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updateLinks="never" defaultThemeVersion="124226"/>
  <bookViews>
    <workbookView xWindow="240" yWindow="285" windowWidth="14805" windowHeight="7830" tabRatio="845" activeTab="1"/>
  </bookViews>
  <sheets>
    <sheet name="Приложение 1" sheetId="3" r:id="rId1"/>
    <sheet name="Приложение 2" sheetId="1" r:id="rId2"/>
    <sheet name="Приложение 3" sheetId="2" r:id="rId3"/>
    <sheet name="Таблица 1" sheetId="4" r:id="rId4"/>
    <sheet name="Таблица 2" sheetId="5" r:id="rId5"/>
    <sheet name="Таблица 3" sheetId="6" r:id="rId6"/>
    <sheet name="Таблица 4" sheetId="8" r:id="rId7"/>
    <sheet name="отчет по ИП" sheetId="9" r:id="rId8"/>
    <sheet name="Расчет амортизации" sheetId="10" r:id="rId9"/>
    <sheet name="Финансовые показатели"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a" localSheetId="5">#REF!</definedName>
    <definedName name="\a" localSheetId="6">#REF!</definedName>
    <definedName name="\a">#REF!</definedName>
    <definedName name="\m" localSheetId="5">#REF!</definedName>
    <definedName name="\m" localSheetId="6">#REF!</definedName>
    <definedName name="\m">#REF!</definedName>
    <definedName name="\n" localSheetId="5">#REF!</definedName>
    <definedName name="\n" localSheetId="6">#REF!</definedName>
    <definedName name="\n">#REF!</definedName>
    <definedName name="\o" localSheetId="5">#REF!</definedName>
    <definedName name="\o" localSheetId="6">#REF!</definedName>
    <definedName name="\o">#REF!</definedName>
    <definedName name="___________________________zt9">[1]s!$B$5</definedName>
    <definedName name="_________________________nt1">#REF!</definedName>
    <definedName name="_________________________nt2">#REF!</definedName>
    <definedName name="_________________________nt3">#REF!</definedName>
    <definedName name="_________________________nt4">#REF!</definedName>
    <definedName name="_________________________nt5">#REF!</definedName>
    <definedName name="_________________________nt6">#REF!</definedName>
    <definedName name="_________________________nt7">#REF!</definedName>
    <definedName name="_________________________nt8">#REF!</definedName>
    <definedName name="_________________________nt9">#REF!</definedName>
    <definedName name="_________________________tt5">#REF!</definedName>
    <definedName name="_________________________tt6">#REF!</definedName>
    <definedName name="_________________________ttt5">#REF!</definedName>
    <definedName name="_________________________zt2">#REF!</definedName>
    <definedName name="_________________________zt3">#REF!</definedName>
    <definedName name="_________________________zt4">#REF!</definedName>
    <definedName name="_________________________zt5">#REF!</definedName>
    <definedName name="_________________________zt51">#REF!</definedName>
    <definedName name="_________________________zt6">#REF!</definedName>
    <definedName name="_________________________zt7">#REF!</definedName>
    <definedName name="_________________________zt8">#REF!</definedName>
    <definedName name="_________________________zt9">[1]s!$B$5</definedName>
    <definedName name="________________________nt1">#REF!</definedName>
    <definedName name="________________________nt2">#REF!</definedName>
    <definedName name="________________________nt3">#REF!</definedName>
    <definedName name="________________________nt4">#REF!</definedName>
    <definedName name="________________________nt5">#REF!</definedName>
    <definedName name="________________________nt6">#REF!</definedName>
    <definedName name="________________________nt7">#REF!</definedName>
    <definedName name="________________________nt8">#REF!</definedName>
    <definedName name="________________________nt9">#REF!</definedName>
    <definedName name="________________________tt5">#REF!</definedName>
    <definedName name="________________________tt6">#REF!</definedName>
    <definedName name="________________________ttt5">#REF!</definedName>
    <definedName name="________________________zt2">#REF!</definedName>
    <definedName name="________________________zt3">#REF!</definedName>
    <definedName name="________________________zt4">#REF!</definedName>
    <definedName name="________________________zt5">#REF!</definedName>
    <definedName name="________________________zt51">#REF!</definedName>
    <definedName name="________________________zt6">#REF!</definedName>
    <definedName name="________________________zt7">#REF!</definedName>
    <definedName name="________________________zt8">#REF!</definedName>
    <definedName name="________________________zt9">[1]s!$B$5</definedName>
    <definedName name="_______________________nt1">#REF!</definedName>
    <definedName name="_______________________nt2">#REF!</definedName>
    <definedName name="_______________________nt3">#REF!</definedName>
    <definedName name="_______________________nt4">#REF!</definedName>
    <definedName name="_______________________nt5">#REF!</definedName>
    <definedName name="_______________________nt6">#REF!</definedName>
    <definedName name="_______________________nt7">#REF!</definedName>
    <definedName name="_______________________nt8">#REF!</definedName>
    <definedName name="_______________________nt9">#REF!</definedName>
    <definedName name="_______________________tt5">#REF!</definedName>
    <definedName name="_______________________tt6">#REF!</definedName>
    <definedName name="_______________________ttt5">#REF!</definedName>
    <definedName name="_______________________zt2">#REF!</definedName>
    <definedName name="_______________________zt3">#REF!</definedName>
    <definedName name="_______________________zt4">#REF!</definedName>
    <definedName name="_______________________zt5">#REF!</definedName>
    <definedName name="_______________________zt51">#REF!</definedName>
    <definedName name="_______________________zt6">#REF!</definedName>
    <definedName name="_______________________zt7">#REF!</definedName>
    <definedName name="_______________________zt8">#REF!</definedName>
    <definedName name="_______________________zt9">[2]s!$B$5</definedName>
    <definedName name="______________________nt1">#REF!</definedName>
    <definedName name="______________________nt2">#REF!</definedName>
    <definedName name="______________________nt3">#REF!</definedName>
    <definedName name="______________________nt4">#REF!</definedName>
    <definedName name="______________________nt5">#REF!</definedName>
    <definedName name="______________________nt6">#REF!</definedName>
    <definedName name="______________________nt7">#REF!</definedName>
    <definedName name="______________________nt8">#REF!</definedName>
    <definedName name="______________________nt9">#REF!</definedName>
    <definedName name="______________________tt5">#REF!</definedName>
    <definedName name="______________________tt6">#REF!</definedName>
    <definedName name="______________________ttt5">#REF!</definedName>
    <definedName name="______________________zt2">#REF!</definedName>
    <definedName name="______________________zt3">#REF!</definedName>
    <definedName name="______________________zt4">#REF!</definedName>
    <definedName name="______________________zt5">#REF!</definedName>
    <definedName name="______________________zt51">#REF!</definedName>
    <definedName name="______________________zt6">#REF!</definedName>
    <definedName name="______________________zt7">#REF!</definedName>
    <definedName name="______________________zt8">#REF!</definedName>
    <definedName name="______________________zt9">[1]s!$B$5</definedName>
    <definedName name="_____________________nt1">#REF!</definedName>
    <definedName name="_____________________nt2">#REF!</definedName>
    <definedName name="_____________________nt3">#REF!</definedName>
    <definedName name="_____________________nt4">#REF!</definedName>
    <definedName name="_____________________nt5">#REF!</definedName>
    <definedName name="_____________________nt6">#REF!</definedName>
    <definedName name="_____________________nt7">#REF!</definedName>
    <definedName name="_____________________nt8">#REF!</definedName>
    <definedName name="_____________________nt9">#REF!</definedName>
    <definedName name="_____________________tt5">#REF!</definedName>
    <definedName name="_____________________tt6">#REF!</definedName>
    <definedName name="_____________________ttt5">#REF!</definedName>
    <definedName name="_____________________zt2">#REF!</definedName>
    <definedName name="_____________________zt3">#REF!</definedName>
    <definedName name="_____________________zt4">#REF!</definedName>
    <definedName name="_____________________zt5">#REF!</definedName>
    <definedName name="_____________________zt51">#REF!</definedName>
    <definedName name="_____________________zt6">#REF!</definedName>
    <definedName name="_____________________zt7">#REF!</definedName>
    <definedName name="_____________________zt8">#REF!</definedName>
    <definedName name="_____________________zt9">[1]s!$B$5</definedName>
    <definedName name="____________________nt1">#REF!</definedName>
    <definedName name="____________________nt2">#REF!</definedName>
    <definedName name="____________________nt3">#REF!</definedName>
    <definedName name="____________________nt4">#REF!</definedName>
    <definedName name="____________________nt5">#REF!</definedName>
    <definedName name="____________________nt6">#REF!</definedName>
    <definedName name="____________________nt7">#REF!</definedName>
    <definedName name="____________________nt8">#REF!</definedName>
    <definedName name="____________________nt9">#REF!</definedName>
    <definedName name="____________________tt5">#REF!</definedName>
    <definedName name="____________________tt6">#REF!</definedName>
    <definedName name="____________________ttt5">#REF!</definedName>
    <definedName name="____________________zt2">#REF!</definedName>
    <definedName name="____________________zt3">#REF!</definedName>
    <definedName name="____________________zt4">#REF!</definedName>
    <definedName name="____________________zt5">#REF!</definedName>
    <definedName name="____________________zt51">#REF!</definedName>
    <definedName name="____________________zt6">#REF!</definedName>
    <definedName name="____________________zt7">#REF!</definedName>
    <definedName name="____________________zt8">#REF!</definedName>
    <definedName name="____________________zt9">[2]s!$B$5</definedName>
    <definedName name="___________________nt1">#REF!</definedName>
    <definedName name="___________________nt2">#REF!</definedName>
    <definedName name="___________________nt3">#REF!</definedName>
    <definedName name="___________________nt4">#REF!</definedName>
    <definedName name="___________________nt5">#REF!</definedName>
    <definedName name="___________________nt6">#REF!</definedName>
    <definedName name="___________________nt7">#REF!</definedName>
    <definedName name="___________________nt8">#REF!</definedName>
    <definedName name="___________________nt9">#REF!</definedName>
    <definedName name="___________________tt5">#REF!</definedName>
    <definedName name="___________________tt6">#REF!</definedName>
    <definedName name="___________________ttt5">#REF!</definedName>
    <definedName name="___________________zt2">#REF!</definedName>
    <definedName name="___________________zt3">#REF!</definedName>
    <definedName name="___________________zt4">#REF!</definedName>
    <definedName name="___________________zt5">#REF!</definedName>
    <definedName name="___________________zt51">#REF!</definedName>
    <definedName name="___________________zt6">#REF!</definedName>
    <definedName name="___________________zt7">#REF!</definedName>
    <definedName name="___________________zt8">#REF!</definedName>
    <definedName name="___________________zt9">[2]s!$B$5</definedName>
    <definedName name="__________________nt1">#REF!</definedName>
    <definedName name="__________________nt2">#REF!</definedName>
    <definedName name="__________________nt3">#REF!</definedName>
    <definedName name="__________________nt4">#REF!</definedName>
    <definedName name="__________________nt5">#REF!</definedName>
    <definedName name="__________________nt6">#REF!</definedName>
    <definedName name="__________________nt7">#REF!</definedName>
    <definedName name="__________________nt8">#REF!</definedName>
    <definedName name="__________________nt9">#REF!</definedName>
    <definedName name="__________________tt5">#REF!</definedName>
    <definedName name="__________________tt6">#REF!</definedName>
    <definedName name="__________________ttt5">#REF!</definedName>
    <definedName name="__________________zt2">#REF!</definedName>
    <definedName name="__________________zt3">#REF!</definedName>
    <definedName name="__________________zt4">#REF!</definedName>
    <definedName name="__________________zt5">#REF!</definedName>
    <definedName name="__________________zt51">#REF!</definedName>
    <definedName name="__________________zt6">#REF!</definedName>
    <definedName name="__________________zt7">#REF!</definedName>
    <definedName name="__________________zt8">#REF!</definedName>
    <definedName name="__________________zt9">[2]s!$B$5</definedName>
    <definedName name="_________________nt1">#REF!</definedName>
    <definedName name="_________________nt2">#REF!</definedName>
    <definedName name="_________________nt3">#REF!</definedName>
    <definedName name="_________________nt4">#REF!</definedName>
    <definedName name="_________________nt5">#REF!</definedName>
    <definedName name="_________________nt6">#REF!</definedName>
    <definedName name="_________________nt7">#REF!</definedName>
    <definedName name="_________________nt8">#REF!</definedName>
    <definedName name="_________________nt9">#REF!</definedName>
    <definedName name="_________________tt5">#REF!</definedName>
    <definedName name="_________________tt6">#REF!</definedName>
    <definedName name="_________________ttt5">#REF!</definedName>
    <definedName name="_________________zt2">#REF!</definedName>
    <definedName name="_________________zt3">#REF!</definedName>
    <definedName name="_________________zt4">#REF!</definedName>
    <definedName name="_________________zt5">#REF!</definedName>
    <definedName name="_________________zt51">#REF!</definedName>
    <definedName name="_________________zt6">#REF!</definedName>
    <definedName name="_________________zt7">#REF!</definedName>
    <definedName name="_________________zt8">#REF!</definedName>
    <definedName name="_________________zt9">[2]s!$B$5</definedName>
    <definedName name="________________nt1">#REF!</definedName>
    <definedName name="________________nt2">#REF!</definedName>
    <definedName name="________________nt3">#REF!</definedName>
    <definedName name="________________nt4">#REF!</definedName>
    <definedName name="________________nt5">#REF!</definedName>
    <definedName name="________________nt6">#REF!</definedName>
    <definedName name="________________nt7">#REF!</definedName>
    <definedName name="________________nt8">#REF!</definedName>
    <definedName name="________________nt9">#REF!</definedName>
    <definedName name="________________tt5">#REF!</definedName>
    <definedName name="________________tt6">#REF!</definedName>
    <definedName name="________________ttt5">#REF!</definedName>
    <definedName name="________________zt2">#REF!</definedName>
    <definedName name="________________zt3">#REF!</definedName>
    <definedName name="________________zt4">#REF!</definedName>
    <definedName name="________________zt5">#REF!</definedName>
    <definedName name="________________zt51">#REF!</definedName>
    <definedName name="________________zt6">#REF!</definedName>
    <definedName name="________________zt7">#REF!</definedName>
    <definedName name="________________zt8">#REF!</definedName>
    <definedName name="________________zt9">[1]s!$B$5</definedName>
    <definedName name="_______________nt1">#REF!</definedName>
    <definedName name="_______________nt2">#REF!</definedName>
    <definedName name="_______________nt3">#REF!</definedName>
    <definedName name="_______________nt4">#REF!</definedName>
    <definedName name="_______________nt5">#REF!</definedName>
    <definedName name="_______________nt6">#REF!</definedName>
    <definedName name="_______________nt7">#REF!</definedName>
    <definedName name="_______________nt8">#REF!</definedName>
    <definedName name="_______________nt9">#REF!</definedName>
    <definedName name="_______________tt5">#REF!</definedName>
    <definedName name="_______________tt6">#REF!</definedName>
    <definedName name="_______________ttt5">#REF!</definedName>
    <definedName name="_______________zt2">#REF!</definedName>
    <definedName name="_______________zt3">#REF!</definedName>
    <definedName name="_______________zt4">#REF!</definedName>
    <definedName name="_______________zt5">#REF!</definedName>
    <definedName name="_______________zt51">#REF!</definedName>
    <definedName name="_______________zt6">#REF!</definedName>
    <definedName name="_______________zt7">#REF!</definedName>
    <definedName name="_______________zt8">#REF!</definedName>
    <definedName name="_______________zt9">[1]s!$B$5</definedName>
    <definedName name="______________nt1">#REF!</definedName>
    <definedName name="______________nt2">#REF!</definedName>
    <definedName name="______________nt3">#REF!</definedName>
    <definedName name="______________nt4">#REF!</definedName>
    <definedName name="______________nt5">#REF!</definedName>
    <definedName name="______________nt6">#REF!</definedName>
    <definedName name="______________nt7">#REF!</definedName>
    <definedName name="______________nt8">#REF!</definedName>
    <definedName name="______________nt9">#REF!</definedName>
    <definedName name="______________tt5">#REF!</definedName>
    <definedName name="______________tt6">#REF!</definedName>
    <definedName name="______________ttt5">#REF!</definedName>
    <definedName name="______________zt2">#REF!</definedName>
    <definedName name="______________zt3">#REF!</definedName>
    <definedName name="______________zt4">#REF!</definedName>
    <definedName name="______________zt5">#REF!</definedName>
    <definedName name="______________zt51">#REF!</definedName>
    <definedName name="______________zt6">#REF!</definedName>
    <definedName name="______________zt7">#REF!</definedName>
    <definedName name="______________zt8">#REF!</definedName>
    <definedName name="______________zt9">[2]s!$B$5</definedName>
    <definedName name="_____________nt1">#REF!</definedName>
    <definedName name="_____________nt2">#REF!</definedName>
    <definedName name="_____________nt3">#REF!</definedName>
    <definedName name="_____________nt4">#REF!</definedName>
    <definedName name="_____________nt5">#REF!</definedName>
    <definedName name="_____________nt6">#REF!</definedName>
    <definedName name="_____________nt7">#REF!</definedName>
    <definedName name="_____________nt8">#REF!</definedName>
    <definedName name="_____________nt9">#REF!</definedName>
    <definedName name="_____________tt5">#REF!</definedName>
    <definedName name="_____________tt6">#REF!</definedName>
    <definedName name="_____________ttt5">#REF!</definedName>
    <definedName name="_____________zt2">#REF!</definedName>
    <definedName name="_____________zt3">#REF!</definedName>
    <definedName name="_____________zt4">#REF!</definedName>
    <definedName name="_____________zt5">#REF!</definedName>
    <definedName name="_____________zt51">#REF!</definedName>
    <definedName name="_____________zt6">#REF!</definedName>
    <definedName name="_____________zt7">#REF!</definedName>
    <definedName name="_____________zt8">#REF!</definedName>
    <definedName name="_____________zt9">[1]s!$B$5</definedName>
    <definedName name="____________nt1">#REF!</definedName>
    <definedName name="____________nt2">#REF!</definedName>
    <definedName name="____________nt3">#REF!</definedName>
    <definedName name="____________nt4">#REF!</definedName>
    <definedName name="____________nt5">#REF!</definedName>
    <definedName name="____________nt6">#REF!</definedName>
    <definedName name="____________nt7">#REF!</definedName>
    <definedName name="____________nt8">#REF!</definedName>
    <definedName name="____________nt9">#REF!</definedName>
    <definedName name="____________tt5">#REF!</definedName>
    <definedName name="____________tt6">#REF!</definedName>
    <definedName name="____________ttt5">#REF!</definedName>
    <definedName name="____________zt2">#REF!</definedName>
    <definedName name="____________zt3">#REF!</definedName>
    <definedName name="____________zt4">#REF!</definedName>
    <definedName name="____________zt5">#REF!</definedName>
    <definedName name="____________zt51">#REF!</definedName>
    <definedName name="____________zt6">#REF!</definedName>
    <definedName name="____________zt7">#REF!</definedName>
    <definedName name="____________zt8">#REF!</definedName>
    <definedName name="____________zt9">[2]s!$B$5</definedName>
    <definedName name="___________nt1">#REF!</definedName>
    <definedName name="___________nt2">#REF!</definedName>
    <definedName name="___________nt3">#REF!</definedName>
    <definedName name="___________nt4">#REF!</definedName>
    <definedName name="___________nt5">#REF!</definedName>
    <definedName name="___________nt6">#REF!</definedName>
    <definedName name="___________nt7">#REF!</definedName>
    <definedName name="___________nt8">#REF!</definedName>
    <definedName name="___________nt9">#REF!</definedName>
    <definedName name="___________tt5">#REF!</definedName>
    <definedName name="___________tt6">#REF!</definedName>
    <definedName name="___________ttt5">#REF!</definedName>
    <definedName name="___________zt2">#REF!</definedName>
    <definedName name="___________zt3">#REF!</definedName>
    <definedName name="___________zt4">#REF!</definedName>
    <definedName name="___________zt5">#REF!</definedName>
    <definedName name="___________zt51">#REF!</definedName>
    <definedName name="___________zt6">#REF!</definedName>
    <definedName name="___________zt7">#REF!</definedName>
    <definedName name="___________zt8">#REF!</definedName>
    <definedName name="___________zt9">[2]s!$B$5</definedName>
    <definedName name="__________nt1">#REF!</definedName>
    <definedName name="__________nt2">#REF!</definedName>
    <definedName name="__________nt3">#REF!</definedName>
    <definedName name="__________nt4">#REF!</definedName>
    <definedName name="__________nt5">#REF!</definedName>
    <definedName name="__________nt6">#REF!</definedName>
    <definedName name="__________nt7">#REF!</definedName>
    <definedName name="__________nt8">#REF!</definedName>
    <definedName name="__________nt9">#REF!</definedName>
    <definedName name="__________tt5">#REF!</definedName>
    <definedName name="__________tt6">#REF!</definedName>
    <definedName name="__________ttt5">#REF!</definedName>
    <definedName name="__________zt2">#REF!</definedName>
    <definedName name="__________zt3">#REF!</definedName>
    <definedName name="__________zt4">#REF!</definedName>
    <definedName name="__________zt5">#REF!</definedName>
    <definedName name="__________zt51">#REF!</definedName>
    <definedName name="__________zt6">#REF!</definedName>
    <definedName name="__________zt7">#REF!</definedName>
    <definedName name="__________zt8">#REF!</definedName>
    <definedName name="__________zt9">[2]s!$B$5</definedName>
    <definedName name="_________nt1">#REF!</definedName>
    <definedName name="_________nt2">#REF!</definedName>
    <definedName name="_________nt3">#REF!</definedName>
    <definedName name="_________nt4">#REF!</definedName>
    <definedName name="_________nt5">#REF!</definedName>
    <definedName name="_________nt6">#REF!</definedName>
    <definedName name="_________nt7">#REF!</definedName>
    <definedName name="_________nt8">#REF!</definedName>
    <definedName name="_________nt9">#REF!</definedName>
    <definedName name="_________tt5">#REF!</definedName>
    <definedName name="_________tt6">#REF!</definedName>
    <definedName name="_________ttt5">#REF!</definedName>
    <definedName name="_________zt2">#REF!</definedName>
    <definedName name="_________zt3">#REF!</definedName>
    <definedName name="_________zt4">#REF!</definedName>
    <definedName name="_________zt5">#REF!</definedName>
    <definedName name="_________zt51">#REF!</definedName>
    <definedName name="_________zt6">#REF!</definedName>
    <definedName name="_________zt7">#REF!</definedName>
    <definedName name="_________zt8">#REF!</definedName>
    <definedName name="_________zt9">[2]s!$B$5</definedName>
    <definedName name="________FY1">[0]!________FY1</definedName>
    <definedName name="________nt1">#REF!</definedName>
    <definedName name="________nt2">#REF!</definedName>
    <definedName name="________nt3">#REF!</definedName>
    <definedName name="________nt4">#REF!</definedName>
    <definedName name="________nt5">#REF!</definedName>
    <definedName name="________nt6">#REF!</definedName>
    <definedName name="________nt7">#REF!</definedName>
    <definedName name="________nt8">#REF!</definedName>
    <definedName name="________nt9">#REF!</definedName>
    <definedName name="________tt5">#REF!</definedName>
    <definedName name="________tt6">#REF!</definedName>
    <definedName name="________ttt5">#REF!</definedName>
    <definedName name="________zt2">#REF!</definedName>
    <definedName name="________zt3">#REF!</definedName>
    <definedName name="________zt4">#REF!</definedName>
    <definedName name="________zt5">#REF!</definedName>
    <definedName name="________zt51">#REF!</definedName>
    <definedName name="________zt6">#REF!</definedName>
    <definedName name="________zt7">#REF!</definedName>
    <definedName name="________zt8">#REF!</definedName>
    <definedName name="________zt9">[2]s!$B$5</definedName>
    <definedName name="_______FY1">[0]!_______FY1</definedName>
    <definedName name="_______M8">[0]!_______M8</definedName>
    <definedName name="_______M9">[0]!_______M9</definedName>
    <definedName name="_______nt1">#REF!</definedName>
    <definedName name="_______nt2">#REF!</definedName>
    <definedName name="_______nt3">#REF!</definedName>
    <definedName name="_______nt4">#REF!</definedName>
    <definedName name="_______nt5">#REF!</definedName>
    <definedName name="_______nt6">#REF!</definedName>
    <definedName name="_______nt7">#REF!</definedName>
    <definedName name="_______nt8">#REF!</definedName>
    <definedName name="_______nt9">#REF!</definedName>
    <definedName name="_______q11">[0]!_______q11</definedName>
    <definedName name="_______q15">[0]!_______q15</definedName>
    <definedName name="_______q17">[0]!_______q17</definedName>
    <definedName name="_______q2">[0]!_______q2</definedName>
    <definedName name="_______q3">[0]!_______q3</definedName>
    <definedName name="_______q4">[0]!_______q4</definedName>
    <definedName name="_______q5">[0]!_______q5</definedName>
    <definedName name="_______q6">[0]!_______q6</definedName>
    <definedName name="_______q7">[0]!_______q7</definedName>
    <definedName name="_______q8">[0]!_______q8</definedName>
    <definedName name="_______q9">[0]!_______q9</definedName>
    <definedName name="_______tt5">#REF!</definedName>
    <definedName name="_______tt6">#REF!</definedName>
    <definedName name="_______ttt5">#REF!</definedName>
    <definedName name="_______zt2">#REF!</definedName>
    <definedName name="_______zt3">#REF!</definedName>
    <definedName name="_______zt4">#REF!</definedName>
    <definedName name="_______zt5">#REF!</definedName>
    <definedName name="_______zt51">#REF!</definedName>
    <definedName name="_______zt6">#REF!</definedName>
    <definedName name="_______zt7">#REF!</definedName>
    <definedName name="_______zt8">#REF!</definedName>
    <definedName name="_______zt9">[2]s!$B$5</definedName>
    <definedName name="______FY1">[0]!______FY1</definedName>
    <definedName name="______M8">[0]!______M8</definedName>
    <definedName name="______M9">[0]!______M9</definedName>
    <definedName name="______nt1">#REF!</definedName>
    <definedName name="______nt2">#REF!</definedName>
    <definedName name="______nt3">#REF!</definedName>
    <definedName name="______nt4">#REF!</definedName>
    <definedName name="______nt5">#REF!</definedName>
    <definedName name="______nt6">#REF!</definedName>
    <definedName name="______nt7">#REF!</definedName>
    <definedName name="______nt8">#REF!</definedName>
    <definedName name="______nt9">#REF!</definedName>
    <definedName name="______Num2">#REF!</definedName>
    <definedName name="______q11">[0]!______q11</definedName>
    <definedName name="______q15">[0]!______q15</definedName>
    <definedName name="______q17">[0]!______q17</definedName>
    <definedName name="______q2">[0]!______q2</definedName>
    <definedName name="______q3">[0]!______q3</definedName>
    <definedName name="______q4">[0]!______q4</definedName>
    <definedName name="______q5">[0]!______q5</definedName>
    <definedName name="______q6">[0]!______q6</definedName>
    <definedName name="______q7">[0]!______q7</definedName>
    <definedName name="______q8">[0]!______q8</definedName>
    <definedName name="______q9">[0]!______q9</definedName>
    <definedName name="______tt5">#REF!</definedName>
    <definedName name="______tt6">#REF!</definedName>
    <definedName name="______ttt5">#REF!</definedName>
    <definedName name="______zt2">#REF!</definedName>
    <definedName name="______zt3">#REF!</definedName>
    <definedName name="______zt4">#REF!</definedName>
    <definedName name="______zt5">#REF!</definedName>
    <definedName name="______zt51">#REF!</definedName>
    <definedName name="______zt6">#REF!</definedName>
    <definedName name="______zt7">#REF!</definedName>
    <definedName name="______zt8">#REF!</definedName>
    <definedName name="______zt9">[1]s!$B$5</definedName>
    <definedName name="_____FY1">#N/A</definedName>
    <definedName name="_____M8">[0]!_____M8</definedName>
    <definedName name="_____M9">[0]!_____M9</definedName>
    <definedName name="_____nt1">#REF!</definedName>
    <definedName name="_____nt2">#REF!</definedName>
    <definedName name="_____nt3">#REF!</definedName>
    <definedName name="_____nt4">#REF!</definedName>
    <definedName name="_____nt5">#REF!</definedName>
    <definedName name="_____nt6">#REF!</definedName>
    <definedName name="_____nt7">#REF!</definedName>
    <definedName name="_____nt8">#REF!</definedName>
    <definedName name="_____nt9">#REF!</definedName>
    <definedName name="_____Num2">#REF!</definedName>
    <definedName name="_____q11">[0]!_____q11</definedName>
    <definedName name="_____q15">[0]!_____q15</definedName>
    <definedName name="_____q17">[0]!_____q17</definedName>
    <definedName name="_____q2">[0]!_____q2</definedName>
    <definedName name="_____q3">[0]!_____q3</definedName>
    <definedName name="_____q4">[0]!_____q4</definedName>
    <definedName name="_____q5">[0]!_____q5</definedName>
    <definedName name="_____q6">[0]!_____q6</definedName>
    <definedName name="_____q7">[0]!_____q7</definedName>
    <definedName name="_____q8">[0]!_____q8</definedName>
    <definedName name="_____q9">[0]!_____q9</definedName>
    <definedName name="_____tt5">#REF!</definedName>
    <definedName name="_____tt6">#REF!</definedName>
    <definedName name="_____ttt5">#REF!</definedName>
    <definedName name="_____zt2">#REF!</definedName>
    <definedName name="_____zt3">#REF!</definedName>
    <definedName name="_____zt4">#REF!</definedName>
    <definedName name="_____zt5">#REF!</definedName>
    <definedName name="_____zt51">#REF!</definedName>
    <definedName name="_____zt6">#REF!</definedName>
    <definedName name="_____zt7">#REF!</definedName>
    <definedName name="_____zt8">#REF!</definedName>
    <definedName name="_____zt9">[2]s!$B$5</definedName>
    <definedName name="____FY1" localSheetId="5">#N/A</definedName>
    <definedName name="____FY1" localSheetId="6">#N/A</definedName>
    <definedName name="____FY1">'Таблица 3'!____FY1</definedName>
    <definedName name="____M8">[0]!____M8</definedName>
    <definedName name="____M9">[0]!____M9</definedName>
    <definedName name="____nt1">#REF!</definedName>
    <definedName name="____nt2">#REF!</definedName>
    <definedName name="____nt3">#REF!</definedName>
    <definedName name="____nt4">#REF!</definedName>
    <definedName name="____nt5">#REF!</definedName>
    <definedName name="____nt6">#REF!</definedName>
    <definedName name="____nt7">#REF!</definedName>
    <definedName name="____nt8">#REF!</definedName>
    <definedName name="____nt9">#REF!</definedName>
    <definedName name="____Num2" localSheetId="6">#REF!</definedName>
    <definedName name="____Num2" localSheetId="9">#REF!</definedName>
    <definedName name="____Num2">#REF!</definedName>
    <definedName name="____q11">[0]!____q11</definedName>
    <definedName name="____q15">[0]!____q15</definedName>
    <definedName name="____q17">[0]!____q17</definedName>
    <definedName name="____q2">[0]!____q2</definedName>
    <definedName name="____q3">[0]!____q3</definedName>
    <definedName name="____q4">[0]!____q4</definedName>
    <definedName name="____q5">[0]!____q5</definedName>
    <definedName name="____q6">[0]!____q6</definedName>
    <definedName name="____q7">[0]!____q7</definedName>
    <definedName name="____q8">[0]!____q8</definedName>
    <definedName name="____q9">[0]!____q9</definedName>
    <definedName name="____SP1" localSheetId="5">[3]FES!#REF!</definedName>
    <definedName name="____SP1" localSheetId="6">[3]FES!#REF!</definedName>
    <definedName name="____SP1">[4]FES!#REF!</definedName>
    <definedName name="____SP10" localSheetId="5">[3]FES!#REF!</definedName>
    <definedName name="____SP10" localSheetId="6">[3]FES!#REF!</definedName>
    <definedName name="____SP10">[4]FES!#REF!</definedName>
    <definedName name="____SP11" localSheetId="5">[3]FES!#REF!</definedName>
    <definedName name="____SP11" localSheetId="6">[3]FES!#REF!</definedName>
    <definedName name="____SP11">[4]FES!#REF!</definedName>
    <definedName name="____SP12" localSheetId="5">[3]FES!#REF!</definedName>
    <definedName name="____SP12" localSheetId="6">[3]FES!#REF!</definedName>
    <definedName name="____SP12">[4]FES!#REF!</definedName>
    <definedName name="____SP13" localSheetId="5">[3]FES!#REF!</definedName>
    <definedName name="____SP13" localSheetId="6">[3]FES!#REF!</definedName>
    <definedName name="____SP13">[4]FES!#REF!</definedName>
    <definedName name="____SP14" localSheetId="5">[3]FES!#REF!</definedName>
    <definedName name="____SP14" localSheetId="6">[3]FES!#REF!</definedName>
    <definedName name="____SP14">[4]FES!#REF!</definedName>
    <definedName name="____SP15" localSheetId="5">[3]FES!#REF!</definedName>
    <definedName name="____SP15" localSheetId="6">[3]FES!#REF!</definedName>
    <definedName name="____SP15">[4]FES!#REF!</definedName>
    <definedName name="____SP16" localSheetId="5">[3]FES!#REF!</definedName>
    <definedName name="____SP16" localSheetId="6">[3]FES!#REF!</definedName>
    <definedName name="____SP16">[4]FES!#REF!</definedName>
    <definedName name="____SP17" localSheetId="5">[3]FES!#REF!</definedName>
    <definedName name="____SP17" localSheetId="6">[3]FES!#REF!</definedName>
    <definedName name="____SP17">[4]FES!#REF!</definedName>
    <definedName name="____SP18" localSheetId="5">[3]FES!#REF!</definedName>
    <definedName name="____SP18" localSheetId="6">[3]FES!#REF!</definedName>
    <definedName name="____SP18">[4]FES!#REF!</definedName>
    <definedName name="____SP19" localSheetId="5">[3]FES!#REF!</definedName>
    <definedName name="____SP19" localSheetId="6">[3]FES!#REF!</definedName>
    <definedName name="____SP19">[4]FES!#REF!</definedName>
    <definedName name="____SP2" localSheetId="5">[3]FES!#REF!</definedName>
    <definedName name="____SP2" localSheetId="6">[3]FES!#REF!</definedName>
    <definedName name="____SP2">[4]FES!#REF!</definedName>
    <definedName name="____SP20" localSheetId="5">[3]FES!#REF!</definedName>
    <definedName name="____SP20" localSheetId="6">[3]FES!#REF!</definedName>
    <definedName name="____SP20">[4]FES!#REF!</definedName>
    <definedName name="____SP3" localSheetId="5">[3]FES!#REF!</definedName>
    <definedName name="____SP3" localSheetId="6">[3]FES!#REF!</definedName>
    <definedName name="____SP3">[4]FES!#REF!</definedName>
    <definedName name="____SP4" localSheetId="5">[3]FES!#REF!</definedName>
    <definedName name="____SP4" localSheetId="6">[3]FES!#REF!</definedName>
    <definedName name="____SP4">[4]FES!#REF!</definedName>
    <definedName name="____SP5" localSheetId="5">[3]FES!#REF!</definedName>
    <definedName name="____SP5" localSheetId="6">[3]FES!#REF!</definedName>
    <definedName name="____SP5">[4]FES!#REF!</definedName>
    <definedName name="____SP7" localSheetId="5">[3]FES!#REF!</definedName>
    <definedName name="____SP7" localSheetId="6">[3]FES!#REF!</definedName>
    <definedName name="____SP7">[4]FES!#REF!</definedName>
    <definedName name="____SP8" localSheetId="5">[3]FES!#REF!</definedName>
    <definedName name="____SP8" localSheetId="6">[3]FES!#REF!</definedName>
    <definedName name="____SP8">[4]FES!#REF!</definedName>
    <definedName name="____SP9" localSheetId="5">[3]FES!#REF!</definedName>
    <definedName name="____SP9" localSheetId="6">[3]FES!#REF!</definedName>
    <definedName name="____SP9">[4]FES!#REF!</definedName>
    <definedName name="____tt5">#REF!</definedName>
    <definedName name="____tt6">#REF!</definedName>
    <definedName name="____ttt5">#REF!</definedName>
    <definedName name="____zt2">#REF!</definedName>
    <definedName name="____zt3">#REF!</definedName>
    <definedName name="____zt4">#REF!</definedName>
    <definedName name="____zt5">#REF!</definedName>
    <definedName name="____zt51">#REF!</definedName>
    <definedName name="____zt6">#REF!</definedName>
    <definedName name="____zt7">#REF!</definedName>
    <definedName name="____zt8">#REF!</definedName>
    <definedName name="____zt9">[2]s!$B$5</definedName>
    <definedName name="___FY1" localSheetId="5">'Таблица 3'!___FY1</definedName>
    <definedName name="___FY1" localSheetId="6">'Таблица 4'!___FY1</definedName>
    <definedName name="___FY1">'Таблица 3'!___FY1</definedName>
    <definedName name="___M8">#N/A</definedName>
    <definedName name="___M9">#N/A</definedName>
    <definedName name="___nt1">#REF!</definedName>
    <definedName name="___nt2">#REF!</definedName>
    <definedName name="___nt3">#REF!</definedName>
    <definedName name="___nt4">#REF!</definedName>
    <definedName name="___nt5">#REF!</definedName>
    <definedName name="___nt6">#REF!</definedName>
    <definedName name="___nt7">#REF!</definedName>
    <definedName name="___nt8">#REF!</definedName>
    <definedName name="___nt9">#REF!</definedName>
    <definedName name="___Num2" localSheetId="6">#REF!</definedName>
    <definedName name="___Num2" localSheetId="9">#REF!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5">[4]FES!#REF!</definedName>
    <definedName name="___SP1" localSheetId="6">[4]FES!#REF!</definedName>
    <definedName name="___SP1">[4]FES!#REF!</definedName>
    <definedName name="___SP10" localSheetId="5">[4]FES!#REF!</definedName>
    <definedName name="___SP10" localSheetId="6">[4]FES!#REF!</definedName>
    <definedName name="___SP10">[4]FES!#REF!</definedName>
    <definedName name="___SP11" localSheetId="5">[4]FES!#REF!</definedName>
    <definedName name="___SP11" localSheetId="6">[4]FES!#REF!</definedName>
    <definedName name="___SP11">[4]FES!#REF!</definedName>
    <definedName name="___SP12" localSheetId="5">[4]FES!#REF!</definedName>
    <definedName name="___SP12" localSheetId="6">[4]FES!#REF!</definedName>
    <definedName name="___SP12">[4]FES!#REF!</definedName>
    <definedName name="___SP13" localSheetId="5">[4]FES!#REF!</definedName>
    <definedName name="___SP13" localSheetId="6">[4]FES!#REF!</definedName>
    <definedName name="___SP13">[4]FES!#REF!</definedName>
    <definedName name="___SP14" localSheetId="5">[4]FES!#REF!</definedName>
    <definedName name="___SP14" localSheetId="6">[4]FES!#REF!</definedName>
    <definedName name="___SP14">[4]FES!#REF!</definedName>
    <definedName name="___SP15" localSheetId="5">[4]FES!#REF!</definedName>
    <definedName name="___SP15" localSheetId="6">[4]FES!#REF!</definedName>
    <definedName name="___SP15">[4]FES!#REF!</definedName>
    <definedName name="___SP16" localSheetId="5">[4]FES!#REF!</definedName>
    <definedName name="___SP16" localSheetId="6">[4]FES!#REF!</definedName>
    <definedName name="___SP16">[4]FES!#REF!</definedName>
    <definedName name="___SP17" localSheetId="5">[4]FES!#REF!</definedName>
    <definedName name="___SP17" localSheetId="6">[4]FES!#REF!</definedName>
    <definedName name="___SP17">[4]FES!#REF!</definedName>
    <definedName name="___SP18" localSheetId="5">[4]FES!#REF!</definedName>
    <definedName name="___SP18" localSheetId="6">[4]FES!#REF!</definedName>
    <definedName name="___SP18">[4]FES!#REF!</definedName>
    <definedName name="___SP19" localSheetId="5">[4]FES!#REF!</definedName>
    <definedName name="___SP19" localSheetId="6">[4]FES!#REF!</definedName>
    <definedName name="___SP19">[4]FES!#REF!</definedName>
    <definedName name="___SP2" localSheetId="5">[4]FES!#REF!</definedName>
    <definedName name="___SP2" localSheetId="6">[4]FES!#REF!</definedName>
    <definedName name="___SP2">[4]FES!#REF!</definedName>
    <definedName name="___SP20" localSheetId="5">[4]FES!#REF!</definedName>
    <definedName name="___SP20" localSheetId="6">[4]FES!#REF!</definedName>
    <definedName name="___SP20">[4]FES!#REF!</definedName>
    <definedName name="___SP3" localSheetId="5">[4]FES!#REF!</definedName>
    <definedName name="___SP3" localSheetId="6">[4]FES!#REF!</definedName>
    <definedName name="___SP3">[4]FES!#REF!</definedName>
    <definedName name="___SP4" localSheetId="5">[4]FES!#REF!</definedName>
    <definedName name="___SP4" localSheetId="6">[4]FES!#REF!</definedName>
    <definedName name="___SP4">[4]FES!#REF!</definedName>
    <definedName name="___SP5" localSheetId="5">[4]FES!#REF!</definedName>
    <definedName name="___SP5" localSheetId="6">[4]FES!#REF!</definedName>
    <definedName name="___SP5">[4]FES!#REF!</definedName>
    <definedName name="___SP7" localSheetId="5">[4]FES!#REF!</definedName>
    <definedName name="___SP7" localSheetId="6">[4]FES!#REF!</definedName>
    <definedName name="___SP7">[4]FES!#REF!</definedName>
    <definedName name="___SP8" localSheetId="5">[4]FES!#REF!</definedName>
    <definedName name="___SP8" localSheetId="6">[4]FES!#REF!</definedName>
    <definedName name="___SP8">[4]FES!#REF!</definedName>
    <definedName name="___SP9" localSheetId="5">[4]FES!#REF!</definedName>
    <definedName name="___SP9" localSheetId="6">[4]FES!#REF!</definedName>
    <definedName name="___SP9">[4]FES!#REF!</definedName>
    <definedName name="___tt5">#REF!</definedName>
    <definedName name="___tt6">#REF!</definedName>
    <definedName name="___ttt5">#REF!</definedName>
    <definedName name="___zt2">#REF!</definedName>
    <definedName name="___zt3">#REF!</definedName>
    <definedName name="___zt4">#REF!</definedName>
    <definedName name="___zt5">#REF!</definedName>
    <definedName name="___zt51">#REF!</definedName>
    <definedName name="___zt6">#REF!</definedName>
    <definedName name="___zt7">#REF!</definedName>
    <definedName name="___zt8">#REF!</definedName>
    <definedName name="___zt9">[2]s!$B$5</definedName>
    <definedName name="__123Graph_AGRAPH1" localSheetId="6" hidden="1">'[5]на 1 тут'!#REF!</definedName>
    <definedName name="__123Graph_AGRAPH1" hidden="1">'[5]на 1 тут'!#REF!</definedName>
    <definedName name="__123Graph_AGRAPH2" localSheetId="6" hidden="1">'[5]на 1 тут'!#REF!</definedName>
    <definedName name="__123Graph_AGRAPH2" hidden="1">'[5]на 1 тут'!#REF!</definedName>
    <definedName name="__123Graph_BGRAPH1" localSheetId="6" hidden="1">'[5]на 1 тут'!#REF!</definedName>
    <definedName name="__123Graph_BGRAPH1" hidden="1">'[5]на 1 тут'!#REF!</definedName>
    <definedName name="__123Graph_BGRAPH2" localSheetId="6" hidden="1">'[5]на 1 тут'!#REF!</definedName>
    <definedName name="__123Graph_BGRAPH2" hidden="1">'[5]на 1 тут'!#REF!</definedName>
    <definedName name="__123Graph_CGRAPH1" localSheetId="6" hidden="1">'[5]на 1 тут'!#REF!</definedName>
    <definedName name="__123Graph_CGRAPH1" hidden="1">'[5]на 1 тут'!#REF!</definedName>
    <definedName name="__123Graph_CGRAPH2" localSheetId="6" hidden="1">'[5]на 1 тут'!#REF!</definedName>
    <definedName name="__123Graph_CGRAPH2" hidden="1">'[5]на 1 тут'!#REF!</definedName>
    <definedName name="__123Graph_LBL_AGRAPH1" localSheetId="6" hidden="1">'[5]на 1 тут'!#REF!</definedName>
    <definedName name="__123Graph_LBL_AGRAPH1" hidden="1">'[5]на 1 тут'!#REF!</definedName>
    <definedName name="__123Graph_XGRAPH1" localSheetId="6" hidden="1">'[5]на 1 тут'!#REF!</definedName>
    <definedName name="__123Graph_XGRAPH1" hidden="1">'[5]на 1 тут'!#REF!</definedName>
    <definedName name="__123Graph_XGRAPH2" localSheetId="6" hidden="1">'[5]на 1 тут'!#REF!</definedName>
    <definedName name="__123Graph_XGRAPH2" hidden="1">'[5]на 1 тут'!#REF!</definedName>
    <definedName name="__1Excel_BuiltIn__FilterDatabase_19_1" localSheetId="6">#REF!</definedName>
    <definedName name="__1Excel_BuiltIn__FilterDatabase_19_1">#REF!</definedName>
    <definedName name="__DAT1" localSheetId="6">#REF!</definedName>
    <definedName name="__DAT1">#REF!</definedName>
    <definedName name="__DAT2" localSheetId="6">#REF!</definedName>
    <definedName name="__DAT2">#REF!</definedName>
    <definedName name="__DAT3" localSheetId="6">#REF!</definedName>
    <definedName name="__DAT3">#REF!</definedName>
    <definedName name="__DAT4" localSheetId="6">#REF!</definedName>
    <definedName name="__DAT4">#REF!</definedName>
    <definedName name="__DAT5" localSheetId="6">#REF!</definedName>
    <definedName name="__DAT5">#REF!</definedName>
    <definedName name="__DAT6" localSheetId="6">#REF!</definedName>
    <definedName name="__DAT6">#REF!</definedName>
    <definedName name="__DAT7" localSheetId="6">#REF!</definedName>
    <definedName name="__DAT7">#REF!</definedName>
    <definedName name="__FY1">#N/A</definedName>
    <definedName name="__M8">#N/A</definedName>
    <definedName name="__M9">#N/A</definedName>
    <definedName name="__nt1">#REF!</definedName>
    <definedName name="__nt2">#REF!</definedName>
    <definedName name="__nt3">#REF!</definedName>
    <definedName name="__nt4">#REF!</definedName>
    <definedName name="__nt5">#REF!</definedName>
    <definedName name="__nt6">#REF!</definedName>
    <definedName name="__nt7">#REF!</definedName>
    <definedName name="__nt8">#REF!</definedName>
    <definedName name="__nt9">#REF!</definedName>
    <definedName name="__Num2" localSheetId="6">#REF!</definedName>
    <definedName name="__Num2" localSheetId="9">#REF!</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5">[4]FES!#REF!</definedName>
    <definedName name="__SP1" localSheetId="6">[4]FES!#REF!</definedName>
    <definedName name="__SP1">[4]FES!#REF!</definedName>
    <definedName name="__SP10" localSheetId="5">[4]FES!#REF!</definedName>
    <definedName name="__SP10" localSheetId="6">[4]FES!#REF!</definedName>
    <definedName name="__SP10">[4]FES!#REF!</definedName>
    <definedName name="__SP11" localSheetId="5">[4]FES!#REF!</definedName>
    <definedName name="__SP11" localSheetId="6">[4]FES!#REF!</definedName>
    <definedName name="__SP11">[4]FES!#REF!</definedName>
    <definedName name="__SP12" localSheetId="5">[4]FES!#REF!</definedName>
    <definedName name="__SP12" localSheetId="6">[4]FES!#REF!</definedName>
    <definedName name="__SP12">[4]FES!#REF!</definedName>
    <definedName name="__SP13" localSheetId="5">[4]FES!#REF!</definedName>
    <definedName name="__SP13" localSheetId="6">[4]FES!#REF!</definedName>
    <definedName name="__SP13">[4]FES!#REF!</definedName>
    <definedName name="__SP14" localSheetId="5">[4]FES!#REF!</definedName>
    <definedName name="__SP14" localSheetId="6">[4]FES!#REF!</definedName>
    <definedName name="__SP14">[4]FES!#REF!</definedName>
    <definedName name="__SP15" localSheetId="5">[4]FES!#REF!</definedName>
    <definedName name="__SP15" localSheetId="6">[4]FES!#REF!</definedName>
    <definedName name="__SP15">[4]FES!#REF!</definedName>
    <definedName name="__SP16" localSheetId="5">[4]FES!#REF!</definedName>
    <definedName name="__SP16" localSheetId="6">[4]FES!#REF!</definedName>
    <definedName name="__SP16">[4]FES!#REF!</definedName>
    <definedName name="__SP17" localSheetId="5">[4]FES!#REF!</definedName>
    <definedName name="__SP17" localSheetId="6">[4]FES!#REF!</definedName>
    <definedName name="__SP17">[4]FES!#REF!</definedName>
    <definedName name="__SP18" localSheetId="5">[4]FES!#REF!</definedName>
    <definedName name="__SP18" localSheetId="6">[4]FES!#REF!</definedName>
    <definedName name="__SP18">[4]FES!#REF!</definedName>
    <definedName name="__SP19" localSheetId="5">[4]FES!#REF!</definedName>
    <definedName name="__SP19" localSheetId="6">[4]FES!#REF!</definedName>
    <definedName name="__SP19">[4]FES!#REF!</definedName>
    <definedName name="__SP2" localSheetId="5">[4]FES!#REF!</definedName>
    <definedName name="__SP2" localSheetId="6">[4]FES!#REF!</definedName>
    <definedName name="__SP2">[4]FES!#REF!</definedName>
    <definedName name="__SP20" localSheetId="5">[4]FES!#REF!</definedName>
    <definedName name="__SP20" localSheetId="6">[4]FES!#REF!</definedName>
    <definedName name="__SP20">[4]FES!#REF!</definedName>
    <definedName name="__SP3" localSheetId="5">[4]FES!#REF!</definedName>
    <definedName name="__SP3" localSheetId="6">[4]FES!#REF!</definedName>
    <definedName name="__SP3">[4]FES!#REF!</definedName>
    <definedName name="__SP4" localSheetId="5">[4]FES!#REF!</definedName>
    <definedName name="__SP4" localSheetId="6">[4]FES!#REF!</definedName>
    <definedName name="__SP4">[4]FES!#REF!</definedName>
    <definedName name="__SP5" localSheetId="5">[4]FES!#REF!</definedName>
    <definedName name="__SP5" localSheetId="6">[4]FES!#REF!</definedName>
    <definedName name="__SP5">[4]FES!#REF!</definedName>
    <definedName name="__SP7" localSheetId="5">[4]FES!#REF!</definedName>
    <definedName name="__SP7" localSheetId="6">[4]FES!#REF!</definedName>
    <definedName name="__SP7">[4]FES!#REF!</definedName>
    <definedName name="__SP8" localSheetId="5">[4]FES!#REF!</definedName>
    <definedName name="__SP8" localSheetId="6">[4]FES!#REF!</definedName>
    <definedName name="__SP8">[4]FES!#REF!</definedName>
    <definedName name="__SP9" localSheetId="5">[4]FES!#REF!</definedName>
    <definedName name="__SP9" localSheetId="6">[4]FES!#REF!</definedName>
    <definedName name="__SP9">[4]FES!#REF!</definedName>
    <definedName name="__tt5">#REF!</definedName>
    <definedName name="__tt6">#REF!</definedName>
    <definedName name="__ttt5">#REF!</definedName>
    <definedName name="__zt2">#REF!</definedName>
    <definedName name="__zt3">#REF!</definedName>
    <definedName name="__zt4">#REF!</definedName>
    <definedName name="__zt5">#REF!</definedName>
    <definedName name="__zt51">#REF!</definedName>
    <definedName name="__zt6">#REF!</definedName>
    <definedName name="__zt7">#REF!</definedName>
    <definedName name="__zt8">#REF!</definedName>
    <definedName name="__zt9">[2]s!$B$5</definedName>
    <definedName name="_101.0102.00" localSheetId="6">#REF!</definedName>
    <definedName name="_101.0102.00">#REF!</definedName>
    <definedName name="_101.0103.00" localSheetId="6">#REF!</definedName>
    <definedName name="_101.0103.00">#REF!</definedName>
    <definedName name="_101.0104.00" localSheetId="6">#REF!</definedName>
    <definedName name="_101.0104.00">#REF!</definedName>
    <definedName name="_101.0200.00" localSheetId="6">#REF!</definedName>
    <definedName name="_101.0200.00">#REF!</definedName>
    <definedName name="_102.0000.00" localSheetId="6">#REF!</definedName>
    <definedName name="_102.0000.00">#REF!</definedName>
    <definedName name="_102.0100.00" localSheetId="6">#REF!</definedName>
    <definedName name="_102.0100.00">#REF!</definedName>
    <definedName name="_102.0101.00" localSheetId="6">#REF!</definedName>
    <definedName name="_102.0101.00">#REF!</definedName>
    <definedName name="_102.0102.00" localSheetId="6">#REF!</definedName>
    <definedName name="_102.0102.00">#REF!</definedName>
    <definedName name="_102.0103.00" localSheetId="6">#REF!</definedName>
    <definedName name="_102.0103.00">#REF!</definedName>
    <definedName name="_102.0104.00" localSheetId="6">#REF!</definedName>
    <definedName name="_102.0104.00">#REF!</definedName>
    <definedName name="_102.0107.00" localSheetId="6">#REF!</definedName>
    <definedName name="_102.0107.00">#REF!</definedName>
    <definedName name="_102.0107.01" localSheetId="6">#REF!</definedName>
    <definedName name="_102.0107.01">#REF!</definedName>
    <definedName name="_102.0107.02" localSheetId="6">#REF!</definedName>
    <definedName name="_102.0107.02">#REF!</definedName>
    <definedName name="_102.0107.03" localSheetId="6">#REF!</definedName>
    <definedName name="_102.0107.03">#REF!</definedName>
    <definedName name="_102.0200.00" localSheetId="6">#REF!</definedName>
    <definedName name="_102.0200.00">#REF!</definedName>
    <definedName name="_102.0301.00" localSheetId="6">#REF!</definedName>
    <definedName name="_102.0301.00">#REF!</definedName>
    <definedName name="_102.0302.00" localSheetId="6">#REF!</definedName>
    <definedName name="_102.0302.00">#REF!</definedName>
    <definedName name="_102.0303.00" localSheetId="6">#REF!</definedName>
    <definedName name="_102.0303.00">#REF!</definedName>
    <definedName name="_102.0303.01" localSheetId="6">#REF!</definedName>
    <definedName name="_102.0303.01">#REF!</definedName>
    <definedName name="_102.0303.02" localSheetId="6">#REF!</definedName>
    <definedName name="_102.0303.02">#REF!</definedName>
    <definedName name="_102.0303.03" localSheetId="6">#REF!</definedName>
    <definedName name="_102.0303.03">#REF!</definedName>
    <definedName name="_102.0303.04" localSheetId="6">#REF!</definedName>
    <definedName name="_102.0303.04">#REF!</definedName>
    <definedName name="_103.0000.00" localSheetId="6">#REF!</definedName>
    <definedName name="_103.0000.00">#REF!</definedName>
    <definedName name="_103.0100.00" localSheetId="6">#REF!</definedName>
    <definedName name="_103.0100.00">#REF!</definedName>
    <definedName name="_103.0200.00" localSheetId="6">#REF!</definedName>
    <definedName name="_103.0200.00">#REF!</definedName>
    <definedName name="_104.0000.00" localSheetId="6">#REF!</definedName>
    <definedName name="_104.0000.00">#REF!</definedName>
    <definedName name="_1Excel_BuiltIn__FilterDatabase_19_1" localSheetId="5">#REF!</definedName>
    <definedName name="_1Excel_BuiltIn__FilterDatabase_19_1" localSheetId="6">#REF!</definedName>
    <definedName name="_1Excel_BuiltIn__FilterDatabase_19_1">#REF!</definedName>
    <definedName name="_300.0300.00" localSheetId="6">#REF!</definedName>
    <definedName name="_300.0300.00" localSheetId="9">[6]справочник!$L$135</definedName>
    <definedName name="_300.0300.00">#REF!</definedName>
    <definedName name="_300.0301.00" localSheetId="6">#REF!</definedName>
    <definedName name="_300.0301.00" localSheetId="9">[6]справочник!$L$136</definedName>
    <definedName name="_300.0301.00">#REF!</definedName>
    <definedName name="_300.0301.10" localSheetId="6">#REF!</definedName>
    <definedName name="_300.0301.10" localSheetId="9">[6]справочник!$L$137</definedName>
    <definedName name="_300.0301.10">#REF!</definedName>
    <definedName name="_300.0301.11" localSheetId="6">#REF!</definedName>
    <definedName name="_300.0301.11" localSheetId="9">[6]справочник!$L$138</definedName>
    <definedName name="_300.0301.11">#REF!</definedName>
    <definedName name="_300.0301.12" localSheetId="6">#REF!</definedName>
    <definedName name="_300.0301.12" localSheetId="9">[6]справочник!$L$139</definedName>
    <definedName name="_300.0301.12">#REF!</definedName>
    <definedName name="_300.0301.20" localSheetId="6">#REF!</definedName>
    <definedName name="_300.0301.20" localSheetId="9">[6]справочник!$L$140</definedName>
    <definedName name="_300.0301.20">#REF!</definedName>
    <definedName name="_300.0301.21" localSheetId="6">#REF!</definedName>
    <definedName name="_300.0301.21" localSheetId="9">[6]справочник!$L$141</definedName>
    <definedName name="_300.0301.21">#REF!</definedName>
    <definedName name="_300.0301.22" localSheetId="6">#REF!</definedName>
    <definedName name="_300.0301.22" localSheetId="9">[6]справочник!$L$142</definedName>
    <definedName name="_300.0301.22">#REF!</definedName>
    <definedName name="_300.0301.30" localSheetId="6">#REF!</definedName>
    <definedName name="_300.0301.30" localSheetId="9">[6]справочник!$L$143</definedName>
    <definedName name="_300.0301.30">#REF!</definedName>
    <definedName name="_300.0301.40" localSheetId="6">#REF!</definedName>
    <definedName name="_300.0301.40" localSheetId="9">[6]справочник!$L$144</definedName>
    <definedName name="_300.0301.40">#REF!</definedName>
    <definedName name="_300.0302.00" localSheetId="6">#REF!</definedName>
    <definedName name="_300.0302.00" localSheetId="9">[6]справочник!$L$145</definedName>
    <definedName name="_300.0302.00">#REF!</definedName>
    <definedName name="_300.0303.00" localSheetId="6">#REF!</definedName>
    <definedName name="_300.0303.00" localSheetId="9">[6]справочник!$L$146</definedName>
    <definedName name="_300.0303.00">#REF!</definedName>
    <definedName name="_300.0304.00" localSheetId="6">#REF!</definedName>
    <definedName name="_300.0304.00" localSheetId="9">[6]справочник!$L$147</definedName>
    <definedName name="_300.0304.00">#REF!</definedName>
    <definedName name="_300.0305.00" localSheetId="6">#REF!</definedName>
    <definedName name="_300.0305.00" localSheetId="9">[6]справочник!$L$150</definedName>
    <definedName name="_300.0305.00">#REF!</definedName>
    <definedName name="_310.0000.00" localSheetId="6">#REF!</definedName>
    <definedName name="_310.0000.00">#REF!</definedName>
    <definedName name="_310.0100.00" localSheetId="6">#REF!</definedName>
    <definedName name="_310.0100.00">#REF!</definedName>
    <definedName name="_310.0200.00" localSheetId="6">#REF!</definedName>
    <definedName name="_310.0200.00">#REF!</definedName>
    <definedName name="_310.0201.00" localSheetId="6">#REF!</definedName>
    <definedName name="_310.0201.00">#REF!</definedName>
    <definedName name="_310.0201.10" localSheetId="6">#REF!</definedName>
    <definedName name="_310.0201.10">#REF!</definedName>
    <definedName name="_310.0201.20" localSheetId="6">#REF!</definedName>
    <definedName name="_310.0201.20">#REF!</definedName>
    <definedName name="_310.0201.30" localSheetId="6">#REF!</definedName>
    <definedName name="_310.0201.30">#REF!</definedName>
    <definedName name="_310.0201.40" localSheetId="6">#REF!</definedName>
    <definedName name="_310.0201.40">#REF!</definedName>
    <definedName name="_310.0202.00" localSheetId="6">#REF!</definedName>
    <definedName name="_310.0202.00">#REF!</definedName>
    <definedName name="_310.0203.00" localSheetId="6">#REF!</definedName>
    <definedName name="_310.0203.00">#REF!</definedName>
    <definedName name="_310.0204.00" localSheetId="6">#REF!</definedName>
    <definedName name="_310.0204.00">#REF!</definedName>
    <definedName name="_311.0100.00" localSheetId="6">#REF!</definedName>
    <definedName name="_311.0100.00">#REF!</definedName>
    <definedName name="_311.1100.00" localSheetId="6">#REF!</definedName>
    <definedName name="_311.1100.00">#REF!</definedName>
    <definedName name="_311.1101.00" localSheetId="6">#REF!</definedName>
    <definedName name="_311.1101.00" localSheetId="9">[7]справочник!$L$7</definedName>
    <definedName name="_311.1101.00">#REF!</definedName>
    <definedName name="_311.1102.01" localSheetId="6">#REF!</definedName>
    <definedName name="_311.1102.01">#REF!</definedName>
    <definedName name="_311.1102.10" localSheetId="6">#REF!</definedName>
    <definedName name="_311.1102.10" localSheetId="9">[7]справочник!$L$9</definedName>
    <definedName name="_311.1102.10">#REF!</definedName>
    <definedName name="_311.1102.11" localSheetId="6">#REF!</definedName>
    <definedName name="_311.1102.11" localSheetId="9">[7]справочник!$L$10</definedName>
    <definedName name="_311.1102.11">#REF!</definedName>
    <definedName name="_311.1102.11.1" localSheetId="6">#REF!</definedName>
    <definedName name="_311.1102.11.1">#REF!</definedName>
    <definedName name="_311.1102.11.2" localSheetId="6">#REF!</definedName>
    <definedName name="_311.1102.11.2">#REF!</definedName>
    <definedName name="_311.1102.11.3" localSheetId="6">#REF!</definedName>
    <definedName name="_311.1102.11.3">#REF!</definedName>
    <definedName name="_311.1102.11.4" localSheetId="6">#REF!</definedName>
    <definedName name="_311.1102.11.4">#REF!</definedName>
    <definedName name="_311.1102.11_1" localSheetId="6">#REF!</definedName>
    <definedName name="_311.1102.11_1">#REF!</definedName>
    <definedName name="_311.1102.11_2" localSheetId="6">#REF!</definedName>
    <definedName name="_311.1102.11_2">#REF!</definedName>
    <definedName name="_311.1102.11_3" localSheetId="6">#REF!</definedName>
    <definedName name="_311.1102.11_3">#REF!</definedName>
    <definedName name="_311.1102.11_4" localSheetId="6">#REF!</definedName>
    <definedName name="_311.1102.11_4">#REF!</definedName>
    <definedName name="_311.1102.12" localSheetId="6">#REF!</definedName>
    <definedName name="_311.1102.12" localSheetId="9">[7]справочник!$L$15</definedName>
    <definedName name="_311.1102.12">#REF!</definedName>
    <definedName name="_311.1102.12.1" localSheetId="6">#REF!</definedName>
    <definedName name="_311.1102.12.1">#REF!</definedName>
    <definedName name="_311.1102.12.2" localSheetId="6">#REF!</definedName>
    <definedName name="_311.1102.12.2">#REF!</definedName>
    <definedName name="_311.1102.12.3" localSheetId="6">#REF!</definedName>
    <definedName name="_311.1102.12.3">#REF!</definedName>
    <definedName name="_311.1102.12.4" localSheetId="6">#REF!</definedName>
    <definedName name="_311.1102.12.4">#REF!</definedName>
    <definedName name="_311.1102.12_1" localSheetId="6">#REF!</definedName>
    <definedName name="_311.1102.12_1">#REF!</definedName>
    <definedName name="_311.1102.12_2" localSheetId="6">#REF!</definedName>
    <definedName name="_311.1102.12_2">#REF!</definedName>
    <definedName name="_311.1102.12_3" localSheetId="6">#REF!</definedName>
    <definedName name="_311.1102.12_3">#REF!</definedName>
    <definedName name="_311.1102.12_4" localSheetId="6">#REF!</definedName>
    <definedName name="_311.1102.12_4">#REF!</definedName>
    <definedName name="_311.1102.20" localSheetId="6">#REF!</definedName>
    <definedName name="_311.1102.20" localSheetId="9">[7]справочник!$L$20</definedName>
    <definedName name="_311.1102.20">#REF!</definedName>
    <definedName name="_311.1103.00" localSheetId="6">#REF!</definedName>
    <definedName name="_311.1103.00" localSheetId="9">[7]справочник!$L$21</definedName>
    <definedName name="_311.1103.00">#REF!</definedName>
    <definedName name="_311.1104.00" localSheetId="6">#REF!</definedName>
    <definedName name="_311.1104.00">#REF!</definedName>
    <definedName name="_311.1104.10" localSheetId="6">#REF!</definedName>
    <definedName name="_311.1104.10" localSheetId="9">[7]справочник!$L$23</definedName>
    <definedName name="_311.1104.10">#REF!</definedName>
    <definedName name="_311.1104.20" localSheetId="6">#REF!</definedName>
    <definedName name="_311.1104.20" localSheetId="9">[7]справочник!$L$24</definedName>
    <definedName name="_311.1104.20">#REF!</definedName>
    <definedName name="_311.1105.00" localSheetId="6">#REF!</definedName>
    <definedName name="_311.1105.00" localSheetId="9">[7]справочник!$L$25</definedName>
    <definedName name="_311.1105.00">#REF!</definedName>
    <definedName name="_311.1106.00" localSheetId="6">#REF!</definedName>
    <definedName name="_311.1106.00" localSheetId="9">[7]справочник!$L$26</definedName>
    <definedName name="_311.1106.00">#REF!</definedName>
    <definedName name="_311.1107.00" localSheetId="6">#REF!</definedName>
    <definedName name="_311.1107.00" localSheetId="9">[7]справочник!$L$27</definedName>
    <definedName name="_311.1107.00">#REF!</definedName>
    <definedName name="_311.2100.00" localSheetId="6">#REF!</definedName>
    <definedName name="_311.2100.00">#REF!</definedName>
    <definedName name="_311.2101.00" localSheetId="6">#REF!</definedName>
    <definedName name="_311.2101.00" localSheetId="9">[7]справочник!$L$29</definedName>
    <definedName name="_311.2101.00">#REF!</definedName>
    <definedName name="_311.2102.01" localSheetId="6">#REF!</definedName>
    <definedName name="_311.2102.01">#REF!</definedName>
    <definedName name="_311.2102.10" localSheetId="6">#REF!</definedName>
    <definedName name="_311.2102.10" localSheetId="9">[7]справочник!$L$31</definedName>
    <definedName name="_311.2102.10">#REF!</definedName>
    <definedName name="_311.2102.11" localSheetId="6">#REF!</definedName>
    <definedName name="_311.2102.11" localSheetId="9">[7]справочник!$L$32</definedName>
    <definedName name="_311.2102.11">#REF!</definedName>
    <definedName name="_311.2102.11.1" localSheetId="6">#REF!</definedName>
    <definedName name="_311.2102.11.1">#REF!</definedName>
    <definedName name="_311.2102.11.2" localSheetId="6">#REF!</definedName>
    <definedName name="_311.2102.11.2">#REF!</definedName>
    <definedName name="_311.2102.11.3" localSheetId="6">#REF!</definedName>
    <definedName name="_311.2102.11.3">#REF!</definedName>
    <definedName name="_311.2102.11.4" localSheetId="6">#REF!</definedName>
    <definedName name="_311.2102.11.4">#REF!</definedName>
    <definedName name="_311.2102.11_1" localSheetId="6">#REF!</definedName>
    <definedName name="_311.2102.11_1">#REF!</definedName>
    <definedName name="_311.2102.11_2" localSheetId="6">#REF!</definedName>
    <definedName name="_311.2102.11_2">#REF!</definedName>
    <definedName name="_311.2102.11_3" localSheetId="6">#REF!</definedName>
    <definedName name="_311.2102.11_3">#REF!</definedName>
    <definedName name="_311.2102.11_4" localSheetId="6">#REF!</definedName>
    <definedName name="_311.2102.11_4">#REF!</definedName>
    <definedName name="_311.2102.12" localSheetId="6">#REF!</definedName>
    <definedName name="_311.2102.12" localSheetId="9">[7]справочник!$L$37</definedName>
    <definedName name="_311.2102.12">#REF!</definedName>
    <definedName name="_311.2102.12.1" localSheetId="6">#REF!</definedName>
    <definedName name="_311.2102.12.1">#REF!</definedName>
    <definedName name="_311.2102.12.2" localSheetId="6">#REF!</definedName>
    <definedName name="_311.2102.12.2">#REF!</definedName>
    <definedName name="_311.2102.12.3" localSheetId="6">#REF!</definedName>
    <definedName name="_311.2102.12.3">#REF!</definedName>
    <definedName name="_311.2102.12.4" localSheetId="6">#REF!</definedName>
    <definedName name="_311.2102.12.4">#REF!</definedName>
    <definedName name="_311.2102.12_1" localSheetId="6">#REF!</definedName>
    <definedName name="_311.2102.12_1">#REF!</definedName>
    <definedName name="_311.2102.12_2" localSheetId="6">#REF!</definedName>
    <definedName name="_311.2102.12_2">#REF!</definedName>
    <definedName name="_311.2102.12_3" localSheetId="6">#REF!</definedName>
    <definedName name="_311.2102.12_3">#REF!</definedName>
    <definedName name="_311.2102.12_4" localSheetId="6">#REF!</definedName>
    <definedName name="_311.2102.12_4">#REF!</definedName>
    <definedName name="_311.2102.20" localSheetId="6">#REF!</definedName>
    <definedName name="_311.2102.20" localSheetId="9">[7]справочник!$L$42</definedName>
    <definedName name="_311.2102.20">#REF!</definedName>
    <definedName name="_311.2103.00" localSheetId="6">#REF!</definedName>
    <definedName name="_311.2103.00" localSheetId="9">[7]справочник!$L$43</definedName>
    <definedName name="_311.2103.00">#REF!</definedName>
    <definedName name="_311.2104.00" localSheetId="6">#REF!</definedName>
    <definedName name="_311.2104.00">#REF!</definedName>
    <definedName name="_311.2104.10" localSheetId="6">#REF!</definedName>
    <definedName name="_311.2104.10" localSheetId="9">[7]справочник!$L$45</definedName>
    <definedName name="_311.2104.10">#REF!</definedName>
    <definedName name="_311.2104.20" localSheetId="6">#REF!</definedName>
    <definedName name="_311.2104.20" localSheetId="9">[7]справочник!$L$46</definedName>
    <definedName name="_311.2104.20">#REF!</definedName>
    <definedName name="_311.2105.00" localSheetId="6">#REF!</definedName>
    <definedName name="_311.2105.00" localSheetId="9">[7]справочник!$L$47</definedName>
    <definedName name="_311.2105.00">#REF!</definedName>
    <definedName name="_311.2106.00" localSheetId="6">#REF!</definedName>
    <definedName name="_311.2106.00" localSheetId="9">[7]справочник!$L$48</definedName>
    <definedName name="_311.2106.00">#REF!</definedName>
    <definedName name="_311.2107.00" localSheetId="6">#REF!</definedName>
    <definedName name="_311.2107.00" localSheetId="9">[7]справочник!$L$49</definedName>
    <definedName name="_311.2107.00">#REF!</definedName>
    <definedName name="_312.0100.00" localSheetId="6">#REF!</definedName>
    <definedName name="_312.0100.00" localSheetId="9">[7]справочник!$L$50</definedName>
    <definedName name="_312.0100.00">#REF!</definedName>
    <definedName name="_312.1100.00" localSheetId="6">#REF!</definedName>
    <definedName name="_312.1100.00" localSheetId="9">[7]справочник!$L$51</definedName>
    <definedName name="_312.1100.00">#REF!</definedName>
    <definedName name="_312.1110.00" localSheetId="6">#REF!</definedName>
    <definedName name="_312.1110.00">#REF!</definedName>
    <definedName name="_312.1120.00" localSheetId="6">#REF!</definedName>
    <definedName name="_312.1120.00">#REF!</definedName>
    <definedName name="_312.1130.00" localSheetId="6">#REF!</definedName>
    <definedName name="_312.1130.00">#REF!</definedName>
    <definedName name="_312.1140.00" localSheetId="6">#REF!</definedName>
    <definedName name="_312.1140.00">#REF!</definedName>
    <definedName name="_312.1150.00" localSheetId="6">#REF!</definedName>
    <definedName name="_312.1150.00">#REF!</definedName>
    <definedName name="_312.1160.00" localSheetId="6">#REF!</definedName>
    <definedName name="_312.1160.00">#REF!</definedName>
    <definedName name="_312.1170.00" localSheetId="6">#REF!</definedName>
    <definedName name="_312.1170.00">#REF!</definedName>
    <definedName name="_312.2100.00" localSheetId="6">#REF!</definedName>
    <definedName name="_312.2100.00" localSheetId="9">[7]справочник!$L$59</definedName>
    <definedName name="_312.2100.00">#REF!</definedName>
    <definedName name="_312.2110.00" localSheetId="6">#REF!</definedName>
    <definedName name="_312.2110.00">#REF!</definedName>
    <definedName name="_312.2120.00" localSheetId="6">#REF!</definedName>
    <definedName name="_312.2120.00">#REF!</definedName>
    <definedName name="_312.2130.00" localSheetId="6">#REF!</definedName>
    <definedName name="_312.2130.00">#REF!</definedName>
    <definedName name="_312.2140.00" localSheetId="6">#REF!</definedName>
    <definedName name="_312.2140.00">#REF!</definedName>
    <definedName name="_312.2150.00" localSheetId="6">#REF!</definedName>
    <definedName name="_312.2150.00">#REF!</definedName>
    <definedName name="_312.2160.00" localSheetId="6">#REF!</definedName>
    <definedName name="_312.2160.00">#REF!</definedName>
    <definedName name="_312.2170.00" localSheetId="6">#REF!</definedName>
    <definedName name="_312.2170.00">#REF!</definedName>
    <definedName name="_320.0000.00" localSheetId="6">#REF!</definedName>
    <definedName name="_320.0000.00">#REF!</definedName>
    <definedName name="_320.0000.00.1" localSheetId="6">#REF!</definedName>
    <definedName name="_320.0000.00.1">#REF!</definedName>
    <definedName name="_320.0000.00.2" localSheetId="6">#REF!</definedName>
    <definedName name="_320.0000.00.2">#REF!</definedName>
    <definedName name="_320.0000.00.7" localSheetId="6">#REF!</definedName>
    <definedName name="_320.0000.00.7">#REF!</definedName>
    <definedName name="_320.0000.00_0" localSheetId="6">#REF!</definedName>
    <definedName name="_320.0000.00_0">#REF!</definedName>
    <definedName name="_320.0000.00_1" localSheetId="6">#REF!</definedName>
    <definedName name="_320.0000.00_1">#REF!</definedName>
    <definedName name="_320.0000.00_2" localSheetId="6">#REF!</definedName>
    <definedName name="_320.0000.00_2">#REF!</definedName>
    <definedName name="_320.0000.00_7" localSheetId="6">#REF!</definedName>
    <definedName name="_320.0000.00_7">#REF!</definedName>
    <definedName name="_320.0100.00" localSheetId="6">#REF!</definedName>
    <definedName name="_320.0100.00">#REF!</definedName>
    <definedName name="_320.0200.00" localSheetId="6">#REF!</definedName>
    <definedName name="_320.0200.00">#REF!</definedName>
    <definedName name="_320.0201.00" localSheetId="6">#REF!</definedName>
    <definedName name="_320.0201.00">#REF!</definedName>
    <definedName name="_320.0201.10" localSheetId="6">#REF!</definedName>
    <definedName name="_320.0201.10">#REF!</definedName>
    <definedName name="_320.0201.20" localSheetId="6">#REF!</definedName>
    <definedName name="_320.0201.20">#REF!</definedName>
    <definedName name="_320.0201.30" localSheetId="6">#REF!</definedName>
    <definedName name="_320.0201.30">#REF!</definedName>
    <definedName name="_320.0201.40" localSheetId="6">#REF!</definedName>
    <definedName name="_320.0201.40">#REF!</definedName>
    <definedName name="_320.0204.00" localSheetId="6">#REF!</definedName>
    <definedName name="_320.0204.00">#REF!</definedName>
    <definedName name="_321.0100.00" localSheetId="6">#REF!</definedName>
    <definedName name="_321.0100.00">#REF!</definedName>
    <definedName name="_321.0101.00" localSheetId="6">#REF!</definedName>
    <definedName name="_321.0101.00">#REF!</definedName>
    <definedName name="_321.0102.01" localSheetId="6">#REF!</definedName>
    <definedName name="_321.0102.01">#REF!</definedName>
    <definedName name="_321.0102.10" localSheetId="6">#REF!</definedName>
    <definedName name="_321.0102.10">#REF!</definedName>
    <definedName name="_321.0102.11" localSheetId="6">#REF!</definedName>
    <definedName name="_321.0102.11">#REF!</definedName>
    <definedName name="_321.0102.11.1" localSheetId="6">#REF!</definedName>
    <definedName name="_321.0102.11.1">#REF!</definedName>
    <definedName name="_321.0102.11.2" localSheetId="6">#REF!</definedName>
    <definedName name="_321.0102.11.2">#REF!</definedName>
    <definedName name="_321.0102.11.3" localSheetId="6">#REF!</definedName>
    <definedName name="_321.0102.11.3">#REF!</definedName>
    <definedName name="_321.0102.11.4" localSheetId="6">#REF!</definedName>
    <definedName name="_321.0102.11.4">#REF!</definedName>
    <definedName name="_321.0102.11_1" localSheetId="6">#REF!</definedName>
    <definedName name="_321.0102.11_1">#REF!</definedName>
    <definedName name="_321.0102.11_2" localSheetId="6">#REF!</definedName>
    <definedName name="_321.0102.11_2">#REF!</definedName>
    <definedName name="_321.0102.11_3" localSheetId="6">#REF!</definedName>
    <definedName name="_321.0102.11_3">#REF!</definedName>
    <definedName name="_321.0102.11_4" localSheetId="6">#REF!</definedName>
    <definedName name="_321.0102.11_4">#REF!</definedName>
    <definedName name="_321.0102.12" localSheetId="6">#REF!</definedName>
    <definedName name="_321.0102.12">#REF!</definedName>
    <definedName name="_321.0102.12.1" localSheetId="6">#REF!</definedName>
    <definedName name="_321.0102.12.1">#REF!</definedName>
    <definedName name="_321.0102.12.2" localSheetId="6">#REF!</definedName>
    <definedName name="_321.0102.12.2">#REF!</definedName>
    <definedName name="_321.0102.12.3" localSheetId="6">#REF!</definedName>
    <definedName name="_321.0102.12.3">#REF!</definedName>
    <definedName name="_321.0102.12.4" localSheetId="6">#REF!</definedName>
    <definedName name="_321.0102.12.4">#REF!</definedName>
    <definedName name="_321.0102.12_1" localSheetId="6">#REF!</definedName>
    <definedName name="_321.0102.12_1">#REF!</definedName>
    <definedName name="_321.0102.12_2" localSheetId="6">#REF!</definedName>
    <definedName name="_321.0102.12_2">#REF!</definedName>
    <definedName name="_321.0102.12_3" localSheetId="6">#REF!</definedName>
    <definedName name="_321.0102.12_3">#REF!</definedName>
    <definedName name="_321.0102.12_4" localSheetId="6">#REF!</definedName>
    <definedName name="_321.0102.12_4">#REF!</definedName>
    <definedName name="_321.0102.20" localSheetId="6">#REF!</definedName>
    <definedName name="_321.0102.20">#REF!</definedName>
    <definedName name="_321.0103.00" localSheetId="6">#REF!</definedName>
    <definedName name="_321.0103.00">#REF!</definedName>
    <definedName name="_321.0104.00" localSheetId="6">#REF!</definedName>
    <definedName name="_321.0104.00">#REF!</definedName>
    <definedName name="_321.0104.10" localSheetId="6">#REF!</definedName>
    <definedName name="_321.0104.10">#REF!</definedName>
    <definedName name="_321.0104.20" localSheetId="6">#REF!</definedName>
    <definedName name="_321.0104.20">#REF!</definedName>
    <definedName name="_321.0105.00" localSheetId="6">#REF!</definedName>
    <definedName name="_321.0105.00">#REF!</definedName>
    <definedName name="_321.0106.00" localSheetId="6">#REF!</definedName>
    <definedName name="_321.0106.00">#REF!</definedName>
    <definedName name="_321.0107.00" localSheetId="6">#REF!</definedName>
    <definedName name="_321.0107.00">#REF!</definedName>
    <definedName name="_322.0100.00" localSheetId="6">#REF!</definedName>
    <definedName name="_322.0100.00">#REF!</definedName>
    <definedName name="_322.0110.00" localSheetId="6">#REF!</definedName>
    <definedName name="_322.0110.00">#REF!</definedName>
    <definedName name="_322.0120.00" localSheetId="6">#REF!</definedName>
    <definedName name="_322.0120.00">#REF!</definedName>
    <definedName name="_322.0130.00" localSheetId="6">#REF!</definedName>
    <definedName name="_322.0130.00">#REF!</definedName>
    <definedName name="_322.0140.00" localSheetId="6">#REF!</definedName>
    <definedName name="_322.0140.00">#REF!</definedName>
    <definedName name="_322.0150.00" localSheetId="6">#REF!</definedName>
    <definedName name="_322.0150.00">#REF!</definedName>
    <definedName name="_322.0160.00" localSheetId="6">#REF!</definedName>
    <definedName name="_322.0160.00">#REF!</definedName>
    <definedName name="_322.0170.00" localSheetId="6">#REF!</definedName>
    <definedName name="_322.0170.00">#REF!</definedName>
    <definedName name="_8Excel_BuiltIn__FilterDatabase_19_1" localSheetId="6">#REF!</definedName>
    <definedName name="_8Excel_BuiltIn__FilterDatabase_19_1">#REF!</definedName>
    <definedName name="_C500x600" localSheetId="5">[8]Rombo!#REF!</definedName>
    <definedName name="_C500x600" localSheetId="6">[8]Rombo!#REF!</definedName>
    <definedName name="_C500x600">[8]Rombo!#REF!</definedName>
    <definedName name="_C500x60014" localSheetId="5">[8]Rombo!#REF!</definedName>
    <definedName name="_C500x60014" localSheetId="6">[8]Rombo!#REF!</definedName>
    <definedName name="_C500x60014">[8]Rombo!#REF!</definedName>
    <definedName name="_C800\1" localSheetId="5">[8]Rombo!#REF!</definedName>
    <definedName name="_C800\1" localSheetId="6">[8]Rombo!#REF!</definedName>
    <definedName name="_C800\1">[8]Rombo!#REF!</definedName>
    <definedName name="_C800\850" localSheetId="5">[8]Rombo!#REF!</definedName>
    <definedName name="_C800\850" localSheetId="6">[8]Rombo!#REF!</definedName>
    <definedName name="_C800\850">[8]Rombo!#REF!</definedName>
    <definedName name="_cpc600700" localSheetId="5">[8]Rombo!#REF!</definedName>
    <definedName name="_cpc600700" localSheetId="6">[8]Rombo!#REF!</definedName>
    <definedName name="_cpc600700">[8]Rombo!#REF!</definedName>
    <definedName name="_cpc600750" localSheetId="5">[8]Rombo!#REF!</definedName>
    <definedName name="_cpc600750" localSheetId="6">[8]Rombo!#REF!</definedName>
    <definedName name="_cpc600750">[8]Rombo!#REF!</definedName>
    <definedName name="_cpc600850" localSheetId="5">[8]Rombo!#REF!</definedName>
    <definedName name="_cpc600850" localSheetId="6">[8]Rombo!#REF!</definedName>
    <definedName name="_cpc600850">[8]Rombo!#REF!</definedName>
    <definedName name="_CPx500" localSheetId="5">[8]Rombo!#REF!</definedName>
    <definedName name="_CPx500" localSheetId="6">[8]Rombo!#REF!</definedName>
    <definedName name="_CPx500">[8]Rombo!#REF!</definedName>
    <definedName name="_CPx650" localSheetId="5">[8]Rombo!#REF!</definedName>
    <definedName name="_CPx650" localSheetId="6">[8]Rombo!#REF!</definedName>
    <definedName name="_CPx650">[8]Rombo!#REF!</definedName>
    <definedName name="_CPx750" localSheetId="5">[8]Rombo!#REF!</definedName>
    <definedName name="_CPx750" localSheetId="6">[8]Rombo!#REF!</definedName>
    <definedName name="_CPx750">[8]Rombo!#REF!</definedName>
    <definedName name="_CSx500" localSheetId="5">[8]Rombo!#REF!</definedName>
    <definedName name="_CSx500" localSheetId="6">[8]Rombo!#REF!</definedName>
    <definedName name="_CSx500">[8]Rombo!#REF!</definedName>
    <definedName name="_DAT1" localSheetId="6">#REF!</definedName>
    <definedName name="_DAT1">#REF!</definedName>
    <definedName name="_DAT2" localSheetId="6">#REF!</definedName>
    <definedName name="_DAT2">#REF!</definedName>
    <definedName name="_DAT3" localSheetId="6">#REF!</definedName>
    <definedName name="_DAT3">#REF!</definedName>
    <definedName name="_DAT4" localSheetId="6">#REF!</definedName>
    <definedName name="_DAT4">#REF!</definedName>
    <definedName name="_DAT5" localSheetId="6">#REF!</definedName>
    <definedName name="_DAT5">#REF!</definedName>
    <definedName name="_DAT6" localSheetId="6">#REF!</definedName>
    <definedName name="_DAT6">#REF!</definedName>
    <definedName name="_DAT7" localSheetId="6">#REF!</definedName>
    <definedName name="_DAT7">#REF!</definedName>
    <definedName name="_FY1" localSheetId="5">[9]!_FY1</definedName>
    <definedName name="_FY1" localSheetId="6">[9]!_FY1</definedName>
    <definedName name="_FY1">#N/A</definedName>
    <definedName name="_HDX40" localSheetId="5">[8]Rombo!#REF!</definedName>
    <definedName name="_HDX40" localSheetId="6">[8]Rombo!#REF!</definedName>
    <definedName name="_HDX40">[8]Rombo!#REF!</definedName>
    <definedName name="_IDОтчета">178174</definedName>
    <definedName name="_IDШаблона">178176</definedName>
    <definedName name="_Key1" hidden="1">#REF!</definedName>
    <definedName name="_Lat10000" localSheetId="5">[8]Rombo!#REF!</definedName>
    <definedName name="_Lat10000" localSheetId="6">[8]Rombo!#REF!</definedName>
    <definedName name="_Lat10000">[8]Rombo!#REF!</definedName>
    <definedName name="_Lat12000" localSheetId="5">[8]Rombo!#REF!</definedName>
    <definedName name="_Lat12000" localSheetId="6">[8]Rombo!#REF!</definedName>
    <definedName name="_Lat12000">[8]Rombo!#REF!</definedName>
    <definedName name="_Lat128" localSheetId="5">[8]Rombo!#REF!</definedName>
    <definedName name="_Lat128" localSheetId="6">[8]Rombo!#REF!</definedName>
    <definedName name="_Lat128">[8]Rombo!#REF!</definedName>
    <definedName name="_Lat20000" localSheetId="5">[8]Rombo!#REF!</definedName>
    <definedName name="_Lat20000" localSheetId="6">[8]Rombo!#REF!</definedName>
    <definedName name="_Lat20000">[8]Rombo!#REF!</definedName>
    <definedName name="_Lat64" localSheetId="5">[8]Rombo!#REF!</definedName>
    <definedName name="_Lat64" localSheetId="6">[8]Rombo!#REF!</definedName>
    <definedName name="_Lat64">[8]Rombo!#REF!</definedName>
    <definedName name="_Lat6400" localSheetId="5">[8]Rombo!#REF!</definedName>
    <definedName name="_Lat6400" localSheetId="6">[8]Rombo!#REF!</definedName>
    <definedName name="_Lat6400">[8]Rombo!#REF!</definedName>
    <definedName name="_LS400" localSheetId="5">[8]Rombo!#REF!</definedName>
    <definedName name="_LS400" localSheetId="6">[8]Rombo!#REF!</definedName>
    <definedName name="_LS400">[8]Rombo!#REF!</definedName>
    <definedName name="_LSC400" localSheetId="5">[8]Rombo!#REF!</definedName>
    <definedName name="_LSC400" localSheetId="6">[8]Rombo!#REF!</definedName>
    <definedName name="_LSC400">[8]Rombo!#REF!</definedName>
    <definedName name="_M8">#N/A</definedName>
    <definedName name="_M9">#N/A</definedName>
    <definedName name="_MM450" localSheetId="5">[8]Rombo!#REF!</definedName>
    <definedName name="_MM450" localSheetId="6">[8]Rombo!#REF!</definedName>
    <definedName name="_MM450">[8]Rombo!#REF!</definedName>
    <definedName name="_MMG400" localSheetId="5">[8]Rombo!#REF!</definedName>
    <definedName name="_MMG400" localSheetId="6">[8]Rombo!#REF!</definedName>
    <definedName name="_MMG400">[8]Rombo!#REF!</definedName>
    <definedName name="_msoanchor_1" localSheetId="6">#REF!</definedName>
    <definedName name="_msoanchor_1">#REF!</definedName>
    <definedName name="_NIC1" localSheetId="5">[8]Rombo!#REF!</definedName>
    <definedName name="_NIC1" localSheetId="6">[8]Rombo!#REF!</definedName>
    <definedName name="_NIC1">[8]Rombo!#REF!</definedName>
    <definedName name="_Nik3" localSheetId="5">[8]Rombo!#REF!</definedName>
    <definedName name="_Nik3" localSheetId="6">[8]Rombo!#REF!</definedName>
    <definedName name="_Nik3">[8]Rombo!#REF!</definedName>
    <definedName name="_nt1">#REF!</definedName>
    <definedName name="_nt2">#REF!</definedName>
    <definedName name="_nt3">#REF!</definedName>
    <definedName name="_nt4">#REF!</definedName>
    <definedName name="_nt5">#REF!</definedName>
    <definedName name="_nt6">#REF!</definedName>
    <definedName name="_nt7">#REF!</definedName>
    <definedName name="_nt8">#REF!</definedName>
    <definedName name="_nt9">#REF!</definedName>
    <definedName name="_Num2" localSheetId="6">#REF!</definedName>
    <definedName name="_Num2">#REF!</definedName>
    <definedName name="_op1" localSheetId="6">#REF!</definedName>
    <definedName name="_op1">#REF!</definedName>
    <definedName name="_opp1" localSheetId="6">#REF!</definedName>
    <definedName name="_opp1">#REF!</definedName>
    <definedName name="_opp2" localSheetId="6">#REF!</definedName>
    <definedName name="_opp2">#REF!</definedName>
    <definedName name="_opp3" localSheetId="6">#REF!</definedName>
    <definedName name="_opp3">#REF!</definedName>
    <definedName name="_opp4" localSheetId="6">#REF!</definedName>
    <definedName name="_opp4">#REF!</definedName>
    <definedName name="_opp5" localSheetId="6">#REF!</definedName>
    <definedName name="_opp5">#REF!</definedName>
    <definedName name="_opp6" localSheetId="6">#REF!</definedName>
    <definedName name="_opp6">#REF!</definedName>
    <definedName name="_opp7" localSheetId="6">#REF!</definedName>
    <definedName name="_opp7">#REF!</definedName>
    <definedName name="_Order1" hidden="1">255</definedName>
    <definedName name="_PE300600" localSheetId="5">[8]Rombo!#REF!</definedName>
    <definedName name="_PE300600" localSheetId="6">[8]Rombo!#REF!</definedName>
    <definedName name="_PE300600">[8]Rombo!#REF!</definedName>
    <definedName name="_PE350750" localSheetId="5">[8]Rombo!#REF!</definedName>
    <definedName name="_PE350750" localSheetId="6">[8]Rombo!#REF!</definedName>
    <definedName name="_PE350750">[8]Rombo!#REF!</definedName>
    <definedName name="_PO2400" localSheetId="6">[8]Rombo!#REF!</definedName>
    <definedName name="_PO2400">[8]Rombo!#REF!</definedName>
    <definedName name="_PO2450" localSheetId="6">[8]Rombo!#REF!</definedName>
    <definedName name="_PO2450">[8]Rombo!#REF!</definedName>
    <definedName name="_Po25" localSheetId="6">[8]Rombo!#REF!</definedName>
    <definedName name="_Po25">[8]Rombo!#REF!</definedName>
    <definedName name="_PO2500" localSheetId="6">[8]Rombo!#REF!</definedName>
    <definedName name="_PO2500">[8]Rombo!#REF!</definedName>
    <definedName name="_PO2550" localSheetId="6">[8]Rombo!#REF!</definedName>
    <definedName name="_PO2550">[8]Rombo!#REF!</definedName>
    <definedName name="_PO4400" localSheetId="6">[8]Rombo!#REF!</definedName>
    <definedName name="_PO4400">[8]Rombo!#REF!</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Sort" localSheetId="6" hidden="1">#REF!</definedName>
    <definedName name="_Sort" localSheetId="9" hidden="1">#REF!</definedName>
    <definedName name="_Sort" hidden="1">#REF!</definedName>
    <definedName name="_SP1" localSheetId="5">[4]FES!#REF!</definedName>
    <definedName name="_SP1" localSheetId="6">[4]FES!#REF!</definedName>
    <definedName name="_SP1">[4]FES!#REF!</definedName>
    <definedName name="_SP10" localSheetId="5">[4]FES!#REF!</definedName>
    <definedName name="_SP10" localSheetId="6">[4]FES!#REF!</definedName>
    <definedName name="_SP10">[4]FES!#REF!</definedName>
    <definedName name="_SP11" localSheetId="5">[4]FES!#REF!</definedName>
    <definedName name="_SP11" localSheetId="6">[4]FES!#REF!</definedName>
    <definedName name="_SP11">[4]FES!#REF!</definedName>
    <definedName name="_SP12" localSheetId="5">[4]FES!#REF!</definedName>
    <definedName name="_SP12" localSheetId="6">[4]FES!#REF!</definedName>
    <definedName name="_SP12">[4]FES!#REF!</definedName>
    <definedName name="_SP13" localSheetId="5">[4]FES!#REF!</definedName>
    <definedName name="_SP13" localSheetId="6">[4]FES!#REF!</definedName>
    <definedName name="_SP13">[4]FES!#REF!</definedName>
    <definedName name="_SP14" localSheetId="5">[4]FES!#REF!</definedName>
    <definedName name="_SP14" localSheetId="6">[4]FES!#REF!</definedName>
    <definedName name="_SP14">[4]FES!#REF!</definedName>
    <definedName name="_SP15" localSheetId="5">[4]FES!#REF!</definedName>
    <definedName name="_SP15" localSheetId="6">[4]FES!#REF!</definedName>
    <definedName name="_SP15">[4]FES!#REF!</definedName>
    <definedName name="_SP16" localSheetId="5">[4]FES!#REF!</definedName>
    <definedName name="_SP16" localSheetId="6">[4]FES!#REF!</definedName>
    <definedName name="_SP16">[4]FES!#REF!</definedName>
    <definedName name="_SP17" localSheetId="5">[4]FES!#REF!</definedName>
    <definedName name="_SP17" localSheetId="6">[4]FES!#REF!</definedName>
    <definedName name="_SP17">[4]FES!#REF!</definedName>
    <definedName name="_SP18" localSheetId="5">[4]FES!#REF!</definedName>
    <definedName name="_SP18" localSheetId="6">[4]FES!#REF!</definedName>
    <definedName name="_SP18">[4]FES!#REF!</definedName>
    <definedName name="_SP19" localSheetId="5">[4]FES!#REF!</definedName>
    <definedName name="_SP19" localSheetId="6">[4]FES!#REF!</definedName>
    <definedName name="_SP19">[4]FES!#REF!</definedName>
    <definedName name="_SP2" localSheetId="5">[4]FES!#REF!</definedName>
    <definedName name="_SP2" localSheetId="6">[4]FES!#REF!</definedName>
    <definedName name="_SP2">[4]FES!#REF!</definedName>
    <definedName name="_SP20" localSheetId="5">[4]FES!#REF!</definedName>
    <definedName name="_SP20" localSheetId="6">[4]FES!#REF!</definedName>
    <definedName name="_SP20">[4]FES!#REF!</definedName>
    <definedName name="_SP3" localSheetId="5">[4]FES!#REF!</definedName>
    <definedName name="_SP3" localSheetId="6">[4]FES!#REF!</definedName>
    <definedName name="_SP3">[4]FES!#REF!</definedName>
    <definedName name="_SP4" localSheetId="5">[4]FES!#REF!</definedName>
    <definedName name="_SP4" localSheetId="6">[4]FES!#REF!</definedName>
    <definedName name="_SP4">[4]FES!#REF!</definedName>
    <definedName name="_SP5" localSheetId="5">[4]FES!#REF!</definedName>
    <definedName name="_SP5" localSheetId="6">[4]FES!#REF!</definedName>
    <definedName name="_SP5">[4]FES!#REF!</definedName>
    <definedName name="_SP7" localSheetId="5">[4]FES!#REF!</definedName>
    <definedName name="_SP7" localSheetId="6">[4]FES!#REF!</definedName>
    <definedName name="_SP7">[4]FES!#REF!</definedName>
    <definedName name="_SP8" localSheetId="5">[4]FES!#REF!</definedName>
    <definedName name="_SP8" localSheetId="6">[4]FES!#REF!</definedName>
    <definedName name="_SP8">[4]FES!#REF!</definedName>
    <definedName name="_SP9" localSheetId="5">[4]FES!#REF!</definedName>
    <definedName name="_SP9" localSheetId="6">[4]FES!#REF!</definedName>
    <definedName name="_SP9">[4]FES!#REF!</definedName>
    <definedName name="_TNT2" localSheetId="6">[8]Rombo!#REF!</definedName>
    <definedName name="_TNT2">[8]Rombo!#REF!</definedName>
    <definedName name="_tt5">#REF!</definedName>
    <definedName name="_tt6">#REF!</definedName>
    <definedName name="_ttt5">#REF!</definedName>
    <definedName name="_vp1" localSheetId="6">#REF!</definedName>
    <definedName name="_vp1">#REF!</definedName>
    <definedName name="_vpp1" localSheetId="6">#REF!</definedName>
    <definedName name="_vpp1">#REF!</definedName>
    <definedName name="_vpp2" localSheetId="6">#REF!</definedName>
    <definedName name="_vpp2">#REF!</definedName>
    <definedName name="_vpp3" localSheetId="6">#REF!</definedName>
    <definedName name="_vpp3">#REF!</definedName>
    <definedName name="_vpp4" localSheetId="6">#REF!</definedName>
    <definedName name="_vpp4">#REF!</definedName>
    <definedName name="_vpp5" localSheetId="6">#REF!</definedName>
    <definedName name="_vpp5">#REF!</definedName>
    <definedName name="_vpp6" localSheetId="6">#REF!</definedName>
    <definedName name="_vpp6">#REF!</definedName>
    <definedName name="_vpp7" localSheetId="6">#REF!</definedName>
    <definedName name="_vpp7">#REF!</definedName>
    <definedName name="_Win2000" localSheetId="6">[8]Rombo!#REF!</definedName>
    <definedName name="_Win2000">[8]Rombo!#REF!</definedName>
    <definedName name="_WIN98" localSheetId="6">[8]Rombo!#REF!</definedName>
    <definedName name="_WIN98">[8]Rombo!#REF!</definedName>
    <definedName name="_WS128" localSheetId="6">[8]Rombo!#REF!</definedName>
    <definedName name="_WS128">[8]Rombo!#REF!</definedName>
    <definedName name="_WS1800" localSheetId="6">[8]Rombo!#REF!</definedName>
    <definedName name="_WS1800">[8]Rombo!#REF!</definedName>
    <definedName name="_WS18000" localSheetId="6">[8]Rombo!#REF!</definedName>
    <definedName name="_WS18000">[8]Rombo!#REF!</definedName>
    <definedName name="_WS20000" localSheetId="6">[8]Rombo!#REF!</definedName>
    <definedName name="_WS20000">[8]Rombo!#REF!</definedName>
    <definedName name="_WS256" localSheetId="6">[8]Rombo!#REF!</definedName>
    <definedName name="_WS256">[8]Rombo!#REF!</definedName>
    <definedName name="_WS3600" localSheetId="6">[8]Rombo!#REF!</definedName>
    <definedName name="_WS3600">[8]Rombo!#REF!</definedName>
    <definedName name="_ws36000" localSheetId="6">[8]Rombo!#REF!</definedName>
    <definedName name="_ws36000">[8]Rombo!#REF!</definedName>
    <definedName name="_WS40" localSheetId="6">[8]Rombo!#REF!</definedName>
    <definedName name="_WS40">[8]Rombo!#REF!</definedName>
    <definedName name="_WS9100" localSheetId="6">[8]Rombo!#REF!</definedName>
    <definedName name="_WS9100">[8]Rombo!#REF!</definedName>
    <definedName name="_zt2">#REF!</definedName>
    <definedName name="_zt3">#REF!</definedName>
    <definedName name="_zt4">#REF!</definedName>
    <definedName name="_zt5">#REF!</definedName>
    <definedName name="_zt51">#REF!</definedName>
    <definedName name="_zt6">#REF!</definedName>
    <definedName name="_zt7">#REF!</definedName>
    <definedName name="_zt8">#REF!</definedName>
    <definedName name="_zt9">[10]s!$B$5</definedName>
    <definedName name="_М10">#N/A</definedName>
    <definedName name="_н3">#N/A</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xlnm._FilterDatabase" localSheetId="8" hidden="1">'Расчет амортизации'!$A$4:$J$15</definedName>
    <definedName name="÷ĺňâĺđňűé" localSheetId="6">#REF!</definedName>
    <definedName name="÷ĺňâĺđňűé">#REF!</definedName>
    <definedName name="a" localSheetId="5">#REF!</definedName>
    <definedName name="a" localSheetId="6">#REF!</definedName>
    <definedName name="a">#REF!</definedName>
    <definedName name="aaa">#N/A</definedName>
    <definedName name="AccessDatabase" hidden="1">"C:\My Documents\vlad\Var_2\can270398v2t05.mdb"</definedName>
    <definedName name="ACCURACY_RANGE">#REF!</definedName>
    <definedName name="AES" localSheetId="6">#REF!</definedName>
    <definedName name="AES" localSheetId="9">#REF!</definedName>
    <definedName name="AES">#REF!</definedName>
    <definedName name="àî">#N/A</definedName>
    <definedName name="ALL_ORG" localSheetId="5">#REF!</definedName>
    <definedName name="ALL_ORG" localSheetId="6">#REF!</definedName>
    <definedName name="ALL_ORG">#REF!</definedName>
    <definedName name="ALL_SET" localSheetId="6">#REF!</definedName>
    <definedName name="ALL_SET">#REF!</definedName>
    <definedName name="AN">#N/A</definedName>
    <definedName name="âňîđîé" localSheetId="6">#REF!</definedName>
    <definedName name="âňîđîé">#REF!</definedName>
    <definedName name="anscount" hidden="1">1</definedName>
    <definedName name="AOE" localSheetId="6">#REF!</definedName>
    <definedName name="AOE" localSheetId="9">#REF!</definedName>
    <definedName name="AOE">#REF!</definedName>
    <definedName name="APR" localSheetId="6">#REF!</definedName>
    <definedName name="APR">#REF!</definedName>
    <definedName name="asasfddddddddddddddddd">#N/A</definedName>
    <definedName name="AUG" localSheetId="6">#REF!</definedName>
    <definedName name="AUG">#REF!</definedName>
    <definedName name="ayan">#N/A</definedName>
    <definedName name="B490_02" localSheetId="6">'[11]УФ-61'!#REF!</definedName>
    <definedName name="B490_02">'[11]УФ-61'!#REF!</definedName>
    <definedName name="BALEE_FLOAD" localSheetId="6">#REF!</definedName>
    <definedName name="BALEE_FLOAD" localSheetId="9">#REF!</definedName>
    <definedName name="BALEE_FLOAD">#REF!</definedName>
    <definedName name="BALEE_PROT" localSheetId="6">#REF!,#REF!,#REF!,#REF!</definedName>
    <definedName name="BALEE_PROT" localSheetId="9">#REF!,#REF!,#REF!,#REF!</definedName>
    <definedName name="BALEE_PROT">#REF!,#REF!,#REF!,#REF!</definedName>
    <definedName name="BALM_FLOAD" localSheetId="6">#REF!</definedName>
    <definedName name="BALM_FLOAD" localSheetId="9">#REF!</definedName>
    <definedName name="BALM_FLOAD">#REF!</definedName>
    <definedName name="BALM_PROT" localSheetId="6">#REF!,#REF!,#REF!,#REF!</definedName>
    <definedName name="BALM_PROT" localSheetId="9">#REF!,#REF!,#REF!,#REF!</definedName>
    <definedName name="BALM_PROT">#REF!,#REF!,#REF!,#REF!</definedName>
    <definedName name="BASE_METHOD">[12]Титульный!$F$21</definedName>
    <definedName name="BazPotrEEList">[13]Лист!$A$90</definedName>
    <definedName name="bb">#N/A</definedName>
    <definedName name="bbbbbbnhnmh">#N/A</definedName>
    <definedName name="bfgd">#N/A</definedName>
    <definedName name="bgfcdfs">#N/A</definedName>
    <definedName name="bghty">#N/A</definedName>
    <definedName name="bhgggf">#N/A</definedName>
    <definedName name="bhgggggggggggggggg">#N/A</definedName>
    <definedName name="bhjghff">#N/A</definedName>
    <definedName name="bmjjhbvfgf">#N/A</definedName>
    <definedName name="bnbbnvbcvbcvx">#N/A</definedName>
    <definedName name="bnghfh">#N/A</definedName>
    <definedName name="BoilList">[13]Лист!$A$270</definedName>
    <definedName name="BoilQnt">[13]Лист!$B$271</definedName>
    <definedName name="BP1x6" localSheetId="5">[8]Rombo!#REF!</definedName>
    <definedName name="BP1x6" localSheetId="6">[8]Rombo!#REF!</definedName>
    <definedName name="BP1x6">[8]Rombo!#REF!</definedName>
    <definedName name="BP1x8" localSheetId="6">[8]Rombo!#REF!</definedName>
    <definedName name="BP1x8">[8]Rombo!#REF!</definedName>
    <definedName name="BP6x12" localSheetId="6">[8]Rombo!#REF!</definedName>
    <definedName name="BP6x12">[8]Rombo!#REF!</definedName>
    <definedName name="BudPotrEE">[13]Параметры!$B$9</definedName>
    <definedName name="BudPotrEEList">[13]Лист!$A$120</definedName>
    <definedName name="BudPotrTE">[13]Лист!$B$311</definedName>
    <definedName name="BudPotrTEList">[13]Лист!$A$310</definedName>
    <definedName name="Button_1">"НоваяОборотка_Лист1_Таблица"</definedName>
    <definedName name="BuzPotrEE">[13]Параметры!$B$8</definedName>
    <definedName name="bv">#N/A</definedName>
    <definedName name="bvffffffffffffffff">#N/A</definedName>
    <definedName name="bvfgdfsf">#N/A</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age2500" localSheetId="5">[8]Rombo!#REF!</definedName>
    <definedName name="Cage2500" localSheetId="6">[8]Rombo!#REF!</definedName>
    <definedName name="Cage2500">[8]Rombo!#REF!</definedName>
    <definedName name="ccffffffffffffffffffff">#N/A</definedName>
    <definedName name="cd">#N/A</definedName>
    <definedName name="CDGX300" localSheetId="5">[8]Rombo!#REF!</definedName>
    <definedName name="CDGX300" localSheetId="6">[8]Rombo!#REF!</definedName>
    <definedName name="CDGX300">[8]Rombo!#REF!</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alQnt">[13]Лист!$B$12</definedName>
    <definedName name="com">#N/A</definedName>
    <definedName name="CompOt">#N/A</definedName>
    <definedName name="CompOt2">#N/A</definedName>
    <definedName name="CompRas">#N/A</definedName>
    <definedName name="Contents" localSheetId="6">#REF!</definedName>
    <definedName name="Contents" localSheetId="9">#REF!</definedName>
    <definedName name="Contents">#REF!</definedName>
    <definedName name="COPY_DIAP" localSheetId="5">#REF!</definedName>
    <definedName name="COPY_DIAP" localSheetId="6">#REF!</definedName>
    <definedName name="COPY_DIAP">#REF!</definedName>
    <definedName name="CPtS500" localSheetId="5">[8]Rombo!#REF!</definedName>
    <definedName name="CPtS500" localSheetId="6">[8]Rombo!#REF!</definedName>
    <definedName name="CPtS500">[8]Rombo!#REF!</definedName>
    <definedName name="CPtS501" localSheetId="6">[8]Rombo!#REF!</definedName>
    <definedName name="CPtS501">[8]Rombo!#REF!</definedName>
    <definedName name="CPTs600" localSheetId="6">[8]Rombo!#REF!</definedName>
    <definedName name="CPTs600">[8]Rombo!#REF!</definedName>
    <definedName name="CPTs601" localSheetId="6">[8]Rombo!#REF!</definedName>
    <definedName name="CPTs601">[8]Rombo!#REF!</definedName>
    <definedName name="csddddddddddddddd">#N/A</definedName>
    <definedName name="ct">#N/A</definedName>
    <definedName name="CUR_VER" localSheetId="5">[14]Заголовок!$B$21</definedName>
    <definedName name="CUR_VER" localSheetId="6">[14]Заголовок!$B$21</definedName>
    <definedName name="CUR_VER" localSheetId="9">[15]Заголовок!$B$21</definedName>
    <definedName name="CUR_VER">[16]Заголовок!$B$21</definedName>
    <definedName name="CURRENT_PERIOD_FOR_RAB">[12]Титульный!$F$17</definedName>
    <definedName name="CURRENT_PERIOD_FOR_RAB_AND_LT">#REF!</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xdddddddddddddddd">#N/A</definedName>
    <definedName name="ď">#N/A</definedName>
    <definedName name="DaNet">[17]TEHSHEET!#REF!</definedName>
    <definedName name="DATA" localSheetId="6">#REF!</definedName>
    <definedName name="DATA" localSheetId="9">#REF!</definedName>
    <definedName name="DATA">#REF!</definedName>
    <definedName name="DATE" localSheetId="6">#REF!</definedName>
    <definedName name="DATE" localSheetId="9">#REF!</definedName>
    <definedName name="DATE">#REF!</definedName>
    <definedName name="ďď">#N/A</definedName>
    <definedName name="đđ">#N/A</definedName>
    <definedName name="ddd" localSheetId="5">[4]FES!#REF!</definedName>
    <definedName name="ddd" localSheetId="6">[4]FES!#REF!</definedName>
    <definedName name="ddd">[4]FES!#REF!</definedName>
    <definedName name="đđđ">#N/A</definedName>
    <definedName name="DEC" localSheetId="6">#REF!</definedName>
    <definedName name="DEC">#REF!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5">[18]FST5!$G$149:$G$165,'Таблица 3'!P1_dip,'Таблица 3'!P2_dip,'Таблица 3'!P3_dip,'Таблица 3'!P4_dip</definedName>
    <definedName name="dip" localSheetId="6">[18]FST5!$G$149:$G$165,'Таблица 4'!P1_dip,'Таблица 4'!P2_dip,'Таблица 4'!P3_dip,'Таблица 4'!P4_dip</definedName>
    <definedName name="dip">P2_dip,P3_dip,P4_dip</definedName>
    <definedName name="ďĺđâűé" localSheetId="6">#REF!</definedName>
    <definedName name="ďĺđâűé">#REF!</definedName>
    <definedName name="DOC" localSheetId="6">#REF!</definedName>
    <definedName name="DOC" localSheetId="9">#REF!</definedName>
    <definedName name="DOC">#REF!</definedName>
    <definedName name="Down_range" localSheetId="6">#REF!</definedName>
    <definedName name="Down_range" localSheetId="9">#REF!</definedName>
    <definedName name="Down_range">#REF!</definedName>
    <definedName name="dsdddddddddddddddddddd">#N/A</definedName>
    <definedName name="dsffffffffffffffffffffffffff">#N/A</definedName>
    <definedName name="dsragh">#N/A</definedName>
    <definedName name="dxsddddddddddddddd">#N/A</definedName>
    <definedName name="E">#N/A</definedName>
    <definedName name="ęĺ">#N/A</definedName>
    <definedName name="ELSA" localSheetId="5">[8]Rombo!#REF!</definedName>
    <definedName name="ELSA" localSheetId="6">[8]Rombo!#REF!</definedName>
    <definedName name="ELSA">[8]Rombo!#REF!</definedName>
    <definedName name="ELSA2" localSheetId="6">[8]Rombo!#REF!</definedName>
    <definedName name="ELSA2">[8]Rombo!#REF!</definedName>
    <definedName name="end_01">#REF!</definedName>
    <definedName name="errtrtruy">#N/A</definedName>
    <definedName name="ert">#N/A</definedName>
    <definedName name="ertetyruy">#N/A</definedName>
    <definedName name="eso" localSheetId="5">[18]FST5!$G$149:$G$165,[0]!P1_eso</definedName>
    <definedName name="eso" localSheetId="6">[18]FST5!$G$149:$G$165,[0]!P1_eso</definedName>
    <definedName name="eso">[18]FST5!$G$149:$G$165,P1_eso</definedName>
    <definedName name="ESO_ET" localSheetId="6">#REF!</definedName>
    <definedName name="ESO_ET" localSheetId="9">#REF!</definedName>
    <definedName name="ESO_ET">#REF!</definedName>
    <definedName name="ESO_PROT" localSheetId="6">#REF!,#REF!,#REF!,'Таблица 4'!P1_ESO_PROT</definedName>
    <definedName name="ESO_PROT" localSheetId="9">#N/A</definedName>
    <definedName name="ESO_PROT">#REF!,#REF!,#REF!,'Таблица 3'!P1_ESO_PROT</definedName>
    <definedName name="ESOcom" localSheetId="6">#REF!</definedName>
    <definedName name="ESOcom" localSheetId="9">#REF!</definedName>
    <definedName name="ESOcom">#REF!</definedName>
    <definedName name="eswdfgf">#N/A</definedName>
    <definedName name="etrtyt">#N/A</definedName>
    <definedName name="ew">#N/A</definedName>
    <definedName name="ewesds">#N/A</definedName>
    <definedName name="ewsddddddddddddddddd">#N/A</definedName>
    <definedName name="eww">#N/A</definedName>
    <definedName name="Excel_BuiltIn__FilterDatabase_19" localSheetId="5">'[19]14б ДПН отчет'!#REF!</definedName>
    <definedName name="Excel_BuiltIn__FilterDatabase_19" localSheetId="6">'[19]14б ДПН отчет'!#REF!</definedName>
    <definedName name="Excel_BuiltIn__FilterDatabase_19">'[19]14б ДПН отчет'!#REF!</definedName>
    <definedName name="Excel_BuiltIn__FilterDatabase_22" localSheetId="6">'[19]16а Сводный анализ'!#REF!</definedName>
    <definedName name="Excel_BuiltIn__FilterDatabase_22">'[19]16а Сводный анализ'!#REF!</definedName>
    <definedName name="Excel_BuiltIn__FilterDatabase_8" localSheetId="6">#REF!</definedName>
    <definedName name="Excel_BuiltIn__FilterDatabase_8">#REF!</definedName>
    <definedName name="Excel_BuiltIn__FilterDatabase_8_1">"$#ССЫЛ!.$D$1:$D$100"</definedName>
    <definedName name="Excel_BuiltIn__FilterDatabase_8_21" localSheetId="5">#REF!</definedName>
    <definedName name="Excel_BuiltIn__FilterDatabase_8_21" localSheetId="6">#REF!</definedName>
    <definedName name="Excel_BuiltIn__FilterDatabase_8_21">#REF!</definedName>
    <definedName name="Excel_BuiltIn_Print_Area">NA()</definedName>
    <definedName name="Excel_BuiltIn_Print_Area_1">#REF!</definedName>
    <definedName name="Excel_BuiltIn_Print_Area_15" localSheetId="5">(#REF!,#REF!)</definedName>
    <definedName name="Excel_BuiltIn_Print_Area_15" localSheetId="6">(#REF!,#REF!)</definedName>
    <definedName name="Excel_BuiltIn_Print_Area_15" localSheetId="9">#REF!</definedName>
    <definedName name="Excel_BuiltIn_Print_Area_15">(#REF!,#REF!)</definedName>
    <definedName name="Excel_BuiltIn_Print_Area_16" localSheetId="6">(#REF!,#REF!)</definedName>
    <definedName name="Excel_BuiltIn_Print_Area_16">(#REF!,#REF!)</definedName>
    <definedName name="Excel_BuiltIn_Print_Area_20">#REF!</definedName>
    <definedName name="Excel_BuiltIn_Print_Area_20_1">#REF!</definedName>
    <definedName name="Excel_BuiltIn_Print_Area_3">#REF!</definedName>
    <definedName name="Excel_BuiltIn_Print_Area_7">#REF!</definedName>
    <definedName name="Excel_BuiltIn_Print_Area_8">#REF!</definedName>
    <definedName name="Excel_BuiltIn_Print_Titles_15" localSheetId="5">#REF!</definedName>
    <definedName name="Excel_BuiltIn_Print_Titles_15" localSheetId="6">#REF!</definedName>
    <definedName name="Excel_BuiltIn_Print_Titles_15">#REF!</definedName>
    <definedName name="Excel_BuiltIn_Print_Titles_16" localSheetId="6">#REF!</definedName>
    <definedName name="Excel_BuiltIn_Print_Titles_16">#REF!</definedName>
    <definedName name="Excel_BuiltIn_Print_Titles_2">#REF!</definedName>
    <definedName name="EXT_ORG_CEO_EMAIL">#REF!</definedName>
    <definedName name="EXT_ORG_CEO_NAME">#REF!</definedName>
    <definedName name="EXT_ORG_CEO_PHONE">#REF!</definedName>
    <definedName name="EXT_ORG_CEO_POSITION">#REF!</definedName>
    <definedName name="EXT_ORG_FULL_NAME">#REF!</definedName>
    <definedName name="EXT_ORG_HEADER_INN">#REF!</definedName>
    <definedName name="EXT_ORG_HEADER_KPP">#REF!</definedName>
    <definedName name="EXT_ORG_HEADER_NAME">#REF!</definedName>
    <definedName name="EXT_ORG_INN">#REF!</definedName>
    <definedName name="EXT_ORG_IS_SUBSIDIARY">#REF!</definedName>
    <definedName name="EXT_ORG_KPP">#REF!</definedName>
    <definedName name="EXT_ORG_LA_ADDRESS">#REF!</definedName>
    <definedName name="EXT_ORG_LA_INDEX">#REF!</definedName>
    <definedName name="EXT_ORG_LA_MO">#REF!</definedName>
    <definedName name="EXT_ORG_LA_MR">#REF!</definedName>
    <definedName name="EXT_ORG_LA_OKTMO">#REF!</definedName>
    <definedName name="EXT_ORG_LA_REGION">#REF!</definedName>
    <definedName name="EXT_ORG_NAME">#REF!</definedName>
    <definedName name="EXT_ORG_OGRN">#REF!</definedName>
    <definedName name="EXT_ORG_OKATO">#REF!</definedName>
    <definedName name="EXT_ORG_OKFC">#REF!</definedName>
    <definedName name="EXT_ORG_OKOGU">#REF!</definedName>
    <definedName name="EXT_ORG_OKOPF">#REF!</definedName>
    <definedName name="EXT_ORG_OKPO">#REF!</definedName>
    <definedName name="EXT_ORG_OKVED">#REF!</definedName>
    <definedName name="EXT_ORG_PA_ADDRESS">#REF!</definedName>
    <definedName name="EXT_ORG_PA_INDEX">#REF!</definedName>
    <definedName name="EXT_ORG_PA_MO">#REF!</definedName>
    <definedName name="EXT_ORG_PA_MR">#REF!</definedName>
    <definedName name="EXT_ORG_PA_OKTMO">#REF!</definedName>
    <definedName name="EXT_ORG_PA_REGION">#REF!</definedName>
    <definedName name="EXT_ORG_REGISTRATION_DATE">#REF!</definedName>
    <definedName name="EXT_ORG_SEM_INCLUDED">#REF!</definedName>
    <definedName name="EXT_ORG_TAX">#REF!</definedName>
    <definedName name="EXT_ORG_TAX_SYSTEM">#REF!</definedName>
    <definedName name="F" localSheetId="6">#REF!</definedName>
    <definedName name="F">#REF!</definedName>
    <definedName name="F_ST_ET" localSheetId="6">#REF!</definedName>
    <definedName name="F_ST_ET">#REF!</definedName>
    <definedName name="F10_FST_OPT" localSheetId="6">#REF!</definedName>
    <definedName name="F10_FST_OPT">#REF!</definedName>
    <definedName name="F10_FST_OPT_1" localSheetId="6">#REF!</definedName>
    <definedName name="F10_FST_OPT_1">#REF!</definedName>
    <definedName name="F10_FST_OPT_2" localSheetId="6">#REF!</definedName>
    <definedName name="F10_FST_OPT_2">#REF!</definedName>
    <definedName name="F10_FST_OPT_3" localSheetId="6">#REF!</definedName>
    <definedName name="F10_FST_OPT_3">#REF!</definedName>
    <definedName name="F10_FST_ROZN" localSheetId="6">#REF!</definedName>
    <definedName name="F10_FST_ROZN">#REF!</definedName>
    <definedName name="F10_FST_ROZN_1" localSheetId="6">#REF!</definedName>
    <definedName name="F10_FST_ROZN_1">#REF!</definedName>
    <definedName name="F10_FST_ROZN_2" localSheetId="6">#REF!</definedName>
    <definedName name="F10_FST_ROZN_2">#REF!</definedName>
    <definedName name="F10_MAX_OPT" localSheetId="6">#REF!</definedName>
    <definedName name="F10_MAX_OPT">#REF!</definedName>
    <definedName name="F10_MAX_OPT_1" localSheetId="6">#REF!</definedName>
    <definedName name="F10_MAX_OPT_1">#REF!</definedName>
    <definedName name="F10_MAX_OPT_2" localSheetId="6">#REF!</definedName>
    <definedName name="F10_MAX_OPT_2">#REF!</definedName>
    <definedName name="F10_MAX_OPT_3" localSheetId="6">#REF!</definedName>
    <definedName name="F10_MAX_OPT_3">#REF!</definedName>
    <definedName name="F10_MAX_ROZN" localSheetId="6">#REF!</definedName>
    <definedName name="F10_MAX_ROZN">#REF!</definedName>
    <definedName name="F10_MAX_ROZN_1" localSheetId="6">#REF!</definedName>
    <definedName name="F10_MAX_ROZN_1">#REF!</definedName>
    <definedName name="F10_MAX_ROZN_2" localSheetId="6">#REF!</definedName>
    <definedName name="F10_MAX_ROZN_2">#REF!</definedName>
    <definedName name="F10_MIN_OPT" localSheetId="6">#REF!</definedName>
    <definedName name="F10_MIN_OPT">#REF!</definedName>
    <definedName name="F10_MIN_OPT_1" localSheetId="6">#REF!</definedName>
    <definedName name="F10_MIN_OPT_1">#REF!</definedName>
    <definedName name="F10_MIN_OPT_2" localSheetId="6">#REF!</definedName>
    <definedName name="F10_MIN_OPT_2">#REF!</definedName>
    <definedName name="F10_MIN_OPT_3" localSheetId="6">#REF!</definedName>
    <definedName name="F10_MIN_OPT_3">#REF!</definedName>
    <definedName name="F10_MIN_ROZN" localSheetId="6">#REF!</definedName>
    <definedName name="F10_MIN_ROZN">#REF!</definedName>
    <definedName name="F10_MIN_ROZN_1" localSheetId="6">#REF!</definedName>
    <definedName name="F10_MIN_ROZN_1">#REF!</definedName>
    <definedName name="F10_MIN_ROZN_2" localSheetId="6">#REF!</definedName>
    <definedName name="F10_MIN_ROZN_2">#REF!</definedName>
    <definedName name="F10_SCOPE" localSheetId="6">#REF!</definedName>
    <definedName name="F10_SCOPE">#REF!</definedName>
    <definedName name="F9_OPT" localSheetId="6">#REF!</definedName>
    <definedName name="F9_OPT">#REF!</definedName>
    <definedName name="F9_OPT_1" localSheetId="6">#REF!</definedName>
    <definedName name="F9_OPT_1">#REF!</definedName>
    <definedName name="F9_OPT_2" localSheetId="6">#REF!</definedName>
    <definedName name="F9_OPT_2">#REF!</definedName>
    <definedName name="F9_OPT_3" localSheetId="6">#REF!</definedName>
    <definedName name="F9_OPT_3">#REF!</definedName>
    <definedName name="F9_ROZN" localSheetId="6">#REF!</definedName>
    <definedName name="F9_ROZN">#REF!</definedName>
    <definedName name="F9_ROZN_1" localSheetId="6">#REF!</definedName>
    <definedName name="F9_ROZN_1">#REF!</definedName>
    <definedName name="F9_ROZN_2" localSheetId="6">#REF!</definedName>
    <definedName name="F9_ROZN_2">#REF!</definedName>
    <definedName name="F9_SC_4">[17]Топливо2009!#REF!</definedName>
    <definedName name="F9_SC_5">[17]Топливо2009!#REF!</definedName>
    <definedName name="F9_SC_6">[17]Топливо2009!#REF!</definedName>
    <definedName name="F9_SCOPE" localSheetId="6">#REF!</definedName>
    <definedName name="F9_SCOPE">#REF!</definedName>
    <definedName name="fbgffnjfgg">#N/A</definedName>
    <definedName name="fddddddddddddddd">#N/A</definedName>
    <definedName name="fdfg">#N/A</definedName>
    <definedName name="fdfgdjgfh">#N/A</definedName>
    <definedName name="fdfsdsssssssssssssssssssss">#N/A</definedName>
    <definedName name="fdfvcvvv">#N/A</definedName>
    <definedName name="fdghfghfj">#N/A</definedName>
    <definedName name="fdgrfgdgggggggggggggg">#N/A</definedName>
    <definedName name="fdrttttggggggggggg">#N/A</definedName>
    <definedName name="FEB" localSheetId="6">#REF!</definedName>
    <definedName name="FEB">#REF!</definedName>
    <definedName name="ferstYear">#REF!</definedName>
    <definedName name="fff" localSheetId="6">#REF!</definedName>
    <definedName name="fff">#REF!</definedName>
    <definedName name="fg">#N/A</definedName>
    <definedName name="fgfgf">#N/A</definedName>
    <definedName name="fgfgffffff">#N/A</definedName>
    <definedName name="fgfhghhhhhhhhhhh">#N/A</definedName>
    <definedName name="fggjhgjk">#N/A</definedName>
    <definedName name="fghgfh">#N/A</definedName>
    <definedName name="fghk">#N/A</definedName>
    <definedName name="fgjhfhgj">#N/A</definedName>
    <definedName name="fhgjh">#N/A</definedName>
    <definedName name="fil" localSheetId="6">#REF!</definedName>
    <definedName name="fil" localSheetId="9">[20]Титульный!$F$15</definedName>
    <definedName name="fil">#REF!</definedName>
    <definedName name="fil_2_16">#N/A</definedName>
    <definedName name="fil_2_18">#N/A</definedName>
    <definedName name="fil_2_19">#N/A</definedName>
    <definedName name="fil_2_22" localSheetId="5">'[19]16а Сводный анализ'!#REF!</definedName>
    <definedName name="fil_2_22" localSheetId="6">'[19]16а Сводный анализ'!#REF!</definedName>
    <definedName name="fil_2_22">'[19]16а Сводный анализ'!#REF!</definedName>
    <definedName name="fil_21" localSheetId="5">#REF!</definedName>
    <definedName name="fil_21" localSheetId="6">#REF!</definedName>
    <definedName name="fil_21">#REF!</definedName>
    <definedName name="fil_22" localSheetId="6">#REF!</definedName>
    <definedName name="fil_22">#REF!</definedName>
    <definedName name="fil_3_16">#N/A</definedName>
    <definedName name="fil_3_18">#N/A</definedName>
    <definedName name="fil_3_19">#N/A</definedName>
    <definedName name="fil_3_22" localSheetId="6">'[19]16а Сводный анализ'!#REF!</definedName>
    <definedName name="fil_3_22">'[19]16а Сводный анализ'!#REF!</definedName>
    <definedName name="fil_4_16">#N/A</definedName>
    <definedName name="fil_4_18">#N/A</definedName>
    <definedName name="fil_4_19">#N/A</definedName>
    <definedName name="fil_4_22" localSheetId="6">'[19]16а Сводный анализ'!#REF!</definedName>
    <definedName name="fil_4_22">'[19]16а Сводный анализ'!#REF!</definedName>
    <definedName name="FIRST_PERIOD_FOR_RAB">[12]Титульный!$M$7</definedName>
    <definedName name="FixTarifList">[13]Лист!$A$410</definedName>
    <definedName name="ForIns" localSheetId="5">[21]Регионы!#REF!</definedName>
    <definedName name="ForIns" localSheetId="6">[21]Регионы!#REF!</definedName>
    <definedName name="ForIns">[21]Регионы!#REF!</definedName>
    <definedName name="fsderswerwer">#N/A</definedName>
    <definedName name="ftfhtfhgft">#N/A</definedName>
    <definedName name="FUEL" localSheetId="6">#REF!</definedName>
    <definedName name="FUEL" localSheetId="9">#REF!</definedName>
    <definedName name="FUEL">#REF!</definedName>
    <definedName name="FUEL_ET" localSheetId="6">#REF!</definedName>
    <definedName name="FUEL_ET">#REF!</definedName>
    <definedName name="FUELLIST" localSheetId="6">#REF!</definedName>
    <definedName name="FUELLIST">#REF!</definedName>
    <definedName name="FuelQnt">[13]Лист!$B$17</definedName>
    <definedName name="G150\1" localSheetId="5">[8]Rombo!#REF!</definedName>
    <definedName name="G150\1" localSheetId="6">[8]Rombo!#REF!</definedName>
    <definedName name="G150\1">[8]Rombo!#REF!</definedName>
    <definedName name="G150\733" localSheetId="6">[8]Rombo!#REF!</definedName>
    <definedName name="G150\733">[8]Rombo!#REF!</definedName>
    <definedName name="G150\800" localSheetId="6">[8]Rombo!#REF!</definedName>
    <definedName name="G150\800">[8]Rombo!#REF!</definedName>
    <definedName name="G150\866" localSheetId="6">[8]Rombo!#REF!</definedName>
    <definedName name="G150\866">[8]Rombo!#REF!</definedName>
    <definedName name="G150\933" localSheetId="6">[8]Rombo!#REF!</definedName>
    <definedName name="G150\933">[8]Rombo!#REF!</definedName>
    <definedName name="gdgfgghj">#N/A</definedName>
    <definedName name="GES" localSheetId="6">#REF!</definedName>
    <definedName name="GES" localSheetId="9">#REF!</definedName>
    <definedName name="GES">#REF!</definedName>
    <definedName name="GES_DATA" localSheetId="6">#REF!</definedName>
    <definedName name="GES_DATA" localSheetId="9">#REF!</definedName>
    <definedName name="GES_DATA">#REF!</definedName>
    <definedName name="GES_LIST" localSheetId="6">#REF!</definedName>
    <definedName name="GES_LIST" localSheetId="9">#REF!</definedName>
    <definedName name="GES_LIST">#REF!</definedName>
    <definedName name="GES3_DATA" localSheetId="6">#REF!</definedName>
    <definedName name="GES3_DATA" localSheetId="9">#REF!</definedName>
    <definedName name="GES3_DATA">#REF!</definedName>
    <definedName name="GESList">[13]Лист!$A$30</definedName>
    <definedName name="GESQnt">[13]Параметры!$B$6</definedName>
    <definedName name="gfg">#N/A</definedName>
    <definedName name="gfgfddddddddddd">#N/A</definedName>
    <definedName name="gfgfffgh">#N/A</definedName>
    <definedName name="gfgfgfcccccccccccccccccccccc">#N/A</definedName>
    <definedName name="gfgfgffffffffffffff">#N/A</definedName>
    <definedName name="gfgfgfffffffffffffff">#N/A</definedName>
    <definedName name="gfgfgfh">#N/A</definedName>
    <definedName name="gfhggggggggggggggg">#N/A</definedName>
    <definedName name="gfhghgjk">#N/A</definedName>
    <definedName name="gfhgjh">#N/A</definedName>
    <definedName name="GFII" localSheetId="5">[8]Rombo!#REF!</definedName>
    <definedName name="GFII" localSheetId="6">[8]Rombo!#REF!</definedName>
    <definedName name="GFII">[8]Rombo!#REF!</definedName>
    <definedName name="ggfffffffffffff">#N/A</definedName>
    <definedName name="ggg" localSheetId="9">#REF!</definedName>
    <definedName name="ggg">#N/A</definedName>
    <definedName name="ggg_1">NA()</definedName>
    <definedName name="ggg_2">NA()</definedName>
    <definedName name="ggg_3">NA()</definedName>
    <definedName name="ggg_4">NA()</definedName>
    <definedName name="ggg_5">NA()</definedName>
    <definedName name="ggg_6">NA()</definedName>
    <definedName name="gggggggggggggggggg">#N/A</definedName>
    <definedName name="gghggggggggggg">#N/A</definedName>
    <definedName name="gh">#N/A</definedName>
    <definedName name="ghfffffffffffffff">#N/A</definedName>
    <definedName name="ghfhfh">#N/A</definedName>
    <definedName name="ghghf">#N/A</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L2II" localSheetId="5">[8]Rombo!#REF!</definedName>
    <definedName name="GL2II" localSheetId="6">[8]Rombo!#REF!</definedName>
    <definedName name="GL2II">[8]Rombo!#REF!</definedName>
    <definedName name="GLII" localSheetId="6">[8]Rombo!#REF!</definedName>
    <definedName name="GLII">[8]Rombo!#REF!</definedName>
    <definedName name="GLIII" localSheetId="6">[8]Rombo!#REF!</definedName>
    <definedName name="GLIII">[8]Rombo!#REF!</definedName>
    <definedName name="god">[12]Титульный!$M$5</definedName>
    <definedName name="GRES" localSheetId="6">#REF!</definedName>
    <definedName name="GRES" localSheetId="9">#REF!</definedName>
    <definedName name="GRES">#REF!</definedName>
    <definedName name="GRES_DATA" localSheetId="6">#REF!</definedName>
    <definedName name="GRES_DATA" localSheetId="9">#REF!</definedName>
    <definedName name="GRES_DATA">#REF!</definedName>
    <definedName name="GRES_LIST" localSheetId="6">#REF!</definedName>
    <definedName name="GRES_LIST" localSheetId="9">#REF!</definedName>
    <definedName name="GRES_LIST">#REF!</definedName>
    <definedName name="grety5e">#N/A</definedName>
    <definedName name="gtty" localSheetId="6">#REF!,#REF!,#REF!,'Таблица 4'!P1_ESO_PROT</definedName>
    <definedName name="gtty" localSheetId="9">#N/A</definedName>
    <definedName name="gtty">#REF!,#REF!,#REF!,'Таблица 3'!P1_ESO_PROT</definedName>
    <definedName name="GX100\566" localSheetId="5">[8]Rombo!#REF!</definedName>
    <definedName name="GX100\566" localSheetId="6">[8]Rombo!#REF!</definedName>
    <definedName name="GX100\566">[8]Rombo!#REF!</definedName>
    <definedName name="GX100\600" localSheetId="6">[8]Rombo!#REF!</definedName>
    <definedName name="GX100\600">[8]Rombo!#REF!</definedName>
    <definedName name="GX100\667" localSheetId="6">[8]Rombo!#REF!</definedName>
    <definedName name="GX100\667">[8]Rombo!#REF!</definedName>
    <definedName name="GX100\700" localSheetId="6">[8]Rombo!#REF!</definedName>
    <definedName name="GX100\700">[8]Rombo!#REF!</definedName>
    <definedName name="GX110\1000" localSheetId="6">[8]Rombo!#REF!</definedName>
    <definedName name="GX110\1000">[8]Rombo!#REF!</definedName>
    <definedName name="GX110\733" localSheetId="6">[8]Rombo!#REF!</definedName>
    <definedName name="GX110\733">[8]Rombo!#REF!</definedName>
    <definedName name="GX110\800" localSheetId="6">[8]Rombo!#REF!</definedName>
    <definedName name="GX110\800">[8]Rombo!#REF!</definedName>
    <definedName name="GX110\866" localSheetId="6">[8]Rombo!#REF!</definedName>
    <definedName name="GX110\866">[8]Rombo!#REF!</definedName>
    <definedName name="GX110\933" localSheetId="6">[8]Rombo!#REF!</definedName>
    <definedName name="GX110\933">[8]Rombo!#REF!</definedName>
    <definedName name="GX115_1000" localSheetId="6">[8]Rombo!#REF!</definedName>
    <definedName name="GX115_1000">[8]Rombo!#REF!</definedName>
    <definedName name="GX115_600" localSheetId="6">[8]Rombo!#REF!</definedName>
    <definedName name="GX115_600">[8]Rombo!#REF!</definedName>
    <definedName name="GX115_700" localSheetId="6">[8]Rombo!#REF!</definedName>
    <definedName name="GX115_700">[8]Rombo!#REF!</definedName>
    <definedName name="gx115_733" localSheetId="6">[8]Rombo!#REF!</definedName>
    <definedName name="gx115_733">[8]Rombo!#REF!</definedName>
    <definedName name="gx115_800" localSheetId="6">[8]Rombo!#REF!</definedName>
    <definedName name="gx115_800">[8]Rombo!#REF!</definedName>
    <definedName name="gx115_866" localSheetId="6">[8]Rombo!#REF!</definedName>
    <definedName name="gx115_866">[8]Rombo!#REF!</definedName>
    <definedName name="gx115_933" localSheetId="6">[8]Rombo!#REF!</definedName>
    <definedName name="gx115_933">[8]Rombo!#REF!</definedName>
    <definedName name="GX200\1000" localSheetId="6">[8]Rombo!#REF!</definedName>
    <definedName name="GX200\1000">[8]Rombo!#REF!</definedName>
    <definedName name="GX200\733" localSheetId="6">[8]Rombo!#REF!</definedName>
    <definedName name="GX200\733">[8]Rombo!#REF!</definedName>
    <definedName name="GX200\800" localSheetId="6">[8]Rombo!#REF!</definedName>
    <definedName name="GX200\800">[8]Rombo!#REF!</definedName>
    <definedName name="GX200\866" localSheetId="6">[8]Rombo!#REF!</definedName>
    <definedName name="GX200\866">[8]Rombo!#REF!</definedName>
    <definedName name="GX200\933" localSheetId="6">[8]Rombo!#REF!</definedName>
    <definedName name="GX200\933">[8]Rombo!#REF!</definedName>
    <definedName name="H">#N/A</definedName>
    <definedName name="H?Address" localSheetId="9">#REF!</definedName>
    <definedName name="H?Address">[22]Заголовок!$B$7:$G$7</definedName>
    <definedName name="H?Description" localSheetId="9">#REF!</definedName>
    <definedName name="H?Description">[22]Заголовок!$A$4</definedName>
    <definedName name="H?EntityName" localSheetId="9">#REF!</definedName>
    <definedName name="H?EntityName">[22]Заголовок!$B$6:$G$6</definedName>
    <definedName name="H?Name" localSheetId="9">#REF!</definedName>
    <definedName name="H?Name">[22]Заголовок!$G$1</definedName>
    <definedName name="H?OKATO" localSheetId="9">#REF!</definedName>
    <definedName name="H?OKATO">[22]Заголовок!$D$12</definedName>
    <definedName name="H?OKFS" localSheetId="9">#REF!</definedName>
    <definedName name="H?OKFS">[22]Заголовок!$G$12</definedName>
    <definedName name="H?OKOGU" localSheetId="9">#REF!</definedName>
    <definedName name="H?OKOGU">[22]Заголовок!$E$12</definedName>
    <definedName name="H?OKONX" localSheetId="9">#REF!</definedName>
    <definedName name="H?OKONX">[22]Заголовок!$C$12</definedName>
    <definedName name="H?OKOPF" localSheetId="9">#REF!</definedName>
    <definedName name="H?OKOPF">[22]Заголовок!$F$12</definedName>
    <definedName name="H?OKPO" localSheetId="9">#REF!</definedName>
    <definedName name="H?OKPO">[22]Заголовок!$A$12</definedName>
    <definedName name="H?OKVD" localSheetId="9">#REF!</definedName>
    <definedName name="H?OKVD">[22]Заголовок!$B$12</definedName>
    <definedName name="H?Period">#REF!</definedName>
    <definedName name="H?Table" localSheetId="9">#REF!</definedName>
    <definedName name="H?Table">[22]Заголовок!$A$6:$G$16</definedName>
    <definedName name="H?Title" localSheetId="9">#REF!</definedName>
    <definedName name="H?Title">[22]Заголовок!$A$2</definedName>
    <definedName name="HDGX20010" localSheetId="6">[8]Rombo!#REF!</definedName>
    <definedName name="HDGX20010">[8]Rombo!#REF!</definedName>
    <definedName name="HDGX20020" localSheetId="6">[8]Rombo!#REF!</definedName>
    <definedName name="HDGX20020">[8]Rombo!#REF!</definedName>
    <definedName name="hdgx30" localSheetId="6">[8]Rombo!#REF!</definedName>
    <definedName name="hdgx30">[8]Rombo!#REF!</definedName>
    <definedName name="HDGX30012" localSheetId="6">[8]Rombo!#REF!</definedName>
    <definedName name="HDGX30012">[8]Rombo!#REF!</definedName>
    <definedName name="HDGX30018" localSheetId="6">[8]Rombo!#REF!</definedName>
    <definedName name="HDGX30018">[8]Rombo!#REF!</definedName>
    <definedName name="HDGX3006" localSheetId="6">[8]Rombo!#REF!</definedName>
    <definedName name="HDGX3006">[8]Rombo!#REF!</definedName>
    <definedName name="HDGX3009" localSheetId="6">[8]Rombo!#REF!</definedName>
    <definedName name="HDGX3009">[8]Rombo!#REF!</definedName>
    <definedName name="Helper_Котельные" localSheetId="9">[23]Справочники!$A$9:$A$12</definedName>
    <definedName name="Helper_Котельные">[24]Справочники!$A$9:$A$12</definedName>
    <definedName name="Helper_ТЭС" localSheetId="9">[23]Справочники!$A$2:$A$5</definedName>
    <definedName name="Helper_ТЭС">[24]Справочники!$A$2:$A$5</definedName>
    <definedName name="Helper_ТЭС_Котельные" localSheetId="9">[25]Справочники!$A$2:$A$4,[25]Справочники!$A$16:$A$18</definedName>
    <definedName name="Helper_ТЭС_Котельные">[26]Справочники!$A$2:$A$4,[26]Справочники!$A$16:$A$18</definedName>
    <definedName name="Helper_ФОРЭМ" localSheetId="9">[23]Справочники!$A$30:$A$35</definedName>
    <definedName name="Helper_ФОРЭМ">[24]Справочники!$A$30:$A$35</definedName>
    <definedName name="hfte">#N/A</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#REF!</definedName>
    <definedName name="hhh_1">NA()</definedName>
    <definedName name="hhh_2">NA()</definedName>
    <definedName name="hhh_3">NA()</definedName>
    <definedName name="hhh_4">NA()</definedName>
    <definedName name="hhh_5">NA()</definedName>
    <definedName name="hhh_6">NA()</definedName>
    <definedName name="hhhhhhhhhhhh">#N/A</definedName>
    <definedName name="hhhhhhhhhhhhhhhhhhhhhhhhhhhhhhhhhhhhhhhhhhhhhhhhhhhhhhhhhhhhhh">#N/A</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lhkf">#REF!</definedName>
    <definedName name="hklhkf_1">NA()</definedName>
    <definedName name="hklhkf_2">NA()</definedName>
    <definedName name="hklhkf_3">NA()</definedName>
    <definedName name="hklhkf_4">NA()</definedName>
    <definedName name="hklhkf_5">NA()</definedName>
    <definedName name="hklhkf_6">NA()</definedName>
    <definedName name="HTML_CodePage" hidden="1">1251</definedName>
    <definedName name="HTML_Control" localSheetId="5" hidden="1">{"'D'!$A$1:$E$13"}</definedName>
    <definedName name="HTML_Control" localSheetId="6" hidden="1">{"'D'!$A$1:$E$13"}</definedName>
    <definedName name="HTML_Control" hidden="1">{"'D'!$A$1:$E$13"}</definedName>
    <definedName name="HTML_Description" hidden="1">""</definedName>
    <definedName name="HTML_Email" hidden="1">""</definedName>
    <definedName name="HTML_Header" hidden="1">"D"</definedName>
    <definedName name="HTML_LastUpdate" hidden="1">"03.01.99"</definedName>
    <definedName name="HTML_LineAfter" hidden="1">FALSE</definedName>
    <definedName name="HTML_LineBefore" hidden="1">FALSE</definedName>
    <definedName name="HTML_Name" hidden="1">"Lapshina S.A."</definedName>
    <definedName name="HTML_OBDlg2" hidden="1">TRUE</definedName>
    <definedName name="HTML_OBDlg4" hidden="1">TRUE</definedName>
    <definedName name="HTML_OS" hidden="1">0</definedName>
    <definedName name="HTML_PathFile" hidden="1">"C:\My Documents\MyHTML.htm"</definedName>
    <definedName name="HTML_Title" hidden="1">"TARIF984"</definedName>
    <definedName name="hvhgfhgdfgd">#N/A</definedName>
    <definedName name="hvjfjghfyufuyg">#N/A</definedName>
    <definedName name="îî">#N/A</definedName>
    <definedName name="iijjjjjjjjjjjjj">#N/A</definedName>
    <definedName name="ijhukjhjkhj">#N/A</definedName>
    <definedName name="imuuybrd">#N/A</definedName>
    <definedName name="INN" localSheetId="6">#REF!</definedName>
    <definedName name="INN" localSheetId="9">#REF!</definedName>
    <definedName name="INN">#REF!</definedName>
    <definedName name="ioiomkjjjjj">#N/A</definedName>
    <definedName name="iouhnjvgfcfd">#N/A</definedName>
    <definedName name="iouiuyiuyutuyrt">#N/A</definedName>
    <definedName name="iounuibuig">#N/A</definedName>
    <definedName name="iouyuytytfty">#N/A</definedName>
    <definedName name="Irtysh">[27]иртышская!$A$5:$G$42</definedName>
    <definedName name="isp_dol">[28]Титульный!$D$54</definedName>
    <definedName name="isp_FIO">[28]Титульный!$D$53</definedName>
    <definedName name="isp_tel">[28]Титульный!$D$55</definedName>
    <definedName name="iuiohjkjk">#N/A</definedName>
    <definedName name="iuiuyggggggggggggggggggg">#N/A</definedName>
    <definedName name="iuiuytrsgfjh">#N/A</definedName>
    <definedName name="iujjjjjjjjjhjh">#N/A</definedName>
    <definedName name="iujjjjjjjjjjjjjjjjjj">#N/A</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j">#N/A</definedName>
    <definedName name="JAN" localSheetId="6">#REF!</definedName>
    <definedName name="JAN">#REF!</definedName>
    <definedName name="jbnbvggggggggggggggg">#N/A</definedName>
    <definedName name="jghghfd">#N/A</definedName>
    <definedName name="jgjhgd">#N/A</definedName>
    <definedName name="jhfghfyu">#N/A</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khjghfg">#N/A</definedName>
    <definedName name="jhkjhjhg">#N/A</definedName>
    <definedName name="jhujghj">#N/A</definedName>
    <definedName name="jhujy">#N/A</definedName>
    <definedName name="jhy">#N/A</definedName>
    <definedName name="jjhjgjhfg">#N/A</definedName>
    <definedName name="jjhjhhhhhhhhhhhhhhh">#N/A</definedName>
    <definedName name="jjj">[2]s!#REF!</definedName>
    <definedName name="jjj_1">NA()</definedName>
    <definedName name="jjj_2">NA()</definedName>
    <definedName name="jjj_3">NA()</definedName>
    <definedName name="jjj_4">NA()</definedName>
    <definedName name="jjj_5">NA()</definedName>
    <definedName name="jjj_6">NA()</definedName>
    <definedName name="jjkjhhgffd">#N/A</definedName>
    <definedName name="jkbvbcdxd">#N/A</definedName>
    <definedName name="jkhujygytf">#N/A</definedName>
    <definedName name="jujhghgcvgfxc">#N/A</definedName>
    <definedName name="JUL" localSheetId="6">#REF!</definedName>
    <definedName name="JUL">#REF!</definedName>
    <definedName name="JUN" localSheetId="6">#REF!</definedName>
    <definedName name="JUN">#REF!</definedName>
    <definedName name="jyihtg">#N/A</definedName>
    <definedName name="k">#N/A</definedName>
    <definedName name="kalk" localSheetId="5">[9]!kalk</definedName>
    <definedName name="kalk" localSheetId="6">[9]!kalk</definedName>
    <definedName name="kalk">[29]!kalk</definedName>
    <definedName name="kind_of_activity">[20]TEHSHEET!$I$3:$I$4</definedName>
    <definedName name="kiuytte">#N/A</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jhghftyfy">#N/A</definedName>
    <definedName name="kjjhjhghgh">#N/A</definedName>
    <definedName name="kjjkhgf">#N/A</definedName>
    <definedName name="kjjkkjhjhgjhg">#N/A</definedName>
    <definedName name="kjjyhjhuyh">#N/A</definedName>
    <definedName name="kjkhj">#N/A</definedName>
    <definedName name="kjkhkjhjcx">#N/A</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jhgfhg">#N/A</definedName>
    <definedName name="klkjkjhhffdx">#N/A</definedName>
    <definedName name="kmnjnj">#N/A</definedName>
    <definedName name="knkn.n.">#N/A</definedName>
    <definedName name="kop" localSheetId="5">[9]!kop</definedName>
    <definedName name="kop" localSheetId="6">[9]!kop</definedName>
    <definedName name="kop">[29]!kop</definedName>
    <definedName name="KorQnt">[13]Параметры!$B$5</definedName>
    <definedName name="KotList">[13]Лист!$A$260</definedName>
    <definedName name="KotQnt">[13]Лист!$B$261</definedName>
    <definedName name="kpp">#REF!</definedName>
    <definedName name="KTP" localSheetId="5">'[30]5'!#REF!</definedName>
    <definedName name="KTP" localSheetId="6">'[30]5'!#REF!</definedName>
    <definedName name="KTP">'[30]5'!#REF!</definedName>
    <definedName name="kuykjhjkhy">#N/A</definedName>
    <definedName name="kvartal">[28]TEHSHEET!$D$2:$D$5</definedName>
    <definedName name="kW_а_ген1" localSheetId="5">#REF!</definedName>
    <definedName name="kW_а_ген1" localSheetId="6">#REF!</definedName>
    <definedName name="kW_а_ген1">#REF!</definedName>
    <definedName name="kW_а_ген3" localSheetId="6">#REF!</definedName>
    <definedName name="kW_а_ген3">#REF!</definedName>
    <definedName name="l">#N/A</definedName>
    <definedName name="L400E" localSheetId="6">[8]Rombo!#REF!</definedName>
    <definedName name="L400E">[8]Rombo!#REF!</definedName>
    <definedName name="LastUpdateDate_ReestrOrg">#REF!</definedName>
    <definedName name="LatCD" localSheetId="6">[8]Rombo!#REF!</definedName>
    <definedName name="LatCD">[8]Rombo!#REF!</definedName>
    <definedName name="LatDVD" localSheetId="6">[8]Rombo!#REF!</definedName>
    <definedName name="LatDVD">[8]Rombo!#REF!</definedName>
    <definedName name="limcount" hidden="1">1</definedName>
    <definedName name="line" localSheetId="5">'[30]5'!#REF!</definedName>
    <definedName name="line" localSheetId="6">'[30]5'!#REF!</definedName>
    <definedName name="line">'[30]5'!#REF!</definedName>
    <definedName name="LINE2" localSheetId="6">#REF!</definedName>
    <definedName name="LINE2">#REF!</definedName>
    <definedName name="LIST_ORG_EE">[31]REESTR_ORG!#REF!</definedName>
    <definedName name="lkjjjjjjjjjjjj">#N/A</definedName>
    <definedName name="lkjklhjkghjffgd">#N/A</definedName>
    <definedName name="lkjkljhjkjhghjfg">#N/A</definedName>
    <definedName name="lkkkkkkkkkkkkkk">#N/A</definedName>
    <definedName name="lkljhjhghggf">#N/A</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LONGTERM_SECTION_2_2">'[12]Расчёт расходов долгосрочный'!$G$33:$AB$33</definedName>
    <definedName name="LONGTERM_SECTION_5_1">'[12]Расчёт расходов долгосрочный'!$C$69</definedName>
    <definedName name="LONGTERM_SECTION_5_12">'[12]Расчёт расходов долгосрочный'!$I$86:$AB$86</definedName>
    <definedName name="LONGTERM_SECTION_5_6">'[12]Расчёт расходов долгосрочный'!$G$78:$AB$78</definedName>
    <definedName name="LONGTERM_SECTION_7">'[12]Расчёт расходов долгосрочный'!$I$94:$AB$94</definedName>
    <definedName name="LONGTERM_SECTION_INDEX">'[12]Расчёт расходов долгосрочный'!$G$22:$AB$22</definedName>
    <definedName name="LONGTERM_SECTION_MANAGED_COSTS">'[12]Расчёт расходов долгосрочный'!$G$63:$AB$63</definedName>
    <definedName name="LONGTERM_YEARS">'[12]Расчёт расходов долгосрочный'!$I$8:$AB$8</definedName>
    <definedName name="LS400E" localSheetId="5">[8]Rombo!#REF!</definedName>
    <definedName name="LS400E" localSheetId="6">[8]Rombo!#REF!</definedName>
    <definedName name="LS400E">[8]Rombo!#REF!</definedName>
    <definedName name="LT_COLUMNS_VISIBILITY_CONTROLS">#REF!</definedName>
    <definedName name="LT_CORRECTION_NVV_WITH_CORRECTION_ROW">#REF!</definedName>
    <definedName name="LT_CORRECTION_ON_FACT_DATA_ROW">#REF!</definedName>
    <definedName name="LT_NUCC_ROW">#REF!</definedName>
    <definedName name="LT_NUMERIC_AREA">'[31]Расчёт расходов'!$G$18:$CF$28,'[31]Расчёт расходов'!$G$32:$CF$66,'[31]Расчёт расходов'!$G$70:$CF$101,'[31]Расчёт расходов'!$G$105:$CF$108,'[31]Расчёт расходов'!$G$113:$CF$113,'[31]Расчёт расходов'!$G$117:$CF$118,'[31]Расчёт расходов'!$G$122:$CF$127,'[31]Расчёт расходов'!$G$132:$CF$133</definedName>
    <definedName name="LT_UCC_ROW">#REF!</definedName>
    <definedName name="LT_VALIDATION_5_13">#REF!</definedName>
    <definedName name="LT_VALIDATION_COSTS_6_1_VS_6_1_1">#REF!</definedName>
    <definedName name="LT_VALIDATION_DEAL_PAGES">#REF!</definedName>
    <definedName name="m" localSheetId="5">#REF!</definedName>
    <definedName name="m" localSheetId="6">#REF!</definedName>
    <definedName name="m">#REF!</definedName>
    <definedName name="MAR" localSheetId="6">#REF!</definedName>
    <definedName name="MAR">#REF!</definedName>
    <definedName name="MAY" localSheetId="6">#REF!</definedName>
    <definedName name="MAY">#REF!</definedName>
    <definedName name="MEM1300\128" localSheetId="5">[8]Rombo!#REF!</definedName>
    <definedName name="MEM1300\128" localSheetId="6">[8]Rombo!#REF!</definedName>
    <definedName name="MEM1300\128">[8]Rombo!#REF!</definedName>
    <definedName name="MEM2400\128" localSheetId="6">[8]Rombo!#REF!</definedName>
    <definedName name="MEM2400\128">[8]Rombo!#REF!</definedName>
    <definedName name="MEM64_512" localSheetId="6">[8]Rombo!#REF!</definedName>
    <definedName name="MEM64_512">[8]Rombo!#REF!</definedName>
    <definedName name="MEM84_512" localSheetId="6">[8]Rombo!#REF!</definedName>
    <definedName name="MEM84_512">[8]Rombo!#REF!</definedName>
    <definedName name="MEMGX100128" localSheetId="6">[8]Rombo!#REF!</definedName>
    <definedName name="MEMGX100128">[8]Rombo!#REF!</definedName>
    <definedName name="MEMGX10064" localSheetId="6">[8]Rombo!#REF!</definedName>
    <definedName name="MEMGX10064">[8]Rombo!#REF!</definedName>
    <definedName name="MEMGX150128" localSheetId="6">[8]Rombo!#REF!</definedName>
    <definedName name="MEMGX150128">[8]Rombo!#REF!</definedName>
    <definedName name="mhgg">#N/A</definedName>
    <definedName name="mjghggggggggggggg">#N/A</definedName>
    <definedName name="mjhhhhhujy">#N/A</definedName>
    <definedName name="mjnnnnnnnnnnnnnnkjnmh">#N/A</definedName>
    <definedName name="mjujy">#N/A</definedName>
    <definedName name="mnbhjf">#N/A</definedName>
    <definedName name="mnghr">#N/A</definedName>
    <definedName name="mnmbnvb">#N/A</definedName>
    <definedName name="MO" localSheetId="6">#REF!</definedName>
    <definedName name="MO" localSheetId="9">#REF!</definedName>
    <definedName name="MO">#REF!</definedName>
    <definedName name="MO_LIST_20">[20]REESTR!$B$139:$B$146</definedName>
    <definedName name="MO_LIST_35">[28]REESTR_MO!$B$339</definedName>
    <definedName name="MONTH" localSheetId="5">#REF!</definedName>
    <definedName name="MONTH" localSheetId="6">#REF!</definedName>
    <definedName name="MONTH" localSheetId="9">#REF!</definedName>
    <definedName name="MONTH">[32]TEHSHEET!$E$2:$E$14</definedName>
    <definedName name="mr">[20]Титульный!$G$20</definedName>
    <definedName name="MR_LIST" localSheetId="9">[20]REESTR!$D$2:$D$24</definedName>
    <definedName name="MR_LIST">[28]REESTR_MO!$D$2:$D$38</definedName>
    <definedName name="MRSK">[33]Tch!$F$3:$F$16</definedName>
    <definedName name="MRSK_DIC">[34]Tch!$F$3:$F$16</definedName>
    <definedName name="NAME110" localSheetId="6">#REF!,#REF!,#REF!,#REF!,#REF!,#REF!,#REF!,#REF!</definedName>
    <definedName name="NAME110">#REF!,#REF!,#REF!,#REF!,#REF!,#REF!,#REF!,#REF!</definedName>
    <definedName name="NAME111" localSheetId="6">#REF!,#REF!,#REF!,#REF!,#REF!,#REF!,#REF!,#REF!</definedName>
    <definedName name="NAME111">#REF!,#REF!,#REF!,#REF!,#REF!,#REF!,#REF!,#REF!</definedName>
    <definedName name="NAME112" localSheetId="6">#REF!,#REF!,#REF!,#REF!,#REF!,#REF!,#REF!,#REF!</definedName>
    <definedName name="NAME112">#REF!,#REF!,#REF!,#REF!,#REF!,#REF!,#REF!,#REF!</definedName>
    <definedName name="NAME113" localSheetId="6">#REF!,#REF!,#REF!,#REF!,#REF!,#REF!,#REF!,#REF!</definedName>
    <definedName name="NAME113">#REF!,#REF!,#REF!,#REF!,#REF!,#REF!,#REF!,#REF!</definedName>
    <definedName name="NAME114" localSheetId="6">#REF!,#REF!,#REF!,#REF!,#REF!,#REF!,#REF!,#REF!</definedName>
    <definedName name="NAME114">#REF!,#REF!,#REF!,#REF!,#REF!,#REF!,#REF!,#REF!</definedName>
    <definedName name="NAME115" localSheetId="6">#REF!,#REF!,#REF!,#REF!,#REF!,#REF!,#REF!,#REF!</definedName>
    <definedName name="NAME115">#REF!,#REF!,#REF!,#REF!,#REF!,#REF!,#REF!,#REF!</definedName>
    <definedName name="NAME116" localSheetId="6">#REF!,#REF!,#REF!,#REF!,#REF!,#REF!,#REF!,#REF!</definedName>
    <definedName name="NAME116">#REF!,#REF!,#REF!,#REF!,#REF!,#REF!,#REF!,#REF!</definedName>
    <definedName name="NAME117" localSheetId="6">#REF!,#REF!,#REF!,#REF!,#REF!,#REF!,#REF!,#REF!</definedName>
    <definedName name="NAME117">#REF!,#REF!,#REF!,#REF!,#REF!,#REF!,#REF!,#REF!</definedName>
    <definedName name="NAME118" localSheetId="6">#REF!,#REF!,#REF!,#REF!,#REF!,#REF!,#REF!,#REF!</definedName>
    <definedName name="NAME118">#REF!,#REF!,#REF!,#REF!,#REF!,#REF!,#REF!,#REF!</definedName>
    <definedName name="NAME119" localSheetId="6">#REF!,#REF!,#REF!,#REF!,#REF!,#REF!,#REF!,#REF!</definedName>
    <definedName name="NAME119">#REF!,#REF!,#REF!,#REF!,#REF!,#REF!,#REF!,#REF!</definedName>
    <definedName name="NAME12" localSheetId="6">#REF!,#REF!,#REF!,#REF!,#REF!,#REF!,#REF!,#REF!</definedName>
    <definedName name="NAME12">#REF!,#REF!,#REF!,#REF!,#REF!,#REF!,#REF!,#REF!</definedName>
    <definedName name="NAME120" localSheetId="6">#REF!,#REF!,#REF!,#REF!,#REF!,#REF!,#REF!,#REF!</definedName>
    <definedName name="NAME120">#REF!,#REF!,#REF!,#REF!,#REF!,#REF!,#REF!,#REF!</definedName>
    <definedName name="NAME121" localSheetId="6">#REF!,#REF!,#REF!,#REF!,#REF!,#REF!,#REF!,#REF!</definedName>
    <definedName name="NAME121">#REF!,#REF!,#REF!,#REF!,#REF!,#REF!,#REF!,#REF!</definedName>
    <definedName name="NAME122" localSheetId="6">#REF!,#REF!,#REF!,#REF!,#REF!,#REF!,#REF!,#REF!</definedName>
    <definedName name="NAME122">#REF!,#REF!,#REF!,#REF!,#REF!,#REF!,#REF!,#REF!</definedName>
    <definedName name="NAME123" localSheetId="6">#REF!,#REF!,#REF!,#REF!,#REF!,#REF!,#REF!,#REF!</definedName>
    <definedName name="NAME123">#REF!,#REF!,#REF!,#REF!,#REF!,#REF!,#REF!,#REF!</definedName>
    <definedName name="NAME124" localSheetId="6">#REF!,#REF!,#REF!,#REF!,#REF!,#REF!,#REF!,#REF!</definedName>
    <definedName name="NAME124">#REF!,#REF!,#REF!,#REF!,#REF!,#REF!,#REF!,#REF!</definedName>
    <definedName name="NAME125" localSheetId="6">#REF!,#REF!,#REF!,#REF!,#REF!,#REF!,#REF!,#REF!</definedName>
    <definedName name="NAME125">#REF!,#REF!,#REF!,#REF!,#REF!,#REF!,#REF!,#REF!</definedName>
    <definedName name="NAME126" localSheetId="6">#REF!,#REF!,#REF!,#REF!,#REF!,#REF!,#REF!,#REF!</definedName>
    <definedName name="NAME126">#REF!,#REF!,#REF!,#REF!,#REF!,#REF!,#REF!,#REF!</definedName>
    <definedName name="NAME127" localSheetId="6">#REF!,#REF!,#REF!,#REF!,#REF!,#REF!,#REF!,#REF!</definedName>
    <definedName name="NAME127">#REF!,#REF!,#REF!,#REF!,#REF!,#REF!,#REF!,#REF!</definedName>
    <definedName name="NAME128" localSheetId="6">#REF!,#REF!,#REF!,#REF!,#REF!,#REF!,#REF!,#REF!</definedName>
    <definedName name="NAME128">#REF!,#REF!,#REF!,#REF!,#REF!,#REF!,#REF!,#REF!</definedName>
    <definedName name="NAME129" localSheetId="6">#REF!,#REF!,#REF!,#REF!,#REF!,#REF!,#REF!,#REF!</definedName>
    <definedName name="NAME129">#REF!,#REF!,#REF!,#REF!,#REF!,#REF!,#REF!,#REF!</definedName>
    <definedName name="NAME13" localSheetId="6">#REF!,#REF!,#REF!,#REF!,#REF!,#REF!,#REF!,#REF!</definedName>
    <definedName name="NAME13">#REF!,#REF!,#REF!,#REF!,#REF!,#REF!,#REF!,#REF!</definedName>
    <definedName name="NAME130" localSheetId="6">#REF!,#REF!,#REF!,#REF!,#REF!,#REF!,#REF!,#REF!</definedName>
    <definedName name="NAME130">#REF!,#REF!,#REF!,#REF!,#REF!,#REF!,#REF!,#REF!</definedName>
    <definedName name="NAME131" localSheetId="6">#REF!,#REF!,#REF!,#REF!,#REF!,#REF!,#REF!,#REF!</definedName>
    <definedName name="NAME131">#REF!,#REF!,#REF!,#REF!,#REF!,#REF!,#REF!,#REF!</definedName>
    <definedName name="NAME132" localSheetId="6">#REF!,#REF!,#REF!,#REF!,#REF!,#REF!,#REF!,#REF!</definedName>
    <definedName name="NAME132">#REF!,#REF!,#REF!,#REF!,#REF!,#REF!,#REF!,#REF!</definedName>
    <definedName name="NAME133" localSheetId="6">#REF!,#REF!,#REF!,#REF!,#REF!,#REF!,#REF!,#REF!</definedName>
    <definedName name="NAME133">#REF!,#REF!,#REF!,#REF!,#REF!,#REF!,#REF!,#REF!</definedName>
    <definedName name="NAME134" localSheetId="6">#REF!,#REF!,#REF!,#REF!,#REF!,#REF!,#REF!,#REF!</definedName>
    <definedName name="NAME134">#REF!,#REF!,#REF!,#REF!,#REF!,#REF!,#REF!,#REF!</definedName>
    <definedName name="NAME135" localSheetId="6">#REF!,#REF!,#REF!,#REF!,#REF!,#REF!,#REF!,#REF!</definedName>
    <definedName name="NAME135">#REF!,#REF!,#REF!,#REF!,#REF!,#REF!,#REF!,#REF!</definedName>
    <definedName name="NAME136" localSheetId="6">#REF!,#REF!,#REF!,#REF!,#REF!,#REF!,#REF!,#REF!</definedName>
    <definedName name="NAME136">#REF!,#REF!,#REF!,#REF!,#REF!,#REF!,#REF!,#REF!</definedName>
    <definedName name="NAME137" localSheetId="6">#REF!,#REF!,#REF!,#REF!,#REF!,#REF!,#REF!,#REF!</definedName>
    <definedName name="NAME137">#REF!,#REF!,#REF!,#REF!,#REF!,#REF!,#REF!,#REF!</definedName>
    <definedName name="NAME138" localSheetId="6">#REF!,#REF!,#REF!,#REF!,#REF!,#REF!,#REF!,#REF!</definedName>
    <definedName name="NAME138">#REF!,#REF!,#REF!,#REF!,#REF!,#REF!,#REF!,#REF!</definedName>
    <definedName name="NAME139" localSheetId="6">#REF!,#REF!,#REF!,#REF!,#REF!,#REF!,#REF!,#REF!</definedName>
    <definedName name="NAME139">#REF!,#REF!,#REF!,#REF!,#REF!,#REF!,#REF!,#REF!</definedName>
    <definedName name="NAME14" localSheetId="6">#REF!,#REF!,#REF!,#REF!,#REF!,#REF!,#REF!,#REF!</definedName>
    <definedName name="NAME14">#REF!,#REF!,#REF!,#REF!,#REF!,#REF!,#REF!,#REF!</definedName>
    <definedName name="NAME140" localSheetId="6">#REF!,#REF!,#REF!,#REF!,#REF!,#REF!,#REF!,#REF!</definedName>
    <definedName name="NAME140">#REF!,#REF!,#REF!,#REF!,#REF!,#REF!,#REF!,#REF!</definedName>
    <definedName name="NAME141" localSheetId="6">#REF!,#REF!,#REF!,#REF!,#REF!,#REF!,#REF!,#REF!</definedName>
    <definedName name="NAME141">#REF!,#REF!,#REF!,#REF!,#REF!,#REF!,#REF!,#REF!</definedName>
    <definedName name="NAME142" localSheetId="6">#REF!,#REF!,#REF!,#REF!,#REF!,#REF!,#REF!,#REF!</definedName>
    <definedName name="NAME142">#REF!,#REF!,#REF!,#REF!,#REF!,#REF!,#REF!,#REF!</definedName>
    <definedName name="NAME143" localSheetId="6">#REF!,#REF!,#REF!,#REF!,#REF!,#REF!,#REF!,#REF!</definedName>
    <definedName name="NAME143">#REF!,#REF!,#REF!,#REF!,#REF!,#REF!,#REF!,#REF!</definedName>
    <definedName name="NAME144" localSheetId="6">#REF!,#REF!,#REF!,#REF!,#REF!,#REF!,#REF!,#REF!</definedName>
    <definedName name="NAME144">#REF!,#REF!,#REF!,#REF!,#REF!,#REF!,#REF!,#REF!</definedName>
    <definedName name="NAME145" localSheetId="6">#REF!,#REF!,#REF!,#REF!,#REF!,#REF!,#REF!,#REF!</definedName>
    <definedName name="NAME145">#REF!,#REF!,#REF!,#REF!,#REF!,#REF!,#REF!,#REF!</definedName>
    <definedName name="NAME146" localSheetId="6">#REF!,#REF!,#REF!,#REF!,#REF!,#REF!,#REF!,#REF!</definedName>
    <definedName name="NAME146">#REF!,#REF!,#REF!,#REF!,#REF!,#REF!,#REF!,#REF!</definedName>
    <definedName name="NAME147" localSheetId="6">#REF!,#REF!,#REF!,#REF!,#REF!,#REF!,#REF!,#REF!</definedName>
    <definedName name="NAME147">#REF!,#REF!,#REF!,#REF!,#REF!,#REF!,#REF!,#REF!</definedName>
    <definedName name="NAME148" localSheetId="6">#REF!,#REF!,#REF!,#REF!,#REF!,#REF!,#REF!,#REF!</definedName>
    <definedName name="NAME148">#REF!,#REF!,#REF!,#REF!,#REF!,#REF!,#REF!,#REF!</definedName>
    <definedName name="NAME149" localSheetId="6">#REF!,#REF!,#REF!,#REF!,#REF!,#REF!,#REF!,#REF!</definedName>
    <definedName name="NAME149">#REF!,#REF!,#REF!,#REF!,#REF!,#REF!,#REF!,#REF!</definedName>
    <definedName name="NAME15" localSheetId="6">#REF!,#REF!,#REF!,#REF!,#REF!,#REF!,#REF!,#REF!</definedName>
    <definedName name="NAME15">#REF!,#REF!,#REF!,#REF!,#REF!,#REF!,#REF!,#REF!</definedName>
    <definedName name="NAME150" localSheetId="6">#REF!,#REF!,#REF!,#REF!,#REF!,#REF!,#REF!,#REF!</definedName>
    <definedName name="NAME150">#REF!,#REF!,#REF!,#REF!,#REF!,#REF!,#REF!,#REF!</definedName>
    <definedName name="NAME151" localSheetId="6">#REF!,#REF!,#REF!,#REF!,#REF!,#REF!,#REF!,#REF!</definedName>
    <definedName name="NAME151">#REF!,#REF!,#REF!,#REF!,#REF!,#REF!,#REF!,#REF!</definedName>
    <definedName name="NAME152" localSheetId="6">#REF!,#REF!,#REF!,#REF!,#REF!,#REF!,#REF!,#REF!</definedName>
    <definedName name="NAME152">#REF!,#REF!,#REF!,#REF!,#REF!,#REF!,#REF!,#REF!</definedName>
    <definedName name="NAME153" localSheetId="6">#REF!,#REF!,#REF!,#REF!,#REF!,#REF!,#REF!,#REF!</definedName>
    <definedName name="NAME153">#REF!,#REF!,#REF!,#REF!,#REF!,#REF!,#REF!,#REF!</definedName>
    <definedName name="NAME154" localSheetId="6">#REF!,#REF!,#REF!,#REF!,#REF!,#REF!,#REF!,#REF!</definedName>
    <definedName name="NAME154">#REF!,#REF!,#REF!,#REF!,#REF!,#REF!,#REF!,#REF!</definedName>
    <definedName name="NAME155" localSheetId="6">#REF!,#REF!,#REF!,#REF!,#REF!,#REF!,#REF!,#REF!</definedName>
    <definedName name="NAME155">#REF!,#REF!,#REF!,#REF!,#REF!,#REF!,#REF!,#REF!</definedName>
    <definedName name="NAME156" localSheetId="6">#REF!,#REF!,#REF!,#REF!,#REF!,#REF!,#REF!,#REF!</definedName>
    <definedName name="NAME156">#REF!,#REF!,#REF!,#REF!,#REF!,#REF!,#REF!,#REF!</definedName>
    <definedName name="NAME157" localSheetId="6">#REF!,#REF!,#REF!,#REF!,#REF!,#REF!,#REF!,#REF!</definedName>
    <definedName name="NAME157">#REF!,#REF!,#REF!,#REF!,#REF!,#REF!,#REF!,#REF!</definedName>
    <definedName name="NAME158" localSheetId="6">#REF!,#REF!,#REF!,#REF!,#REF!,#REF!,#REF!,#REF!</definedName>
    <definedName name="NAME158">#REF!,#REF!,#REF!,#REF!,#REF!,#REF!,#REF!,#REF!</definedName>
    <definedName name="NAME159" localSheetId="6">#REF!,#REF!,#REF!,#REF!,#REF!,#REF!,#REF!,#REF!</definedName>
    <definedName name="NAME159">#REF!,#REF!,#REF!,#REF!,#REF!,#REF!,#REF!,#REF!</definedName>
    <definedName name="NAME16" localSheetId="6">#REF!,#REF!,#REF!,#REF!,#REF!,#REF!,#REF!,#REF!</definedName>
    <definedName name="NAME16">#REF!,#REF!,#REF!,#REF!,#REF!,#REF!,#REF!,#REF!</definedName>
    <definedName name="NAME160" localSheetId="6">#REF!,#REF!,#REF!,#REF!,#REF!,#REF!,#REF!,#REF!</definedName>
    <definedName name="NAME160">#REF!,#REF!,#REF!,#REF!,#REF!,#REF!,#REF!,#REF!</definedName>
    <definedName name="NAME161" localSheetId="6">#REF!,#REF!,#REF!,#REF!,#REF!,#REF!,#REF!,#REF!</definedName>
    <definedName name="NAME161">#REF!,#REF!,#REF!,#REF!,#REF!,#REF!,#REF!,#REF!</definedName>
    <definedName name="NAME162" localSheetId="6">#REF!,#REF!,#REF!,#REF!,#REF!,#REF!,#REF!,#REF!</definedName>
    <definedName name="NAME162">#REF!,#REF!,#REF!,#REF!,#REF!,#REF!,#REF!,#REF!</definedName>
    <definedName name="NAME17" localSheetId="6">#REF!,#REF!,#REF!,#REF!,#REF!,#REF!,#REF!,#REF!</definedName>
    <definedName name="NAME17">#REF!,#REF!,#REF!,#REF!,#REF!,#REF!,#REF!,#REF!</definedName>
    <definedName name="NAME18" localSheetId="6">#REF!,#REF!,#REF!,#REF!,#REF!,#REF!,#REF!,#REF!</definedName>
    <definedName name="NAME18">#REF!,#REF!,#REF!,#REF!,#REF!,#REF!,#REF!,#REF!</definedName>
    <definedName name="NAME19" localSheetId="6">#REF!,#REF!,#REF!,#REF!,#REF!,#REF!,#REF!,#REF!</definedName>
    <definedName name="NAME19">#REF!,#REF!,#REF!,#REF!,#REF!,#REF!,#REF!,#REF!</definedName>
    <definedName name="NAME210" localSheetId="6">#REF!,#REF!,#REF!,#REF!,#REF!,#REF!,#REF!</definedName>
    <definedName name="NAME210">#REF!,#REF!,#REF!,#REF!,#REF!,#REF!,#REF!</definedName>
    <definedName name="NAME211" localSheetId="6">#REF!,#REF!,#REF!,#REF!,#REF!,#REF!,#REF!</definedName>
    <definedName name="NAME211">#REF!,#REF!,#REF!,#REF!,#REF!,#REF!,#REF!</definedName>
    <definedName name="NAME212" localSheetId="6">#REF!,#REF!,#REF!,#REF!,#REF!,#REF!,#REF!</definedName>
    <definedName name="NAME212">#REF!,#REF!,#REF!,#REF!,#REF!,#REF!,#REF!</definedName>
    <definedName name="NAME213" localSheetId="6">#REF!,#REF!,#REF!,#REF!,#REF!,#REF!,#REF!</definedName>
    <definedName name="NAME213">#REF!,#REF!,#REF!,#REF!,#REF!,#REF!,#REF!</definedName>
    <definedName name="NAME214" localSheetId="6">#REF!,#REF!,#REF!,#REF!,#REF!,#REF!,#REF!</definedName>
    <definedName name="NAME214">#REF!,#REF!,#REF!,#REF!,#REF!,#REF!,#REF!</definedName>
    <definedName name="NAME215" localSheetId="6">#REF!,#REF!,#REF!,#REF!,#REF!,#REF!,#REF!</definedName>
    <definedName name="NAME215">#REF!,#REF!,#REF!,#REF!,#REF!,#REF!,#REF!</definedName>
    <definedName name="NAME216" localSheetId="6">#REF!,#REF!,#REF!,#REF!,#REF!,#REF!,#REF!</definedName>
    <definedName name="NAME216">#REF!,#REF!,#REF!,#REF!,#REF!,#REF!,#REF!</definedName>
    <definedName name="NAME217" localSheetId="6">#REF!,#REF!,#REF!,#REF!,#REF!,#REF!,#REF!</definedName>
    <definedName name="NAME217">#REF!,#REF!,#REF!,#REF!,#REF!,#REF!,#REF!</definedName>
    <definedName name="NAME218" localSheetId="6">#REF!,#REF!,#REF!,#REF!,#REF!,#REF!,#REF!</definedName>
    <definedName name="NAME218">#REF!,#REF!,#REF!,#REF!,#REF!,#REF!,#REF!</definedName>
    <definedName name="NAME219" localSheetId="6">#REF!,#REF!,#REF!,#REF!,#REF!,#REF!,#REF!</definedName>
    <definedName name="NAME219">#REF!,#REF!,#REF!,#REF!,#REF!,#REF!,#REF!</definedName>
    <definedName name="NAME22" localSheetId="6">#REF!</definedName>
    <definedName name="NAME22">#REF!</definedName>
    <definedName name="NAME220" localSheetId="6">#REF!,#REF!,#REF!,#REF!,#REF!,#REF!,#REF!</definedName>
    <definedName name="NAME220">#REF!,#REF!,#REF!,#REF!,#REF!,#REF!,#REF!</definedName>
    <definedName name="NAME221" localSheetId="6">#REF!,#REF!,#REF!,#REF!,#REF!,#REF!,#REF!</definedName>
    <definedName name="NAME221">#REF!,#REF!,#REF!,#REF!,#REF!,#REF!,#REF!</definedName>
    <definedName name="NAME222" localSheetId="6">#REF!,#REF!,#REF!,#REF!,#REF!,#REF!,#REF!</definedName>
    <definedName name="NAME222">#REF!,#REF!,#REF!,#REF!,#REF!,#REF!,#REF!</definedName>
    <definedName name="NAME223" localSheetId="6">#REF!,#REF!,#REF!,#REF!,#REF!,#REF!,#REF!</definedName>
    <definedName name="NAME223">#REF!,#REF!,#REF!,#REF!,#REF!,#REF!,#REF!</definedName>
    <definedName name="NAME224" localSheetId="6">#REF!,#REF!,#REF!,#REF!,#REF!,#REF!,#REF!</definedName>
    <definedName name="NAME224">#REF!,#REF!,#REF!,#REF!,#REF!,#REF!,#REF!</definedName>
    <definedName name="NAME225" localSheetId="6">#REF!,#REF!,#REF!,#REF!,#REF!,#REF!,#REF!</definedName>
    <definedName name="NAME225">#REF!,#REF!,#REF!,#REF!,#REF!,#REF!,#REF!</definedName>
    <definedName name="NAME226" localSheetId="6">#REF!,#REF!,#REF!,#REF!,#REF!,#REF!,#REF!</definedName>
    <definedName name="NAME226">#REF!,#REF!,#REF!,#REF!,#REF!,#REF!,#REF!</definedName>
    <definedName name="NAME227" localSheetId="6">#REF!,#REF!,#REF!,#REF!,#REF!,#REF!,#REF!</definedName>
    <definedName name="NAME227">#REF!,#REF!,#REF!,#REF!,#REF!,#REF!,#REF!</definedName>
    <definedName name="NAME228" localSheetId="6">#REF!,#REF!,#REF!,#REF!,#REF!,#REF!,#REF!</definedName>
    <definedName name="NAME228">#REF!,#REF!,#REF!,#REF!,#REF!,#REF!,#REF!</definedName>
    <definedName name="NAME229" localSheetId="6">#REF!,#REF!,#REF!,#REF!,#REF!,#REF!,#REF!</definedName>
    <definedName name="NAME229">#REF!,#REF!,#REF!,#REF!,#REF!,#REF!,#REF!</definedName>
    <definedName name="NAME23" localSheetId="6">#REF!,#REF!,#REF!,#REF!,#REF!,#REF!,#REF!</definedName>
    <definedName name="NAME23">#REF!,#REF!,#REF!,#REF!,#REF!,#REF!,#REF!</definedName>
    <definedName name="NAME230" localSheetId="6">#REF!,#REF!,#REF!,#REF!,#REF!,#REF!,#REF!</definedName>
    <definedName name="NAME230">#REF!,#REF!,#REF!,#REF!,#REF!,#REF!,#REF!</definedName>
    <definedName name="NAME231" localSheetId="6">#REF!,#REF!,#REF!,#REF!,#REF!,#REF!,#REF!</definedName>
    <definedName name="NAME231">#REF!,#REF!,#REF!,#REF!,#REF!,#REF!,#REF!</definedName>
    <definedName name="NAME232" localSheetId="6">#REF!,#REF!,#REF!,#REF!,#REF!,#REF!,#REF!</definedName>
    <definedName name="NAME232">#REF!,#REF!,#REF!,#REF!,#REF!,#REF!,#REF!</definedName>
    <definedName name="NAME233" localSheetId="6">#REF!,#REF!,#REF!,#REF!,#REF!,#REF!,#REF!</definedName>
    <definedName name="NAME233">#REF!,#REF!,#REF!,#REF!,#REF!,#REF!,#REF!</definedName>
    <definedName name="NAME234" localSheetId="6">#REF!,#REF!,#REF!,#REF!,#REF!,#REF!,#REF!</definedName>
    <definedName name="NAME234">#REF!,#REF!,#REF!,#REF!,#REF!,#REF!,#REF!</definedName>
    <definedName name="NAME235" localSheetId="6">#REF!,#REF!,#REF!,#REF!,#REF!,#REF!,#REF!</definedName>
    <definedName name="NAME235">#REF!,#REF!,#REF!,#REF!,#REF!,#REF!,#REF!</definedName>
    <definedName name="NAME236" localSheetId="6">#REF!,#REF!,#REF!,#REF!,#REF!,#REF!,#REF!</definedName>
    <definedName name="NAME236">#REF!,#REF!,#REF!,#REF!,#REF!,#REF!,#REF!</definedName>
    <definedName name="NAME237" localSheetId="6">#REF!,#REF!,#REF!,#REF!,#REF!,#REF!,#REF!</definedName>
    <definedName name="NAME237">#REF!,#REF!,#REF!,#REF!,#REF!,#REF!,#REF!</definedName>
    <definedName name="NAME238" localSheetId="6">#REF!,#REF!,#REF!,#REF!,#REF!,#REF!,#REF!</definedName>
    <definedName name="NAME238">#REF!,#REF!,#REF!,#REF!,#REF!,#REF!,#REF!</definedName>
    <definedName name="NAME239" localSheetId="6">#REF!,#REF!,#REF!,#REF!,#REF!,#REF!,#REF!</definedName>
    <definedName name="NAME239">#REF!,#REF!,#REF!,#REF!,#REF!,#REF!,#REF!</definedName>
    <definedName name="NAME24" localSheetId="6">#REF!,#REF!,#REF!,#REF!,#REF!,#REF!,#REF!</definedName>
    <definedName name="NAME24">#REF!,#REF!,#REF!,#REF!,#REF!,#REF!,#REF!</definedName>
    <definedName name="NAME240" localSheetId="6">#REF!,#REF!,#REF!,#REF!,#REF!,#REF!,#REF!</definedName>
    <definedName name="NAME240">#REF!,#REF!,#REF!,#REF!,#REF!,#REF!,#REF!</definedName>
    <definedName name="NAME241" localSheetId="6">#REF!,#REF!,#REF!,#REF!,#REF!,#REF!,#REF!</definedName>
    <definedName name="NAME241">#REF!,#REF!,#REF!,#REF!,#REF!,#REF!,#REF!</definedName>
    <definedName name="NAME242" localSheetId="6">#REF!,#REF!,#REF!,#REF!,#REF!,#REF!,#REF!</definedName>
    <definedName name="NAME242">#REF!,#REF!,#REF!,#REF!,#REF!,#REF!,#REF!</definedName>
    <definedName name="NAME243" localSheetId="6">#REF!,#REF!,#REF!,#REF!,#REF!,#REF!,#REF!</definedName>
    <definedName name="NAME243">#REF!,#REF!,#REF!,#REF!,#REF!,#REF!,#REF!</definedName>
    <definedName name="NAME244" localSheetId="6">#REF!,#REF!,#REF!,#REF!,#REF!,#REF!,#REF!</definedName>
    <definedName name="NAME244">#REF!,#REF!,#REF!,#REF!,#REF!,#REF!,#REF!</definedName>
    <definedName name="NAME245" localSheetId="6">#REF!,#REF!,#REF!,#REF!,#REF!,#REF!,#REF!</definedName>
    <definedName name="NAME245">#REF!,#REF!,#REF!,#REF!,#REF!,#REF!,#REF!</definedName>
    <definedName name="NAME246" localSheetId="6">#REF!,#REF!,#REF!,#REF!,#REF!,#REF!,#REF!</definedName>
    <definedName name="NAME246">#REF!,#REF!,#REF!,#REF!,#REF!,#REF!,#REF!</definedName>
    <definedName name="NAME247" localSheetId="6">#REF!,#REF!,#REF!,#REF!,#REF!,#REF!,#REF!</definedName>
    <definedName name="NAME247">#REF!,#REF!,#REF!,#REF!,#REF!,#REF!,#REF!</definedName>
    <definedName name="NAME248" localSheetId="6">#REF!,#REF!,#REF!,#REF!,#REF!,#REF!,#REF!</definedName>
    <definedName name="NAME248">#REF!,#REF!,#REF!,#REF!,#REF!,#REF!,#REF!</definedName>
    <definedName name="NAME249" localSheetId="6">#REF!,#REF!,#REF!,#REF!,#REF!,#REF!,#REF!</definedName>
    <definedName name="NAME249">#REF!,#REF!,#REF!,#REF!,#REF!,#REF!,#REF!</definedName>
    <definedName name="NAME25" localSheetId="6">#REF!,#REF!,#REF!,#REF!,#REF!,#REF!,#REF!</definedName>
    <definedName name="NAME25">#REF!,#REF!,#REF!,#REF!,#REF!,#REF!,#REF!</definedName>
    <definedName name="NAME250" localSheetId="6">#REF!,#REF!,#REF!,#REF!,#REF!,#REF!,#REF!</definedName>
    <definedName name="NAME250">#REF!,#REF!,#REF!,#REF!,#REF!,#REF!,#REF!</definedName>
    <definedName name="NAME251" localSheetId="6">#REF!,#REF!,#REF!,#REF!,#REF!,#REF!,#REF!</definedName>
    <definedName name="NAME251">#REF!,#REF!,#REF!,#REF!,#REF!,#REF!,#REF!</definedName>
    <definedName name="NAME252" localSheetId="6">#REF!,#REF!,#REF!,#REF!,#REF!,#REF!,#REF!</definedName>
    <definedName name="NAME252">#REF!,#REF!,#REF!,#REF!,#REF!,#REF!,#REF!</definedName>
    <definedName name="NAME253" localSheetId="6">#REF!,#REF!,#REF!,#REF!,#REF!,#REF!,#REF!</definedName>
    <definedName name="NAME253">#REF!,#REF!,#REF!,#REF!,#REF!,#REF!,#REF!</definedName>
    <definedName name="NAME254" localSheetId="6">#REF!,#REF!,#REF!,#REF!,#REF!,#REF!,#REF!</definedName>
    <definedName name="NAME254">#REF!,#REF!,#REF!,#REF!,#REF!,#REF!,#REF!</definedName>
    <definedName name="NAME255" localSheetId="6">#REF!,#REF!,#REF!,#REF!,#REF!,#REF!,#REF!</definedName>
    <definedName name="NAME255">#REF!,#REF!,#REF!,#REF!,#REF!,#REF!,#REF!</definedName>
    <definedName name="NAME256" localSheetId="6">#REF!,#REF!,#REF!,#REF!,#REF!,#REF!,#REF!</definedName>
    <definedName name="NAME256">#REF!,#REF!,#REF!,#REF!,#REF!,#REF!,#REF!</definedName>
    <definedName name="NAME257" localSheetId="6">#REF!,#REF!,#REF!,#REF!,#REF!,#REF!,#REF!</definedName>
    <definedName name="NAME257">#REF!,#REF!,#REF!,#REF!,#REF!,#REF!,#REF!</definedName>
    <definedName name="NAME258" localSheetId="6">#REF!,#REF!,#REF!,#REF!,#REF!,#REF!,#REF!</definedName>
    <definedName name="NAME258">#REF!,#REF!,#REF!,#REF!,#REF!,#REF!,#REF!</definedName>
    <definedName name="NAME259" localSheetId="6">#REF!,#REF!,#REF!,#REF!,#REF!,#REF!,#REF!</definedName>
    <definedName name="NAME259">#REF!,#REF!,#REF!,#REF!,#REF!,#REF!,#REF!</definedName>
    <definedName name="NAME26" localSheetId="6">#REF!,#REF!,#REF!,#REF!,#REF!,#REF!,#REF!</definedName>
    <definedName name="NAME26">#REF!,#REF!,#REF!,#REF!,#REF!,#REF!,#REF!</definedName>
    <definedName name="NAME260" localSheetId="6">#REF!,#REF!,#REF!,#REF!,#REF!,#REF!,#REF!</definedName>
    <definedName name="NAME260">#REF!,#REF!,#REF!,#REF!,#REF!,#REF!,#REF!</definedName>
    <definedName name="NAME261" localSheetId="6">#REF!,#REF!,#REF!,#REF!,#REF!,#REF!,#REF!</definedName>
    <definedName name="NAME261">#REF!,#REF!,#REF!,#REF!,#REF!,#REF!,#REF!</definedName>
    <definedName name="NAME262" localSheetId="6">#REF!,#REF!,#REF!,#REF!,#REF!,#REF!,#REF!</definedName>
    <definedName name="NAME262">#REF!,#REF!,#REF!,#REF!,#REF!,#REF!,#REF!</definedName>
    <definedName name="NAME27" localSheetId="6">#REF!,#REF!,#REF!,#REF!,#REF!,#REF!,#REF!</definedName>
    <definedName name="NAME27">#REF!,#REF!,#REF!,#REF!,#REF!,#REF!,#REF!</definedName>
    <definedName name="NAME28" localSheetId="6">#REF!,#REF!,#REF!,#REF!,#REF!,#REF!,#REF!</definedName>
    <definedName name="NAME28">#REF!,#REF!,#REF!,#REF!,#REF!,#REF!,#REF!</definedName>
    <definedName name="NAME29" localSheetId="6">#REF!,#REF!,#REF!,#REF!,#REF!,#REF!,#REF!</definedName>
    <definedName name="NAME29">#REF!,#REF!,#REF!,#REF!,#REF!,#REF!,#REF!</definedName>
    <definedName name="Names" localSheetId="6">#REF!</definedName>
    <definedName name="Names">#REF!</definedName>
    <definedName name="NasPotrEE">[13]Параметры!$B$10</definedName>
    <definedName name="NasPotrEEList">[13]Лист!$A$150</definedName>
    <definedName name="nbbcbvx">#N/A</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hfgdx">#N/A</definedName>
    <definedName name="ňđĺňčé" localSheetId="6">#REF!</definedName>
    <definedName name="ňđĺňčé">#REF!</definedName>
    <definedName name="net" localSheetId="5">[18]FST5!$G$100:$G$116,[0]!P1_net</definedName>
    <definedName name="net" localSheetId="6">[18]FST5!$G$100:$G$116,[0]!P1_net</definedName>
    <definedName name="net">[18]FST5!$G$100:$G$116,P1_net</definedName>
    <definedName name="nfgjn">#N/A</definedName>
    <definedName name="nfyz">#N/A</definedName>
    <definedName name="nghf">#N/A</definedName>
    <definedName name="nghjk">#N/A</definedName>
    <definedName name="nhghfgfgf">#N/A</definedName>
    <definedName name="NIC" localSheetId="5">[8]Rombo!#REF!</definedName>
    <definedName name="NIC" localSheetId="6">[8]Rombo!#REF!</definedName>
    <definedName name="NIC">[8]Rombo!#REF!</definedName>
    <definedName name="NIK" localSheetId="6">[8]Rombo!#REF!</definedName>
    <definedName name="NIK">[8]Rombo!#REF!</definedName>
    <definedName name="njhgyhjftxcdfxnkl">#N/A</definedName>
    <definedName name="njhhhhhhhhhhhhhd">#N/A</definedName>
    <definedName name="nkjgyuff">#N/A</definedName>
    <definedName name="nmbhhhhhhhhhhhhhhhhhhhh">#N/A</definedName>
    <definedName name="nmbnbnc">#N/A</definedName>
    <definedName name="nmmbnbv">#N/A</definedName>
    <definedName name="NOM" localSheetId="6">#REF!</definedName>
    <definedName name="NOM" localSheetId="9">#REF!</definedName>
    <definedName name="NOM">#REF!</definedName>
    <definedName name="NOV" localSheetId="6">#REF!</definedName>
    <definedName name="NOV">#REF!</definedName>
    <definedName name="NSRF" localSheetId="5">#REF!</definedName>
    <definedName name="NSRF" localSheetId="6">#REF!</definedName>
    <definedName name="NSRF" localSheetId="9">#REF!</definedName>
    <definedName name="NSRF">#REF!</definedName>
    <definedName name="nt1_1">NA()</definedName>
    <definedName name="nt1_2">NA()</definedName>
    <definedName name="nt1_3">NA()</definedName>
    <definedName name="nt1_4">NA()</definedName>
    <definedName name="nt1_5">NA()</definedName>
    <definedName name="nt1_6">NA()</definedName>
    <definedName name="nt2_1">NA()</definedName>
    <definedName name="nt2_2">NA()</definedName>
    <definedName name="nt2_3">NA()</definedName>
    <definedName name="nt2_4">NA()</definedName>
    <definedName name="nt2_5">NA()</definedName>
    <definedName name="nt2_6">NA()</definedName>
    <definedName name="nt3_1">NA()</definedName>
    <definedName name="nt3_2">NA()</definedName>
    <definedName name="nt3_3">NA()</definedName>
    <definedName name="nt3_4">NA()</definedName>
    <definedName name="nt3_5">NA()</definedName>
    <definedName name="nt3_6">NA()</definedName>
    <definedName name="nt4_1">NA()</definedName>
    <definedName name="nt4_2">NA()</definedName>
    <definedName name="nt4_3">NA()</definedName>
    <definedName name="nt4_4">NA()</definedName>
    <definedName name="nt4_5">NA()</definedName>
    <definedName name="nt4_6">NA()</definedName>
    <definedName name="nt5_1">#REF!</definedName>
    <definedName name="nt5_1_1">NA()</definedName>
    <definedName name="nt5_1_1_1">NA()</definedName>
    <definedName name="nt5_1_2">NA()</definedName>
    <definedName name="nt5_1_3">NA()</definedName>
    <definedName name="nt5_1_4">NA()</definedName>
    <definedName name="nt5_1_5">NA()</definedName>
    <definedName name="nt5_1_6">NA()</definedName>
    <definedName name="nt5_2">NA()</definedName>
    <definedName name="nt5_3">NA()</definedName>
    <definedName name="nt5_4">NA()</definedName>
    <definedName name="nt5_5">NA()</definedName>
    <definedName name="nt5_6">NA()</definedName>
    <definedName name="nt6_1">NA()</definedName>
    <definedName name="nt6_2">NA()</definedName>
    <definedName name="nt6_3">NA()</definedName>
    <definedName name="nt6_4">NA()</definedName>
    <definedName name="nt6_5">NA()</definedName>
    <definedName name="nt6_6">NA()</definedName>
    <definedName name="nt7_1">NA()</definedName>
    <definedName name="nt7_2">NA()</definedName>
    <definedName name="nt7_3">NA()</definedName>
    <definedName name="nt7_4">NA()</definedName>
    <definedName name="nt7_5">NA()</definedName>
    <definedName name="nt7_6">NA()</definedName>
    <definedName name="nt8_1">NA()</definedName>
    <definedName name="nt8_2">NA()</definedName>
    <definedName name="nt8_3">NA()</definedName>
    <definedName name="nt8_4">NA()</definedName>
    <definedName name="nt8_5">NA()</definedName>
    <definedName name="nt8_6">NA()</definedName>
    <definedName name="nt9_1">NA()</definedName>
    <definedName name="nt9_2">NA()</definedName>
    <definedName name="nt9_3">NA()</definedName>
    <definedName name="nt9_4">NA()</definedName>
    <definedName name="nt9_5">NA()</definedName>
    <definedName name="nt9_6">NA()</definedName>
    <definedName name="Num" localSheetId="6">#REF!</definedName>
    <definedName name="Num" localSheetId="9">#REF!</definedName>
    <definedName name="Num">#REF!</definedName>
    <definedName name="NVV" localSheetId="6">#REF!</definedName>
    <definedName name="NVV">#REF!</definedName>
    <definedName name="NVV_BY_LEVELS_SMOOTHING_TOTAL_VALUES">'[12]НВВ по уровням'!$F$25,'[12]НВВ по уровням'!$F$38,'[12]НВВ по уровням'!$F$51,'[12]НВВ по уровням'!$F$64,'[12]НВВ по уровням'!$F$77,'[12]НВВ по уровням'!$F$90,'[12]НВВ по уровням'!$F$103,'[12]НВВ по уровням'!$F$116,'[12]НВВ по уровням'!$F$129,'[12]НВВ по уровням'!$F$142,'[12]НВВ по уровням'!$F$155,'[12]НВВ по уровням'!$F$168,'[12]НВВ по уровням'!$F$181,'[12]НВВ по уровням'!$F$194,'[12]НВВ по уровням'!$F$207,'[12]НВВ по уровням'!$F$220,'[12]НВВ по уровням'!$F$233,'[12]НВВ по уровням'!$F$246,'[12]НВВ по уровням'!$F$259,'[12]НВВ по уровням'!$F$272,'[12]НВВ по уровням'!$F$285,'[12]НВВ по уровням'!$F$298,'[12]НВВ по уровням'!$F$311,'[12]НВВ по уровням'!$F$324,'[12]НВВ по уровням'!$F$337,'[12]НВВ по уровням'!$F$350</definedName>
    <definedName name="NVV_BY_LEVELS_SMOOTHING_YEARS">'[12]НВВ по уровням'!$C$25,'[12]НВВ по уровням'!$C$38,'[12]НВВ по уровням'!$C$51,'[12]НВВ по уровням'!$C$64,'[12]НВВ по уровням'!$C$77,'[12]НВВ по уровням'!$C$90,'[12]НВВ по уровням'!$C$103,'[12]НВВ по уровням'!$C$116,'[12]НВВ по уровням'!$C$129,'[12]НВВ по уровням'!$C$142,'[12]НВВ по уровням'!$C$155,'[12]НВВ по уровням'!$C$168,'[12]НВВ по уровням'!$C$181,'[12]НВВ по уровням'!$C$194,'[12]НВВ по уровням'!$C$207,'[12]НВВ по уровням'!$C$220,'[12]НВВ по уровням'!$C$233,'[12]НВВ по уровням'!$C$246,'[12]НВВ по уровням'!$C$259,'[12]НВВ по уровням'!$C$272,'[12]НВВ по уровням'!$C$285,'[12]НВВ по уровням'!$C$298,'[12]НВВ по уровням'!$C$311,'[12]НВВ по уровням'!$C$324,'[12]НВВ по уровням'!$C$337,'[12]НВВ по уровням'!$C$350</definedName>
    <definedName name="o">#N/A</definedName>
    <definedName name="OCT" localSheetId="6">#REF!</definedName>
    <definedName name="OCT">#REF!</definedName>
    <definedName name="oiipiuojhkh">#N/A</definedName>
    <definedName name="oijnhvfgc">#N/A</definedName>
    <definedName name="oikjjjjjjjjjjjjjjjjjjjjjjjj">#N/A</definedName>
    <definedName name="oikjkjjkn">#N/A</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KTMO" localSheetId="6">#REF!</definedName>
    <definedName name="OKTMO" localSheetId="9">#REF!</definedName>
    <definedName name="OKTMO">#REF!</definedName>
    <definedName name="oktmo_n">[20]Титульный!$G$22</definedName>
    <definedName name="öó">#N/A</definedName>
    <definedName name="ooiumuhggc">#N/A</definedName>
    <definedName name="ORE" localSheetId="6">#REF!</definedName>
    <definedName name="ORE" localSheetId="9">#REF!</definedName>
    <definedName name="ORE">#REF!</definedName>
    <definedName name="ORG" localSheetId="5">[21]Справочники!#REF!</definedName>
    <definedName name="ORG" localSheetId="6">[21]Справочники!#REF!</definedName>
    <definedName name="org" localSheetId="9">[12]Титульный!$F$10</definedName>
    <definedName name="org">[28]Титульный!$D$24</definedName>
    <definedName name="Org_list" localSheetId="6">#REF!</definedName>
    <definedName name="Org_list" localSheetId="9">#REF!</definedName>
    <definedName name="Org_list">#REF!</definedName>
    <definedName name="ORG_U" localSheetId="6">#REF!</definedName>
    <definedName name="ORG_U">#REF!</definedName>
    <definedName name="OTH_DATA" localSheetId="6">#REF!</definedName>
    <definedName name="OTH_DATA" localSheetId="9">#REF!</definedName>
    <definedName name="OTH_DATA">#REF!</definedName>
    <definedName name="OTH_LIST" localSheetId="6">#REF!</definedName>
    <definedName name="OTH_LIST" localSheetId="9">#REF!</definedName>
    <definedName name="OTH_LIST">#REF!</definedName>
    <definedName name="P1_dip" localSheetId="5" hidden="1">[26]База!$G$167:$G$172,[26]База!$G$174:$G$175,[26]База!$G$177:$G$180,[26]База!$G$182,[26]База!$G$184:$G$188,[26]База!$G$190,[26]База!$G$192:$G$194</definedName>
    <definedName name="P1_dip" localSheetId="6" hidden="1">[26]База!$G$167:$G$172,[26]База!$G$174:$G$175,[26]База!$G$177:$G$180,[26]База!$G$182,[26]База!$G$184:$G$188,[26]База!$G$190,[26]База!$G$192:$G$194</definedName>
    <definedName name="P1_dip" hidden="1">[35]FST5!$G$70:$G$75,[35]FST5!$G$77:$G$78,[35]FST5!$G$80:$G$83,[35]FST5!$G$85,[35]FST5!$G$87:$G$91,[35]FST5!$G$93:$G$97,[35]FST5!$G$100:$G$116,[35]FST5!$G$118:$G$123</definedName>
    <definedName name="P1_eso" hidden="1">[26]База!$G$167:$G$172,[26]База!$G$174:$G$175,[26]База!$G$177:$G$180,[26]База!$G$182,[26]База!$G$184:$G$188,[26]База!$G$190,[26]База!$G$192:$G$194</definedName>
    <definedName name="P1_ESO_PROT" localSheetId="5" hidden="1">#REF!,#REF!,#REF!,#REF!,#REF!,#REF!,#REF!,#REF!</definedName>
    <definedName name="P1_ESO_PROT" localSheetId="6" hidden="1">#REF!,#REF!,#REF!,#REF!,#REF!,#REF!,#REF!,#REF!</definedName>
    <definedName name="P1_ESO_PROT" localSheetId="9" hidden="1">#REF!,#REF!,#REF!,#REF!,#REF!,#REF!,#REF!,#REF!</definedName>
    <definedName name="P1_ESO_PROT" hidden="1">#REF!,#REF!,#REF!,#REF!,#REF!,#REF!,#REF!,#REF!</definedName>
    <definedName name="P1_net" hidden="1">[26]База!$G$118:$G$123,[26]База!$G$125:$G$126,[26]База!$G$128:$G$131,[26]База!$G$133,[26]База!$G$135:$G$139,[26]База!$G$141,[26]База!$G$143:$G$145</definedName>
    <definedName name="p1_rst_1">[36]Лист2!$A$1</definedName>
    <definedName name="P1_SBT_PROT" localSheetId="5" hidden="1">#REF!,#REF!,#REF!,#REF!,#REF!,#REF!,#REF!</definedName>
    <definedName name="P1_SBT_PROT" localSheetId="6" hidden="1">#REF!,#REF!,#REF!,#REF!,#REF!,#REF!,#REF!</definedName>
    <definedName name="P1_SBT_PROT" localSheetId="9" hidden="1">#REF!,#REF!,#REF!,#REF!,#REF!,#REF!,#REF!</definedName>
    <definedName name="P1_SBT_PROT" hidden="1">#REF!,#REF!,#REF!,#REF!,#REF!,#REF!,#REF!</definedName>
    <definedName name="P1_SC_CLR" localSheetId="6" hidden="1">#REF!,#REF!,#REF!,#REF!,#REF!</definedName>
    <definedName name="P1_SC_CLR" hidden="1">#REF!,#REF!,#REF!,#REF!,#REF!</definedName>
    <definedName name="P1_SC22" localSheetId="5" hidden="1">#REF!,#REF!,#REF!,#REF!,#REF!,#REF!</definedName>
    <definedName name="P1_SC22" localSheetId="6" hidden="1">#REF!,#REF!,#REF!,#REF!,#REF!,#REF!</definedName>
    <definedName name="P1_SC22" hidden="1">'[35]2008 -2010'!$G$51,'[35]2008 -2010'!$J$48,'[35]2008 -2010'!$T$48,'[35]2008 -2010'!$AD$48,'[35]2008 -2010'!$AF$36:$AF$37,'[35]2008 -2010'!$AD$36:$AD$37</definedName>
    <definedName name="P1_SCOPE_16_PRT" localSheetId="5" hidden="1">[26]База!$E$15:$I$16,[26]База!$E$18:$I$20,[26]База!$E$23:$I$23,[26]База!$E$26:$I$26,[26]База!$E$29:$I$29,[26]База!$E$32:$I$32,[26]База!$E$35:$I$35,[26]База!$B$34,[26]База!$B$37</definedName>
    <definedName name="P1_SCOPE_16_PRT" localSheetId="6" hidden="1">[26]База!$E$15:$I$16,[26]База!$E$18:$I$20,[26]База!$E$23:$I$23,[26]База!$E$26:$I$26,[26]База!$E$29:$I$29,[26]База!$E$32:$I$32,[26]База!$E$35:$I$35,[26]База!$B$34,[26]База!$B$37</definedName>
    <definedName name="P1_SCOPE_16_PRT" localSheetId="9">'[37]16'!$E$16:$I$17,'[37]16'!$E$19:$I$21,'[37]16'!$E$24:$I$24,'[37]16'!$E$27:$I$27,'[37]16'!$E$30:$I$30,'[37]16'!$E$33:$I$33,'[37]16'!$E$36:$I$36,'[37]16'!$B$35,'[37]16'!$B$38</definedName>
    <definedName name="P1_SCOPE_16_PRT" hidden="1">'[38]16'!$E$13:$I$14,'[38]16'!$E$16:$I$18,'[38]16'!$E$21:$I$21,'[38]16'!$E$24:$I$24,'[38]16'!$E$27:$I$27,'[38]16'!$E$30:$I$30,'[38]16'!$E$33:$I$33,'[38]16'!$B$32,'[38]16'!$B$35</definedName>
    <definedName name="P1_SCOPE_17_PRT" localSheetId="5" hidden="1">[26]База!$E$13:$H$21,[26]База!$J$9:$J$11,[26]База!$J$13:$J$21,[26]База!$E$24:$H$26,[26]База!$E$28:$H$36,[26]База!$J$24:$M$26,[26]База!$J$28:$M$36,[26]База!$E$39:$H$41</definedName>
    <definedName name="P1_SCOPE_17_PRT" localSheetId="6" hidden="1">[26]База!$E$13:$H$21,[26]База!$J$9:$J$11,[26]База!$J$13:$J$21,[26]База!$E$24:$H$26,[26]База!$E$28:$H$36,[26]База!$J$24:$M$26,[26]База!$J$28:$M$36,[26]База!$E$39:$H$41</definedName>
    <definedName name="P1_SCOPE_17_PRT" localSheetId="9" hidden="1">'[39]17'!$E$13:$H$21,'[39]17'!$J$9:$J$11,'[39]17'!$J$13:$J$21,'[39]17'!$E$24:$H$26,'[39]17'!$E$28:$H$36,'[39]17'!$J$24:$M$26,'[39]17'!$J$28:$M$36,'[39]17'!$E$39:$H$41</definedName>
    <definedName name="P1_SCOPE_17_PRT" hidden="1">[40]рабочий!$E$13:$H$21,[40]рабочий!$L$9:$L$11,[40]рабочий!$L$13:$L$21,[40]рабочий!$E$24:$H$26,[40]рабочий!$E$28:$H$36,[40]рабочий!$L$24:$O$26,[40]рабочий!$L$28:$O$36,[40]рабочий!$E$39:$H$41</definedName>
    <definedName name="P1_SCOPE_4_PRT" localSheetId="5" hidden="1">[26]База!$F$23:$I$23,[26]База!$F$25:$I$25,[26]База!$F$27:$I$31,[26]База!$K$14:$N$20,[26]База!$K$23:$N$23,[26]База!$K$25:$N$25,[26]База!$K$27:$N$31,[26]База!$P$14:$S$20,[26]База!$P$23:$S$23</definedName>
    <definedName name="P1_SCOPE_4_PRT" localSheetId="6" hidden="1">[26]База!$F$23:$I$23,[26]База!$F$25:$I$25,[26]База!$F$27:$I$31,[26]База!$K$14:$N$20,[26]База!$K$23:$N$23,[26]База!$K$25:$N$25,[26]База!$K$27:$N$31,[26]База!$P$14:$S$20,[26]База!$P$23:$S$23</definedName>
    <definedName name="P1_SCOPE_4_PRT" localSheetId="9" hidden="1">'[39]4'!$F$23:$I$23,'[39]4'!$F$25:$I$25,'[39]4'!$F$27:$I$31,'[39]4'!$K$14:$N$20,'[39]4'!$K$23:$N$23,'[39]4'!$K$25:$N$25,'[39]4'!$K$27:$N$31,'[39]4'!$P$14:$S$20,'[39]4'!$P$23:$S$23</definedName>
    <definedName name="P1_SCOPE_4_PRT" hidden="1">'[38]4'!$F$23:$I$23,'[38]4'!$F$25:$I$25,'[38]4'!$F$27:$I$31,'[38]4'!$K$14:$N$20,'[38]4'!$K$23:$N$23,'[38]4'!$K$25:$N$25,'[38]4'!$K$27:$N$31,'[38]4'!$P$14:$S$20,'[38]4'!$P$23:$S$23</definedName>
    <definedName name="P1_SCOPE_5_PRT" localSheetId="5" hidden="1">[26]База!$F$23:$I$23,[26]База!$F$25:$I$25,[26]База!$F$27:$I$31,[26]База!$K$14:$N$21,[26]База!$K$23:$N$23,[26]База!$K$25:$N$25,[26]База!$K$27:$N$31,[26]База!$P$14:$S$21,[26]База!$P$23:$S$23</definedName>
    <definedName name="P1_SCOPE_5_PRT" localSheetId="6" hidden="1">[26]База!$F$23:$I$23,[26]База!$F$25:$I$25,[26]База!$F$27:$I$31,[26]База!$K$14:$N$21,[26]База!$K$23:$N$23,[26]База!$K$25:$N$25,[26]База!$K$27:$N$31,[26]База!$P$14:$S$21,[26]База!$P$23:$S$23</definedName>
    <definedName name="P1_SCOPE_5_PRT" localSheetId="9" hidden="1">'[41]5'!$F$23:$I$23,'[41]5'!$F$25:$I$25,'[41]5'!$F$27:$I$31,'[41]5'!$K$14:$N$21,'[41]5'!$K$23:$N$23,'[41]5'!$K$25:$N$25,'[41]5'!$K$27:$N$31,'[41]5'!$P$14:$S$21,'[41]5'!$P$23:$S$23</definedName>
    <definedName name="P1_SCOPE_5_PRT" hidden="1">'[38]5'!$F$23:$I$23,'[38]5'!$F$25:$I$25,'[38]5'!$F$27:$I$31,'[38]5'!$K$14:$N$21,'[38]5'!$K$23:$N$23,'[38]5'!$K$25:$N$25,'[38]5'!$K$27:$N$31,'[38]5'!$P$14:$S$21,'[38]5'!$P$23:$S$23</definedName>
    <definedName name="P1_SCOPE_CORR" localSheetId="5" hidden="1">#REF!,#REF!,#REF!,#REF!,#REF!,#REF!,#REF!</definedName>
    <definedName name="P1_SCOPE_CORR" localSheetId="6" hidden="1">#REF!,#REF!,#REF!,#REF!,#REF!,#REF!,#REF!</definedName>
    <definedName name="P1_SCOPE_CORR" hidden="1">#REF!,#REF!,#REF!,#REF!,#REF!,#REF!,#REF!</definedName>
    <definedName name="P1_SCOPE_DOP" localSheetId="5" hidden="1">#REF!,#REF!,#REF!,#REF!,#REF!,#REF!</definedName>
    <definedName name="P1_SCOPE_DOP" localSheetId="6" hidden="1">#REF!,#REF!,#REF!,#REF!,#REF!,#REF!</definedName>
    <definedName name="P1_SCOPE_DOP" hidden="1">[35]Регионы!#REF!,[35]Регионы!#REF!,[35]Регионы!#REF!,[35]Регионы!#REF!,[35]Регионы!#REF!,[35]Регионы!#REF!</definedName>
    <definedName name="P1_SCOPE_F1_PRT" localSheetId="5" hidden="1">[26]База!$D$74:$E$84,[26]База!$D$71:$E$72,[26]База!$D$66:$E$69,[26]База!$D$61:$E$64</definedName>
    <definedName name="P1_SCOPE_F1_PRT" localSheetId="6" hidden="1">[26]База!$D$74:$E$84,[26]База!$D$71:$E$72,[26]База!$D$66:$E$69,[26]База!$D$61:$E$64</definedName>
    <definedName name="P1_SCOPE_F1_PRT" localSheetId="9" hidden="1">'[39]Ф-1 (для АО-энерго)'!$D$74:$E$84,'[39]Ф-1 (для АО-энерго)'!$D$71:$E$72,'[39]Ф-1 (для АО-энерго)'!$D$66:$E$69,'[39]Ф-1 (для АО-энерго)'!$D$61:$E$64</definedName>
    <definedName name="P1_SCOPE_F1_PRT" hidden="1">#REF!,#REF!,#REF!,#REF!</definedName>
    <definedName name="P1_SCOPE_F2_PRT" localSheetId="5" hidden="1">[26]База!$G$56,[26]База!$E$55:$E$56,[26]База!$F$55:$G$55,[26]База!$D$55</definedName>
    <definedName name="P1_SCOPE_F2_PRT" localSheetId="6" hidden="1">[26]База!$G$56,[26]База!$E$55:$E$56,[26]База!$F$55:$G$55,[26]База!$D$55</definedName>
    <definedName name="P1_SCOPE_F2_PRT" localSheetId="9" hidden="1">'[41]Ф-2 (для АО-энерго)'!$G$56,'[41]Ф-2 (для АО-энерго)'!$E$55:$E$56,'[41]Ф-2 (для АО-энерго)'!$F$55:$G$55,'[41]Ф-2 (для АО-энерго)'!$D$55</definedName>
    <definedName name="P1_SCOPE_F2_PRT" hidden="1">#REF!,#REF!,#REF!,#REF!</definedName>
    <definedName name="P1_SCOPE_FLOAD" localSheetId="5" hidden="1">#REF!,#REF!,#REF!,#REF!,#REF!,#REF!</definedName>
    <definedName name="P1_SCOPE_FLOAD" localSheetId="6" hidden="1">#REF!,#REF!,#REF!,#REF!,#REF!,#REF!</definedName>
    <definedName name="P1_SCOPE_FLOAD" localSheetId="9" hidden="1">#REF!,#REF!,#REF!,#REF!,#REF!,#REF!</definedName>
    <definedName name="P1_SCOPE_FLOAD" hidden="1">#REF!,#REF!,#REF!,#REF!,#REF!,#REF!</definedName>
    <definedName name="P1_SCOPE_FRML" localSheetId="5" hidden="1">#REF!,#REF!,#REF!,#REF!,#REF!,#REF!</definedName>
    <definedName name="P1_SCOPE_FRML" localSheetId="6" hidden="1">#REF!,#REF!,#REF!,#REF!,#REF!,#REF!</definedName>
    <definedName name="P1_SCOPE_FRML" localSheetId="9" hidden="1">#REF!,#REF!,#REF!,#REF!,#REF!,#REF!</definedName>
    <definedName name="P1_SCOPE_FRML" hidden="1">#REF!,#REF!,#REF!,#REF!,#REF!,#REF!</definedName>
    <definedName name="P1_SCOPE_FST7" localSheetId="6" hidden="1">#REF!,#REF!,#REF!,#REF!,#REF!,#REF!</definedName>
    <definedName name="P1_SCOPE_FST7" hidden="1">#REF!,#REF!,#REF!,#REF!,#REF!,#REF!</definedName>
    <definedName name="P1_SCOPE_FULL_LOAD" localSheetId="5" hidden="1">#REF!,#REF!,#REF!,#REF!,#REF!,#REF!</definedName>
    <definedName name="P1_SCOPE_FULL_LOAD" localSheetId="6" hidden="1">#REF!,#REF!,#REF!,#REF!,#REF!,#REF!</definedName>
    <definedName name="P1_SCOPE_FULL_LOAD" hidden="1">'[35]2008 -2010'!$G$27:$G$44,'[35]2008 -2010'!$G$46,'[35]2008 -2010'!$G$48,'[35]2008 -2010'!$G$50:$G$56,'[35]2008 -2010'!$G$58:$G$61,'[35]2008 -2010'!$J$13:$J$24</definedName>
    <definedName name="P1_SCOPE_IND" localSheetId="5" hidden="1">#REF!,#REF!,#REF!,#REF!,#REF!,#REF!</definedName>
    <definedName name="P1_SCOPE_IND" localSheetId="6" hidden="1">#REF!,#REF!,#REF!,#REF!,#REF!,#REF!</definedName>
    <definedName name="P1_SCOPE_IND" hidden="1">'[35]2008 -2010'!$H$17:$I$17,'[35]2008 -2010'!$H$19:$I$19,'[35]2008 -2010'!$R$15:$S$15,'[35]2008 -2010'!$AB$15:$AC$15,'[35]2008 -2010'!$AB$17:$AC$17</definedName>
    <definedName name="P1_SCOPE_IND2" localSheetId="5" hidden="1">#REF!,#REF!,#REF!,#REF!,#REF!</definedName>
    <definedName name="P1_SCOPE_IND2" localSheetId="6" hidden="1">#REF!,#REF!,#REF!,#REF!,#REF!</definedName>
    <definedName name="P1_SCOPE_IND2" hidden="1">'[35]2008 -2010'!$H$17:$I$17,'[35]2008 -2010'!$H$19:$I$19,'[35]2008 -2010'!$R$15:$S$15,'[35]2008 -2010'!$AB$15:$AC$15,'[35]2008 -2010'!$AB$17:$AC$17</definedName>
    <definedName name="P1_SCOPE_NET_DATE" localSheetId="6" hidden="1">#REF!,#REF!,#REF!,#REF!</definedName>
    <definedName name="P1_SCOPE_NET_DATE" hidden="1">#REF!,#REF!,#REF!,#REF!</definedName>
    <definedName name="P1_SCOPE_NET_NVV" localSheetId="6" hidden="1">#REF!,#REF!,#REF!,#REF!,#REF!,#REF!,#REF!</definedName>
    <definedName name="P1_SCOPE_NET_NVV" hidden="1">#REF!,#REF!,#REF!,#REF!,#REF!,#REF!,#REF!</definedName>
    <definedName name="P1_SCOPE_NOTIND" localSheetId="5" hidden="1">#REF!,#REF!,#REF!,#REF!,#REF!,#REF!</definedName>
    <definedName name="P1_SCOPE_NOTIND" localSheetId="6" hidden="1">#REF!,#REF!,#REF!,#REF!,#REF!,#REF!</definedName>
    <definedName name="P1_SCOPE_NotInd" hidden="1">'[35]2008 -2010'!$AF$36:$AF$37,'[35]2008 -2010'!$G$59:$G$60,'[35]2008 -2010'!$G$51,'[35]2008 -2010'!$J$48,'[35]2008 -2010'!$L$48,'[35]2008 -2010'!$J$36:$J$37</definedName>
    <definedName name="P1_SCOPE_NotInd2" localSheetId="5" hidden="1">#REF!,#REF!,#REF!,#REF!,#REF!,#REF!,#REF!</definedName>
    <definedName name="P1_SCOPE_NotInd2" localSheetId="6" hidden="1">#REF!,#REF!,#REF!,#REF!,#REF!,#REF!,#REF!</definedName>
    <definedName name="P1_SCOPE_NotInd2" hidden="1">'[35]2008 -2010'!$J$36:$J$37,'[35]2008 -2010'!$L$36:$L$37,'[35]2008 -2010'!$J$29,'[35]2008 -2010'!$J$21,'[35]2008 -2010'!$J$14,'[35]2008 -2010'!$T$14,'[35]2008 -2010'!$T$21</definedName>
    <definedName name="P1_SCOPE_NotInd3" localSheetId="5" hidden="1">#REF!,#REF!,#REF!,#REF!,#REF!,#REF!,#REF!</definedName>
    <definedName name="P1_SCOPE_NotInd3" localSheetId="6" hidden="1">#REF!,#REF!,#REF!,#REF!,#REF!,#REF!,#REF!</definedName>
    <definedName name="P1_SCOPE_NotInd3" hidden="1">'[35]2008 -2010'!$G$51,'[35]2008 -2010'!$J$48,'[35]2008 -2010'!$L$48,'[35]2008 -2010'!$J$36:$J$37,'[35]2008 -2010'!$L$36:$L$37,'[35]2008 -2010'!$J$29,'[35]2008 -2010'!$J$21</definedName>
    <definedName name="P1_SCOPE_NotInt" localSheetId="5" hidden="1">#REF!,#REF!,#REF!,#REF!,#REF!,#REF!</definedName>
    <definedName name="P1_SCOPE_NotInt" localSheetId="6" hidden="1">#REF!,#REF!,#REF!,#REF!,#REF!,#REF!</definedName>
    <definedName name="P1_SCOPE_NotInt" hidden="1">'[35]2008 -2010'!$G$51,'[35]2008 -2010'!$J$48,'[35]2008 -2010'!$T$48,'[35]2008 -2010'!$AD$48,'[35]2008 -2010'!$AF$36:$AF$37,'[35]2008 -2010'!$AD$36:$AD$37</definedName>
    <definedName name="P1_SCOPE_PER_PRT" localSheetId="5" hidden="1">[26]База!$H$15:$H$19,[26]База!$H$21:$H$25,[26]База!$J$14:$J$25,[26]База!$K$15:$K$19,[26]База!$K$21:$K$25</definedName>
    <definedName name="P1_SCOPE_PER_PRT" localSheetId="6" hidden="1">[26]База!$H$15:$H$19,[26]База!$H$21:$H$25,[26]База!$J$14:$J$25,[26]База!$K$15:$K$19,[26]База!$K$21:$K$25</definedName>
    <definedName name="P1_SCOPE_PER_PRT" localSheetId="9" hidden="1">#REF!,#REF!,#REF!,#REF!,#REF!</definedName>
    <definedName name="P1_SCOPE_PER_PRT" hidden="1">[38]перекрестка!$H$15:$H$19,[38]перекрестка!$H$21:$H$25,[38]перекрестка!$J$14:$J$25,[38]перекрестка!$K$15:$K$19,[38]перекрестка!$K$21:$K$25</definedName>
    <definedName name="P1_SCOPE_REGS" localSheetId="6" hidden="1">#REF!,#REF!,#REF!,#REF!,#REF!</definedName>
    <definedName name="P1_SCOPE_REGS" hidden="1">#REF!,#REF!,#REF!,#REF!,#REF!</definedName>
    <definedName name="P1_SCOPE_SAVE2" localSheetId="5" hidden="1">#REF!,#REF!,#REF!,#REF!,#REF!,#REF!,#REF!</definedName>
    <definedName name="P1_SCOPE_SAVE2" localSheetId="6" hidden="1">#REF!,#REF!,#REF!,#REF!,#REF!,#REF!,#REF!</definedName>
    <definedName name="P1_SCOPE_SAVE2" hidden="1">'[35]2008 -2010'!$AD$36:$AD$37,'[35]2008 -2010'!$AF$36:$AF$37,'[35]2008 -2010'!$AD$29,'[35]2008 -2010'!$AD$21,'[35]2008 -2010'!$AD$14,'[35]2008 -2010'!$T$14,'[35]2008 -2010'!$T$21</definedName>
    <definedName name="P1_SCOPE_SV_LD" localSheetId="5" hidden="1">#REF!,#REF!,#REF!,#REF!,#REF!,#REF!,#REF!</definedName>
    <definedName name="P1_SCOPE_SV_LD" localSheetId="6" hidden="1">#REF!,#REF!,#REF!,#REF!,#REF!,#REF!,#REF!</definedName>
    <definedName name="P1_SCOPE_SV_LD" localSheetId="9" hidden="1">#REF!,#REF!,#REF!,#REF!,#REF!,#REF!,#REF!</definedName>
    <definedName name="P1_SCOPE_SV_LD" hidden="1">#REF!,#REF!,#REF!,#REF!,#REF!,#REF!,#REF!</definedName>
    <definedName name="P1_SCOPE_SV_LD1" localSheetId="5" hidden="1">#REF!,#REF!,#REF!,#REF!,#REF!,#REF!,#REF!</definedName>
    <definedName name="P1_SCOPE_SV_LD1" localSheetId="6" hidden="1">#REF!,#REF!,#REF!,#REF!,#REF!,#REF!,#REF!</definedName>
    <definedName name="P1_SCOPE_SV_LD1" localSheetId="9" hidden="1">#REF!,#REF!,#REF!,#REF!,#REF!,#REF!,#REF!</definedName>
    <definedName name="P1_SCOPE_SV_LD1" hidden="1">[38]свод!$E$75:$M$84,[38]свод!$E$86:$M$86,[38]свод!$E$88:$M$93,[38]свод!$E$95:$M$95,[38]свод!$E$97:$M$101,[38]свод!$E$103:$M$103,[38]свод!$E$109:$M$112</definedName>
    <definedName name="P1_SCOPE_SV_PRT" localSheetId="5" hidden="1">#REF!,#REF!,#REF!,#REF!,#REF!,#REF!,#REF!</definedName>
    <definedName name="P1_SCOPE_SV_PRT" localSheetId="6" hidden="1">#REF!,#REF!,#REF!,#REF!,#REF!,#REF!,#REF!</definedName>
    <definedName name="P1_SCOPE_SV_PRT" localSheetId="9" hidden="1">#REF!,#REF!,#REF!,#REF!,#REF!,#REF!,#REF!</definedName>
    <definedName name="P1_SCOPE_SV_PRT" hidden="1">[38]свод!$E$27:$H$30,[38]свод!$E$32:$I$33,[38]свод!$E$38:$I$42,[38]свод!$E$44:$I$46,[38]свод!$E$48:$I$59,[38]свод!$E$61:$I$62,[38]свод!$E$64:$I$69</definedName>
    <definedName name="P1_SCOPE_SYS_SVOD" hidden="1">[42]Свод!$L$27:$N$37,[42]Свод!$L$39:$N$51,[42]Свод!$L$53:$N$66,[42]Свод!$L$68:$N$73,[42]Свод!$L$75:$N$89,[42]Свод!$L$91:$N$101,[42]Свод!$L$103:$N$111</definedName>
    <definedName name="P1_SCOPE_TAR" hidden="1">[42]Свод!$G$27:$AA$37,[42]Свод!$G$39:$AA$51,[42]Свод!$G$53:$AA$66,[42]Свод!$G$68:$AA$73,[42]Свод!$G$75:$AA$89,[42]Свод!$G$91:$AA$101,[42]Свод!$G$103:$AA$111</definedName>
    <definedName name="P1_SCOPE_TAR_OLD" hidden="1">[42]Свод!$H$27:$H$37,[42]Свод!$H$39:$H$51,[42]Свод!$H$53:$H$66,[42]Свод!$H$68:$H$73,[42]Свод!$H$75:$H$89,[42]Свод!$H$91:$H$101,[42]Свод!$H$103:$H$108</definedName>
    <definedName name="P1_SET_PROT" localSheetId="5" hidden="1">#REF!,#REF!,#REF!,#REF!,#REF!,#REF!,#REF!</definedName>
    <definedName name="P1_SET_PROT" localSheetId="6" hidden="1">#REF!,#REF!,#REF!,#REF!,#REF!,#REF!,#REF!</definedName>
    <definedName name="P1_SET_PROT" localSheetId="9" hidden="1">#REF!,#REF!,#REF!,#REF!,#REF!,#REF!,#REF!</definedName>
    <definedName name="P1_SET_PROT" hidden="1">#REF!,#REF!,#REF!,#REF!,#REF!,#REF!,#REF!</definedName>
    <definedName name="P1_SET_PRT" localSheetId="5" hidden="1">#REF!,#REF!,#REF!,#REF!,#REF!,#REF!,#REF!</definedName>
    <definedName name="P1_SET_PRT" localSheetId="6" hidden="1">#REF!,#REF!,#REF!,#REF!,#REF!,#REF!,#REF!</definedName>
    <definedName name="P1_SET_PRT" localSheetId="9" hidden="1">#REF!,#REF!,#REF!,#REF!,#REF!,#REF!,#REF!</definedName>
    <definedName name="P1_SET_PRT" hidden="1">#REF!,#REF!,#REF!,#REF!,#REF!,#REF!,#REF!</definedName>
    <definedName name="P1_T1?axis?ПРД2?2005" localSheetId="6" hidden="1">#REF!,#REF!,#REF!,#REF!,#REF!,#REF!,#REF!</definedName>
    <definedName name="P1_T1?axis?ПРД2?2005" hidden="1">#REF!,#REF!,#REF!,#REF!,#REF!,#REF!,#REF!</definedName>
    <definedName name="P1_T1?axis?ПРД2?2006" localSheetId="6" hidden="1">#REF!,#REF!,#REF!,#REF!,#REF!,#REF!,#REF!</definedName>
    <definedName name="P1_T1?axis?ПРД2?2006" hidden="1">#REF!,#REF!,#REF!,#REF!,#REF!,#REF!,#REF!</definedName>
    <definedName name="P1_T1?Data" localSheetId="6" hidden="1">#REF!,#REF!,#REF!,#REF!,#REF!,#REF!,#REF!</definedName>
    <definedName name="P1_T1?Data" hidden="1">#REF!,#REF!,#REF!,#REF!,#REF!,#REF!,#REF!</definedName>
    <definedName name="P1_T1?Fuel_type" localSheetId="6" hidden="1">#REF!,#REF!,#REF!,#REF!,#REF!,#REF!,#REF!,#REF!,#REF!,#REF!,#REF!</definedName>
    <definedName name="P1_T1?Fuel_type" hidden="1">#REF!,#REF!,#REF!,#REF!,#REF!,#REF!,#REF!,#REF!,#REF!,#REF!,#REF!</definedName>
    <definedName name="P1_T1?L1.1.1" localSheetId="6" hidden="1">#REF!,#REF!,#REF!,#REF!,#REF!,#REF!,#REF!</definedName>
    <definedName name="P1_T1?L1.1.1" hidden="1">#REF!,#REF!,#REF!,#REF!,#REF!,#REF!,#REF!</definedName>
    <definedName name="P1_T1?L1.1.1.1" localSheetId="6" hidden="1">#REF!,#REF!,#REF!,#REF!,#REF!,#REF!,#REF!</definedName>
    <definedName name="P1_T1?L1.1.1.1" hidden="1">#REF!,#REF!,#REF!,#REF!,#REF!,#REF!,#REF!</definedName>
    <definedName name="P1_T1?L1.1.2" localSheetId="6" hidden="1">#REF!,#REF!,#REF!,#REF!,#REF!,#REF!,#REF!</definedName>
    <definedName name="P1_T1?L1.1.2" hidden="1">#REF!,#REF!,#REF!,#REF!,#REF!,#REF!,#REF!</definedName>
    <definedName name="P1_T1?L1.1.2.1" localSheetId="6" hidden="1">#REF!,#REF!,#REF!,#REF!,#REF!,#REF!,#REF!</definedName>
    <definedName name="P1_T1?L1.1.2.1" hidden="1">#REF!,#REF!,#REF!,#REF!,#REF!,#REF!,#REF!</definedName>
    <definedName name="P1_T1?L1.1.2.1.1" localSheetId="6" hidden="1">#REF!,#REF!,#REF!,#REF!,#REF!,#REF!,#REF!</definedName>
    <definedName name="P1_T1?L1.1.2.1.1" hidden="1">#REF!,#REF!,#REF!,#REF!,#REF!,#REF!,#REF!</definedName>
    <definedName name="P1_T1?L1.1.2.1.2" localSheetId="6" hidden="1">#REF!,#REF!,#REF!,#REF!,#REF!,#REF!,#REF!</definedName>
    <definedName name="P1_T1?L1.1.2.1.2" hidden="1">#REF!,#REF!,#REF!,#REF!,#REF!,#REF!,#REF!</definedName>
    <definedName name="P1_T1?L1.1.2.1.3" localSheetId="6" hidden="1">#REF!,#REF!,#REF!,#REF!,#REF!,#REF!,#REF!</definedName>
    <definedName name="P1_T1?L1.1.2.1.3" hidden="1">#REF!,#REF!,#REF!,#REF!,#REF!,#REF!,#REF!</definedName>
    <definedName name="P1_T1?L1.1.2.2" localSheetId="6" hidden="1">#REF!,#REF!,#REF!,#REF!,#REF!,#REF!,#REF!</definedName>
    <definedName name="P1_T1?L1.1.2.2" hidden="1">#REF!,#REF!,#REF!,#REF!,#REF!,#REF!,#REF!</definedName>
    <definedName name="P1_T1?L1.1.2.3" localSheetId="6" hidden="1">#REF!,#REF!,#REF!,#REF!,#REF!,#REF!,#REF!</definedName>
    <definedName name="P1_T1?L1.1.2.3" hidden="1">#REF!,#REF!,#REF!,#REF!,#REF!,#REF!,#REF!</definedName>
    <definedName name="P1_T1?L1.1.2.4" localSheetId="6" hidden="1">#REF!,#REF!,#REF!,#REF!,#REF!,#REF!,#REF!</definedName>
    <definedName name="P1_T1?L1.1.2.4" hidden="1">#REF!,#REF!,#REF!,#REF!,#REF!,#REF!,#REF!</definedName>
    <definedName name="P1_T1?L1.1.2.5" localSheetId="6" hidden="1">#REF!,#REF!,#REF!,#REF!,#REF!,#REF!,#REF!</definedName>
    <definedName name="P1_T1?L1.1.2.5" hidden="1">#REF!,#REF!,#REF!,#REF!,#REF!,#REF!,#REF!</definedName>
    <definedName name="P1_T1?L1.1.2.6" localSheetId="6" hidden="1">#REF!,#REF!,#REF!,#REF!,#REF!,#REF!,#REF!</definedName>
    <definedName name="P1_T1?L1.1.2.6" hidden="1">#REF!,#REF!,#REF!,#REF!,#REF!,#REF!,#REF!</definedName>
    <definedName name="P1_T1?L1.1.2.7" localSheetId="6" hidden="1">#REF!,#REF!,#REF!,#REF!,#REF!,#REF!,#REF!</definedName>
    <definedName name="P1_T1?L1.1.2.7" hidden="1">#REF!,#REF!,#REF!,#REF!,#REF!,#REF!,#REF!</definedName>
    <definedName name="P1_T1?L1.1.2.7.1" localSheetId="6" hidden="1">#REF!,#REF!,#REF!,#REF!,#REF!,#REF!,#REF!</definedName>
    <definedName name="P1_T1?L1.1.2.7.1" hidden="1">#REF!,#REF!,#REF!,#REF!,#REF!,#REF!,#REF!</definedName>
    <definedName name="P1_T1?M1" localSheetId="6" hidden="1">#REF!,#REF!,#REF!,#REF!,#REF!,#REF!,#REF!,#REF!,#REF!,#REF!,#REF!</definedName>
    <definedName name="P1_T1?M1" hidden="1">#REF!,#REF!,#REF!,#REF!,#REF!,#REF!,#REF!,#REF!,#REF!,#REF!,#REF!</definedName>
    <definedName name="P1_T1?M2" localSheetId="6" hidden="1">#REF!,#REF!,#REF!,#REF!,#REF!,#REF!,#REF!,#REF!,#REF!,#REF!,#REF!</definedName>
    <definedName name="P1_T1?M2" hidden="1">#REF!,#REF!,#REF!,#REF!,#REF!,#REF!,#REF!,#REF!,#REF!,#REF!,#REF!</definedName>
    <definedName name="P1_T1?unit?ГКАЛ" localSheetId="6" hidden="1">#REF!,#REF!,#REF!,#REF!,#REF!,#REF!,#REF!</definedName>
    <definedName name="P1_T1?unit?ГКАЛ" hidden="1">#REF!,#REF!,#REF!,#REF!,#REF!,#REF!,#REF!</definedName>
    <definedName name="P1_T1?unit?РУБ.ГКАЛ" localSheetId="6" hidden="1">#REF!,#REF!,#REF!,#REF!,#REF!,#REF!,#REF!</definedName>
    <definedName name="P1_T1?unit?РУБ.ГКАЛ" hidden="1">#REF!,#REF!,#REF!,#REF!,#REF!,#REF!,#REF!</definedName>
    <definedName name="P1_T1?unit?РУБ.ТОНН" localSheetId="6" hidden="1">#REF!,#REF!,#REF!,#REF!,#REF!,#REF!,#REF!,#REF!,#REF!,#REF!,#REF!</definedName>
    <definedName name="P1_T1?unit?РУБ.ТОНН" hidden="1">#REF!,#REF!,#REF!,#REF!,#REF!,#REF!,#REF!,#REF!,#REF!,#REF!,#REF!</definedName>
    <definedName name="P1_T1?unit?СТР" localSheetId="6" hidden="1">#REF!,#REF!,#REF!,#REF!,#REF!,#REF!,#REF!</definedName>
    <definedName name="P1_T1?unit?СТР" hidden="1">#REF!,#REF!,#REF!,#REF!,#REF!,#REF!,#REF!</definedName>
    <definedName name="P1_T1?unit?ТОНН" localSheetId="6" hidden="1">#REF!,#REF!,#REF!,#REF!,#REF!,#REF!,#REF!,#REF!,#REF!,#REF!,#REF!</definedName>
    <definedName name="P1_T1?unit?ТОНН" hidden="1">#REF!,#REF!,#REF!,#REF!,#REF!,#REF!,#REF!,#REF!,#REF!,#REF!,#REF!</definedName>
    <definedName name="P1_T1?unit?ТРУБ" localSheetId="6" hidden="1">#REF!,#REF!,#REF!,#REF!,#REF!,#REF!,#REF!</definedName>
    <definedName name="P1_T1?unit?ТРУБ" hidden="1">#REF!,#REF!,#REF!,#REF!,#REF!,#REF!,#REF!</definedName>
    <definedName name="P1_T1_Protect" localSheetId="9" hidden="1">[43]перекрестка!$J$42:$K$46,[43]перекрестка!$J$49,[43]перекрестка!$J$50:$K$54,[43]перекрестка!$J$55,[43]перекрестка!$J$56:$K$60,[43]перекрестка!$J$62:$K$66</definedName>
    <definedName name="P1_T1_Protect" hidden="1">[26]перекрестка!$J$42:$K$46,[26]перекрестка!$J$49,[26]перекрестка!$J$50:$K$54,[26]перекрестка!$J$55,[26]перекрестка!$J$56:$K$60,[26]перекрестка!$J$62:$K$66</definedName>
    <definedName name="P1_T16?axis?R?ДОГОВОР" localSheetId="5" hidden="1">'[44]16'!$E$76:$M$76,'[44]16'!$E$8:$M$8,'[44]16'!$E$12:$M$12,'[44]16'!$E$52:$M$52,'[44]16'!$E$16:$M$16,'[44]16'!$E$64:$M$64,'[44]16'!$E$84:$M$85,'[44]16'!$E$48:$M$48,'[44]16'!$E$80:$M$80,'[44]16'!$E$72:$M$72,'[44]16'!$E$44:$M$44</definedName>
    <definedName name="P1_T16?axis?R?ДОГОВОР" localSheetId="6" hidden="1">'[44]16'!$E$76:$M$76,'[44]16'!$E$8:$M$8,'[44]16'!$E$12:$M$12,'[44]16'!$E$52:$M$52,'[44]16'!$E$16:$M$16,'[44]16'!$E$64:$M$64,'[44]16'!$E$84:$M$85,'[44]16'!$E$48:$M$48,'[44]16'!$E$80:$M$80,'[44]16'!$E$72:$M$72,'[44]16'!$E$44:$M$44</definedName>
    <definedName name="P1_T16?axis?R?ДОГОВОР" hidden="1">'[45]16'!$E$76:$M$76,'[45]16'!$E$8:$M$8,'[45]16'!$E$12:$M$12,'[45]16'!$E$52:$M$52,'[45]16'!$E$16:$M$16,'[45]16'!$E$64:$M$64,'[45]16'!$E$84:$M$85,'[45]16'!$E$48:$M$48,'[45]16'!$E$80:$M$80,'[45]16'!$E$72:$M$72,'[45]16'!$E$44:$M$44</definedName>
    <definedName name="P1_T16?axis?R?ДОГОВОР?" localSheetId="5" hidden="1">'[44]16'!$A$76,'[44]16'!$A$84:$A$85,'[44]16'!$A$72,'[44]16'!$A$80,'[44]16'!$A$68,'[44]16'!$A$64,'[44]16'!$A$60,'[44]16'!$A$56,'[44]16'!$A$52,'[44]16'!$A$48,'[44]16'!$A$44,'[44]16'!$A$40,'[44]16'!$A$36,'[44]16'!$A$32,'[44]16'!$A$28,'[44]16'!$A$24,'[44]16'!$A$20</definedName>
    <definedName name="P1_T16?axis?R?ДОГОВОР?" localSheetId="6" hidden="1">'[44]16'!$A$76,'[44]16'!$A$84:$A$85,'[44]16'!$A$72,'[44]16'!$A$80,'[44]16'!$A$68,'[44]16'!$A$64,'[44]16'!$A$60,'[44]16'!$A$56,'[44]16'!$A$52,'[44]16'!$A$48,'[44]16'!$A$44,'[44]16'!$A$40,'[44]16'!$A$36,'[44]16'!$A$32,'[44]16'!$A$28,'[44]16'!$A$24,'[44]16'!$A$20</definedName>
    <definedName name="P1_T16?axis?R?ДОГОВОР?" hidden="1">'[45]16'!$A$76,'[45]16'!$A$84:$A$85,'[45]16'!$A$72,'[45]16'!$A$80,'[45]16'!$A$68,'[45]16'!$A$64,'[45]16'!$A$60,'[45]16'!$A$56,'[45]16'!$A$52,'[45]16'!$A$48,'[45]16'!$A$44,'[45]16'!$A$40,'[45]16'!$A$36,'[45]16'!$A$32,'[45]16'!$A$28,'[45]16'!$A$24,'[45]16'!$A$20</definedName>
    <definedName name="P1_T16?L1" localSheetId="5" hidden="1">'[44]16'!$A$74:$M$74,'[44]16'!$A$14:$M$14,'[44]16'!$A$10:$M$10,'[44]16'!$A$50:$M$50,'[44]16'!$A$6:$M$6,'[44]16'!$A$62:$M$62,'[44]16'!$A$78:$M$78,'[44]16'!$A$46:$M$46,'[44]16'!$A$82:$M$82,'[44]16'!$A$70:$M$70,'[44]16'!$A$42:$M$42</definedName>
    <definedName name="P1_T16?L1" localSheetId="6" hidden="1">'[44]16'!$A$74:$M$74,'[44]16'!$A$14:$M$14,'[44]16'!$A$10:$M$10,'[44]16'!$A$50:$M$50,'[44]16'!$A$6:$M$6,'[44]16'!$A$62:$M$62,'[44]16'!$A$78:$M$78,'[44]16'!$A$46:$M$46,'[44]16'!$A$82:$M$82,'[44]16'!$A$70:$M$70,'[44]16'!$A$42:$M$42</definedName>
    <definedName name="P1_T16?L1" hidden="1">'[45]16'!$A$74:$M$74,'[45]16'!$A$14:$M$14,'[45]16'!$A$10:$M$10,'[45]16'!$A$50:$M$50,'[45]16'!$A$6:$M$6,'[45]16'!$A$62:$M$62,'[45]16'!$A$78:$M$78,'[45]16'!$A$46:$M$46,'[45]16'!$A$82:$M$82,'[45]16'!$A$70:$M$70,'[45]16'!$A$42:$M$42</definedName>
    <definedName name="P1_T16?L1.x" localSheetId="5" hidden="1">'[44]16'!$A$76:$M$76,'[44]16'!$A$16:$M$16,'[44]16'!$A$12:$M$12,'[44]16'!$A$52:$M$52,'[44]16'!$A$8:$M$8,'[44]16'!$A$64:$M$64,'[44]16'!$A$80:$M$80,'[44]16'!$A$48:$M$48,'[44]16'!$A$84:$M$85,'[44]16'!$A$72:$M$72,'[44]16'!$A$44:$M$44</definedName>
    <definedName name="P1_T16?L1.x" localSheetId="6" hidden="1">'[44]16'!$A$76:$M$76,'[44]16'!$A$16:$M$16,'[44]16'!$A$12:$M$12,'[44]16'!$A$52:$M$52,'[44]16'!$A$8:$M$8,'[44]16'!$A$64:$M$64,'[44]16'!$A$80:$M$80,'[44]16'!$A$48:$M$48,'[44]16'!$A$84:$M$85,'[44]16'!$A$72:$M$72,'[44]16'!$A$44:$M$44</definedName>
    <definedName name="P1_T16?L1.x" hidden="1">'[45]16'!$A$76:$M$76,'[45]16'!$A$16:$M$16,'[45]16'!$A$12:$M$12,'[45]16'!$A$52:$M$52,'[45]16'!$A$8:$M$8,'[45]16'!$A$64:$M$64,'[45]16'!$A$80:$M$80,'[45]16'!$A$48:$M$48,'[45]16'!$A$84:$M$85,'[45]16'!$A$72:$M$72,'[45]16'!$A$44:$M$44</definedName>
    <definedName name="P1_T16_Protect" localSheetId="9" hidden="1">'[43]16'!$G$10:$K$14,'[43]16'!$G$17:$K$17,'[43]16'!$G$20:$K$20,'[43]16'!$G$23:$K$23,'[43]16'!$G$26:$K$26,'[43]16'!$G$29:$K$29,'[43]16'!$G$33:$K$34,'[43]16'!$G$38:$K$40</definedName>
    <definedName name="P1_T16_Protect" hidden="1">'[26]16'!$G$10:$K$14,'[26]16'!$G$17:$K$17,'[26]16'!$G$20:$K$20,'[26]16'!$G$23:$K$23,'[26]16'!$G$26:$K$26,'[26]16'!$G$29:$K$29,'[26]16'!$G$33:$K$34,'[26]16'!$G$38:$K$40</definedName>
    <definedName name="P1_T17?L4" localSheetId="9">'[25]29'!$J$18:$J$25,'[25]29'!$G$18:$G$25,'[25]29'!$G$35:$G$42,'[25]29'!$J$35:$J$42,'[25]29'!$G$60,'[25]29'!$J$60,'[25]29'!$M$60,'[25]29'!$P$60,'[25]29'!$P$18:$P$25,'[25]29'!$G$9:$G$16</definedName>
    <definedName name="P1_T17?L4">'[26]29'!$J$18:$J$25,'[26]29'!$G$18:$G$25,'[26]29'!$G$35:$G$42,'[26]29'!$J$35:$J$42,'[26]29'!$G$60,'[26]29'!$J$60,'[26]29'!$M$60,'[26]29'!$P$60,'[26]29'!$P$18:$P$25,'[26]29'!$G$9:$G$16</definedName>
    <definedName name="P1_T17?unit?РУБ.ГКАЛ" localSheetId="9">'[25]29'!$F$44:$F$51,'[25]29'!$I$44:$I$51,'[25]29'!$L$44:$L$51,'[25]29'!$F$18:$F$25,'[25]29'!$I$60,'[25]29'!$L$60,'[25]29'!$O$60,'[25]29'!$F$60,'[25]29'!$F$9:$F$16,'[25]29'!$I$9:$I$16</definedName>
    <definedName name="P1_T17?unit?РУБ.ГКАЛ">'[26]29'!$F$44:$F$51,'[26]29'!$I$44:$I$51,'[26]29'!$L$44:$L$51,'[26]29'!$F$18:$F$25,'[26]29'!$I$60,'[26]29'!$L$60,'[26]29'!$O$60,'[26]29'!$F$60,'[26]29'!$F$9:$F$16,'[26]29'!$I$9:$I$16</definedName>
    <definedName name="P1_T17?unit?ТГКАЛ" localSheetId="9">'[25]29'!$M$18:$M$25,'[25]29'!$J$18:$J$25,'[25]29'!$G$18:$G$25,'[25]29'!$G$35:$G$42,'[25]29'!$J$35:$J$42,'[25]29'!$G$60,'[25]29'!$J$60,'[25]29'!$M$60,'[25]29'!$P$60,'[25]29'!$G$9:$G$16</definedName>
    <definedName name="P1_T17?unit?ТГКАЛ">'[26]29'!$M$18:$M$25,'[26]29'!$J$18:$J$25,'[26]29'!$G$18:$G$25,'[26]29'!$G$35:$G$42,'[26]29'!$J$35:$J$42,'[26]29'!$G$60,'[26]29'!$J$60,'[26]29'!$M$60,'[26]29'!$P$60,'[26]29'!$G$9:$G$16</definedName>
    <definedName name="P1_T17_Protection" localSheetId="9">'[25]29'!$O$47:$P$51,'[25]29'!$L$47:$M$51,'[25]29'!$L$53:$M$53,'[25]29'!$L$55:$M$59,'[25]29'!$O$53:$P$53,'[25]29'!$O$55:$P$59,'[25]29'!$F$12:$G$16,'[25]29'!$F$10:$G$10</definedName>
    <definedName name="P1_T17_Protection">'[26]29'!$O$47:$P$51,'[26]29'!$L$47:$M$51,'[26]29'!$L$53:$M$53,'[26]29'!$L$55:$M$59,'[26]29'!$O$53:$P$53,'[26]29'!$O$55:$P$59,'[26]29'!$F$12:$G$16,'[26]29'!$F$10:$G$10</definedName>
    <definedName name="P1_T18.2_Protect" localSheetId="9" hidden="1">'[43]18.2'!$F$12:$J$19,'[43]18.2'!$F$22:$J$25,'[43]18.2'!$B$28:$J$30,'[43]18.2'!$F$32:$J$32,'[43]18.2'!$B$34:$J$36,'[43]18.2'!$F$40:$J$45,'[43]18.2'!$F$52:$J$52</definedName>
    <definedName name="P1_T18.2_Protect" hidden="1">'[26]18.2'!$F$12:$J$19,'[26]18.2'!$F$22:$J$25,'[26]18.2'!$B$28:$J$30,'[26]18.2'!$F$32:$J$32,'[26]18.2'!$B$34:$J$36,'[26]18.2'!$F$40:$J$45,'[26]18.2'!$F$52:$J$52</definedName>
    <definedName name="P1_T20_Protection" localSheetId="9" hidden="1">'[25]20'!$E$4:$H$4,'[25]20'!$E$13:$H$13,'[25]20'!$E$16:$H$17,'[25]20'!$E$19:$H$19,'[25]20'!$J$4:$M$4,'[25]20'!$J$8:$M$11,'[25]20'!$J$13:$M$13,'[25]20'!$J$16:$M$17,'[25]20'!$J$19:$M$19</definedName>
    <definedName name="P1_T20_Protection" hidden="1">'[26]20'!$E$4:$H$4,'[26]20'!$E$13:$H$13,'[26]20'!$E$16:$H$17,'[26]20'!$E$19:$H$19,'[26]20'!$J$4:$M$4,'[26]20'!$J$8:$M$11,'[26]20'!$J$13:$M$13,'[26]20'!$J$16:$M$17,'[26]20'!$J$19:$M$19</definedName>
    <definedName name="P1_T21_Protection" localSheetId="9">'[25]21'!$O$31:$S$33,'[25]21'!$E$11,'[25]21'!$G$11:$K$11,'[25]21'!$M$11,'[25]21'!$O$11:$S$11,'[25]21'!$E$14:$E$16,'[25]21'!$G$14:$K$16,'[25]21'!$M$14:$M$16,'[25]21'!$O$14:$S$16</definedName>
    <definedName name="P1_T21_Protection">'[26]21'!$O$31:$S$33,'[26]21'!$E$11,'[26]21'!$G$11:$K$11,'[26]21'!$M$11,'[26]21'!$O$11:$S$11,'[26]21'!$E$14:$E$16,'[26]21'!$G$14:$K$16,'[26]21'!$M$14:$M$16,'[26]21'!$O$14:$S$16</definedName>
    <definedName name="P1_T23_Protection" localSheetId="9">'[25]23'!$F$9:$J$25,'[25]23'!$O$9:$P$25,'[25]23'!$A$32:$A$34,'[25]23'!$F$32:$J$34,'[25]23'!$O$32:$P$34,'[25]23'!$A$37:$A$53,'[25]23'!$F$37:$J$53,'[25]23'!$O$37:$P$53</definedName>
    <definedName name="P1_T23_Protection">'[26]23'!$F$9:$J$25,'[26]23'!$O$9:$P$25,'[26]23'!$A$32:$A$34,'[26]23'!$F$32:$J$34,'[26]23'!$O$32:$P$34,'[26]23'!$A$37:$A$53,'[26]23'!$F$37:$J$53,'[26]23'!$O$37:$P$53</definedName>
    <definedName name="P1_T25_protection" localSheetId="9">'[25]25'!$G$8:$J$21,'[25]25'!$G$24:$J$28,'[25]25'!$G$30:$J$33,'[25]25'!$G$35:$J$37,'[25]25'!$G$41:$J$42,'[25]25'!$L$8:$O$21,'[25]25'!$L$24:$O$28,'[25]25'!$L$30:$O$33</definedName>
    <definedName name="P1_T25_protection">'[26]25'!$G$8:$J$21,'[26]25'!$G$24:$J$28,'[26]25'!$G$30:$J$33,'[26]25'!$G$35:$J$37,'[26]25'!$G$41:$J$42,'[26]25'!$L$8:$O$21,'[26]25'!$L$24:$O$28,'[26]25'!$L$30:$O$33</definedName>
    <definedName name="P1_T26_Protection" localSheetId="9">'[25]26'!$B$34:$B$36,'[25]26'!$F$8:$I$8,'[25]26'!$F$10:$I$11,'[25]26'!$F$13:$I$15,'[25]26'!$F$18:$I$19,'[25]26'!$F$22:$I$24,'[25]26'!$F$26:$I$26,'[25]26'!$F$29:$I$32</definedName>
    <definedName name="P1_T26_Protection">'[26]26'!$B$34:$B$36,'[26]26'!$F$8:$I$8,'[26]26'!$F$10:$I$11,'[26]26'!$F$13:$I$15,'[26]26'!$F$18:$I$19,'[26]26'!$F$22:$I$24,'[26]26'!$F$26:$I$26,'[26]26'!$F$29:$I$32</definedName>
    <definedName name="P1_T27_Protection" localSheetId="9">'[25]27'!$B$34:$B$36,'[25]27'!$F$8:$I$8,'[25]27'!$F$10:$I$11,'[25]27'!$F$13:$I$15,'[25]27'!$F$18:$I$19,'[25]27'!$F$22:$I$24,'[25]27'!$F$26:$I$26,'[25]27'!$F$29:$I$32</definedName>
    <definedName name="P1_T27_Protection">'[26]27'!$B$34:$B$36,'[26]27'!$F$8:$I$8,'[26]27'!$F$10:$I$11,'[26]27'!$F$13:$I$15,'[26]27'!$F$18:$I$19,'[26]27'!$F$22:$I$24,'[26]27'!$F$26:$I$26,'[26]27'!$F$29:$I$32</definedName>
    <definedName name="P1_T28?axis?R?ПЭ" localSheetId="9">'[25]28'!$D$16:$I$18,'[25]28'!$D$22:$I$24,'[25]28'!$D$28:$I$30,'[25]28'!$D$37:$I$39,'[25]28'!$D$42:$I$44,'[25]28'!$D$48:$I$50,'[25]28'!$D$54:$I$56,'[25]28'!$D$63:$I$65</definedName>
    <definedName name="P1_T28?axis?R?ПЭ">'[26]28'!$D$16:$I$18,'[26]28'!$D$22:$I$24,'[26]28'!$D$28:$I$30,'[26]28'!$D$37:$I$39,'[26]28'!$D$42:$I$44,'[26]28'!$D$48:$I$50,'[26]28'!$D$54:$I$56,'[26]28'!$D$63:$I$65</definedName>
    <definedName name="P1_T28?axis?R?ПЭ?" localSheetId="9">'[25]28'!$B$16:$B$18,'[25]28'!$B$22:$B$24,'[25]28'!$B$28:$B$30,'[25]28'!$B$37:$B$39,'[25]28'!$B$42:$B$44,'[25]28'!$B$48:$B$50,'[25]28'!$B$54:$B$56,'[25]28'!$B$63:$B$65</definedName>
    <definedName name="P1_T28?axis?R?ПЭ?">'[26]28'!$B$16:$B$18,'[26]28'!$B$22:$B$24,'[26]28'!$B$28:$B$30,'[26]28'!$B$37:$B$39,'[26]28'!$B$42:$B$44,'[26]28'!$B$48:$B$50,'[26]28'!$B$54:$B$56,'[26]28'!$B$63:$B$65</definedName>
    <definedName name="P1_T28?Data" localSheetId="9">'[25]28'!$G$242:$H$265,'[25]28'!$D$242:$E$265,'[25]28'!$G$216:$H$239,'[25]28'!$D$268:$E$292,'[25]28'!$G$268:$H$292,'[25]28'!$D$216:$E$239,'[25]28'!$G$190:$H$213</definedName>
    <definedName name="P1_T28?Data">'[26]28'!$G$242:$H$265,'[26]28'!$D$242:$E$265,'[26]28'!$G$216:$H$239,'[26]28'!$D$268:$E$292,'[26]28'!$G$268:$H$292,'[26]28'!$D$216:$E$239,'[26]28'!$G$190:$H$213</definedName>
    <definedName name="P1_T28_Protection" localSheetId="9">'[25]28'!$B$74:$B$76,'[25]28'!$B$80:$B$82,'[25]28'!$B$89:$B$91,'[25]28'!$B$94:$B$96,'[25]28'!$B$100:$B$102,'[25]28'!$B$106:$B$108,'[25]28'!$B$115:$B$117,'[25]28'!$B$120:$B$122</definedName>
    <definedName name="P1_T28_Protection">'[26]28'!$B$74:$B$76,'[26]28'!$B$80:$B$82,'[26]28'!$B$89:$B$91,'[26]28'!$B$94:$B$96,'[26]28'!$B$100:$B$102,'[26]28'!$B$106:$B$108,'[26]28'!$B$115:$B$117,'[26]28'!$B$120:$B$122</definedName>
    <definedName name="P1_T4_Protect" localSheetId="9" hidden="1">'[43]4'!$G$20:$J$20,'[43]4'!$G$22:$J$22,'[43]4'!$G$24:$J$28,'[43]4'!$L$11:$O$17,'[43]4'!$L$20:$O$20,'[43]4'!$L$22:$O$22,'[43]4'!$L$24:$O$28,'[43]4'!$Q$11:$T$17,'[43]4'!$Q$20:$T$20</definedName>
    <definedName name="P1_T4_Protect" hidden="1">'[26]4'!$G$20:$J$20,'[26]4'!$G$22:$J$22,'[26]4'!$G$24:$J$28,'[26]4'!$L$11:$O$17,'[26]4'!$L$20:$O$20,'[26]4'!$L$22:$O$22,'[26]4'!$L$24:$O$28,'[26]4'!$Q$11:$T$17,'[26]4'!$Q$20:$T$20</definedName>
    <definedName name="P1_T6_Protect" localSheetId="9" hidden="1">'[43]6'!$D$46:$H$55,'[43]6'!$J$46:$N$55,'[43]6'!$D$57:$H$59,'[43]6'!$J$57:$N$59,'[43]6'!$B$10:$B$19,'[43]6'!$D$10:$H$19,'[43]6'!$J$10:$N$19,'[43]6'!$D$21:$H$23,'[43]6'!$J$21:$N$23</definedName>
    <definedName name="P1_T6_Protect">'[26]6'!$D$46:$H$55,'[26]6'!$J$46:$N$55,'[26]6'!$D$57:$H$59,'[26]6'!$J$57:$N$59,'[26]6'!$B$10:$B$19,'[26]6'!$D$10:$H$19,'[26]6'!$J$10:$N$19,'[26]6'!$D$21:$H$23,'[26]6'!$J$21:$N$23</definedName>
    <definedName name="P10_SCOPE_FULL_LOAD" localSheetId="5" hidden="1">#REF!,#REF!,#REF!,#REF!,#REF!,#REF!</definedName>
    <definedName name="P10_SCOPE_FULL_LOAD" localSheetId="6" hidden="1">#REF!,#REF!,#REF!,#REF!,#REF!,#REF!</definedName>
    <definedName name="P10_SCOPE_FULL_LOAD" hidden="1">'[35]2008 -2010'!$AF$58:$AF$61,'[35]2008 -2010'!$AD$50:$AD$56,'[35]2008 -2010'!$AF$50:$AF$56,'[35]2008 -2010'!$AD$48,'[35]2008 -2010'!$AF$48,'[35]2008 -2010'!$AD$46</definedName>
    <definedName name="P10_T1?unit?ТРУБ" localSheetId="6" hidden="1">#REF!,#REF!,#REF!,#REF!,#REF!,#REF!,#REF!</definedName>
    <definedName name="P10_T1?unit?ТРУБ" hidden="1">#REF!,#REF!,#REF!,#REF!,#REF!,#REF!,#REF!</definedName>
    <definedName name="P10_T1_Protect" localSheetId="9" hidden="1">[43]перекрестка!$F$42:$H$46,[43]перекрестка!$F$49:$G$49,[43]перекрестка!$F$50:$H$54,[43]перекрестка!$F$55:$G$55,[43]перекрестка!$F$56:$H$60</definedName>
    <definedName name="P10_T1_Protect">[26]перекрестка!$F$42:$H$46,[26]перекрестка!$F$49:$G$49,[26]перекрестка!$F$50:$H$54,[26]перекрестка!$F$55:$G$55,[26]перекрестка!$F$56:$H$60</definedName>
    <definedName name="P10_T28_Protection" localSheetId="9">'[25]28'!$G$167:$H$169,'[25]28'!$D$172:$E$174,'[25]28'!$G$172:$H$174,'[25]28'!$D$178:$E$180,'[25]28'!$G$178:$H$181,'[25]28'!$D$184:$E$186,'[25]28'!$G$184:$H$186</definedName>
    <definedName name="P10_T28_Protection">'[26]28'!$G$167:$H$169,'[26]28'!$D$172:$E$174,'[26]28'!$G$172:$H$174,'[26]28'!$D$178:$E$180,'[26]28'!$G$178:$H$181,'[26]28'!$D$184:$E$186,'[26]28'!$G$184:$H$186</definedName>
    <definedName name="P11_SCOPE_FULL_LOAD" localSheetId="5" hidden="1">#REF!,#REF!,#REF!,#REF!,#REF!</definedName>
    <definedName name="P11_SCOPE_FULL_LOAD" localSheetId="6" hidden="1">#REF!,#REF!,#REF!,#REF!,#REF!</definedName>
    <definedName name="P11_SCOPE_FULL_LOAD" hidden="1">'[35]2008 -2010'!$AF$46,'[35]2008 -2010'!$AD$27:$AD$44,'[35]2008 -2010'!$AF$27:$AF$44,'[35]2008 -2010'!$AD$13:$AD$24,'[35]2008 -2010'!$AF$13:$AF$24</definedName>
    <definedName name="P11_T1?unit?ТРУБ" localSheetId="6" hidden="1">#REF!,#REF!,#REF!,#REF!,#REF!,#REF!,#REF!</definedName>
    <definedName name="P11_T1?unit?ТРУБ" hidden="1">#REF!,#REF!,#REF!,#REF!,#REF!,#REF!,#REF!</definedName>
    <definedName name="P11_T1_Protect" localSheetId="9" hidden="1">[43]перекрестка!$F$62:$H$66,[43]перекрестка!$F$68:$H$72,[43]перекрестка!$F$74:$H$78,[43]перекрестка!$F$80:$H$84,[43]перекрестка!$F$89:$G$89</definedName>
    <definedName name="P11_T1_Protect">[26]перекрестка!$F$62:$H$66,[26]перекрестка!$F$68:$H$72,[26]перекрестка!$F$74:$H$78,[26]перекрестка!$F$80:$H$84,[26]перекрестка!$F$89:$G$89</definedName>
    <definedName name="P11_T28_Protection" localSheetId="9">'[25]28'!$D$193:$E$195,'[25]28'!$G$193:$H$195,'[25]28'!$D$198:$E$200,'[25]28'!$G$198:$H$200,'[25]28'!$D$204:$E$206,'[25]28'!$G$204:$H$206,'[25]28'!$D$210:$E$212,'[25]28'!$B$68:$B$70</definedName>
    <definedName name="P11_T28_Protection">'[26]28'!$D$193:$E$195,'[26]28'!$G$193:$H$195,'[26]28'!$D$198:$E$200,'[26]28'!$G$198:$H$200,'[26]28'!$D$204:$E$206,'[26]28'!$G$204:$H$206,'[26]28'!$D$210:$E$212,'[26]28'!$B$68:$B$70</definedName>
    <definedName name="P12_SCOPE_FULL_LOAD" localSheetId="5" hidden="1">#REF!,#REF!,#REF!,#REF!,#REF!,#REF!</definedName>
    <definedName name="P12_SCOPE_FULL_LOAD" localSheetId="6" hidden="1">#REF!,#REF!,#REF!,#REF!,#REF!,#REF!</definedName>
    <definedName name="P12_SCOPE_FULL_LOAD" hidden="1">'[35]2008 -2010'!$AH$13:$AH$24,'[35]2008 -2010'!$AJ$13:$AJ$24,'[35]2008 -2010'!$AH$27:$AH$44,'[35]2008 -2010'!$AJ$27:$AJ$44,'[35]2008 -2010'!$AH$46,'[35]2008 -2010'!$AJ$46</definedName>
    <definedName name="P12_T1?unit?ТРУБ" localSheetId="5" hidden="1">#REF!,#REF!,#REF!,#REF!,#REF!,#REF!,#REF!,P1_T1?unit?ТРУБ</definedName>
    <definedName name="P12_T1?unit?ТРУБ" localSheetId="6" hidden="1">#REF!,#REF!,#REF!,#REF!,#REF!,#REF!,#REF!,'Таблица 4'!P1_T1?unit?ТРУБ</definedName>
    <definedName name="P12_T1?unit?ТРУБ" hidden="1">#REF!,#REF!,#REF!,#REF!,#REF!,#REF!,#REF!,P1_T1?unit?ТРУБ</definedName>
    <definedName name="P12_T1_Protect" localSheetId="9" hidden="1">[43]перекрестка!$F$90:$H$94,[43]перекрестка!$F$95:$G$95,[43]перекрестка!$F$96:$H$100,[43]перекрестка!$F$102:$H$106,[43]перекрестка!$F$108:$H$112</definedName>
    <definedName name="P12_T1_Protect">[26]перекрестка!$F$90:$H$94,[26]перекрестка!$F$95:$G$95,[26]перекрестка!$F$96:$H$100,[26]перекрестка!$F$102:$H$106,[26]перекрестка!$F$108:$H$112</definedName>
    <definedName name="P12_T28_Protection" localSheetId="5">P1_T28_Protection,P2_T28_Protection,P3_T28_Protection,P4_T28_Protection,P5_T28_Protection,P6_T28_Protection,P7_T28_Protection,P8_T28_Protection</definedName>
    <definedName name="P12_T28_Protection" localSheetId="6">[0]!P1_T28_Protection,[0]!P2_T28_Protection,[0]!P3_T28_Protection,[0]!P4_T28_Protection,[0]!P5_T28_Protection,[0]!P6_T28_Protection,[0]!P7_T28_Protection,[0]!P8_T28_Protection</definedName>
    <definedName name="P12_T28_Protection" localSheetId="9">'Финансовые показатели'!P1_T28_Protection,'Финансовые показатели'!P2_T28_Protection,'Финансовые показатели'!P3_T28_Protection,'Финансовые показатели'!P4_T28_Protection,'Финансовые показатели'!P5_T28_Protection,'Финансовые показатели'!P6_T28_Protection,'Финансовые показатели'!P7_T28_Protection,'Финансовые показатели'!P8_T28_Protection</definedName>
    <definedName name="P12_T28_Protection">P1_T28_Protection,P2_T28_Protection,P3_T28_Protection,P4_T28_Protection,P5_T28_Protection,P6_T28_Protection,P7_T28_Protection,P8_T28_Protection</definedName>
    <definedName name="P13_SCOPE_FULL_LOAD" localSheetId="5" hidden="1">#REF!,#REF!,#REF!,#REF!,#REF!,#REF!</definedName>
    <definedName name="P13_SCOPE_FULL_LOAD" localSheetId="6" hidden="1">#REF!,#REF!,#REF!,#REF!,#REF!,#REF!</definedName>
    <definedName name="P13_SCOPE_FULL_LOAD" hidden="1">'[35]2008 -2010'!$AH$48,'[35]2008 -2010'!$AJ$48,'[35]2008 -2010'!$AH$50:$AH$56,'[35]2008 -2010'!$AJ$50:$AJ$56,'[35]2008 -2010'!$AH$58:$AH$61,'[35]2008 -2010'!$AJ$58:$AJ$61</definedName>
    <definedName name="P13_T1?unit?ТРУБ" localSheetId="5" hidden="1">P2_T1?unit?ТРУБ,P3_T1?unit?ТРУБ,P4_T1?unit?ТРУБ,P5_T1?unit?ТРУБ,P6_T1?unit?ТРУБ,P7_T1?unit?ТРУБ,P8_T1?unit?ТРУБ,P9_T1?unit?ТРУБ,P10_T1?unit?ТРУБ</definedName>
    <definedName name="P13_T1?unit?ТРУБ" localSheetId="6" hidden="1">'Таблица 4'!P2_T1?unit?ТРУБ,'Таблица 4'!P3_T1?unit?ТРУБ,'Таблица 4'!P4_T1?unit?ТРУБ,'Таблица 4'!P5_T1?unit?ТРУБ,'Таблица 4'!P6_T1?unit?ТРУБ,'Таблица 4'!P7_T1?unit?ТРУБ,'Таблица 4'!P8_T1?unit?ТРУБ,'Таблица 4'!P9_T1?unit?ТРУБ,'Таблица 4'!P10_T1?unit?ТРУБ</definedName>
    <definedName name="P13_T1?unit?ТРУБ" hidden="1">P2_T1?unit?ТРУБ,P3_T1?unit?ТРУБ,P4_T1?unit?ТРУБ,P5_T1?unit?ТРУБ,P6_T1?unit?ТРУБ,P7_T1?unit?ТРУБ,P8_T1?unit?ТРУБ,P9_T1?unit?ТРУБ,P10_T1?unit?ТРУБ</definedName>
    <definedName name="P13_T1_Protect" localSheetId="9" hidden="1">[43]перекрестка!$F$114:$H$118,[43]перекрестка!$F$120:$H$124,[43]перекрестка!$F$127:$G$127,[43]перекрестка!$F$128:$H$132,[43]перекрестка!$F$133:$G$133</definedName>
    <definedName name="P13_T1_Protect">[26]перекрестка!$F$114:$H$118,[26]перекрестка!$F$120:$H$124,[26]перекрестка!$F$127:$G$127,[26]перекрестка!$F$128:$H$132,[26]перекрестка!$F$133:$G$133</definedName>
    <definedName name="P14_SCOPE_FULL_LOAD" localSheetId="5" hidden="1">#REF!,#REF!,#REF!,#REF!,#REF!,#REF!</definedName>
    <definedName name="P14_SCOPE_FULL_LOAD" localSheetId="6" hidden="1">#REF!,#REF!,#REF!,#REF!,#REF!,#REF!</definedName>
    <definedName name="P14_SCOPE_FULL_LOAD" hidden="1">'[35]2008 -2010'!$G$13:$G$24,P1_SCOPE_FULL_LOAD,P2_SCOPE_FULL_LOAD,P3_SCOPE_FULL_LOAD,P4_SCOPE_FULL_LOAD,P5_SCOPE_FULL_LOAD,P6_SCOPE_FULL_LOAD</definedName>
    <definedName name="P14_T1_Protect" localSheetId="9" hidden="1">[43]перекрестка!$F$134:$H$138,[43]перекрестка!$F$140:$H$144,[43]перекрестка!$F$146:$H$150,[43]перекрестка!$F$152:$H$156,[43]перекрестка!$F$158:$H$162</definedName>
    <definedName name="P14_T1_Protect">[26]перекрестка!$F$134:$H$138,[26]перекрестка!$F$140:$H$144,[26]перекрестка!$F$146:$H$150,[26]перекрестка!$F$152:$H$156,[26]перекрестка!$F$158:$H$162</definedName>
    <definedName name="P15_SCOPE_FULL_LOAD" localSheetId="5" hidden="1">#REF!,#REF!,#REF!,#REF!,#REF!,'Таблица 3'!P1_SCOPE_FULL_LOAD</definedName>
    <definedName name="P15_SCOPE_FULL_LOAD" localSheetId="6" hidden="1">#REF!,#REF!,#REF!,#REF!,#REF!,'Таблица 4'!P1_SCOPE_FULL_LOAD</definedName>
    <definedName name="P15_SCOPE_FULL_LOAD" hidden="1">P7_SCOPE_FULL_LOAD,P8_SCOPE_FULL_LOAD,P9_SCOPE_FULL_LOAD,P10_SCOPE_FULL_LOAD,P11_SCOPE_FULL_LOAD,P12_SCOPE_FULL_LOAD,P13_SCOPE_FULL_LOAD</definedName>
    <definedName name="P15_T1_Protect" localSheetId="9" hidden="1">[43]перекрестка!$J$158:$K$162,[43]перекрестка!$J$152:$K$156,[43]перекрестка!$J$146:$K$150,[43]перекрестка!$J$140:$K$144,[43]перекрестка!$J$11</definedName>
    <definedName name="P15_T1_Protect">[26]перекрестка!$J$158:$K$162,[26]перекрестка!$J$152:$K$156,[26]перекрестка!$J$146:$K$150,[26]перекрестка!$J$140:$K$144,[26]перекрестка!$J$11</definedName>
    <definedName name="P155256_" localSheetId="5">[8]Rombo!#REF!</definedName>
    <definedName name="P155256_" localSheetId="6">[8]Rombo!#REF!</definedName>
    <definedName name="P155256_">[8]Rombo!#REF!</definedName>
    <definedName name="P16_SCOPE_FULL_LOAD" localSheetId="5" hidden="1">'Таблица 3'!P2_SCOPE_FULL_LOAD,'Таблица 3'!P3_SCOPE_FULL_LOAD,'Таблица 3'!P4_SCOPE_FULL_LOAD,'Таблица 3'!P5_SCOPE_FULL_LOAD,'Таблица 3'!P6_SCOPE_FULL_LOAD,'Таблица 3'!P7_SCOPE_FULL_LOAD,'Таблица 3'!P8_SCOPE_FULL_LOAD</definedName>
    <definedName name="P16_SCOPE_FULL_LOAD" localSheetId="6" hidden="1">'Таблица 4'!P2_SCOPE_FULL_LOAD,'Таблица 4'!P3_SCOPE_FULL_LOAD,'Таблица 4'!P4_SCOPE_FULL_LOAD,'Таблица 4'!P5_SCOPE_FULL_LOAD,'Таблица 4'!P6_SCOPE_FULL_LOAD,'Таблица 4'!P7_SCOPE_FULL_LOAD,'Таблица 4'!P8_SCOPE_FULL_LOAD</definedName>
    <definedName name="P16_SCOPE_FULL_LOAD" hidden="1">'Таблица 3'!P2_SCOPE_FULL_LOAD,'Таблица 3'!P3_SCOPE_FULL_LOAD,'Таблица 3'!P4_SCOPE_FULL_LOAD,'Таблица 3'!P5_SCOPE_FULL_LOAD,'Таблица 3'!P6_SCOPE_FULL_LOAD,'Таблица 3'!P7_SCOPE_FULL_LOAD,'Таблица 3'!P8_SCOPE_FULL_LOAD</definedName>
    <definedName name="P16_T1_Protect" localSheetId="9" hidden="1">[43]перекрестка!$J$12:$K$16,[43]перекрестка!$J$17,[43]перекрестка!$J$18:$K$22,[43]перекрестка!$J$24:$K$28,[43]перекрестка!$J$30:$K$34,[43]перекрестка!$F$23:$G$23</definedName>
    <definedName name="P16_T1_Protect">[26]перекрестка!$J$12:$K$16,[26]перекрестка!$J$17,[26]перекрестка!$J$18:$K$22,[26]перекрестка!$J$24:$K$28,[26]перекрестка!$J$30:$K$34,[26]перекрестка!$F$23:$G$23</definedName>
    <definedName name="P17_SCOPE_FULL_LOAD" localSheetId="5" hidden="1">'Таблица 3'!P9_SCOPE_FULL_LOAD,'Таблица 3'!P10_SCOPE_FULL_LOAD,'Таблица 3'!P11_SCOPE_FULL_LOAD,'Таблица 3'!P12_SCOPE_FULL_LOAD,'Таблица 3'!P13_SCOPE_FULL_LOAD,'Таблица 3'!P14_SCOPE_FULL_LOAD,'Таблица 3'!P15_SCOPE_FULL_LOAD</definedName>
    <definedName name="P17_SCOPE_FULL_LOAD" localSheetId="6" hidden="1">'Таблица 4'!P9_SCOPE_FULL_LOAD,'Таблица 4'!P10_SCOPE_FULL_LOAD,'Таблица 4'!P11_SCOPE_FULL_LOAD,'Таблица 4'!P12_SCOPE_FULL_LOAD,'Таблица 4'!P13_SCOPE_FULL_LOAD,'Таблица 4'!P14_SCOPE_FULL_LOAD,'Таблица 4'!P15_SCOPE_FULL_LOAD</definedName>
    <definedName name="P17_SCOPE_FULL_LOAD" hidden="1">'Таблица 3'!P9_SCOPE_FULL_LOAD,P10_SCOPE_FULL_LOAD,P11_SCOPE_FULL_LOAD,P12_SCOPE_FULL_LOAD,P13_SCOPE_FULL_LOAD,P14_SCOPE_FULL_LOAD,P15_SCOPE_FULL_LOAD</definedName>
    <definedName name="P17_T1_Protect" localSheetId="9" hidden="1">[43]перекрестка!$F$29:$G$29,[43]перекрестка!$F$61:$G$61,[43]перекрестка!$F$67:$G$67,[43]перекрестка!$F$101:$G$101,[43]перекрестка!$F$107:$G$107</definedName>
    <definedName name="P17_T1_Protect">[26]перекрестка!$F$29:$G$29,[26]перекрестка!$F$61:$G$61,[26]перекрестка!$F$67:$G$67,[26]перекрестка!$F$101:$G$101,[26]перекрестка!$F$107:$G$107</definedName>
    <definedName name="P18_T1_Protect" localSheetId="5">[26]перекрестка!$F$139:$G$139,[26]перекрестка!$F$145:$G$145,[26]перекрестка!$J$36:$K$40,P1_T1_Protect,P2_T1_Protect,P3_T1_Protect,P4_T1_Protect</definedName>
    <definedName name="P18_T1_Protect" localSheetId="6">[26]перекрестка!$F$139:$G$139,[26]перекрестка!$F$145:$G$145,[26]перекрестка!$J$36:$K$40,[0]!P1_T1_Protect,[0]!P2_T1_Protect,[0]!P3_T1_Protect,[0]!P4_T1_Protect</definedName>
    <definedName name="P18_T1_Protect" localSheetId="9" hidden="1">#N/A</definedName>
    <definedName name="P18_T1_Protect">[26]перекрестка!$F$139:$G$139,[26]перекрестка!$F$145:$G$145,[26]перекрестка!$J$36:$K$40,P1_T1_Protect,P2_T1_Protect,P3_T1_Protect,P4_T1_Protect</definedName>
    <definedName name="P19_T1_Protect" localSheetId="5" hidden="1">P5_T1_Protect,P6_T1_Protect,P7_T1_Protect,P8_T1_Protect,P9_T1_Protect,P10_T1_Protect,P11_T1_Protect,P12_T1_Protect,P13_T1_Protect,P14_T1_Protect</definedName>
    <definedName name="P19_T1_Protect" localSheetId="6" hidden="1">[0]!P5_T1_Protect,[0]!P6_T1_Protect,[0]!P7_T1_Protect,[0]!P8_T1_Protect,[0]!P9_T1_Protect,[0]!P10_T1_Protect,[0]!P11_T1_Protect,[0]!P12_T1_Protect,[0]!P13_T1_Protect,[0]!P14_T1_Protect</definedName>
    <definedName name="P19_T1_Protect" localSheetId="9" hidden="1">#N/A</definedName>
    <definedName name="P19_T1_Protect" hidden="1">P5_T1_Protect,P6_T1_Protect,P7_T1_Protect,P8_T1_Protect,P9_T1_Protect,P10_T1_Protect,P11_T1_Protect,P12_T1_Protect,P13_T1_Protect,P14_T1_Protect</definedName>
    <definedName name="P19_T2_Protect" localSheetId="9" hidden="1">'Финансовые показатели'!P5_T1_Protect,'Финансовые показатели'!P6_T1_Protect,'Финансовые показатели'!P7_T1_Protect,'Финансовые показатели'!P8_T1_Protect,'Финансовые показатели'!P9_T1_Protect,'Финансовые показатели'!P10_T1_Protect,'Финансовые показатели'!P11_T1_Protect,'Финансовые показатели'!P12_T1_Protect,'Финансовые показатели'!P13_T1_Protect,'Финансовые показатели'!P14_T1_Protect</definedName>
    <definedName name="P19_T2_Protect" hidden="1">P5_T1_Protect,P6_T1_Protect,P7_T1_Protect,P8_T1_Protect,P9_T1_Protect,P10_T1_Protect,P11_T1_Protect,P12_T1_Protect,P13_T1_Protect,P14_T1_Protect</definedName>
    <definedName name="P2_dip" localSheetId="5" hidden="1">[26]База!$G$100:$G$116,[26]База!$G$118:$G$123,[26]База!$G$125:$G$126,[26]База!$G$128:$G$131,[26]База!$G$133,[26]База!$G$135:$G$139,[26]База!$G$141</definedName>
    <definedName name="P2_dip" localSheetId="6" hidden="1">[26]База!$G$100:$G$116,[26]База!$G$118:$G$123,[26]База!$G$125:$G$126,[26]База!$G$128:$G$131,[26]База!$G$133,[26]База!$G$135:$G$139,[26]База!$G$141</definedName>
    <definedName name="P2_dip" hidden="1">[35]FST5!$G$125:$G$126,[35]FST5!$G$128:$G$131,[35]FST5!$G$133,[35]FST5!$G$135:$G$139,[35]FST5!$G$141,[35]FST5!$G$143:$G$145,[35]FST5!$G$149:$G$165</definedName>
    <definedName name="P2_SC_CLR" localSheetId="6" hidden="1">#REF!,#REF!,#REF!,#REF!,#REF!</definedName>
    <definedName name="P2_SC_CLR" hidden="1">#REF!,#REF!,#REF!,#REF!,#REF!</definedName>
    <definedName name="P2_SC22" localSheetId="5" hidden="1">#REF!,#REF!,#REF!,#REF!,#REF!,#REF!,#REF!</definedName>
    <definedName name="P2_SC22" localSheetId="6" hidden="1">#REF!,#REF!,#REF!,#REF!,#REF!,#REF!,#REF!</definedName>
    <definedName name="P2_SC22" hidden="1">'[35]2008 -2010'!$AD$29,'[35]2008 -2010'!$AD$21,'[35]2008 -2010'!$AD$14,'[35]2008 -2010'!$T$14,'[35]2008 -2010'!$T$21,'[35]2008 -2010'!$T$29,'[35]2008 -2010'!$T$36:$T$37</definedName>
    <definedName name="P2_SCOPE_16_PRT" localSheetId="5" hidden="1">[26]База!$E$38:$I$38,[26]База!$E$41:$I$41,[26]База!$E$45:$I$47,[26]База!$E$49:$I$49,[26]База!$E$53:$I$54,[26]База!$E$56:$I$57,[26]База!$E$59:$I$59,[26]База!$E$9:$I$13</definedName>
    <definedName name="P2_SCOPE_16_PRT" localSheetId="6" hidden="1">[26]База!$E$38:$I$38,[26]База!$E$41:$I$41,[26]База!$E$45:$I$47,[26]База!$E$49:$I$49,[26]База!$E$53:$I$54,[26]База!$E$56:$I$57,[26]База!$E$59:$I$59,[26]База!$E$9:$I$13</definedName>
    <definedName name="P2_SCOPE_16_PRT" localSheetId="9">'[37]16'!$E$39:$I$39,'[37]16'!$E$42:$I$42,'[37]16'!$E$46:$I$48,'[37]16'!$E$50:$I$50,'[37]16'!$E$54:$I$55,'[37]16'!$E$57:$I$58,'[37]16'!$E$60:$I$60,'[37]16'!$E$10:$I$14</definedName>
    <definedName name="P2_SCOPE_16_PRT" hidden="1">'[38]16'!$E$36:$I$36,'[38]16'!$E$39:$I$39,'[38]16'!$E$43:$I$45,'[38]16'!$E$47:$I$47,'[38]16'!$E$51:$I$52,'[38]16'!$E$54:$I$55,'[38]16'!$E$57:$I$57,'[38]16'!$E$7:$I$11</definedName>
    <definedName name="P2_SCOPE_4_PRT" localSheetId="5" hidden="1">[26]База!$P$25:$S$25,[26]База!$P$27:$S$31,[26]База!$U$14:$X$20,[26]База!$U$23:$X$23,[26]База!$U$25:$X$25,[26]База!$U$27:$X$31,[26]База!$Z$14:$AC$20,[26]База!$Z$23:$AC$23,[26]База!$Z$25:$AC$25</definedName>
    <definedName name="P2_SCOPE_4_PRT" localSheetId="6" hidden="1">[26]База!$P$25:$S$25,[26]База!$P$27:$S$31,[26]База!$U$14:$X$20,[26]База!$U$23:$X$23,[26]База!$U$25:$X$25,[26]База!$U$27:$X$31,[26]База!$Z$14:$AC$20,[26]База!$Z$23:$AC$23,[26]База!$Z$25:$AC$25</definedName>
    <definedName name="P2_SCOPE_4_PRT" localSheetId="9" hidden="1">'[39]4'!$P$25:$S$25,'[39]4'!$P$27:$S$31,'[39]4'!$U$14:$X$20,'[39]4'!$U$23:$X$23,'[39]4'!$U$25:$X$25,'[39]4'!$U$27:$X$31,'[39]4'!$Z$14:$AC$20,'[39]4'!$Z$23:$AC$23,'[39]4'!$Z$25:$AC$25</definedName>
    <definedName name="P2_SCOPE_4_PRT" hidden="1">'[38]4'!$P$25:$S$25,'[38]4'!$P$27:$S$31,'[38]4'!$U$14:$X$20,'[38]4'!$U$23:$X$23,'[38]4'!$U$25:$X$25,'[38]4'!$U$27:$X$31,'[38]4'!$Z$14:$AC$20,'[38]4'!$Z$23:$AC$23,'[38]4'!$Z$25:$AC$25</definedName>
    <definedName name="P2_SCOPE_5_PRT" localSheetId="5" hidden="1">[26]База!$P$25:$S$25,[26]База!$P$27:$S$31,[26]База!$U$14:$X$21,[26]База!$U$23:$X$23,[26]База!$U$25:$X$25,[26]База!$U$27:$X$31,[26]База!$Z$14:$AC$21,[26]База!$Z$23:$AC$23,[26]База!$Z$25:$AC$25</definedName>
    <definedName name="P2_SCOPE_5_PRT" localSheetId="6" hidden="1">[26]База!$P$25:$S$25,[26]База!$P$27:$S$31,[26]База!$U$14:$X$21,[26]База!$U$23:$X$23,[26]База!$U$25:$X$25,[26]База!$U$27:$X$31,[26]База!$Z$14:$AC$21,[26]База!$Z$23:$AC$23,[26]База!$Z$25:$AC$25</definedName>
    <definedName name="P2_SCOPE_5_PRT" localSheetId="9" hidden="1">'[41]5'!$P$25:$S$25,'[41]5'!$P$27:$S$31,'[41]5'!$U$14:$X$21,'[41]5'!$U$23:$X$23,'[41]5'!$U$25:$X$25,'[41]5'!$U$27:$X$31,'[41]5'!$Z$14:$AC$21,'[41]5'!$Z$23:$AC$23,'[41]5'!$Z$25:$AC$25</definedName>
    <definedName name="P2_SCOPE_5_PRT" hidden="1">'[38]5'!$P$25:$S$25,'[38]5'!$P$27:$S$31,'[38]5'!$U$14:$X$21,'[38]5'!$U$23:$X$23,'[38]5'!$U$25:$X$25,'[38]5'!$U$27:$X$31,'[38]5'!$Z$14:$AC$21,'[38]5'!$Z$23:$AC$23,'[38]5'!$Z$25:$AC$25</definedName>
    <definedName name="P2_SCOPE_CORR" localSheetId="5" hidden="1">#REF!,#REF!,#REF!,#REF!,#REF!,#REF!,#REF!,#REF!</definedName>
    <definedName name="P2_SCOPE_CORR" localSheetId="6" hidden="1">#REF!,#REF!,#REF!,#REF!,#REF!,#REF!,#REF!,#REF!</definedName>
    <definedName name="P2_SCOPE_CORR" hidden="1">#REF!,#REF!,#REF!,#REF!,#REF!,#REF!,#REF!,#REF!</definedName>
    <definedName name="P2_SCOPE_F1_PRT" localSheetId="5" hidden="1">[26]База!$D$56:$E$59,[26]База!$D$34:$E$50,[26]База!$D$32:$E$32,[26]База!$D$23:$E$30</definedName>
    <definedName name="P2_SCOPE_F1_PRT" localSheetId="6" hidden="1">[26]База!$D$56:$E$59,[26]База!$D$34:$E$50,[26]База!$D$32:$E$32,[26]База!$D$23:$E$30</definedName>
    <definedName name="P2_SCOPE_F1_PRT" localSheetId="9" hidden="1">'[39]Ф-1 (для АО-энерго)'!$D$56:$E$59,'[39]Ф-1 (для АО-энерго)'!$D$34:$E$50,'[39]Ф-1 (для АО-энерго)'!$D$32:$E$32,'[39]Ф-1 (для АО-энерго)'!$D$23:$E$30</definedName>
    <definedName name="P2_SCOPE_F1_PRT" hidden="1">#REF!,#REF!,#REF!,#REF!</definedName>
    <definedName name="P2_SCOPE_F2_PRT" localSheetId="5" hidden="1">[26]База!$D$52:$G$54,[26]База!$C$21:$E$42,[26]База!$A$12:$E$12,[26]База!$C$8:$E$11</definedName>
    <definedName name="P2_SCOPE_F2_PRT" localSheetId="6" hidden="1">[26]База!$D$52:$G$54,[26]База!$C$21:$E$42,[26]База!$A$12:$E$12,[26]База!$C$8:$E$11</definedName>
    <definedName name="P2_SCOPE_F2_PRT" localSheetId="9" hidden="1">'[41]Ф-2 (для АО-энерго)'!$D$52:$G$54,'[41]Ф-2 (для АО-энерго)'!$C$21:$E$42,'[41]Ф-2 (для АО-энерго)'!$A$12:$E$12,'[41]Ф-2 (для АО-энерго)'!$C$8:$E$11</definedName>
    <definedName name="P2_SCOPE_F2_PRT" hidden="1">#REF!,#REF!,#REF!,#REF!</definedName>
    <definedName name="P2_SCOPE_FULL_LOAD" localSheetId="5" hidden="1">#REF!,#REF!,#REF!,#REF!,#REF!,#REF!</definedName>
    <definedName name="P2_SCOPE_FULL_LOAD" localSheetId="6" hidden="1">#REF!,#REF!,#REF!,#REF!,#REF!,#REF!</definedName>
    <definedName name="P2_SCOPE_FULL_LOAD" hidden="1">'[35]2008 -2010'!$J$27:$J$44,'[35]2008 -2010'!$J$46,'[35]2008 -2010'!$J$48,'[35]2008 -2010'!$J$50:$J$56,'[35]2008 -2010'!$J$58:$J$61,'[35]2008 -2010'!$L$58:$L$61</definedName>
    <definedName name="P2_SCOPE_IND" localSheetId="5" hidden="1">#REF!,#REF!,#REF!,#REF!,#REF!,#REF!</definedName>
    <definedName name="P2_SCOPE_IND" localSheetId="6" hidden="1">#REF!,#REF!,#REF!,#REF!,#REF!,#REF!</definedName>
    <definedName name="P2_SCOPE_IND" hidden="1">'[35]2008 -2010'!$AB$19:$AC$19,'[35]2008 -2010'!$AB$21:$AC$23,'[35]2008 -2010'!$R$17:$S$17,'[35]2008 -2010'!$R$19:$S$19,'[35]2008 -2010'!$R$21:$S$23</definedName>
    <definedName name="P2_SCOPE_IND2" localSheetId="5" hidden="1">#REF!,#REF!,#REF!,#REF!,#REF!</definedName>
    <definedName name="P2_SCOPE_IND2" localSheetId="6" hidden="1">#REF!,#REF!,#REF!,#REF!,#REF!</definedName>
    <definedName name="P2_SCOPE_IND2" hidden="1">'[35]2008 -2010'!$AB$19:$AC$19,'[35]2008 -2010'!$AB$21:$AC$23,'[35]2008 -2010'!$R$17:$S$17,'[35]2008 -2010'!$R$19:$S$19,'[35]2008 -2010'!$R$21:$S$23</definedName>
    <definedName name="P2_SCOPE_NOTIND" localSheetId="5" hidden="1">#REF!,#REF!,#REF!,#REF!,#REF!,#REF!,#REF!</definedName>
    <definedName name="P2_SCOPE_NOTIND" localSheetId="6" hidden="1">#REF!,#REF!,#REF!,#REF!,#REF!,#REF!,#REF!</definedName>
    <definedName name="P2_SCOPE_NotInd" hidden="1">'[35]2008 -2010'!$L$36:$L$37,'[35]2008 -2010'!$J$29,'[35]2008 -2010'!$J$21,'[35]2008 -2010'!$L$21,'[35]2008 -2010'!$L$14,'[35]2008 -2010'!$J$14,'[35]2008 -2010'!$T$29</definedName>
    <definedName name="P2_SCOPE_NotInd2" localSheetId="5" hidden="1">#REF!,#REF!,#REF!,#REF!,#REF!,#REF!</definedName>
    <definedName name="P2_SCOPE_NotInd2" localSheetId="6" hidden="1">#REF!,#REF!,#REF!,#REF!,#REF!,#REF!</definedName>
    <definedName name="P2_SCOPE_NotInd2" hidden="1">'[35]2008 -2010'!$T$29,'[35]2008 -2010'!$T$36:$T$37,'[35]2008 -2010'!$T$48,'[35]2008 -2010'!$V$36:$V$37,'[35]2008 -2010'!$AD$48,'[35]2008 -2010'!$AD$36:$AD$37</definedName>
    <definedName name="P2_SCOPE_NotInd3" localSheetId="5" hidden="1">#REF!,#REF!,#REF!,#REF!,#REF!,#REF!,#REF!</definedName>
    <definedName name="P2_SCOPE_NotInd3" localSheetId="6" hidden="1">#REF!,#REF!,#REF!,#REF!,#REF!,#REF!,#REF!</definedName>
    <definedName name="P2_SCOPE_NotInd3" hidden="1">'[35]2008 -2010'!$L$21,'[35]2008 -2010'!$L$14,'[35]2008 -2010'!$J$14,'[35]2008 -2010'!$T$29,'[35]2008 -2010'!$T$36:$T$37,'[35]2008 -2010'!$V$36:$V$37,'[35]2008 -2010'!$AD$29</definedName>
    <definedName name="P2_SCOPE_NotInt" localSheetId="5" hidden="1">#REF!,#REF!,#REF!,#REF!,#REF!,#REF!,#REF!</definedName>
    <definedName name="P2_SCOPE_NotInt" localSheetId="6" hidden="1">#REF!,#REF!,#REF!,#REF!,#REF!,#REF!,#REF!</definedName>
    <definedName name="P2_SCOPE_NotInt" hidden="1">'[35]2008 -2010'!$AD$29,'[35]2008 -2010'!$AD$21,'[35]2008 -2010'!$AD$14,'[35]2008 -2010'!$T$14,'[35]2008 -2010'!$T$21,'[35]2008 -2010'!$T$29,'[35]2008 -2010'!$T$36:$T$37</definedName>
    <definedName name="P2_SCOPE_PER_PRT" localSheetId="5" hidden="1">[26]База!$N$14:$N$25,[26]База!$N$27:$N$31,[26]База!$J$27:$K$31,[26]База!$F$27:$H$31,[26]База!$F$33:$H$37</definedName>
    <definedName name="P2_SCOPE_PER_PRT" localSheetId="6" hidden="1">[26]База!$N$14:$N$25,[26]База!$N$27:$N$31,[26]База!$J$27:$K$31,[26]База!$F$27:$H$31,[26]База!$F$33:$H$37</definedName>
    <definedName name="P2_SCOPE_PER_PRT" localSheetId="9" hidden="1">#REF!,#REF!,#REF!,#REF!,#REF!</definedName>
    <definedName name="P2_SCOPE_PER_PRT" hidden="1">[38]перекрестка!$N$14:$N$25,[38]перекрестка!$N$27:$N$31,[38]перекрестка!$J$27:$K$31,[38]перекрестка!$F$27:$H$31,[38]перекрестка!$F$33:$H$37</definedName>
    <definedName name="P2_SCOPE_SAVE2" localSheetId="5" hidden="1">#REF!,#REF!,#REF!,#REF!,#REF!,#REF!</definedName>
    <definedName name="P2_SCOPE_SAVE2" localSheetId="6" hidden="1">#REF!,#REF!,#REF!,#REF!,#REF!,#REF!</definedName>
    <definedName name="P2_SCOPE_SAVE2" hidden="1">'[35]2008 -2010'!$T$29,'[35]2008 -2010'!$T$36:$T$37,'[35]2008 -2010'!$V$36:$V$37,'[35]2008 -2010'!$T$48,'[35]2008 -2010'!$J$48,'[35]2008 -2010'!$J$36:$J$37</definedName>
    <definedName name="P2_SCOPE_SV_PRT" localSheetId="5" hidden="1">#REF!,#REF!,#REF!,#REF!,#REF!,#REF!,#REF!</definedName>
    <definedName name="P2_SCOPE_SV_PRT" localSheetId="6" hidden="1">#REF!,#REF!,#REF!,#REF!,#REF!,#REF!,#REF!</definedName>
    <definedName name="P2_SCOPE_SV_PRT" localSheetId="9" hidden="1">#REF!,#REF!,#REF!,#REF!,#REF!,#REF!,#REF!</definedName>
    <definedName name="P2_SCOPE_SV_PRT" hidden="1">[38]свод!$E$77:$I$84,[38]свод!$E$86:$I$86,[38]свод!$E$90:$H$93,[38]свод!$E$95:$I$95,[38]свод!$E$117:$I$122,[38]свод!$E$124:$I$127,[38]свод!$E$134:$H$137</definedName>
    <definedName name="P2_SCOPE_TAR_OLD" hidden="1">[42]Свод!$W$8:$W$25,[42]Свод!$W$27:$W$37,[42]Свод!$W$39:$W$51,[42]Свод!$W$53:$W$66,[42]Свод!$W$68:$W$73,[42]Свод!$W$75:$W$89,[42]Свод!$W$91:$W$101</definedName>
    <definedName name="P2_T1?axis?ПРД2?2005" localSheetId="6" hidden="1">#REF!,#REF!,#REF!,#REF!,#REF!,#REF!,#REF!</definedName>
    <definedName name="P2_T1?axis?ПРД2?2005" hidden="1">#REF!,#REF!,#REF!,#REF!,#REF!,#REF!,#REF!</definedName>
    <definedName name="P2_T1?axis?ПРД2?2006" localSheetId="6" hidden="1">#REF!,#REF!,#REF!,#REF!,#REF!,#REF!,#REF!</definedName>
    <definedName name="P2_T1?axis?ПРД2?2006" hidden="1">#REF!,#REF!,#REF!,#REF!,#REF!,#REF!,#REF!</definedName>
    <definedName name="P2_T1?Data" localSheetId="6" hidden="1">#REF!,#REF!,#REF!,#REF!,#REF!,#REF!,#REF!</definedName>
    <definedName name="P2_T1?Data" hidden="1">#REF!,#REF!,#REF!,#REF!,#REF!,#REF!,#REF!</definedName>
    <definedName name="P2_T1?L1.1.1" localSheetId="6" hidden="1">#REF!,#REF!,#REF!,#REF!,#REF!,#REF!,#REF!</definedName>
    <definedName name="P2_T1?L1.1.1" hidden="1">#REF!,#REF!,#REF!,#REF!,#REF!,#REF!,#REF!</definedName>
    <definedName name="P2_T1?L1.1.1.1" localSheetId="6" hidden="1">#REF!,#REF!,#REF!,#REF!,#REF!,#REF!,#REF!</definedName>
    <definedName name="P2_T1?L1.1.1.1" hidden="1">#REF!,#REF!,#REF!,#REF!,#REF!,#REF!,#REF!</definedName>
    <definedName name="P2_T1?L1.1.2" localSheetId="6" hidden="1">#REF!,#REF!,#REF!,#REF!,#REF!,#REF!,#REF!</definedName>
    <definedName name="P2_T1?L1.1.2" hidden="1">#REF!,#REF!,#REF!,#REF!,#REF!,#REF!,#REF!</definedName>
    <definedName name="P2_T1?L1.1.2.1" localSheetId="6" hidden="1">#REF!,#REF!,#REF!,#REF!,#REF!,#REF!,#REF!</definedName>
    <definedName name="P2_T1?L1.1.2.1" hidden="1">#REF!,#REF!,#REF!,#REF!,#REF!,#REF!,#REF!</definedName>
    <definedName name="P2_T1?L1.1.2.1.1" localSheetId="6" hidden="1">#REF!,#REF!,#REF!,#REF!,#REF!,#REF!,#REF!</definedName>
    <definedName name="P2_T1?L1.1.2.1.1" hidden="1">#REF!,#REF!,#REF!,#REF!,#REF!,#REF!,#REF!</definedName>
    <definedName name="P2_T1?L1.1.2.1.2" localSheetId="6" hidden="1">#REF!,#REF!,#REF!,#REF!,#REF!,#REF!,#REF!</definedName>
    <definedName name="P2_T1?L1.1.2.1.2" hidden="1">#REF!,#REF!,#REF!,#REF!,#REF!,#REF!,#REF!</definedName>
    <definedName name="P2_T1?L1.1.2.1.3" localSheetId="6" hidden="1">#REF!,#REF!,#REF!,#REF!,#REF!,#REF!,#REF!</definedName>
    <definedName name="P2_T1?L1.1.2.1.3" hidden="1">#REF!,#REF!,#REF!,#REF!,#REF!,#REF!,#REF!</definedName>
    <definedName name="P2_T1?L1.1.2.2" localSheetId="6" hidden="1">#REF!,#REF!,#REF!,#REF!,#REF!,#REF!,#REF!</definedName>
    <definedName name="P2_T1?L1.1.2.2" hidden="1">#REF!,#REF!,#REF!,#REF!,#REF!,#REF!,#REF!</definedName>
    <definedName name="P2_T1?L1.1.2.3" localSheetId="6" hidden="1">#REF!,#REF!,#REF!,#REF!,#REF!,#REF!,#REF!</definedName>
    <definedName name="P2_T1?L1.1.2.3" hidden="1">#REF!,#REF!,#REF!,#REF!,#REF!,#REF!,#REF!</definedName>
    <definedName name="P2_T1?L1.1.2.4" localSheetId="6" hidden="1">#REF!,#REF!,#REF!,#REF!,#REF!,#REF!,#REF!</definedName>
    <definedName name="P2_T1?L1.1.2.4" hidden="1">#REF!,#REF!,#REF!,#REF!,#REF!,#REF!,#REF!</definedName>
    <definedName name="P2_T1?L1.1.2.5" localSheetId="6" hidden="1">#REF!,#REF!,#REF!,#REF!,#REF!,#REF!,#REF!</definedName>
    <definedName name="P2_T1?L1.1.2.5" hidden="1">#REF!,#REF!,#REF!,#REF!,#REF!,#REF!,#REF!</definedName>
    <definedName name="P2_T1?L1.1.2.6" localSheetId="6" hidden="1">#REF!,#REF!,#REF!,#REF!,#REF!,#REF!,#REF!</definedName>
    <definedName name="P2_T1?L1.1.2.6" hidden="1">#REF!,#REF!,#REF!,#REF!,#REF!,#REF!,#REF!</definedName>
    <definedName name="P2_T1?L1.1.2.7" localSheetId="6" hidden="1">#REF!,#REF!,#REF!,#REF!,#REF!,#REF!,#REF!</definedName>
    <definedName name="P2_T1?L1.1.2.7" hidden="1">#REF!,#REF!,#REF!,#REF!,#REF!,#REF!,#REF!</definedName>
    <definedName name="P2_T1?L1.1.2.7.1" localSheetId="6" hidden="1">#REF!,#REF!,#REF!,#REF!,#REF!,#REF!,#REF!</definedName>
    <definedName name="P2_T1?L1.1.2.7.1" hidden="1">#REF!,#REF!,#REF!,#REF!,#REF!,#REF!,#REF!</definedName>
    <definedName name="P2_T1?M1" localSheetId="6" hidden="1">#REF!,#REF!,#REF!,#REF!,#REF!,#REF!,#REF!,#REF!,#REF!,#REF!,#REF!</definedName>
    <definedName name="P2_T1?M1" hidden="1">#REF!,#REF!,#REF!,#REF!,#REF!,#REF!,#REF!,#REF!,#REF!,#REF!,#REF!</definedName>
    <definedName name="P2_T1?M2" localSheetId="6" hidden="1">#REF!,#REF!,#REF!,#REF!,#REF!,#REF!,#REF!,#REF!,#REF!,#REF!,#REF!</definedName>
    <definedName name="P2_T1?M2" hidden="1">#REF!,#REF!,#REF!,#REF!,#REF!,#REF!,#REF!,#REF!,#REF!,#REF!,#REF!</definedName>
    <definedName name="P2_T1?unit?ГКАЛ" localSheetId="6" hidden="1">#REF!,#REF!,#REF!,#REF!,#REF!,#REF!,#REF!</definedName>
    <definedName name="P2_T1?unit?ГКАЛ" hidden="1">#REF!,#REF!,#REF!,#REF!,#REF!,#REF!,#REF!</definedName>
    <definedName name="P2_T1?unit?РУБ.ГКАЛ" localSheetId="6" hidden="1">#REF!,#REF!,#REF!,#REF!,#REF!,#REF!,#REF!</definedName>
    <definedName name="P2_T1?unit?РУБ.ГКАЛ" hidden="1">#REF!,#REF!,#REF!,#REF!,#REF!,#REF!,#REF!</definedName>
    <definedName name="P2_T1?unit?РУБ.ТОНН" localSheetId="6" hidden="1">#REF!,#REF!,#REF!,#REF!,#REF!,#REF!,#REF!,#REF!,#REF!,#REF!,#REF!</definedName>
    <definedName name="P2_T1?unit?РУБ.ТОНН" hidden="1">#REF!,#REF!,#REF!,#REF!,#REF!,#REF!,#REF!,#REF!,#REF!,#REF!,#REF!</definedName>
    <definedName name="P2_T1?unit?СТР" localSheetId="6" hidden="1">#REF!,#REF!,#REF!,#REF!,#REF!,#REF!,#REF!</definedName>
    <definedName name="P2_T1?unit?СТР" hidden="1">#REF!,#REF!,#REF!,#REF!,#REF!,#REF!,#REF!</definedName>
    <definedName name="P2_T1?unit?ТОНН" localSheetId="6" hidden="1">#REF!,#REF!,#REF!,#REF!,#REF!,#REF!,#REF!,#REF!,#REF!,#REF!,#REF!</definedName>
    <definedName name="P2_T1?unit?ТОНН" hidden="1">#REF!,#REF!,#REF!,#REF!,#REF!,#REF!,#REF!,#REF!,#REF!,#REF!,#REF!</definedName>
    <definedName name="P2_T1?unit?ТРУБ" localSheetId="6" hidden="1">#REF!,#REF!,#REF!,#REF!,#REF!,#REF!,#REF!</definedName>
    <definedName name="P2_T1?unit?ТРУБ" hidden="1">#REF!,#REF!,#REF!,#REF!,#REF!,#REF!,#REF!</definedName>
    <definedName name="P2_T1_Protect" localSheetId="9" hidden="1">#REF!,#REF!,#REF!,#REF!,#REF!,#REF!</definedName>
    <definedName name="P2_T1_Protect" hidden="1">[26]перекрестка!$J$68:$K$72,[26]перекрестка!$J$74:$K$78,[26]перекрестка!$J$80:$K$84,[26]перекрестка!$J$89,[26]перекрестка!$J$90:$K$94,[26]перекрестка!$J$95</definedName>
    <definedName name="P2_T17?L4" localSheetId="9">'[25]29'!$J$9:$J$16,'[25]29'!$M$9:$M$16,'[25]29'!$P$9:$P$16,'[25]29'!$G$44:$G$51,'[25]29'!$J$44:$J$51,'[25]29'!$M$44:$M$51,'[25]29'!$M$35:$M$42,'[25]29'!$P$35:$P$42,'[25]29'!$P$44:$P$51</definedName>
    <definedName name="P2_T17?L4">'[26]29'!$J$9:$J$16,'[26]29'!$M$9:$M$16,'[26]29'!$P$9:$P$16,'[26]29'!$G$44:$G$51,'[26]29'!$J$44:$J$51,'[26]29'!$M$44:$M$51,'[26]29'!$M$35:$M$42,'[26]29'!$P$35:$P$42,'[26]29'!$P$44:$P$51</definedName>
    <definedName name="P2_T17?unit?РУБ.ГКАЛ" localSheetId="9">'[25]29'!$I$18:$I$25,'[25]29'!$L$9:$L$16,'[25]29'!$L$18:$L$25,'[25]29'!$O$9:$O$16,'[25]29'!$F$35:$F$42,'[25]29'!$I$35:$I$42,'[25]29'!$L$35:$L$42,'[25]29'!$O$35:$O$51</definedName>
    <definedName name="P2_T17?unit?РУБ.ГКАЛ">'[26]29'!$I$18:$I$25,'[26]29'!$L$9:$L$16,'[26]29'!$L$18:$L$25,'[26]29'!$O$9:$O$16,'[26]29'!$F$35:$F$42,'[26]29'!$I$35:$I$42,'[26]29'!$L$35:$L$42,'[26]29'!$O$35:$O$51</definedName>
    <definedName name="P2_T17?unit?ТГКАЛ" localSheetId="9">'[25]29'!$J$9:$J$16,'[25]29'!$M$9:$M$16,'[25]29'!$P$9:$P$16,'[25]29'!$M$35:$M$42,'[25]29'!$P$35:$P$42,'[25]29'!$G$44:$G$51,'[25]29'!$J$44:$J$51,'[25]29'!$M$44:$M$51,'[25]29'!$P$44:$P$51</definedName>
    <definedName name="P2_T17?unit?ТГКАЛ">'[26]29'!$J$9:$J$16,'[26]29'!$M$9:$M$16,'[26]29'!$P$9:$P$16,'[26]29'!$M$35:$M$42,'[26]29'!$P$35:$P$42,'[26]29'!$G$44:$G$51,'[26]29'!$J$44:$J$51,'[26]29'!$M$44:$M$51,'[26]29'!$P$44:$P$51</definedName>
    <definedName name="P2_T17_Protection" localSheetId="9">'[25]29'!$F$19:$G$19,'[25]29'!$F$21:$G$25,'[25]29'!$F$27:$G$27,'[25]29'!$F$29:$G$33,'[25]29'!$F$36:$G$36,'[25]29'!$F$38:$G$42,'[25]29'!$F$45:$G$45,'[25]29'!$F$47:$G$51</definedName>
    <definedName name="P2_T17_Protection">'[26]29'!$F$19:$G$19,'[26]29'!$F$21:$G$25,'[26]29'!$F$27:$G$27,'[26]29'!$F$29:$G$33,'[26]29'!$F$36:$G$36,'[26]29'!$F$38:$G$42,'[26]29'!$F$45:$G$45,'[26]29'!$F$47:$G$51</definedName>
    <definedName name="P2_T21_Protection" localSheetId="9">'[25]21'!$E$20:$E$22,'[25]21'!$G$20:$K$22,'[25]21'!$M$20:$M$22,'[25]21'!$O$20:$S$22,'[25]21'!$E$26:$E$28,'[25]21'!$G$26:$K$28,'[25]21'!$M$26:$M$28,'[25]21'!$O$26:$S$28</definedName>
    <definedName name="P2_T21_Protection">'[26]21'!$E$20:$E$22,'[26]21'!$G$20:$K$22,'[26]21'!$M$20:$M$22,'[26]21'!$O$20:$S$22,'[26]21'!$E$26:$E$28,'[26]21'!$G$26:$K$28,'[26]21'!$M$26:$M$28,'[26]21'!$O$26:$S$28</definedName>
    <definedName name="P2_T25_protection" localSheetId="9">'[25]25'!$L$35:$O$37,'[25]25'!$L$41:$O$42,'[25]25'!$Q$8:$T$21,'[25]25'!$Q$24:$T$28,'[25]25'!$Q$30:$T$33,'[25]25'!$Q$35:$T$37,'[25]25'!$Q$41:$T$42,'[25]25'!$B$35:$B$37</definedName>
    <definedName name="P2_T25_protection">'[26]25'!$L$35:$O$37,'[26]25'!$L$41:$O$42,'[26]25'!$Q$8:$T$21,'[26]25'!$Q$24:$T$28,'[26]25'!$Q$30:$T$33,'[26]25'!$Q$35:$T$37,'[26]25'!$Q$41:$T$42,'[26]25'!$B$35:$B$37</definedName>
    <definedName name="P2_T26_Protection" localSheetId="9">'[25]26'!$F$34:$I$36,'[25]26'!$K$8:$N$8,'[25]26'!$K$10:$N$11,'[25]26'!$K$13:$N$15,'[25]26'!$K$18:$N$19,'[25]26'!$K$22:$N$24,'[25]26'!$K$26:$N$26,'[25]26'!$K$29:$N$32</definedName>
    <definedName name="P2_T26_Protection">'[26]26'!$F$34:$I$36,'[26]26'!$K$8:$N$8,'[26]26'!$K$10:$N$11,'[26]26'!$K$13:$N$15,'[26]26'!$K$18:$N$19,'[26]26'!$K$22:$N$24,'[26]26'!$K$26:$N$26,'[26]26'!$K$29:$N$32</definedName>
    <definedName name="P2_T27_Protection" localSheetId="9">'[25]27'!$F$34:$I$36,'[25]27'!$K$8:$N$8,'[25]27'!$K$10:$N$11,'[25]27'!$K$13:$N$15,'[25]27'!$K$18:$N$19,'[25]27'!$K$22:$N$24,'[25]27'!$K$26:$N$26,'[25]27'!$K$29:$N$32</definedName>
    <definedName name="P2_T27_Protection">'[26]27'!$F$34:$I$36,'[26]27'!$K$8:$N$8,'[26]27'!$K$10:$N$11,'[26]27'!$K$13:$N$15,'[26]27'!$K$18:$N$19,'[26]27'!$K$22:$N$24,'[26]27'!$K$26:$N$26,'[26]27'!$K$29:$N$32</definedName>
    <definedName name="P2_T28?axis?R?ПЭ" localSheetId="9">'[25]28'!$D$68:$I$70,'[25]28'!$D$74:$I$76,'[25]28'!$D$80:$I$82,'[25]28'!$D$89:$I$91,'[25]28'!$D$94:$I$96,'[25]28'!$D$100:$I$102,'[25]28'!$D$106:$I$108,'[25]28'!$D$115:$I$117</definedName>
    <definedName name="P2_T28?axis?R?ПЭ">'[26]28'!$D$68:$I$70,'[26]28'!$D$74:$I$76,'[26]28'!$D$80:$I$82,'[26]28'!$D$89:$I$91,'[26]28'!$D$94:$I$96,'[26]28'!$D$100:$I$102,'[26]28'!$D$106:$I$108,'[26]28'!$D$115:$I$117</definedName>
    <definedName name="P2_T28?axis?R?ПЭ?" localSheetId="9">'[25]28'!$B$68:$B$70,'[25]28'!$B$74:$B$76,'[25]28'!$B$80:$B$82,'[25]28'!$B$89:$B$91,'[25]28'!$B$94:$B$96,'[25]28'!$B$100:$B$102,'[25]28'!$B$106:$B$108,'[25]28'!$B$115:$B$117</definedName>
    <definedName name="P2_T28?axis?R?ПЭ?">'[26]28'!$B$68:$B$70,'[26]28'!$B$74:$B$76,'[26]28'!$B$80:$B$82,'[26]28'!$B$89:$B$91,'[26]28'!$B$94:$B$96,'[26]28'!$B$100:$B$102,'[26]28'!$B$106:$B$108,'[26]28'!$B$115:$B$117</definedName>
    <definedName name="P2_T28_Protection" localSheetId="9">'[25]28'!$B$126:$B$128,'[25]28'!$B$132:$B$134,'[25]28'!$B$141:$B$143,'[25]28'!$B$146:$B$148,'[25]28'!$B$152:$B$154,'[25]28'!$B$158:$B$160,'[25]28'!$B$167:$B$169</definedName>
    <definedName name="P2_T28_Protection">'[26]28'!$B$126:$B$128,'[26]28'!$B$132:$B$134,'[26]28'!$B$141:$B$143,'[26]28'!$B$146:$B$148,'[26]28'!$B$152:$B$154,'[26]28'!$B$158:$B$160,'[26]28'!$B$167:$B$169</definedName>
    <definedName name="P2_T4_Protect" localSheetId="9" hidden="1">'[43]4'!$Q$22:$T$22,'[43]4'!$Q$24:$T$28,'[43]4'!$V$24:$Y$28,'[43]4'!$V$22:$Y$22,'[43]4'!$V$20:$Y$20,'[43]4'!$V$11:$Y$17,'[43]4'!$AA$11:$AD$17,'[43]4'!$AA$20:$AD$20,'[43]4'!$AA$22:$AD$22</definedName>
    <definedName name="P2_T4_Protect" hidden="1">'[26]4'!$Q$22:$T$22,'[26]4'!$Q$24:$T$28,'[26]4'!$V$24:$Y$28,'[26]4'!$V$22:$Y$22,'[26]4'!$V$20:$Y$20,'[26]4'!$V$11:$Y$17,'[26]4'!$AA$11:$AD$17,'[26]4'!$AA$20:$AD$20,'[26]4'!$AA$22:$AD$22</definedName>
    <definedName name="P255_1" localSheetId="5">[8]Rombo!#REF!</definedName>
    <definedName name="P255_1" localSheetId="6">[8]Rombo!#REF!</definedName>
    <definedName name="P255_1">[8]Rombo!#REF!</definedName>
    <definedName name="P255_933" localSheetId="5">[8]Rombo!#REF!</definedName>
    <definedName name="P255_933" localSheetId="6">[8]Rombo!#REF!</definedName>
    <definedName name="P255_933">[8]Rombo!#REF!</definedName>
    <definedName name="P3_dip" localSheetId="5" hidden="1">[26]База!$G$143:$G$145,[26]База!$G$214:$G$217,[26]База!$G$219:$G$224,[26]База!$G$226,[26]База!$G$228,[26]База!$G$230,[26]База!$G$232,[26]База!$G$197:$G$212</definedName>
    <definedName name="P3_dip" localSheetId="6" hidden="1">[26]База!$G$143:$G$145,[26]База!$G$214:$G$217,[26]База!$G$219:$G$224,[26]База!$G$226,[26]База!$G$228,[26]База!$G$230,[26]База!$G$232,[26]База!$G$197:$G$212</definedName>
    <definedName name="P3_dip" hidden="1">[35]FST5!$G$167:$G$172,[35]FST5!$G$174:$G$175,[35]FST5!$G$177:$G$180,[35]FST5!$G$182,[35]FST5!$G$184:$G$188,[35]FST5!$G$190,[35]FST5!$G$192:$G$194</definedName>
    <definedName name="P3_SC22" localSheetId="5" hidden="1">#REF!,#REF!,#REF!,#REF!,#REF!,#REF!</definedName>
    <definedName name="P3_SC22" localSheetId="6" hidden="1">#REF!,#REF!,#REF!,#REF!,#REF!,#REF!</definedName>
    <definedName name="P3_SC22" hidden="1">'[35]2008 -2010'!$V$36:$V$37,'[35]2008 -2010'!$L$36:$L$37,'[35]2008 -2010'!$J$29,'[35]2008 -2010'!$J$21,'[35]2008 -2010'!$J$14,'[35]2008 -2010'!$J$36:$J$37</definedName>
    <definedName name="P3_SCOPE_F1_PRT" localSheetId="5" hidden="1">[26]База!$E$16:$E$17,[26]База!$C$4:$D$4,[26]База!$C$7:$E$10,[26]База!$A$11:$E$11</definedName>
    <definedName name="P3_SCOPE_F1_PRT" localSheetId="6" hidden="1">[26]База!$E$16:$E$17,[26]База!$C$4:$D$4,[26]База!$C$7:$E$10,[26]База!$A$11:$E$11</definedName>
    <definedName name="P3_SCOPE_F1_PRT" localSheetId="9" hidden="1">'[39]Ф-1 (для АО-энерго)'!$E$16:$E$17,'[39]Ф-1 (для АО-энерго)'!$C$4:$D$4,'[39]Ф-1 (для АО-энерго)'!$C$7:$E$10,'[39]Ф-1 (для АО-энерго)'!$A$11:$E$11</definedName>
    <definedName name="P3_SCOPE_F1_PRT" hidden="1">#REF!,#REF!,#REF!,#REF!</definedName>
    <definedName name="P3_SCOPE_FULL_LOAD" localSheetId="5" hidden="1">#REF!,#REF!,#REF!,#REF!,#REF!,#REF!</definedName>
    <definedName name="P3_SCOPE_FULL_LOAD" localSheetId="6" hidden="1">#REF!,#REF!,#REF!,#REF!,#REF!,#REF!</definedName>
    <definedName name="P3_SCOPE_FULL_LOAD" hidden="1">'[35]2008 -2010'!$L$50:$L$56,'[35]2008 -2010'!$L$48,'[35]2008 -2010'!$L$46,'[35]2008 -2010'!$L$27:$L$44,'[35]2008 -2010'!$L$13:$L$24,'[35]2008 -2010'!$N$13:$N$24</definedName>
    <definedName name="P3_SCOPE_IND" localSheetId="5" hidden="1">#REF!,#REF!,#REF!,#REF!,#REF!</definedName>
    <definedName name="P3_SCOPE_IND" localSheetId="6" hidden="1">#REF!,#REF!,#REF!,#REF!,#REF!</definedName>
    <definedName name="P3_SCOPE_IND" hidden="1">'[35]2008 -2010'!$H$22:$I$23,'[35]2008 -2010'!$H$30:$I$35,'[35]2008 -2010'!$R$30:$S$35,'[35]2008 -2010'!$AB$30:$AC$35,'[35]2008 -2010'!$AB$39:$AC$39</definedName>
    <definedName name="P3_SCOPE_IND2" localSheetId="5" hidden="1">#REF!,#REF!,#REF!,#REF!,#REF!</definedName>
    <definedName name="P3_SCOPE_IND2" localSheetId="6" hidden="1">#REF!,#REF!,#REF!,#REF!,#REF!</definedName>
    <definedName name="P3_SCOPE_IND2" hidden="1">'[35]2008 -2010'!$H$22:$I$23,'[35]2008 -2010'!$H$30:$I$35,'[35]2008 -2010'!$R$30:$S$35,'[35]2008 -2010'!$AB$30:$AC$35,'[35]2008 -2010'!$AB$39:$AC$39</definedName>
    <definedName name="P3_SCOPE_NOTIND" localSheetId="5" hidden="1">#REF!,#REF!,#REF!,#REF!,#REF!,#REF!,#REF!</definedName>
    <definedName name="P3_SCOPE_NOTIND" localSheetId="6" hidden="1">#REF!,#REF!,#REF!,#REF!,#REF!,#REF!,#REF!</definedName>
    <definedName name="P3_SCOPE_NotInd" hidden="1">'[35]2008 -2010'!$T$36:$T$37,'[35]2008 -2010'!$V$36:$V$37,'[35]2008 -2010'!$AD$29,'[35]2008 -2010'!$AD$48,'[35]2008 -2010'!$AF$48,'[35]2008 -2010'!$AD$21,'[35]2008 -2010'!$AF$21</definedName>
    <definedName name="P3_SCOPE_NotInd2" localSheetId="5" hidden="1">#REF!,#REF!,#REF!,#REF!,#REF!,#REF!,#REF!</definedName>
    <definedName name="P3_SCOPE_NotInd2" localSheetId="6" hidden="1">#REF!,#REF!,#REF!,#REF!,#REF!,#REF!,#REF!</definedName>
    <definedName name="P3_SCOPE_NotInd2" hidden="1">'[35]2008 -2010'!$AF$36:$AF$37,'[35]2008 -2010'!$AD$29,'[35]2008 -2010'!$AD$21,'[35]2008 -2010'!$AD$14,'[35]2008 -2010'!$G$59:$G$60,'[35]2008 -2010'!$L$14,'[35]2008 -2010'!$L$21</definedName>
    <definedName name="P3_SCOPE_NotInt" localSheetId="5" hidden="1">#REF!,#REF!,#REF!,#REF!,#REF!,#REF!</definedName>
    <definedName name="P3_SCOPE_NotInt" localSheetId="6" hidden="1">#REF!,#REF!,#REF!,#REF!,#REF!,#REF!</definedName>
    <definedName name="P3_SCOPE_NotInt" hidden="1">'[35]2008 -2010'!$V$36:$V$37,'[35]2008 -2010'!$L$36:$L$37,'[35]2008 -2010'!$J$29,'[35]2008 -2010'!$J$21,'[35]2008 -2010'!$J$14,'[35]2008 -2010'!$J$36:$J$37</definedName>
    <definedName name="P3_SCOPE_PER_PRT" localSheetId="5" hidden="1">[26]База!$J$33:$K$37,[26]База!$N$33:$N$37,[26]База!$F$39:$H$43,[26]База!$J$39:$K$43,[26]База!$N$39:$N$43</definedName>
    <definedName name="P3_SCOPE_PER_PRT" localSheetId="6" hidden="1">[26]База!$J$33:$K$37,[26]База!$N$33:$N$37,[26]База!$F$39:$H$43,[26]База!$J$39:$K$43,[26]База!$N$39:$N$43</definedName>
    <definedName name="P3_SCOPE_PER_PRT" localSheetId="9" hidden="1">#REF!,#REF!,#REF!,#REF!,#REF!</definedName>
    <definedName name="P3_SCOPE_PER_PRT" hidden="1">[38]перекрестка!$J$33:$K$37,[38]перекрестка!$N$33:$N$37,[38]перекрестка!$F$39:$H$43,[38]перекрестка!$J$39:$K$43,[38]перекрестка!$N$39:$N$43</definedName>
    <definedName name="P3_SCOPE_SV_PRT" localSheetId="5" hidden="1">#REF!,#REF!,#REF!,#REF!,#REF!,#REF!,#REF!</definedName>
    <definedName name="P3_SCOPE_SV_PRT" localSheetId="6" hidden="1">#REF!,#REF!,#REF!,#REF!,#REF!,#REF!,#REF!</definedName>
    <definedName name="P3_SCOPE_SV_PRT" localSheetId="9" hidden="1">#REF!,#REF!,#REF!,#REF!,#REF!,#REF!,#REF!</definedName>
    <definedName name="P3_SCOPE_SV_PRT" hidden="1">[38]свод!$D$161:$G$161,[38]свод!#REF!,[38]свод!$H$166:$H$171,[38]свод!$D$169:$G$171,[38]свод!$E$19:$I$20,[38]свод!$E$130:$I$131,[38]свод!$E$22:$I$23</definedName>
    <definedName name="P3_T1?axis?ПРД2?2005" localSheetId="6" hidden="1">#REF!,#REF!,#REF!,#REF!,#REF!,#REF!,#REF!</definedName>
    <definedName name="P3_T1?axis?ПРД2?2005" hidden="1">#REF!,#REF!,#REF!,#REF!,#REF!,#REF!,#REF!</definedName>
    <definedName name="P3_T1?axis?ПРД2?2006" localSheetId="6" hidden="1">#REF!,#REF!,#REF!,#REF!,#REF!,#REF!,#REF!</definedName>
    <definedName name="P3_T1?axis?ПРД2?2006" hidden="1">#REF!,#REF!,#REF!,#REF!,#REF!,#REF!,#REF!</definedName>
    <definedName name="P3_T1?Data" localSheetId="6" hidden="1">#REF!,#REF!,#REF!,#REF!,#REF!,#REF!,#REF!</definedName>
    <definedName name="P3_T1?Data" hidden="1">#REF!,#REF!,#REF!,#REF!,#REF!,#REF!,#REF!</definedName>
    <definedName name="P3_T1?L1.1.1" localSheetId="6" hidden="1">#REF!,#REF!,#REF!,#REF!,#REF!,#REF!,#REF!</definedName>
    <definedName name="P3_T1?L1.1.1" hidden="1">#REF!,#REF!,#REF!,#REF!,#REF!,#REF!,#REF!</definedName>
    <definedName name="P3_T1?L1.1.1.1" localSheetId="6" hidden="1">#REF!,#REF!,#REF!,#REF!,#REF!,#REF!,#REF!</definedName>
    <definedName name="P3_T1?L1.1.1.1" hidden="1">#REF!,#REF!,#REF!,#REF!,#REF!,#REF!,#REF!</definedName>
    <definedName name="P3_T1?L1.1.2" localSheetId="5" hidden="1">#REF!,#REF!,#REF!,#REF!,#REF!,#REF!,#REF!,P1_T1?L1.1.2</definedName>
    <definedName name="P3_T1?L1.1.2" localSheetId="6" hidden="1">#REF!,#REF!,#REF!,#REF!,#REF!,#REF!,#REF!,'Таблица 4'!P1_T1?L1.1.2</definedName>
    <definedName name="P3_T1?L1.1.2" hidden="1">#REF!,#REF!,#REF!,#REF!,#REF!,#REF!,#REF!,P1_T1?L1.1.2</definedName>
    <definedName name="P3_T1?L1.1.2.1" localSheetId="6" hidden="1">#REF!,#REF!,#REF!,#REF!,#REF!,#REF!,#REF!</definedName>
    <definedName name="P3_T1?L1.1.2.1" hidden="1">#REF!,#REF!,#REF!,#REF!,#REF!,#REF!,#REF!</definedName>
    <definedName name="P3_T1?L1.1.2.1.1" localSheetId="6" hidden="1">#REF!,#REF!,#REF!,#REF!,#REF!,#REF!,#REF!</definedName>
    <definedName name="P3_T1?L1.1.2.1.1" hidden="1">#REF!,#REF!,#REF!,#REF!,#REF!,#REF!,#REF!</definedName>
    <definedName name="P3_T1?L1.1.2.1.2" localSheetId="6" hidden="1">#REF!,#REF!,#REF!,#REF!,#REF!,#REF!,#REF!</definedName>
    <definedName name="P3_T1?L1.1.2.1.2" hidden="1">#REF!,#REF!,#REF!,#REF!,#REF!,#REF!,#REF!</definedName>
    <definedName name="P3_T1?L1.1.2.1.3" localSheetId="6" hidden="1">#REF!,#REF!,#REF!,#REF!,#REF!,#REF!,#REF!</definedName>
    <definedName name="P3_T1?L1.1.2.1.3" hidden="1">#REF!,#REF!,#REF!,#REF!,#REF!,#REF!,#REF!</definedName>
    <definedName name="P3_T1?L1.1.2.2" localSheetId="6" hidden="1">#REF!,#REF!,#REF!,#REF!,#REF!,#REF!,#REF!</definedName>
    <definedName name="P3_T1?L1.1.2.2" hidden="1">#REF!,#REF!,#REF!,#REF!,#REF!,#REF!,#REF!</definedName>
    <definedName name="P3_T1?L1.1.2.3" localSheetId="6" hidden="1">#REF!,#REF!,#REF!,#REF!,#REF!,#REF!,#REF!</definedName>
    <definedName name="P3_T1?L1.1.2.3" hidden="1">#REF!,#REF!,#REF!,#REF!,#REF!,#REF!,#REF!</definedName>
    <definedName name="P3_T1?L1.1.2.4" localSheetId="6" hidden="1">#REF!,#REF!,#REF!,#REF!,#REF!,#REF!,#REF!</definedName>
    <definedName name="P3_T1?L1.1.2.4" hidden="1">#REF!,#REF!,#REF!,#REF!,#REF!,#REF!,#REF!</definedName>
    <definedName name="P3_T1?L1.1.2.5" localSheetId="6" hidden="1">#REF!,#REF!,#REF!,#REF!,#REF!,#REF!,#REF!</definedName>
    <definedName name="P3_T1?L1.1.2.5" hidden="1">#REF!,#REF!,#REF!,#REF!,#REF!,#REF!,#REF!</definedName>
    <definedName name="P3_T1?L1.1.2.6" localSheetId="6" hidden="1">#REF!,#REF!,#REF!,#REF!,#REF!,#REF!,#REF!</definedName>
    <definedName name="P3_T1?L1.1.2.6" hidden="1">#REF!,#REF!,#REF!,#REF!,#REF!,#REF!,#REF!</definedName>
    <definedName name="P3_T1?L1.1.2.7" localSheetId="6" hidden="1">#REF!,#REF!,#REF!,#REF!,#REF!,#REF!,#REF!</definedName>
    <definedName name="P3_T1?L1.1.2.7" hidden="1">#REF!,#REF!,#REF!,#REF!,#REF!,#REF!,#REF!</definedName>
    <definedName name="P3_T1?L1.1.2.7.1" localSheetId="6" hidden="1">#REF!,#REF!,#REF!,#REF!,#REF!,#REF!,#REF!</definedName>
    <definedName name="P3_T1?L1.1.2.7.1" hidden="1">#REF!,#REF!,#REF!,#REF!,#REF!,#REF!,#REF!</definedName>
    <definedName name="P3_T1?M1" localSheetId="6" hidden="1">#REF!,#REF!,#REF!,#REF!,#REF!,#REF!,#REF!,#REF!,#REF!,#REF!,#REF!</definedName>
    <definedName name="P3_T1?M1" hidden="1">#REF!,#REF!,#REF!,#REF!,#REF!,#REF!,#REF!,#REF!,#REF!,#REF!,#REF!</definedName>
    <definedName name="P3_T1?M2" localSheetId="6" hidden="1">#REF!,#REF!,#REF!,#REF!,#REF!,#REF!,#REF!,#REF!,#REF!,#REF!,#REF!</definedName>
    <definedName name="P3_T1?M2" hidden="1">#REF!,#REF!,#REF!,#REF!,#REF!,#REF!,#REF!,#REF!,#REF!,#REF!,#REF!</definedName>
    <definedName name="P3_T1?unit?ГКАЛ" localSheetId="6" hidden="1">#REF!,#REF!,#REF!,#REF!,#REF!,#REF!,#REF!</definedName>
    <definedName name="P3_T1?unit?ГКАЛ" hidden="1">#REF!,#REF!,#REF!,#REF!,#REF!,#REF!,#REF!</definedName>
    <definedName name="P3_T1?unit?РУБ.ГКАЛ" localSheetId="6" hidden="1">#REF!,#REF!,#REF!,#REF!,#REF!,#REF!,#REF!</definedName>
    <definedName name="P3_T1?unit?РУБ.ГКАЛ" hidden="1">#REF!,#REF!,#REF!,#REF!,#REF!,#REF!,#REF!</definedName>
    <definedName name="P3_T1?unit?РУБ.ТОНН" localSheetId="6" hidden="1">#REF!,#REF!,#REF!,#REF!,#REF!,#REF!,#REF!,#REF!,#REF!,#REF!,#REF!</definedName>
    <definedName name="P3_T1?unit?РУБ.ТОНН" hidden="1">#REF!,#REF!,#REF!,#REF!,#REF!,#REF!,#REF!,#REF!,#REF!,#REF!,#REF!</definedName>
    <definedName name="P3_T1?unit?СТР" localSheetId="6" hidden="1">#REF!,#REF!,#REF!,#REF!,#REF!,#REF!,#REF!</definedName>
    <definedName name="P3_T1?unit?СТР" hidden="1">#REF!,#REF!,#REF!,#REF!,#REF!,#REF!,#REF!</definedName>
    <definedName name="P3_T1?unit?ТОНН" localSheetId="6" hidden="1">#REF!,#REF!,#REF!,#REF!,#REF!,#REF!,#REF!,#REF!,#REF!,#REF!,#REF!</definedName>
    <definedName name="P3_T1?unit?ТОНН" hidden="1">#REF!,#REF!,#REF!,#REF!,#REF!,#REF!,#REF!,#REF!,#REF!,#REF!,#REF!</definedName>
    <definedName name="P3_T1?unit?ТРУБ" localSheetId="6" hidden="1">#REF!,#REF!,#REF!,#REF!,#REF!,#REF!,#REF!</definedName>
    <definedName name="P3_T1?unit?ТРУБ" hidden="1">#REF!,#REF!,#REF!,#REF!,#REF!,#REF!,#REF!</definedName>
    <definedName name="P3_T1_Protect" localSheetId="9" hidden="1">#REF!,#REF!,#REF!,#REF!,#REF!</definedName>
    <definedName name="P3_T1_Protect" hidden="1">[26]перекрестка!$J$96:$K$100,[26]перекрестка!$J$102:$K$106,[26]перекрестка!$J$108:$K$112,[26]перекрестка!$J$114:$K$118,[26]перекрестка!$J$120:$K$124</definedName>
    <definedName name="P3_T17_Protection" localSheetId="9">'[25]29'!$F$53:$G$53,'[25]29'!$F$55:$G$59,'[25]29'!$I$55:$J$59,'[25]29'!$I$53:$J$53,'[25]29'!$I$47:$J$51,'[25]29'!$I$45:$J$45,'[25]29'!$I$38:$J$42,'[25]29'!$I$36:$J$36</definedName>
    <definedName name="P3_T17_Protection">'[26]29'!$F$53:$G$53,'[26]29'!$F$55:$G$59,'[26]29'!$I$55:$J$59,'[26]29'!$I$53:$J$53,'[26]29'!$I$47:$J$51,'[26]29'!$I$45:$J$45,'[26]29'!$I$38:$J$42,'[26]29'!$I$36:$J$36</definedName>
    <definedName name="P3_T21_Protection" localSheetId="5">'[26]21'!$E$31:$E$33,'[26]21'!$G$31:$K$33,'[26]21'!$B$14:$B$16,'[26]21'!$B$20:$B$22,'[26]21'!$B$26:$B$28,'[26]21'!$B$31:$B$33,'[26]21'!$M$31:$M$33,P1_T21_Protection</definedName>
    <definedName name="P3_T21_Protection" localSheetId="6">'[26]21'!$E$31:$E$33,'[26]21'!$G$31:$K$33,'[26]21'!$B$14:$B$16,'[26]21'!$B$20:$B$22,'[26]21'!$B$26:$B$28,'[26]21'!$B$31:$B$33,'[26]21'!$M$31:$M$33,[0]!P1_T21_Protection</definedName>
    <definedName name="P3_T21_Protection" localSheetId="9">'[25]21'!$E$31:$E$33,'[25]21'!$G$31:$K$33,'[25]21'!$B$14:$B$16,'[25]21'!$B$20:$B$22,'[25]21'!$B$26:$B$28,'[25]21'!$B$31:$B$33,'[25]21'!$M$31:$M$33,'Финансовые показатели'!P1_T21_Protection</definedName>
    <definedName name="P3_T21_Protection">'[26]21'!$E$31:$E$33,'[26]21'!$G$31:$K$33,'[26]21'!$B$14:$B$16,'[26]21'!$B$20:$B$22,'[26]21'!$B$26:$B$28,'[26]21'!$B$31:$B$33,'[26]21'!$M$31:$M$33,P1_T21_Protection</definedName>
    <definedName name="P3_T27_Protection" localSheetId="9">'[25]27'!$K$34:$N$36,'[25]27'!$P$8:$S$8,'[25]27'!$P$10:$S$11,'[25]27'!$P$13:$S$15,'[25]27'!$P$18:$S$19,'[25]27'!$P$22:$S$24,'[25]27'!$P$26:$S$26,'[25]27'!$P$29:$S$32</definedName>
    <definedName name="P3_T27_Protection">'[26]27'!$K$34:$N$36,'[26]27'!$P$8:$S$8,'[26]27'!$P$10:$S$11,'[26]27'!$P$13:$S$15,'[26]27'!$P$18:$S$19,'[26]27'!$P$22:$S$24,'[26]27'!$P$26:$S$26,'[26]27'!$P$29:$S$32</definedName>
    <definedName name="P3_T28?axis?R?ПЭ" localSheetId="9">'[25]28'!$D$120:$I$122,'[25]28'!$D$126:$I$128,'[25]28'!$D$132:$I$134,'[25]28'!$D$141:$I$143,'[25]28'!$D$146:$I$148,'[25]28'!$D$152:$I$154,'[25]28'!$D$158:$I$160</definedName>
    <definedName name="P3_T28?axis?R?ПЭ">'[26]28'!$D$120:$I$122,'[26]28'!$D$126:$I$128,'[26]28'!$D$132:$I$134,'[26]28'!$D$141:$I$143,'[26]28'!$D$146:$I$148,'[26]28'!$D$152:$I$154,'[26]28'!$D$158:$I$160</definedName>
    <definedName name="P3_T28?axis?R?ПЭ?" localSheetId="9">'[25]28'!$B$120:$B$122,'[25]28'!$B$126:$B$128,'[25]28'!$B$132:$B$134,'[25]28'!$B$141:$B$143,'[25]28'!$B$146:$B$148,'[25]28'!$B$152:$B$154,'[25]28'!$B$158:$B$160</definedName>
    <definedName name="P3_T28?axis?R?ПЭ?">'[26]28'!$B$120:$B$122,'[26]28'!$B$126:$B$128,'[26]28'!$B$132:$B$134,'[26]28'!$B$141:$B$143,'[26]28'!$B$146:$B$148,'[26]28'!$B$152:$B$154,'[26]28'!$B$158:$B$160</definedName>
    <definedName name="P3_T28_Protection" localSheetId="9">'[25]28'!$B$172:$B$174,'[25]28'!$B$178:$B$180,'[25]28'!$B$184:$B$186,'[25]28'!$B$193:$B$195,'[25]28'!$B$198:$B$200,'[25]28'!$B$204:$B$206,'[25]28'!$B$210:$B$212</definedName>
    <definedName name="P3_T28_Protection">'[26]28'!$B$172:$B$174,'[26]28'!$B$178:$B$180,'[26]28'!$B$184:$B$186,'[26]28'!$B$193:$B$195,'[26]28'!$B$198:$B$200,'[26]28'!$B$204:$B$206,'[26]28'!$B$210:$B$212</definedName>
    <definedName name="P4_dip" localSheetId="5" hidden="1">[26]База!$G$70:$G$75,[26]База!$G$77:$G$78,[26]База!$G$80:$G$83,[26]База!$G$85,[26]База!$G$87:$G$91,[26]База!$G$93,[26]База!$G$95:$G$97,[26]База!$G$52:$G$68</definedName>
    <definedName name="P4_dip" localSheetId="6" hidden="1">[26]База!$G$70:$G$75,[26]База!$G$77:$G$78,[26]База!$G$80:$G$83,[26]База!$G$85,[26]База!$G$87:$G$91,[26]База!$G$93,[26]База!$G$95:$G$97,[26]База!$G$52:$G$68</definedName>
    <definedName name="P4_dip" hidden="1">[35]FST5!$G$197:$G$212,[35]FST5!$G$214:$G$217,[35]FST5!$G$219:$G$224,[35]FST5!$G$226,[35]FST5!$G$228,[35]FST5!$G$230,[35]FST5!$G$232,[35]FST5!$G$52:$G$68,P1_dip</definedName>
    <definedName name="P4_SCOPE_F1_PRT" localSheetId="5" hidden="1">[26]База!$C$13:$E$13,[26]База!$A$14:$E$14,[26]База!$C$23:$C$50,[26]База!$C$54:$C$95</definedName>
    <definedName name="P4_SCOPE_F1_PRT" localSheetId="6" hidden="1">[26]База!$C$13:$E$13,[26]База!$A$14:$E$14,[26]База!$C$23:$C$50,[26]База!$C$54:$C$95</definedName>
    <definedName name="P4_SCOPE_F1_PRT" localSheetId="9" hidden="1">'[39]Ф-1 (для АО-энерго)'!$C$13:$E$13,'[39]Ф-1 (для АО-энерго)'!$A$14:$E$14,'[39]Ф-1 (для АО-энерго)'!$C$23:$C$50,'[39]Ф-1 (для АО-энерго)'!$C$54:$C$95</definedName>
    <definedName name="P4_SCOPE_F1_PRT" hidden="1">#REF!,#REF!,#REF!,#REF!</definedName>
    <definedName name="P4_SCOPE_FULL_LOAD" localSheetId="5" hidden="1">#REF!,#REF!,#REF!,#REF!,#REF!,#REF!</definedName>
    <definedName name="P4_SCOPE_FULL_LOAD" localSheetId="6" hidden="1">#REF!,#REF!,#REF!,#REF!,#REF!,#REF!</definedName>
    <definedName name="P4_SCOPE_FULL_LOAD" hidden="1">'[35]2008 -2010'!$P$13:$P$24,'[35]2008 -2010'!$N$27:$N$44,'[35]2008 -2010'!$P$27:$P$44,'[35]2008 -2010'!$N$46,'[35]2008 -2010'!$P$46,'[35]2008 -2010'!$N$48</definedName>
    <definedName name="P4_SCOPE_IND" localSheetId="5" hidden="1">#REF!,#REF!,#REF!,#REF!,#REF!</definedName>
    <definedName name="P4_SCOPE_IND" localSheetId="6" hidden="1">#REF!,#REF!,#REF!,#REF!,#REF!</definedName>
    <definedName name="P4_SCOPE_IND" hidden="1">'[35]2008 -2010'!$R$39:$S$39,'[35]2008 -2010'!$H$39:$I$39,'[35]2008 -2010'!$H$41:$I$43,'[35]2008 -2010'!$R$41:$S$43,'[35]2008 -2010'!$AB$41:$AC$43</definedName>
    <definedName name="P4_SCOPE_IND2" localSheetId="5" hidden="1">#REF!,#REF!,#REF!,#REF!,#REF!,#REF!</definedName>
    <definedName name="P4_SCOPE_IND2" localSheetId="6" hidden="1">#REF!,#REF!,#REF!,#REF!,#REF!,#REF!</definedName>
    <definedName name="P4_SCOPE_IND2" hidden="1">'[35]2008 -2010'!$R$39:$S$39,'[35]2008 -2010'!$H$39:$I$39,'[35]2008 -2010'!$H$41:$I$43,'[35]2008 -2010'!$R$41:$S$43,'[35]2008 -2010'!$AB$41:$AC$43</definedName>
    <definedName name="P4_SCOPE_NOTIND" localSheetId="5" hidden="1">#REF!,#REF!,#REF!,#REF!,#REF!,#REF!,#REF!</definedName>
    <definedName name="P4_SCOPE_NOTIND" localSheetId="6" hidden="1">#REF!,#REF!,#REF!,#REF!,#REF!,#REF!,#REF!</definedName>
    <definedName name="P4_SCOPE_NotInd" hidden="1">'[35]2008 -2010'!$AD$14,'[35]2008 -2010'!$AF$14,'[35]2008 -2010'!$AD$17,'[35]2008 -2010'!$AF$17,'[35]2008 -2010'!$AD$19,'[35]2008 -2010'!$AF$19,'[35]2008 -2010'!$AD$23</definedName>
    <definedName name="P4_SCOPE_NotInd2" localSheetId="5" hidden="1">#REF!,#REF!,#REF!,#REF!,#REF!,#REF!,#REF!</definedName>
    <definedName name="P4_SCOPE_NotInd2" localSheetId="6" hidden="1">#REF!,#REF!,#REF!,#REF!,#REF!,#REF!,#REF!</definedName>
    <definedName name="P4_SCOPE_NotInd2" hidden="1">'[35]2008 -2010'!$J$17,'[35]2008 -2010'!$L$17,'[35]2008 -2010'!$J$19,'[35]2008 -2010'!$L$19,'[35]2008 -2010'!$J$23,'[35]2008 -2010'!$L$23,'[35]2008 -2010'!$T$17</definedName>
    <definedName name="P4_SCOPE_PER_PRT" localSheetId="5" hidden="1">[26]База!$F$45:$H$49,[26]База!$J$45:$K$49,[26]База!$N$45:$N$49,[26]База!$F$53:$G$64,[26]База!$H$54:$H$58</definedName>
    <definedName name="P4_SCOPE_PER_PRT" localSheetId="6" hidden="1">[26]База!$F$45:$H$49,[26]База!$J$45:$K$49,[26]База!$N$45:$N$49,[26]База!$F$53:$G$64,[26]База!$H$54:$H$58</definedName>
    <definedName name="P4_SCOPE_PER_PRT" localSheetId="9" hidden="1">#REF!,#REF!,#REF!,#REF!,#REF!</definedName>
    <definedName name="P4_SCOPE_PER_PRT" hidden="1">[38]перекрестка!$F$45:$H$49,[38]перекрестка!$J$45:$K$49,[38]перекрестка!$N$45:$N$49,[38]перекрестка!$F$53:$G$64,[38]перекрестка!$H$54:$H$58</definedName>
    <definedName name="P4_T1?Data" localSheetId="6" hidden="1">#REF!,#REF!,#REF!,#REF!,#REF!,#REF!,#REF!</definedName>
    <definedName name="P4_T1?Data" hidden="1">#REF!,#REF!,#REF!,#REF!,#REF!,#REF!,#REF!</definedName>
    <definedName name="P4_T1?unit?ГКАЛ" localSheetId="6" hidden="1">#REF!,#REF!,#REF!,#REF!,#REF!,#REF!,#REF!</definedName>
    <definedName name="P4_T1?unit?ГКАЛ" hidden="1">#REF!,#REF!,#REF!,#REF!,#REF!,#REF!,#REF!</definedName>
    <definedName name="P4_T1?unit?РУБ.ГКАЛ" localSheetId="6" hidden="1">#REF!,#REF!,#REF!,#REF!,#REF!,#REF!,#REF!</definedName>
    <definedName name="P4_T1?unit?РУБ.ГКАЛ" hidden="1">#REF!,#REF!,#REF!,#REF!,#REF!,#REF!,#REF!</definedName>
    <definedName name="P4_T1?unit?РУБ.ТОНН" localSheetId="6" hidden="1">#REF!,#REF!,#REF!,#REF!,#REF!,#REF!,#REF!,#REF!,#REF!,#REF!,#REF!</definedName>
    <definedName name="P4_T1?unit?РУБ.ТОНН" hidden="1">#REF!,#REF!,#REF!,#REF!,#REF!,#REF!,#REF!,#REF!,#REF!,#REF!,#REF!</definedName>
    <definedName name="P4_T1?unit?СТР" localSheetId="6" hidden="1">#REF!,#REF!,#REF!,#REF!,#REF!,#REF!,#REF!</definedName>
    <definedName name="P4_T1?unit?СТР" hidden="1">#REF!,#REF!,#REF!,#REF!,#REF!,#REF!,#REF!</definedName>
    <definedName name="P4_T1?unit?ТОНН" localSheetId="6" hidden="1">#REF!,#REF!,#REF!,#REF!,#REF!,#REF!,#REF!,#REF!,#REF!,#REF!,#REF!</definedName>
    <definedName name="P4_T1?unit?ТОНН" hidden="1">#REF!,#REF!,#REF!,#REF!,#REF!,#REF!,#REF!,#REF!,#REF!,#REF!,#REF!</definedName>
    <definedName name="P4_T1?unit?ТРУБ" localSheetId="6" hidden="1">#REF!,#REF!,#REF!,#REF!,#REF!,#REF!,#REF!</definedName>
    <definedName name="P4_T1?unit?ТРУБ" hidden="1">#REF!,#REF!,#REF!,#REF!,#REF!,#REF!,#REF!</definedName>
    <definedName name="P4_T1_Protect" localSheetId="9" hidden="1">#REF!,#REF!,#REF!,#REF!,#REF!,#REF!</definedName>
    <definedName name="P4_T1_Protect" hidden="1">[26]перекрестка!$J$127,[26]перекрестка!$J$128:$K$132,[26]перекрестка!$J$133,[26]перекрестка!$J$134:$K$138,[26]перекрестка!$N$11:$N$22,[26]перекрестка!$N$24:$N$28</definedName>
    <definedName name="P4_T17_Protection" localSheetId="9">'[25]29'!$I$29:$J$33,'[25]29'!$I$27:$J$27,'[25]29'!$I$21:$J$25,'[25]29'!$I$19:$J$19,'[25]29'!$I$12:$J$16,'[25]29'!$I$10:$J$10,'[25]29'!$L$10:$M$10,'[25]29'!$L$12:$M$16</definedName>
    <definedName name="P4_T17_Protection">'[26]29'!$I$29:$J$33,'[26]29'!$I$27:$J$27,'[26]29'!$I$21:$J$25,'[26]29'!$I$19:$J$19,'[26]29'!$I$12:$J$16,'[26]29'!$I$10:$J$10,'[26]29'!$L$10:$M$10,'[26]29'!$L$12:$M$16</definedName>
    <definedName name="P4_T28?axis?R?ПЭ" localSheetId="9">'[25]28'!$D$167:$I$169,'[25]28'!$D$172:$I$174,'[25]28'!$D$178:$I$180,'[25]28'!$D$184:$I$186,'[25]28'!$D$193:$I$195,'[25]28'!$D$198:$I$200,'[25]28'!$D$204:$I$206</definedName>
    <definedName name="P4_T28?axis?R?ПЭ">'[26]28'!$D$167:$I$169,'[26]28'!$D$172:$I$174,'[26]28'!$D$178:$I$180,'[26]28'!$D$184:$I$186,'[26]28'!$D$193:$I$195,'[26]28'!$D$198:$I$200,'[26]28'!$D$204:$I$206</definedName>
    <definedName name="P4_T28?axis?R?ПЭ?" localSheetId="9">'[25]28'!$B$167:$B$169,'[25]28'!$B$172:$B$174,'[25]28'!$B$178:$B$180,'[25]28'!$B$184:$B$186,'[25]28'!$B$193:$B$195,'[25]28'!$B$198:$B$200,'[25]28'!$B$204:$B$206</definedName>
    <definedName name="P4_T28?axis?R?ПЭ?">'[26]28'!$B$167:$B$169,'[26]28'!$B$172:$B$174,'[26]28'!$B$178:$B$180,'[26]28'!$B$184:$B$186,'[26]28'!$B$193:$B$195,'[26]28'!$B$198:$B$200,'[26]28'!$B$204:$B$206</definedName>
    <definedName name="P4_T28_Protection" localSheetId="9">'[25]28'!$B$219:$B$221,'[25]28'!$B$224:$B$226,'[25]28'!$B$230:$B$232,'[25]28'!$B$236:$B$238,'[25]28'!$B$245:$B$247,'[25]28'!$B$250:$B$252,'[25]28'!$B$256:$B$258</definedName>
    <definedName name="P4_T28_Protection">'[26]28'!$B$219:$B$221,'[26]28'!$B$224:$B$226,'[26]28'!$B$230:$B$232,'[26]28'!$B$236:$B$238,'[26]28'!$B$245:$B$247,'[26]28'!$B$250:$B$252,'[26]28'!$B$256:$B$258</definedName>
    <definedName name="P5_SCOPE_FULL_LOAD" localSheetId="5" hidden="1">#REF!,#REF!,#REF!,#REF!,#REF!,#REF!</definedName>
    <definedName name="P5_SCOPE_FULL_LOAD" localSheetId="6" hidden="1">#REF!,#REF!,#REF!,#REF!,#REF!,#REF!</definedName>
    <definedName name="P5_SCOPE_FULL_LOAD" hidden="1">'[35]2008 -2010'!$P$48,'[35]2008 -2010'!$N$50:$N$56,'[35]2008 -2010'!$P$50:$P$56,'[35]2008 -2010'!$N$58:$N$61,'[35]2008 -2010'!$P$58:$P$61,'[35]2008 -2010'!$T$58:$T$61</definedName>
    <definedName name="P5_SCOPE_IND" localSheetId="5" hidden="1">'[46]2008 -2010'!$H$51:$I$52,'[46]2008 -2010'!$R$51:$S$52,'[46]2008 -2010'!$AB$51:$AC$52,'[46]2008 -2010'!$I$58,'[46]2008 -2010'!$S$58,'[46]2008 -2010'!$AC$58</definedName>
    <definedName name="P5_SCOPE_IND" localSheetId="6" hidden="1">'[46]2008 -2010'!$H$51:$I$52,'[46]2008 -2010'!$R$51:$S$52,'[46]2008 -2010'!$AB$51:$AC$52,'[46]2008 -2010'!$I$58,'[46]2008 -2010'!$S$58,'[46]2008 -2010'!$AC$58</definedName>
    <definedName name="P5_SCOPE_IND" hidden="1">'[35]2008 -2010'!$H$51:$I$52,'[35]2008 -2010'!$R$51:$S$52,'[35]2008 -2010'!$AB$51:$AC$52,'[35]2008 -2010'!$I$58,'[35]2008 -2010'!$S$58,'[35]2008 -2010'!$AC$58</definedName>
    <definedName name="P5_SCOPE_IND2" localSheetId="5" hidden="1">'[46]2008 -2010'!$H$51:$I$52,'[46]2008 -2010'!$R$51:$S$52,'[46]2008 -2010'!$AB$51:$AC$52,'[46]2008 -2010'!$H$58:$I$58,'[46]2008 -2010'!$R$58:$S$58</definedName>
    <definedName name="P5_SCOPE_IND2" localSheetId="6" hidden="1">'[46]2008 -2010'!$H$51:$I$52,'[46]2008 -2010'!$R$51:$S$52,'[46]2008 -2010'!$AB$51:$AC$52,'[46]2008 -2010'!$H$58:$I$58,'[46]2008 -2010'!$R$58:$S$58</definedName>
    <definedName name="P5_SCOPE_IND2" hidden="1">'[35]2008 -2010'!$H$51:$I$52,'[35]2008 -2010'!$R$51:$S$52,'[35]2008 -2010'!$AB$51:$AC$52,'[35]2008 -2010'!$H$58:$I$58,'[35]2008 -2010'!$R$58:$S$58</definedName>
    <definedName name="P5_SCOPE_NOTIND" localSheetId="5" hidden="1">#REF!,#REF!,#REF!,#REF!,#REF!,#REF!,#REF!</definedName>
    <definedName name="P5_SCOPE_NOTIND" localSheetId="6" hidden="1">#REF!,#REF!,#REF!,#REF!,#REF!,#REF!,#REF!</definedName>
    <definedName name="P5_SCOPE_NotInd" hidden="1">'[35]2008 -2010'!$AF$23,'[35]2008 -2010'!$T$14,'[35]2008 -2010'!$V$14,'[35]2008 -2010'!$T$17,'[35]2008 -2010'!$V$17,'[35]2008 -2010'!$T$19,'[35]2008 -2010'!$V$19</definedName>
    <definedName name="P5_SCOPE_NotInd2" localSheetId="5" hidden="1">#REF!,#REF!,#REF!,#REF!,#REF!,#REF!,#REF!</definedName>
    <definedName name="P5_SCOPE_NotInd2" localSheetId="6" hidden="1">#REF!,#REF!,#REF!,#REF!,#REF!,#REF!,#REF!</definedName>
    <definedName name="P5_SCOPE_NotInd2" hidden="1">'[35]2008 -2010'!$V$17,'[35]2008 -2010'!$T$19,'[35]2008 -2010'!$V$19,'[35]2008 -2010'!$V$23,'[35]2008 -2010'!$T$23,'[35]2008 -2010'!$AD$17,'[35]2008 -2010'!$AF$17</definedName>
    <definedName name="P5_SCOPE_PER_PRT" localSheetId="5" hidden="1">[26]База!$H$60:$H$64,[26]База!$J$53:$J$64,[26]База!$K$54:$K$58,[26]База!$K$60:$K$64,[26]База!$N$53:$N$64</definedName>
    <definedName name="P5_SCOPE_PER_PRT" localSheetId="6" hidden="1">[26]База!$H$60:$H$64,[26]База!$J$53:$J$64,[26]База!$K$54:$K$58,[26]База!$K$60:$K$64,[26]База!$N$53:$N$64</definedName>
    <definedName name="P5_SCOPE_PER_PRT" localSheetId="9">#REF!,#REF!,#REF!,#REF!,#REF!</definedName>
    <definedName name="P5_SCOPE_PER_PRT" hidden="1">[38]перекрестка!$H$60:$H$64,[38]перекрестка!$J$53:$J$64,[38]перекрестка!$K$54:$K$58,[38]перекрестка!$K$60:$K$64,[38]перекрестка!$N$53:$N$64</definedName>
    <definedName name="P5_T1?Data" localSheetId="6" hidden="1">#REF!,#REF!,#REF!,#REF!,#REF!,#REF!,#REF!</definedName>
    <definedName name="P5_T1?Data" hidden="1">#REF!,#REF!,#REF!,#REF!,#REF!,#REF!,#REF!</definedName>
    <definedName name="P5_T1?unit?ГКАЛ" localSheetId="6" hidden="1">#REF!,#REF!,#REF!,#REF!,#REF!,#REF!,#REF!</definedName>
    <definedName name="P5_T1?unit?ГКАЛ" hidden="1">#REF!,#REF!,#REF!,#REF!,#REF!,#REF!,#REF!</definedName>
    <definedName name="P5_T1?unit?РУБ.ГКАЛ" localSheetId="6" hidden="1">#REF!,#REF!,#REF!,#REF!,#REF!,#REF!,#REF!</definedName>
    <definedName name="P5_T1?unit?РУБ.ГКАЛ" hidden="1">#REF!,#REF!,#REF!,#REF!,#REF!,#REF!,#REF!</definedName>
    <definedName name="P5_T1?unit?РУБ.ТОНН" localSheetId="5" hidden="1">#REF!,#REF!,#REF!,#REF!,#REF!,#REF!,P1_T1?unit?РУБ.ТОНН,P2_T1?unit?РУБ.ТОНН,P3_T1?unit?РУБ.ТОНН</definedName>
    <definedName name="P5_T1?unit?РУБ.ТОНН" localSheetId="6" hidden="1">#REF!,#REF!,#REF!,#REF!,#REF!,#REF!,'Таблица 4'!P1_T1?unit?РУБ.ТОНН,'Таблица 4'!P2_T1?unit?РУБ.ТОНН,'Таблица 4'!P3_T1?unit?РУБ.ТОНН</definedName>
    <definedName name="P5_T1?unit?РУБ.ТОНН" hidden="1">#REF!,#REF!,#REF!,#REF!,#REF!,#REF!,P1_T1?unit?РУБ.ТОНН,P2_T1?unit?РУБ.ТОНН,P3_T1?unit?РУБ.ТОНН</definedName>
    <definedName name="P5_T1?unit?СТР" localSheetId="6" hidden="1">#REF!,#REF!,#REF!,#REF!,#REF!,#REF!,#REF!</definedName>
    <definedName name="P5_T1?unit?СТР" hidden="1">#REF!,#REF!,#REF!,#REF!,#REF!,#REF!,#REF!</definedName>
    <definedName name="P5_T1?unit?ТРУБ" localSheetId="6" hidden="1">#REF!,#REF!,#REF!,#REF!,#REF!,#REF!,#REF!</definedName>
    <definedName name="P5_T1?unit?ТРУБ" hidden="1">#REF!,#REF!,#REF!,#REF!,#REF!,#REF!,#REF!</definedName>
    <definedName name="P5_T1_Protect" localSheetId="9" hidden="1">#REF!,#REF!,#REF!,#REF!,#REF!</definedName>
    <definedName name="P5_T1_Protect">[26]перекрестка!$N$30:$N$34,[26]перекрестка!$N$36:$N$40,[26]перекрестка!$N$42:$N$46,[26]перекрестка!$N$49:$N$60,[26]перекрестка!$N$62:$N$66</definedName>
    <definedName name="P5_T17_Protection" localSheetId="9">'[25]29'!$L$19:$M$19,'[25]29'!$L$21:$M$27,'[25]29'!$L$29:$M$33,'[25]29'!$L$36:$M$36,'[25]29'!$L$38:$M$42,'[25]29'!$L$45:$M$45,'[25]29'!$O$10:$P$10,'[25]29'!$O$12:$P$16</definedName>
    <definedName name="P5_T17_Protection">'[26]29'!$L$19:$M$19,'[26]29'!$L$21:$M$27,'[26]29'!$L$29:$M$33,'[26]29'!$L$36:$M$36,'[26]29'!$L$38:$M$42,'[26]29'!$L$45:$M$45,'[26]29'!$O$10:$P$10,'[26]29'!$O$12:$P$16</definedName>
    <definedName name="P5_T28?axis?R?ПЭ" localSheetId="9">'[25]28'!$D$210:$I$212,'[25]28'!$D$219:$I$221,'[25]28'!$D$224:$I$226,'[25]28'!$D$230:$I$232,'[25]28'!$D$236:$I$238,'[25]28'!$D$245:$I$247,'[25]28'!$D$250:$I$252</definedName>
    <definedName name="P5_T28?axis?R?ПЭ">'[26]28'!$D$210:$I$212,'[26]28'!$D$219:$I$221,'[26]28'!$D$224:$I$226,'[26]28'!$D$230:$I$232,'[26]28'!$D$236:$I$238,'[26]28'!$D$245:$I$247,'[26]28'!$D$250:$I$252</definedName>
    <definedName name="P5_T28?axis?R?ПЭ?" localSheetId="9">'[25]28'!$B$210:$B$212,'[25]28'!$B$219:$B$221,'[25]28'!$B$224:$B$226,'[25]28'!$B$230:$B$232,'[25]28'!$B$236:$B$238,'[25]28'!$B$245:$B$247,'[25]28'!$B$250:$B$252</definedName>
    <definedName name="P5_T28?axis?R?ПЭ?">'[26]28'!$B$210:$B$212,'[26]28'!$B$219:$B$221,'[26]28'!$B$224:$B$226,'[26]28'!$B$230:$B$232,'[26]28'!$B$236:$B$238,'[26]28'!$B$245:$B$247,'[26]28'!$B$250:$B$252</definedName>
    <definedName name="P5_T28_Protection" localSheetId="9">'[25]28'!$B$262:$B$264,'[25]28'!$B$271:$B$273,'[25]28'!$B$276:$B$278,'[25]28'!$B$282:$B$284,'[25]28'!$B$288:$B$291,'[25]28'!$B$11:$B$13,'[25]28'!$B$16:$B$18,'[25]28'!$B$22:$B$24</definedName>
    <definedName name="P5_T28_Protection">'[26]28'!$B$262:$B$264,'[26]28'!$B$271:$B$273,'[26]28'!$B$276:$B$278,'[26]28'!$B$282:$B$284,'[26]28'!$B$288:$B$291,'[26]28'!$B$11:$B$13,'[26]28'!$B$16:$B$18,'[26]28'!$B$22:$B$24</definedName>
    <definedName name="P6_SCOPE_FULL_LOAD" localSheetId="5" hidden="1">#REF!,#REF!,#REF!,#REF!,#REF!,#REF!</definedName>
    <definedName name="P6_SCOPE_FULL_LOAD" localSheetId="6" hidden="1">#REF!,#REF!,#REF!,#REF!,#REF!,#REF!</definedName>
    <definedName name="P6_SCOPE_FULL_LOAD" hidden="1">'[35]2008 -2010'!$V$58:$V$61,'[35]2008 -2010'!$T$50:$T$56,'[35]2008 -2010'!$V$50:$V$56,'[35]2008 -2010'!$T$48,'[35]2008 -2010'!$V$48,'[35]2008 -2010'!$T$46</definedName>
    <definedName name="P6_SCOPE_NOTIND" localSheetId="5" hidden="1">#REF!,#REF!,#REF!,#REF!,#REF!,#REF!,#REF!</definedName>
    <definedName name="P6_SCOPE_NOTIND" localSheetId="6" hidden="1">#REF!,#REF!,#REF!,#REF!,#REF!,#REF!,#REF!</definedName>
    <definedName name="P6_SCOPE_NotInd" hidden="1">'[35]2008 -2010'!$T$21,'[35]2008 -2010'!$V$21,'[35]2008 -2010'!$T$23,'[35]2008 -2010'!$V$23,'[35]2008 -2010'!$J$17,'[35]2008 -2010'!$L$17,'[35]2008 -2010'!$J$19</definedName>
    <definedName name="P6_SCOPE_NotInd2" localSheetId="5" hidden="1">#REF!,#REF!,#REF!,#REF!,#REF!,#REF!,#REF!</definedName>
    <definedName name="P6_SCOPE_NotInd2" localSheetId="6" hidden="1">#REF!,#REF!,#REF!,#REF!,#REF!,#REF!,#REF!</definedName>
    <definedName name="P6_SCOPE_NotInd2" hidden="1">'[35]2008 -2010'!$AD$19,'[35]2008 -2010'!$AF$19,'[35]2008 -2010'!$AD$23,'[35]2008 -2010'!$AF$23,'[35]2008 -2010'!$L$48,'[35]2008 -2010'!$V$48,'[35]2008 -2010'!$V$14</definedName>
    <definedName name="P6_SCOPE_PER_PRT" localSheetId="5" hidden="1">[26]База!$F$66:$H$70,[26]База!$J$66:$K$70,[26]База!$N$66:$N$70,[26]База!$F$72:$H$76,[26]База!$J$72:$K$76</definedName>
    <definedName name="P6_SCOPE_PER_PRT" localSheetId="6" hidden="1">[26]База!$F$66:$H$70,[26]База!$J$66:$K$70,[26]База!$N$66:$N$70,[26]База!$F$72:$H$76,[26]База!$J$72:$K$76</definedName>
    <definedName name="P6_SCOPE_PER_PRT" localSheetId="9">#REF!,#REF!,#REF!,#REF!,#REF!</definedName>
    <definedName name="P6_SCOPE_PER_PRT" hidden="1">[38]перекрестка!$F$66:$H$70,[38]перекрестка!$J$66:$K$70,[38]перекрестка!$N$66:$N$70,[38]перекрестка!$F$72:$H$76,[38]перекрестка!$J$72:$K$76</definedName>
    <definedName name="P6_T1?Data" localSheetId="6" hidden="1">#REF!,#REF!,#REF!,#REF!,#REF!,#REF!,#REF!</definedName>
    <definedName name="P6_T1?Data" hidden="1">#REF!,#REF!,#REF!,#REF!,#REF!,#REF!,#REF!</definedName>
    <definedName name="P6_T1?unit?ГКАЛ" localSheetId="6" hidden="1">#REF!,#REF!,#REF!,#REF!,#REF!,#REF!,#REF!</definedName>
    <definedName name="P6_T1?unit?ГКАЛ" hidden="1">#REF!,#REF!,#REF!,#REF!,#REF!,#REF!,#REF!</definedName>
    <definedName name="P6_T1?unit?РУБ.ГКАЛ" localSheetId="6" hidden="1">#REF!,#REF!,#REF!,#REF!,#REF!,#REF!,#REF!</definedName>
    <definedName name="P6_T1?unit?РУБ.ГКАЛ" hidden="1">#REF!,#REF!,#REF!,#REF!,#REF!,#REF!,#REF!</definedName>
    <definedName name="P6_T1?unit?СТР" localSheetId="5" hidden="1">#REF!,#REF!,#REF!,#REF!,#REF!,#REF!,#REF!,P1_T1?unit?СТР</definedName>
    <definedName name="P6_T1?unit?СТР" localSheetId="6" hidden="1">#REF!,#REF!,#REF!,#REF!,#REF!,#REF!,#REF!,'Таблица 4'!P1_T1?unit?СТР</definedName>
    <definedName name="P6_T1?unit?СТР" hidden="1">#REF!,#REF!,#REF!,#REF!,#REF!,#REF!,#REF!,P1_T1?unit?СТР</definedName>
    <definedName name="P6_T1?unit?ТРУБ" localSheetId="6" hidden="1">#REF!,#REF!,#REF!,#REF!,#REF!,#REF!,#REF!</definedName>
    <definedName name="P6_T1?unit?ТРУБ" hidden="1">#REF!,#REF!,#REF!,#REF!,#REF!,#REF!,#REF!</definedName>
    <definedName name="P6_T1_Protect" localSheetId="9" hidden="1">#REF!,#REF!,#REF!,#REF!,#REF!</definedName>
    <definedName name="P6_T1_Protect">[26]перекрестка!$N$68:$N$72,[26]перекрестка!$N$74:$N$78,[26]перекрестка!$N$80:$N$84,[26]перекрестка!$N$89:$N$100,[26]перекрестка!$N$102:$N$106</definedName>
    <definedName name="P6_T17_Protection" localSheetId="5">'[26]29'!$O$19:$P$19,'[26]29'!$O$21:$P$25,'[26]29'!$O$27:$P$27,'[26]29'!$O$29:$P$33,'[26]29'!$O$36:$P$36,'[26]29'!$O$38:$P$42,'[26]29'!$O$45:$P$45,P1_T17_Protection</definedName>
    <definedName name="P6_T17_Protection" localSheetId="6">'[26]29'!$O$19:$P$19,'[26]29'!$O$21:$P$25,'[26]29'!$O$27:$P$27,'[26]29'!$O$29:$P$33,'[26]29'!$O$36:$P$36,'[26]29'!$O$38:$P$42,'[26]29'!$O$45:$P$45,[0]!P1_T17_Protection</definedName>
    <definedName name="P6_T17_Protection" localSheetId="9">'[25]29'!$O$19:$P$19,'[25]29'!$O$21:$P$25,'[25]29'!$O$27:$P$27,'[25]29'!$O$29:$P$33,'[25]29'!$O$36:$P$36,'[25]29'!$O$38:$P$42,'[25]29'!$O$45:$P$45,'Финансовые показатели'!P1_T17_Protection</definedName>
    <definedName name="P6_T17_Protection">'[26]29'!$O$19:$P$19,'[26]29'!$O$21:$P$25,'[26]29'!$O$27:$P$27,'[26]29'!$O$29:$P$33,'[26]29'!$O$36:$P$36,'[26]29'!$O$38:$P$42,'[26]29'!$O$45:$P$45,P1_T17_Protection</definedName>
    <definedName name="P6_T2.1?Protection" localSheetId="6">P1_T2.1?Protection</definedName>
    <definedName name="P6_T2.1?Protection" localSheetId="9">P1_T2.1?Protection</definedName>
    <definedName name="P6_T2.1?Protection">P1_T2.1?Protection</definedName>
    <definedName name="P6_T28?axis?R?ПЭ" localSheetId="5">'[26]28'!$D$256:$I$258,'[26]28'!$D$262:$I$264,'[26]28'!$D$271:$I$273,'[26]28'!$D$276:$I$278,'[26]28'!$D$282:$I$284,'[26]28'!$D$288:$I$291,'[26]28'!$D$11:$I$13,P1_T28?axis?R?ПЭ</definedName>
    <definedName name="P6_T28?axis?R?ПЭ" localSheetId="6">'[26]28'!$D$256:$I$258,'[26]28'!$D$262:$I$264,'[26]28'!$D$271:$I$273,'[26]28'!$D$276:$I$278,'[26]28'!$D$282:$I$284,'[26]28'!$D$288:$I$291,'[26]28'!$D$11:$I$13,[0]!P1_T28?axis?R?ПЭ</definedName>
    <definedName name="P6_T28?axis?R?ПЭ" localSheetId="9">'[25]28'!$D$256:$I$258,'[25]28'!$D$262:$I$264,'[25]28'!$D$271:$I$273,'[25]28'!$D$276:$I$278,'[25]28'!$D$282:$I$284,'[25]28'!$D$288:$I$291,'[25]28'!$D$11:$I$13,'Финансовые показатели'!P1_T28?axis?R?ПЭ</definedName>
    <definedName name="P6_T28?axis?R?ПЭ">'[26]28'!$D$256:$I$258,'[26]28'!$D$262:$I$264,'[26]28'!$D$271:$I$273,'[26]28'!$D$276:$I$278,'[26]28'!$D$282:$I$284,'[26]28'!$D$288:$I$291,'[26]28'!$D$11:$I$13,P1_T28?axis?R?ПЭ</definedName>
    <definedName name="P6_T28?axis?R?ПЭ?" localSheetId="5">'[26]28'!$B$256:$B$258,'[26]28'!$B$262:$B$264,'[26]28'!$B$271:$B$273,'[26]28'!$B$276:$B$278,'[26]28'!$B$282:$B$284,'[26]28'!$B$288:$B$291,'[26]28'!$B$11:$B$13,P1_T28?axis?R?ПЭ?</definedName>
    <definedName name="P6_T28?axis?R?ПЭ?" localSheetId="6">'[26]28'!$B$256:$B$258,'[26]28'!$B$262:$B$264,'[26]28'!$B$271:$B$273,'[26]28'!$B$276:$B$278,'[26]28'!$B$282:$B$284,'[26]28'!$B$288:$B$291,'[26]28'!$B$11:$B$13,[0]!P1_T28?axis?R?ПЭ?</definedName>
    <definedName name="P6_T28?axis?R?ПЭ?" localSheetId="9">'[25]28'!$B$256:$B$258,'[25]28'!$B$262:$B$264,'[25]28'!$B$271:$B$273,'[25]28'!$B$276:$B$278,'[25]28'!$B$282:$B$284,'[25]28'!$B$288:$B$291,'[25]28'!$B$11:$B$13,'Финансовые показатели'!P1_T28?axis?R?ПЭ?</definedName>
    <definedName name="P6_T28?axis?R?ПЭ?">'[26]28'!$B$256:$B$258,'[26]28'!$B$262:$B$264,'[26]28'!$B$271:$B$273,'[26]28'!$B$276:$B$278,'[26]28'!$B$282:$B$284,'[26]28'!$B$288:$B$291,'[26]28'!$B$11:$B$13,P1_T28?axis?R?ПЭ?</definedName>
    <definedName name="P6_T28_Protection" localSheetId="9">'[25]28'!$B$28:$B$30,'[25]28'!$B$37:$B$39,'[25]28'!$B$42:$B$44,'[25]28'!$B$48:$B$50,'[25]28'!$B$54:$B$56,'[25]28'!$B$63:$B$65,'[25]28'!$G$210:$H$212,'[25]28'!$D$11:$E$13</definedName>
    <definedName name="P6_T28_Protection">'[26]28'!$B$28:$B$30,'[26]28'!$B$37:$B$39,'[26]28'!$B$42:$B$44,'[26]28'!$B$48:$B$50,'[26]28'!$B$54:$B$56,'[26]28'!$B$63:$B$65,'[26]28'!$G$210:$H$212,'[26]28'!$D$11:$E$13</definedName>
    <definedName name="P7_SCOPE_FULL_LOAD" localSheetId="5" hidden="1">#REF!,#REF!,#REF!,#REF!,#REF!,#REF!</definedName>
    <definedName name="P7_SCOPE_FULL_LOAD" localSheetId="6" hidden="1">#REF!,#REF!,#REF!,#REF!,#REF!,#REF!</definedName>
    <definedName name="P7_SCOPE_FULL_LOAD" hidden="1">'[35]2008 -2010'!$V$46,'[35]2008 -2010'!$T$27:$T$44,'[35]2008 -2010'!$V$27:$V$44,'[35]2008 -2010'!$T$13:$T$24,'[35]2008 -2010'!$V$13:$V$24,'[35]2008 -2010'!$X$13:$X$24</definedName>
    <definedName name="P7_SCOPE_NOTIND" localSheetId="5" hidden="1">#REF!,#REF!,#REF!,#REF!,#REF!,#REF!</definedName>
    <definedName name="P7_SCOPE_NOTIND" localSheetId="6" hidden="1">#REF!,#REF!,#REF!,#REF!,#REF!,#REF!</definedName>
    <definedName name="P7_SCOPE_NotInd" hidden="1">'[35]2008 -2010'!$L$19,'[35]2008 -2010'!$J$23,'[35]2008 -2010'!$L$23,'[35]2008 -2010'!$T$48,'[35]2008 -2010'!$V$48,'[35]2008 -2010'!$AD$36:$AD$37,P1_SCOPE_NotInd</definedName>
    <definedName name="P7_SCOPE_NotInd2" localSheetId="5" hidden="1">#REF!,#REF!,#REF!,#REF!,#REF!,'Таблица 3'!P1_SCOPE_NotInd2,'Таблица 3'!P2_SCOPE_NotInd2,'Таблица 3'!P3_SCOPE_NotInd2</definedName>
    <definedName name="P7_SCOPE_NotInd2" localSheetId="6" hidden="1">#REF!,#REF!,#REF!,#REF!,#REF!,'Таблица 4'!P1_SCOPE_NotInd2,'Таблица 4'!P2_SCOPE_NotInd2,'Таблица 4'!P3_SCOPE_NotInd2</definedName>
    <definedName name="P7_SCOPE_NotInd2" hidden="1">'[35]2008 -2010'!$V$21,'[35]2008 -2010'!$AF$14,'[35]2008 -2010'!$AF$21,'[35]2008 -2010'!$AF$48,'[35]2008 -2010'!$J$48,P1_SCOPE_NotInd2,P2_SCOPE_NotInd2,P3_SCOPE_NotInd2</definedName>
    <definedName name="P7_SCOPE_PER_PRT" localSheetId="5" hidden="1">[26]База!$N$72:$N$76,[26]База!$F$78:$H$82,[26]База!$J$78:$K$82,[26]База!$N$78:$N$82,[26]База!$F$84:$H$88</definedName>
    <definedName name="P7_SCOPE_PER_PRT" localSheetId="6" hidden="1">[26]База!$N$72:$N$76,[26]База!$F$78:$H$82,[26]База!$J$78:$K$82,[26]База!$N$78:$N$82,[26]База!$F$84:$H$88</definedName>
    <definedName name="P7_SCOPE_PER_PRT" localSheetId="9">#REF!,#REF!,#REF!,#REF!,#REF!</definedName>
    <definedName name="P7_SCOPE_PER_PRT" hidden="1">[38]перекрестка!$N$72:$N$76,[38]перекрестка!$F$78:$H$82,[38]перекрестка!$J$78:$K$82,[38]перекрестка!$N$78:$N$82,[38]перекрестка!$F$84:$H$88</definedName>
    <definedName name="P7_T1?Data" localSheetId="6" hidden="1">#REF!,#REF!,#REF!,#REF!,#REF!,#REF!,#REF!</definedName>
    <definedName name="P7_T1?Data" hidden="1">#REF!,#REF!,#REF!,#REF!,#REF!,#REF!,#REF!</definedName>
    <definedName name="P7_T1?unit?ТРУБ" localSheetId="6" hidden="1">#REF!,#REF!,#REF!,#REF!,#REF!,#REF!,#REF!</definedName>
    <definedName name="P7_T1?unit?ТРУБ" hidden="1">#REF!,#REF!,#REF!,#REF!,#REF!,#REF!,#REF!</definedName>
    <definedName name="P7_T1_Protect" localSheetId="9" hidden="1">#REF!,#REF!,#REF!,#REF!,#REF!</definedName>
    <definedName name="P7_T1_Protect">[26]перекрестка!$N$108:$N$112,[26]перекрестка!$N$114:$N$118,[26]перекрестка!$N$120:$N$124,[26]перекрестка!$N$127:$N$138,[26]перекрестка!$N$140:$N$144</definedName>
    <definedName name="P7_T28_Protection" localSheetId="9">'[25]28'!$G$11:$H$13,'[25]28'!$D$16:$E$18,'[25]28'!$G$16:$H$18,'[25]28'!$D$22:$E$24,'[25]28'!$G$22:$H$24,'[25]28'!$D$28:$E$30,'[25]28'!$G$28:$H$30,'[25]28'!$D$37:$E$39</definedName>
    <definedName name="P7_T28_Protection">'[26]28'!$G$11:$H$13,'[26]28'!$D$16:$E$18,'[26]28'!$G$16:$H$18,'[26]28'!$D$22:$E$24,'[26]28'!$G$22:$H$24,'[26]28'!$D$28:$E$30,'[26]28'!$G$28:$H$30,'[26]28'!$D$37:$E$39</definedName>
    <definedName name="P8_SCOPE_FULL_LOAD" localSheetId="5" hidden="1">#REF!,#REF!,#REF!,#REF!,#REF!,#REF!</definedName>
    <definedName name="P8_SCOPE_FULL_LOAD" localSheetId="6" hidden="1">#REF!,#REF!,#REF!,#REF!,#REF!,#REF!</definedName>
    <definedName name="P8_SCOPE_FULL_LOAD" hidden="1">'[35]2008 -2010'!$Z$13:$Z$24,'[35]2008 -2010'!$X$27:$X$44,'[35]2008 -2010'!$Z$27:$Z$44,'[35]2008 -2010'!$X$46,'[35]2008 -2010'!$Z$46,'[35]2008 -2010'!$X$48</definedName>
    <definedName name="P8_SCOPE_NOTIND" localSheetId="6" hidden="1">#REF!,#REF!,#REF!,#REF!,#REF!,#REF!</definedName>
    <definedName name="P8_SCOPE_NOTIND" hidden="1">#REF!,#REF!,#REF!,#REF!,#REF!,#REF!</definedName>
    <definedName name="P8_SCOPE_PER_PRT" localSheetId="5" hidden="1">[47]База!$J$84:$K$88,[47]База!$N$84:$N$88,[47]База!$F$14:$G$25,'Таблица 3'!P1_SCOPE_PER_PRT,'Таблица 3'!P2_SCOPE_PER_PRT,'Таблица 3'!P3_SCOPE_PER_PRT,'Таблица 3'!P4_SCOPE_PER_PRT</definedName>
    <definedName name="P8_SCOPE_PER_PRT" localSheetId="6" hidden="1">[47]База!$J$84:$K$88,[47]База!$N$84:$N$88,[47]База!$F$14:$G$25,'Таблица 4'!P1_SCOPE_PER_PRT,'Таблица 4'!P2_SCOPE_PER_PRT,'Таблица 4'!P3_SCOPE_PER_PRT,'Таблица 4'!P4_SCOPE_PER_PRT</definedName>
    <definedName name="P8_SCOPE_PER_PRT" localSheetId="9">#REF!,#REF!,#REF!,'Финансовые показатели'!P1_SCOPE_PER_PRT,'Финансовые показатели'!P2_SCOPE_PER_PRT,'Финансовые показатели'!P3_SCOPE_PER_PRT,'Финансовые показатели'!P4_SCOPE_PER_PRT</definedName>
    <definedName name="P8_SCOPE_PER_PRT" hidden="1">[38]перекрестка!$J$84:$K$88,[38]перекрестка!$N$84:$N$88,[38]перекрестка!$F$14:$G$25,P1_SCOPE_PER_PRT,P2_SCOPE_PER_PRT,P3_SCOPE_PER_PRT,P4_SCOPE_PER_PRT</definedName>
    <definedName name="P8_T1?Data" localSheetId="6" hidden="1">#REF!,#REF!,#REF!,#REF!,#REF!,#REF!,#REF!</definedName>
    <definedName name="P8_T1?Data" hidden="1">#REF!,#REF!,#REF!,#REF!,#REF!,#REF!,#REF!</definedName>
    <definedName name="P8_T1?unit?ТРУБ" localSheetId="6" hidden="1">#REF!,#REF!,#REF!,#REF!,#REF!,#REF!,#REF!</definedName>
    <definedName name="P8_T1?unit?ТРУБ" hidden="1">#REF!,#REF!,#REF!,#REF!,#REF!,#REF!,#REF!</definedName>
    <definedName name="P8_T1_Protect" localSheetId="9" hidden="1">#REF!,#REF!,#REF!,#REF!,#REF!</definedName>
    <definedName name="P8_T1_Protect">[26]перекрестка!$N$146:$N$150,[26]перекрестка!$N$152:$N$156,[26]перекрестка!$N$158:$N$162,[26]перекрестка!$F$11:$G$11,[26]перекрестка!$F$12:$H$16</definedName>
    <definedName name="P8_T28_Protection" localSheetId="9">'[25]28'!$G$37:$H$39,'[25]28'!$D$42:$E$44,'[25]28'!$G$42:$H$44,'[25]28'!$D$48:$E$50,'[25]28'!$G$48:$H$50,'[25]28'!$D$54:$E$56,'[25]28'!$G$54:$H$56,'[25]28'!$D$89:$E$91</definedName>
    <definedName name="P8_T28_Protection">'[26]28'!$G$37:$H$39,'[26]28'!$D$42:$E$44,'[26]28'!$G$42:$H$44,'[26]28'!$D$48:$E$50,'[26]28'!$G$48:$H$50,'[26]28'!$D$54:$E$56,'[26]28'!$G$54:$H$56,'[26]28'!$D$89:$E$91</definedName>
    <definedName name="P9_SCOPE_FULL_LOAD" localSheetId="5" hidden="1">#REF!,#REF!,#REF!,#REF!,#REF!,#REF!</definedName>
    <definedName name="P9_SCOPE_FULL_LOAD" localSheetId="6" hidden="1">#REF!,#REF!,#REF!,#REF!,#REF!,#REF!</definedName>
    <definedName name="P9_SCOPE_FULL_LOAD" hidden="1">'[35]2008 -2010'!$Z$48,'[35]2008 -2010'!$X$50:$X$56,'[35]2008 -2010'!$Z$50:$Z$56,'[35]2008 -2010'!$X$58:$X$61,'[35]2008 -2010'!$Z$58:$Z$61,'[35]2008 -2010'!$AD$58:$AD$61</definedName>
    <definedName name="P9_SCOPE_NotInd" localSheetId="5" hidden="1">#REF!,'Таблица 3'!P1_SCOPE_NOTIND,'Таблица 3'!P2_SCOPE_NOTIND,'Таблица 3'!P3_SCOPE_NOTIND,'Таблица 3'!P4_SCOPE_NOTIND,'Таблица 3'!P5_SCOPE_NOTIND,'Таблица 3'!P6_SCOPE_NOTIND,'Таблица 3'!P7_SCOPE_NOTIND</definedName>
    <definedName name="P9_SCOPE_NotInd" localSheetId="6" hidden="1">#REF!,'Таблица 4'!P1_SCOPE_NOTIND,'Таблица 4'!P2_SCOPE_NOTIND,'Таблица 4'!P3_SCOPE_NOTIND,'Таблица 4'!P4_SCOPE_NOTIND,'Таблица 4'!P5_SCOPE_NOTIND,'Таблица 4'!P6_SCOPE_NOTIND,'Таблица 4'!P7_SCOPE_NOTIND</definedName>
    <definedName name="P9_SCOPE_NotInd" hidden="1">#REF!,P1_SCOPE_NotInd,P2_SCOPE_NotInd,P3_SCOPE_NotInd,P4_SCOPE_NotInd,P5_SCOPE_NotInd,P6_SCOPE_NotInd,'Таблица 3'!P7_SCOPE_NOTIND</definedName>
    <definedName name="P9_T1?Data" localSheetId="6" hidden="1">#REF!,#REF!,#REF!,#REF!,#REF!,#REF!,#REF!</definedName>
    <definedName name="P9_T1?Data" hidden="1">#REF!,#REF!,#REF!,#REF!,#REF!,#REF!,#REF!</definedName>
    <definedName name="P9_T1?unit?ТРУБ" localSheetId="6" hidden="1">#REF!,#REF!,#REF!,#REF!,#REF!,#REF!,#REF!</definedName>
    <definedName name="P9_T1?unit?ТРУБ" hidden="1">#REF!,#REF!,#REF!,#REF!,#REF!,#REF!,#REF!</definedName>
    <definedName name="P9_T1_Protect" localSheetId="9" hidden="1">#REF!,#REF!,#REF!,#REF!,#REF!</definedName>
    <definedName name="P9_T1_Protect">[26]перекрестка!$F$17:$G$17,[26]перекрестка!$F$18:$H$22,[26]перекрестка!$F$24:$H$28,[26]перекрестка!$F$30:$H$34,[26]перекрестка!$F$36:$H$40</definedName>
    <definedName name="P9_T28_Protection" localSheetId="9">'[25]28'!$G$89:$H$91,'[25]28'!$G$94:$H$96,'[25]28'!$D$94:$E$96,'[25]28'!$D$100:$E$102,'[25]28'!$G$100:$H$102,'[25]28'!$D$106:$E$108,'[25]28'!$G$106:$H$108,'[25]28'!$D$167:$E$169</definedName>
    <definedName name="P9_T28_Protection">'[26]28'!$G$89:$H$91,'[26]28'!$G$94:$H$96,'[26]28'!$D$94:$E$96,'[26]28'!$D$100:$E$102,'[26]28'!$G$100:$H$102,'[26]28'!$D$106:$E$108,'[26]28'!$G$106:$H$108,'[26]28'!$D$167:$E$169</definedName>
    <definedName name="pbStartPageNumber">1</definedName>
    <definedName name="pbUpdatePageNumbering">TRUE</definedName>
    <definedName name="PC700GX300128" localSheetId="5">[8]Rombo!#REF!</definedName>
    <definedName name="PC700GX300128" localSheetId="6">[8]Rombo!#REF!</definedName>
    <definedName name="PC700GX300128">[8]Rombo!#REF!</definedName>
    <definedName name="PC700GX30064" localSheetId="5">[8]Rombo!#REF!</definedName>
    <definedName name="PC700GX30064" localSheetId="6">[8]Rombo!#REF!</definedName>
    <definedName name="PC700GX30064">[8]Rombo!#REF!</definedName>
    <definedName name="PE1300\700" localSheetId="6">[8]Rombo!#REF!</definedName>
    <definedName name="PE1300\700">[8]Rombo!#REF!</definedName>
    <definedName name="PE1300\800" localSheetId="6">[8]Rombo!#REF!</definedName>
    <definedName name="PE1300\800">[8]Rombo!#REF!</definedName>
    <definedName name="PE1400_1" localSheetId="6">[8]Rombo!#REF!</definedName>
    <definedName name="PE1400_1">[8]Rombo!#REF!</definedName>
    <definedName name="PE1400_800" localSheetId="6">[8]Rombo!#REF!</definedName>
    <definedName name="PE1400_800">[8]Rombo!#REF!</definedName>
    <definedName name="PE1400_866" localSheetId="6">[8]Rombo!#REF!</definedName>
    <definedName name="PE1400_866">[8]Rombo!#REF!</definedName>
    <definedName name="PE1400_933" localSheetId="6">[8]Rombo!#REF!</definedName>
    <definedName name="PE1400_933">[8]Rombo!#REF!</definedName>
    <definedName name="PE1400128" localSheetId="6">[8]Rombo!#REF!</definedName>
    <definedName name="PE1400128">[8]Rombo!#REF!</definedName>
    <definedName name="PE1550_1" localSheetId="6">[8]Rombo!#REF!</definedName>
    <definedName name="PE1550_1">[8]Rombo!#REF!</definedName>
    <definedName name="PE1550_866" localSheetId="6">[8]Rombo!#REF!</definedName>
    <definedName name="PE1550_866">[8]Rombo!#REF!</definedName>
    <definedName name="PE1550_933" localSheetId="6">[8]Rombo!#REF!</definedName>
    <definedName name="PE1550_933">[8]Rombo!#REF!</definedName>
    <definedName name="PE2400\1" localSheetId="6">[8]Rombo!#REF!</definedName>
    <definedName name="PE2400\1">[8]Rombo!#REF!</definedName>
    <definedName name="PE2400\667" localSheetId="6">[8]Rombo!#REF!</definedName>
    <definedName name="PE2400\667">[8]Rombo!#REF!</definedName>
    <definedName name="PE2400\733" localSheetId="6">[8]Rombo!#REF!</definedName>
    <definedName name="PE2400\733">[8]Rombo!#REF!</definedName>
    <definedName name="PE2400\866" localSheetId="6">[8]Rombo!#REF!</definedName>
    <definedName name="PE2400\866">[8]Rombo!#REF!</definedName>
    <definedName name="PE2400\933" localSheetId="6">[8]Rombo!#REF!</definedName>
    <definedName name="PE2400\933">[8]Rombo!#REF!</definedName>
    <definedName name="PE2450\1" localSheetId="6">[8]Rombo!#REF!</definedName>
    <definedName name="PE2450\1">[8]Rombo!#REF!</definedName>
    <definedName name="PE2450\667" localSheetId="6">[8]Rombo!#REF!</definedName>
    <definedName name="PE2450\667">[8]Rombo!#REF!</definedName>
    <definedName name="PE2450\733" localSheetId="6">[8]Rombo!#REF!</definedName>
    <definedName name="PE2450\733">[8]Rombo!#REF!</definedName>
    <definedName name="PE2450\866" localSheetId="6">[8]Rombo!#REF!</definedName>
    <definedName name="PE2450\866">[8]Rombo!#REF!</definedName>
    <definedName name="PE2450\933" localSheetId="6">[8]Rombo!#REF!</definedName>
    <definedName name="PE2450\933">[8]Rombo!#REF!</definedName>
    <definedName name="PE4400\1" localSheetId="6">[8]Rombo!#REF!</definedName>
    <definedName name="PE4400\1">[8]Rombo!#REF!</definedName>
    <definedName name="PE4400\733" localSheetId="6">[8]Rombo!#REF!</definedName>
    <definedName name="PE4400\733">[8]Rombo!#REF!</definedName>
    <definedName name="PE4400\800" localSheetId="6">[8]Rombo!#REF!</definedName>
    <definedName name="PE4400\800">[8]Rombo!#REF!</definedName>
    <definedName name="PE4400\866" localSheetId="6">[8]Rombo!#REF!</definedName>
    <definedName name="PE4400\866">[8]Rombo!#REF!</definedName>
    <definedName name="PE4400\933" localSheetId="6">[8]Rombo!#REF!</definedName>
    <definedName name="PE4400\933">[8]Rombo!#REF!</definedName>
    <definedName name="PE64007\1" localSheetId="6">[8]Rombo!#REF!</definedName>
    <definedName name="PE64007\1">[8]Rombo!#REF!</definedName>
    <definedName name="PE64007\2" localSheetId="6">[8]Rombo!#REF!</definedName>
    <definedName name="PE64007\2">[8]Rombo!#REF!</definedName>
    <definedName name="PE64009\2" localSheetId="6">[8]Rombo!#REF!</definedName>
    <definedName name="PE64009\2">[8]Rombo!#REF!</definedName>
    <definedName name="PE64507\1" localSheetId="6">[8]Rombo!#REF!</definedName>
    <definedName name="PE64507\1">[8]Rombo!#REF!</definedName>
    <definedName name="PE64507\2" localSheetId="6">[8]Rombo!#REF!</definedName>
    <definedName name="PE64507\2">[8]Rombo!#REF!</definedName>
    <definedName name="PE64509\2" localSheetId="6">[8]Rombo!#REF!</definedName>
    <definedName name="PE64509\2">[8]Rombo!#REF!</definedName>
    <definedName name="PE84507\1" localSheetId="6">[8]Rombo!#REF!</definedName>
    <definedName name="PE84507\1">[8]Rombo!#REF!</definedName>
    <definedName name="PE84507\2" localSheetId="6">[8]Rombo!#REF!</definedName>
    <definedName name="PE84507\2">[8]Rombo!#REF!</definedName>
    <definedName name="PE84509\2" localSheetId="6">[8]Rombo!#REF!</definedName>
    <definedName name="PE84509\2">[8]Rombo!#REF!</definedName>
    <definedName name="PER_ET" localSheetId="6">#REF!</definedName>
    <definedName name="PER_ET" localSheetId="9">#REF!</definedName>
    <definedName name="PER_ET">#REF!</definedName>
    <definedName name="Period">[28]TEHSHEET!$E$2:$E$9</definedName>
    <definedName name="PERIOD_VALUES">#REF!</definedName>
    <definedName name="Personal">'[48]6 Списки'!$A$2:$A$20</definedName>
    <definedName name="poiuyfrts">#N/A</definedName>
    <definedName name="polta" localSheetId="5">#REF!</definedName>
    <definedName name="polta" localSheetId="6">#REF!</definedName>
    <definedName name="polta">#REF!</definedName>
    <definedName name="popiopoiioj">#N/A</definedName>
    <definedName name="popipuiouiguyg">#N/A</definedName>
    <definedName name="post_name">[31]REESTR_ORG!#REF!</definedName>
    <definedName name="PostEE">[13]Параметры!$B$7</definedName>
    <definedName name="PostEEList">[13]Лист!$A$60</definedName>
    <definedName name="PostTE">[13]Лист!$B$281</definedName>
    <definedName name="PostTEList">[13]Лист!$A$280</definedName>
    <definedName name="potr_name">[31]REESTR_ORG!#REF!</definedName>
    <definedName name="PR_OPT" localSheetId="6">#REF!</definedName>
    <definedName name="PR_OPT">#REF!</definedName>
    <definedName name="PR_ROZN" localSheetId="6">#REF!</definedName>
    <definedName name="PR_ROZN">#REF!</definedName>
    <definedName name="prd" localSheetId="9">[49]Титульный!$D$15</definedName>
    <definedName name="prd">[28]Титульный!$D$15</definedName>
    <definedName name="prdDop" localSheetId="9">[49]Титульный!$D$16</definedName>
    <definedName name="prdDop">[28]Титульный!$D$16</definedName>
    <definedName name="PREBASE_METHOD">[12]Титульный!$F$20</definedName>
    <definedName name="pricelist">[50]Pricelist!$A$2:$G$1931</definedName>
    <definedName name="ProchPotrEE">[13]Параметры!$B$11</definedName>
    <definedName name="ProchPotrEEList">[13]Лист!$A$180</definedName>
    <definedName name="ProchPotrTE">[13]Лист!$B$331</definedName>
    <definedName name="ProchPotrTEList">[13]Лист!$A$330</definedName>
    <definedName name="Project">[51]Списки!$B$2:$B$21</definedName>
    <definedName name="PROT" localSheetId="6">#REF!,#REF!,#REF!,#REF!,#REF!,#REF!</definedName>
    <definedName name="PROT" localSheetId="9">#REF!,#REF!,#REF!,#REF!,#REF!,#REF!</definedName>
    <definedName name="PROT">#REF!,#REF!,#REF!,#REF!,#REF!,#REF!</definedName>
    <definedName name="PROT_22" localSheetId="6">P3_PROT_22,P4_PROT_22,P5_PROT_22</definedName>
    <definedName name="PROT_22" localSheetId="9">P3_PROT_22,P4_PROT_22,P5_PROT_22</definedName>
    <definedName name="PROT_22">P3_PROT_22,P4_PROT_22,P5_PROT_22</definedName>
    <definedName name="protect" localSheetId="6">#REF!,#REF!,#REF!,#REF!</definedName>
    <definedName name="protect">#REF!,#REF!,#REF!,#REF!</definedName>
    <definedName name="Q">#N/A</definedName>
    <definedName name="QII" localSheetId="5">[8]Rombo!#REF!</definedName>
    <definedName name="QII" localSheetId="6">[8]Rombo!#REF!</definedName>
    <definedName name="QII">[8]Rombo!#REF!</definedName>
    <definedName name="qq">#N/A</definedName>
    <definedName name="qr110to10" localSheetId="5">'[52]баланс квадраты ПЭС'!#REF!</definedName>
    <definedName name="qr110to10" localSheetId="6">'[52]баланс квадраты ПЭС'!#REF!</definedName>
    <definedName name="qr110to10">'[52]баланс квадраты ПЭС'!#REF!</definedName>
    <definedName name="qr110to35" localSheetId="6">'[52]баланс квадраты ПЭС'!#REF!</definedName>
    <definedName name="qr110to35">'[52]баланс квадраты ПЭС'!#REF!</definedName>
    <definedName name="qr220to10_2" localSheetId="6">'[52]баланс квадраты ПЭС'!#REF!</definedName>
    <definedName name="qr220to10_2">'[52]баланс квадраты ПЭС'!#REF!</definedName>
    <definedName name="qr220to110" localSheetId="6">'[52]баланс квадраты ПЭС'!#REF!</definedName>
    <definedName name="qr220to110">'[52]баланс квадраты ПЭС'!#REF!</definedName>
    <definedName name="qr220to35" localSheetId="6">'[52]баланс квадраты ПЭС'!#REF!</definedName>
    <definedName name="qr220to35">'[52]баланс квадраты ПЭС'!#REF!</definedName>
    <definedName name="qr35to10" localSheetId="6">'[52]баланс квадраты ПЭС'!#REF!</definedName>
    <definedName name="qr35to10">'[52]баланс квадраты ПЭС'!#REF!</definedName>
    <definedName name="RAB_SECTION_2_3">'[12]Расчёт расходов RAB'!$G$33:$H$33,'[12]Расчёт расходов RAB'!$J$33:$K$33,'[12]Расчёт расходов RAB'!$M$33:$N$33,'[12]Расчёт расходов RAB'!$P$33:$Q$33,'[12]Расчёт расходов RAB'!$S$33:$T$33,'[12]Расчёт расходов RAB'!$V$33:$W$33,'[12]Расчёт расходов RAB'!$Y$33:$Z$33,'[12]Расчёт расходов RAB'!$AB$33:$AC$33,'[12]Расчёт расходов RAB'!$AE$33:$AF$33,'[12]Расчёт расходов RAB'!$AH$33:$AI$33,'[12]Расчёт расходов RAB'!$AK$33:$AL$33,'[12]Расчёт расходов RAB'!$AN$33:$AO$33,'[12]Расчёт расходов RAB'!$AQ$33:$AR$33</definedName>
    <definedName name="RAB_SECTION_3_6">'[12]Расчёт расходов RAB'!$G$71:$H$71,'[12]Расчёт расходов RAB'!$J$71:$K$71,'[12]Расчёт расходов RAB'!$M$71:$N$71,'[12]Расчёт расходов RAB'!$P$71:$Q$71,'[12]Расчёт расходов RAB'!$S$71:$T$71,'[12]Расчёт расходов RAB'!$V$71:$W$71,'[12]Расчёт расходов RAB'!$Y$71:$Z$71,'[12]Расчёт расходов RAB'!$AB$71:$AC$71,'[12]Расчёт расходов RAB'!$AE$71:$AF$71,'[12]Расчёт расходов RAB'!$AH$71:$AI$71,'[12]Расчёт расходов RAB'!$AK$71:$AL$71,'[12]Расчёт расходов RAB'!$AN$71:$AO$71,'[12]Расчёт расходов RAB'!$AQ$71:$AR$71</definedName>
    <definedName name="RAB_SECTION_INDEX">'[12]Расчёт расходов RAB'!$G$22:$H$22,'[12]Расчёт расходов RAB'!$J$22:$K$22,'[12]Расчёт расходов RAB'!$M$22:$N$22,'[12]Расчёт расходов RAB'!$P$22:$Q$22,'[12]Расчёт расходов RAB'!$S$22:$T$22,'[12]Расчёт расходов RAB'!$V$22:$W$22,'[12]Расчёт расходов RAB'!$Y$22:$Z$22,'[12]Расчёт расходов RAB'!$AB$22:$AC$22,'[12]Расчёт расходов RAB'!$AE$22:$AF$22,'[12]Расчёт расходов RAB'!$AH$22:$AI$22,'[12]Расчёт расходов RAB'!$AK$22:$AL$22,'[12]Расчёт расходов RAB'!$AN$22:$AO$22,'[12]Расчёт расходов RAB'!$AQ$22:$AR$22</definedName>
    <definedName name="RAB_SECTION_MANAGED_COSTS">'[12]Расчёт расходов RAB'!$G$56:$H$56,'[12]Расчёт расходов RAB'!$J$56:$K$56,'[12]Расчёт расходов RAB'!$M$56:$N$56,'[12]Расчёт расходов RAB'!$P$56:$Q$56,'[12]Расчёт расходов RAB'!$S$56:$T$56,'[12]Расчёт расходов RAB'!$V$56:$W$56,'[12]Расчёт расходов RAB'!$Y$56:$Z$56,'[12]Расчёт расходов RAB'!$AB$56:$AC$56,'[12]Расчёт расходов RAB'!$AE$56:$AF$56,'[12]Расчёт расходов RAB'!$AH$56:$AI$56,'[12]Расчёт расходов RAB'!$AK$56:$AL$56,'[12]Расчёт расходов RAB'!$AN$56:$AO$56,'[12]Расчёт расходов RAB'!$AQ$56:$AR$56</definedName>
    <definedName name="RAB_SECTION_TOTAL_NVV">'[12]Расчёт расходов RAB'!$G$93:$H$93,'[12]Расчёт расходов RAB'!$J$93:$K$93,'[12]Расчёт расходов RAB'!$M$93:$N$93,'[12]Расчёт расходов RAB'!$P$93:$Q$93,'[12]Расчёт расходов RAB'!$S$93:$T$93,'[12]Расчёт расходов RAB'!$V$93:$W$93,'[12]Расчёт расходов RAB'!$Y$93:$Z$93,'[12]Расчёт расходов RAB'!$AB$93:$AC$93,'[12]Расчёт расходов RAB'!$AE$93:$AF$93,'[12]Расчёт расходов RAB'!$AH$93:$AI$93,'[12]Расчёт расходов RAB'!$AK$93:$AL$93,'[12]Расчёт расходов RAB'!$AN$93:$AO$93,'[12]Расчёт расходов RAB'!$AQ$93:$AR$93</definedName>
    <definedName name="RAB_YEARS">'[12]Расчёт расходов RAB'!$G$8:$H$8,'[12]Расчёт расходов RAB'!$J$8:$K$8,'[12]Расчёт расходов RAB'!$M$8:$N$8,'[12]Расчёт расходов RAB'!$P$8:$Q$8,'[12]Расчёт расходов RAB'!$S$8:$T$8,'[12]Расчёт расходов RAB'!$V$8:$W$8,'[12]Расчёт расходов RAB'!$Y$8:$Z$8,'[12]Расчёт расходов RAB'!$AB$8:$AC$8,'[12]Расчёт расходов RAB'!$AE$8:$AF$8,'[12]Расчёт расходов RAB'!$AH$8:$AI$8,'[12]Расчёт расходов RAB'!$AK$8:$AL$8,'[12]Расчёт расходов RAB'!$AN$8:$AO$8,'[12]Расчёт расходов RAB'!$AQ$8:$AR$8</definedName>
    <definedName name="Razd1End" localSheetId="5">#REF!</definedName>
    <definedName name="Razd1End" localSheetId="6">#REF!</definedName>
    <definedName name="Razd1End">#REF!</definedName>
    <definedName name="Razd1Start" localSheetId="6">#REF!</definedName>
    <definedName name="Razd1Start">#REF!</definedName>
    <definedName name="Razd2End" localSheetId="6">#REF!</definedName>
    <definedName name="Razd2End">#REF!</definedName>
    <definedName name="Razd2Start" localSheetId="6">#REF!</definedName>
    <definedName name="Razd2Start">#REF!</definedName>
    <definedName name="Razd3Start" localSheetId="6">#REF!</definedName>
    <definedName name="Razd3Start">#REF!</definedName>
    <definedName name="Razd4End" localSheetId="6">#REF!</definedName>
    <definedName name="Razd4End">#REF!</definedName>
    <definedName name="Razd4Start" localSheetId="6">#REF!</definedName>
    <definedName name="Razd4Start">#REF!</definedName>
    <definedName name="Razd5End" localSheetId="6">#REF!</definedName>
    <definedName name="Razd5End">#REF!</definedName>
    <definedName name="Razd5Start" localSheetId="6">#REF!</definedName>
    <definedName name="Razd5Start">#REF!</definedName>
    <definedName name="Razd6End" localSheetId="6">#REF!</definedName>
    <definedName name="Razd6End">#REF!</definedName>
    <definedName name="Razd6Start" localSheetId="6">#REF!</definedName>
    <definedName name="Razd6Start">#REF!</definedName>
    <definedName name="Razd7End" localSheetId="6">#REF!</definedName>
    <definedName name="Razd7End">#REF!</definedName>
    <definedName name="Razd7Start" localSheetId="6">#REF!</definedName>
    <definedName name="Razd7Start">#REF!</definedName>
    <definedName name="rdcfgffffffffffffff">#N/A</definedName>
    <definedName name="rdffffffffffff">#N/A</definedName>
    <definedName name="real" localSheetId="5">[9]!real</definedName>
    <definedName name="real" localSheetId="6">[9]!real</definedName>
    <definedName name="real">[29]!real</definedName>
    <definedName name="reddddddddddddddddd">#N/A</definedName>
    <definedName name="reeeeeeeeeeeeeeeeeee">#N/A</definedName>
    <definedName name="REG_ET" localSheetId="6">#REF!</definedName>
    <definedName name="REG_ET" localSheetId="9">#REF!</definedName>
    <definedName name="REG_ET">#REF!</definedName>
    <definedName name="reg_name">[12]Титульный!$F$6</definedName>
    <definedName name="REG_PROT" localSheetId="6">#REF!,#REF!,#REF!,#REF!,#REF!,#REF!,#REF!</definedName>
    <definedName name="REG_PROT">#REF!,#REF!,#REF!,#REF!,#REF!,#REF!,#REF!</definedName>
    <definedName name="REGcom" localSheetId="6">#REF!</definedName>
    <definedName name="REGcom" localSheetId="9">#REF!</definedName>
    <definedName name="REGcom">#REF!</definedName>
    <definedName name="REGION">[17]TEHSHEET!$B$2:$B$85</definedName>
    <definedName name="region_name">#REF!</definedName>
    <definedName name="REGIONS" localSheetId="5">[26]База!$C$6:$C$89</definedName>
    <definedName name="REGIONS" localSheetId="6">[26]База!$C$6:$C$89</definedName>
    <definedName name="REGIONS" localSheetId="9">#REF!</definedName>
    <definedName name="REGIONS">[22]TEHSHEET!$C$6:$C$93</definedName>
    <definedName name="REGNUM" localSheetId="6">#REF!</definedName>
    <definedName name="REGNUM">#REF!</definedName>
    <definedName name="REGUL" localSheetId="6">#REF!</definedName>
    <definedName name="REGUL" localSheetId="9">#REF!</definedName>
    <definedName name="REGUL">#REF!</definedName>
    <definedName name="REGULATION_1_METHOD">[12]Титульный!$F$23</definedName>
    <definedName name="REGULATION_10_METHOD">[12]Титульный!$F$32</definedName>
    <definedName name="REGULATION_11_METHOD">#REF!</definedName>
    <definedName name="REGULATION_12_METHOD">#REF!</definedName>
    <definedName name="REGULATION_13_METHOD">#REF!</definedName>
    <definedName name="REGULATION_2_METHOD">[12]Титульный!$F$24</definedName>
    <definedName name="REGULATION_3_METHOD">[12]Титульный!$F$25</definedName>
    <definedName name="REGULATION_4_METHOD">[12]Титульный!$F$26</definedName>
    <definedName name="REGULATION_5_METHOD">[12]Титульный!$F$27</definedName>
    <definedName name="REGULATION_6_METHOD">[12]Титульный!$F$28</definedName>
    <definedName name="REGULATION_7_METHOD">[12]Титульный!$F$29</definedName>
    <definedName name="REGULATION_8_METHOD">[12]Титульный!$F$30</definedName>
    <definedName name="REGULATION_9_METHOD">[12]Титульный!$F$31</definedName>
    <definedName name="REGULATION_METHOD">[12]Титульный!$F$22</definedName>
    <definedName name="REPORT_OWNER">#REF!</definedName>
    <definedName name="rererrrrrrrrrrrrrrrr">#N/A</definedName>
    <definedName name="rerrrr">#N/A</definedName>
    <definedName name="retruiyi">#N/A</definedName>
    <definedName name="retytttttttttttttttttt">#N/A</definedName>
    <definedName name="rgk">[26]База!$G$214:$G$217,[26]База!$G$219:$G$224,[26]База!$G$226,[26]База!$G$228,[26]База!$G$230,[26]База!$G$232,[26]База!$G$197:$G$212</definedName>
    <definedName name="rhfgfh">#N/A</definedName>
    <definedName name="ROZN_09">'[17]2009'!#REF!</definedName>
    <definedName name="rr">#N/A</definedName>
    <definedName name="ŕŕ">#N/A</definedName>
    <definedName name="RRE" localSheetId="6">#REF!</definedName>
    <definedName name="RRE" localSheetId="9">#REF!</definedName>
    <definedName name="RRE">#REF!</definedName>
    <definedName name="rrr">[53]Справочники!$B$23:$B$26</definedName>
    <definedName name="rrtget6">#N/A</definedName>
    <definedName name="RSK_DIC">[34]Tch!$C$65</definedName>
    <definedName name="rt">#N/A</definedName>
    <definedName name="rtttttttt">#N/A</definedName>
    <definedName name="rtyuiuy">#N/A</definedName>
    <definedName name="ruk_FIO">[28]Титульный!$D$44</definedName>
    <definedName name="s" localSheetId="5">#REF!</definedName>
    <definedName name="s" localSheetId="6">#REF!</definedName>
    <definedName name="s">#REF!</definedName>
    <definedName name="S1_" localSheetId="5">#REF!</definedName>
    <definedName name="S1_" localSheetId="6">#REF!</definedName>
    <definedName name="S1_">#REF!</definedName>
    <definedName name="S10_" localSheetId="5">#REF!</definedName>
    <definedName name="S10_" localSheetId="6">#REF!</definedName>
    <definedName name="S10_">#REF!</definedName>
    <definedName name="S11_" localSheetId="5">#REF!</definedName>
    <definedName name="S11_" localSheetId="6">#REF!</definedName>
    <definedName name="S11_">#REF!</definedName>
    <definedName name="S12_" localSheetId="5">#REF!</definedName>
    <definedName name="S12_" localSheetId="6">#REF!</definedName>
    <definedName name="S12_">#REF!</definedName>
    <definedName name="S13_" localSheetId="5">#REF!</definedName>
    <definedName name="S13_" localSheetId="6">#REF!</definedName>
    <definedName name="S13_">#REF!</definedName>
    <definedName name="S14_" localSheetId="5">#REF!</definedName>
    <definedName name="S14_" localSheetId="6">#REF!</definedName>
    <definedName name="S14_">#REF!</definedName>
    <definedName name="S15_" localSheetId="5">#REF!</definedName>
    <definedName name="S15_" localSheetId="6">#REF!</definedName>
    <definedName name="S15_">#REF!</definedName>
    <definedName name="S16_" localSheetId="5">#REF!</definedName>
    <definedName name="S16_" localSheetId="6">#REF!</definedName>
    <definedName name="S16_">#REF!</definedName>
    <definedName name="S17_" localSheetId="5">#REF!</definedName>
    <definedName name="S17_" localSheetId="6">#REF!</definedName>
    <definedName name="S17_">#REF!</definedName>
    <definedName name="S18_" localSheetId="5">#REF!</definedName>
    <definedName name="S18_" localSheetId="6">#REF!</definedName>
    <definedName name="S18_">#REF!</definedName>
    <definedName name="S19_" localSheetId="5">#REF!</definedName>
    <definedName name="S19_" localSheetId="6">#REF!</definedName>
    <definedName name="S19_">#REF!</definedName>
    <definedName name="S2_" localSheetId="5">#REF!</definedName>
    <definedName name="S2_" localSheetId="6">#REF!</definedName>
    <definedName name="S2_">#REF!</definedName>
    <definedName name="S20_" localSheetId="5">#REF!</definedName>
    <definedName name="S20_" localSheetId="6">#REF!</definedName>
    <definedName name="S20_">#REF!</definedName>
    <definedName name="S3_" localSheetId="5">#REF!</definedName>
    <definedName name="S3_" localSheetId="6">#REF!</definedName>
    <definedName name="S3_">#REF!</definedName>
    <definedName name="S4_" localSheetId="5">#REF!</definedName>
    <definedName name="S4_" localSheetId="6">#REF!</definedName>
    <definedName name="S4_">#REF!</definedName>
    <definedName name="S5_" localSheetId="5">#REF!</definedName>
    <definedName name="S5_" localSheetId="6">#REF!</definedName>
    <definedName name="S5_">#REF!</definedName>
    <definedName name="S6_" localSheetId="5">#REF!</definedName>
    <definedName name="S6_" localSheetId="6">#REF!</definedName>
    <definedName name="S6_">#REF!</definedName>
    <definedName name="S7_" localSheetId="5">#REF!</definedName>
    <definedName name="S7_" localSheetId="6">#REF!</definedName>
    <definedName name="S7_">#REF!</definedName>
    <definedName name="S8_" localSheetId="5">#REF!</definedName>
    <definedName name="S8_" localSheetId="6">#REF!</definedName>
    <definedName name="S8_">#REF!</definedName>
    <definedName name="S9_" localSheetId="5">#REF!</definedName>
    <definedName name="S9_" localSheetId="6">#REF!</definedName>
    <definedName name="S9_">#REF!</definedName>
    <definedName name="sadfsd">[54]t_настройки!$I$88</definedName>
    <definedName name="SAPBEXrevision" hidden="1">1</definedName>
    <definedName name="SAPBEXsysID" hidden="1">"BW2"</definedName>
    <definedName name="SAPBEXwbID" hidden="1">"479GSPMTNK9HM4ZSIVE5K2SH6"</definedName>
    <definedName name="SBT_ET" localSheetId="6">#REF!</definedName>
    <definedName name="SBT_ET" localSheetId="9">#REF!</definedName>
    <definedName name="SBT_ET">#REF!</definedName>
    <definedName name="SBT_PROT" localSheetId="6">#REF!,#REF!,#REF!,#REF!,'Таблица 4'!P1_SBT_PROT</definedName>
    <definedName name="SBT_PROT" localSheetId="9">#N/A</definedName>
    <definedName name="SBT_PROT">#REF!,#REF!,#REF!,#REF!,'Таблица 3'!P1_SBT_PROT</definedName>
    <definedName name="SBTcom" localSheetId="6">#REF!</definedName>
    <definedName name="SBTcom" localSheetId="9">#REF!</definedName>
    <definedName name="SBTcom">#REF!</definedName>
    <definedName name="sbwt_name">[31]REESTR_ORG!#REF!</definedName>
    <definedName name="sbwt_name_o">[31]REESTR_ORG!#REF!</definedName>
    <definedName name="sbwt_name_oep">[31]REESTR_ORG!#REF!</definedName>
    <definedName name="sbwt_name_p">[31]REESTR_ORG!#REF!</definedName>
    <definedName name="sbwt_post_name">[31]REESTR_ORG!#REF!</definedName>
    <definedName name="sbyt">[26]База!$G$70:$G$75,[26]База!$G$77:$G$78,[26]База!$G$80:$G$83,[26]База!$G$85,[26]База!$G$87:$G$91,[26]База!$G$93,[26]База!$G$95:$G$97,[26]База!$G$52:$G$68</definedName>
    <definedName name="SCENARIOS" localSheetId="5">[26]База!$K$6:$K$7</definedName>
    <definedName name="SCENARIOS" localSheetId="6">[26]База!$K$6:$K$7</definedName>
    <definedName name="SCENARIOS">[22]TEHSHEET!$K$6:$K$8</definedName>
    <definedName name="sch" localSheetId="6">#REF!</definedName>
    <definedName name="sch">#REF!</definedName>
    <definedName name="SCOPE" localSheetId="6">#REF!</definedName>
    <definedName name="SCOPE">#REF!</definedName>
    <definedName name="SCOPE_16_LD" localSheetId="5">#REF!</definedName>
    <definedName name="SCOPE_16_LD" localSheetId="6">#REF!</definedName>
    <definedName name="SCOPE_16_LD" localSheetId="9">#REF!</definedName>
    <definedName name="SCOPE_16_LD">'[22]16'!$E$7:$M$57</definedName>
    <definedName name="SCOPE_16_PRT" localSheetId="5">'Таблица 3'!P1_SCOPE_16_PRT,'Таблица 3'!P2_SCOPE_16_PRT</definedName>
    <definedName name="SCOPE_16_PRT" localSheetId="6">'Таблица 4'!P1_SCOPE_16_PRT,'Таблица 4'!P2_SCOPE_16_PRT</definedName>
    <definedName name="SCOPE_16_PRT" localSheetId="9">#N/A</definedName>
    <definedName name="SCOPE_16_PRT">P1_SCOPE_16_PRT,P2_SCOPE_16_PRT</definedName>
    <definedName name="SCOPE_17.1_LD" localSheetId="5">#REF!</definedName>
    <definedName name="SCOPE_17.1_LD" localSheetId="6">#REF!</definedName>
    <definedName name="SCOPE_17.1_LD">'[22]17.1'!$D$7:$I$27</definedName>
    <definedName name="SCOPE_17.1_PRT" localSheetId="5">[26]База!$D$14:$F$17,[26]База!$D$19:$F$22,[26]База!$I$9:$I$12,[26]База!$I$14:$I$17,[26]База!$I$19:$I$22,[26]База!$D$9:$F$12</definedName>
    <definedName name="SCOPE_17.1_PRT" localSheetId="6">[26]База!$D$14:$F$17,[26]База!$D$19:$F$22,[26]База!$I$9:$I$12,[26]База!$I$14:$I$17,[26]База!$I$19:$I$22,[26]База!$D$9:$F$12</definedName>
    <definedName name="SCOPE_17.1_PRT" localSheetId="9">'[41]17.1'!$D$14:$F$17,'[41]17.1'!$D$19:$F$22,'[41]17.1'!$I$9:$I$12,'[41]17.1'!$I$14:$I$17,'[41]17.1'!$I$19:$I$22,'[41]17.1'!$D$9:$F$12</definedName>
    <definedName name="SCOPE_17.1_PRT">'[38]17.1'!$D$14:$F$17,'[38]17.1'!$D$19:$F$22,'[38]17.1'!$I$9:$I$12,'[38]17.1'!$I$14:$I$17,'[38]17.1'!$I$19:$I$22,'[38]17.1'!$D$9:$F$12</definedName>
    <definedName name="SCOPE_17_LD" localSheetId="5">#REF!</definedName>
    <definedName name="SCOPE_17_LD" localSheetId="6">#REF!</definedName>
    <definedName name="SCOPE_17_LD" localSheetId="9">#REF!</definedName>
    <definedName name="SCOPE_17_LD">'[22]17'!$E$8:$Q$96</definedName>
    <definedName name="SCOPE_17_PRT" localSheetId="5">[55]База!$J$39:$M$41,[55]База!$E$43:$H$51,[55]База!$J$43:$M$51,[55]База!$E$54:$H$56,[55]База!$E$58:$H$66,[55]База!$E$69:$M$81,[55]База!$E$9:$H$11,'Таблица 3'!P1_SCOPE_17_PRT</definedName>
    <definedName name="SCOPE_17_PRT" localSheetId="6">[55]База!$J$39:$M$41,[55]База!$E$43:$H$51,[55]База!$J$43:$M$51,[55]База!$E$54:$H$56,[55]База!$E$58:$H$66,[55]База!$E$69:$M$81,[55]База!$E$9:$H$11,'Таблица 4'!P1_SCOPE_17_PRT</definedName>
    <definedName name="SCOPE_17_PRT" localSheetId="9">#N/A</definedName>
    <definedName name="SCOPE_17_PRT">[40]рабочий!$L$39:$O$41,[40]рабочий!$E$43:$H$51,[40]рабочий!$L$43:$O$51,[40]рабочий!$E$54:$H$56,[40]рабочий!$E$58:$H$66,[40]рабочий!$E$69:$O$81,[40]рабочий!$E$9:$H$11,P1_SCOPE_17_PRT</definedName>
    <definedName name="SCOPE_2" localSheetId="5">#REF!</definedName>
    <definedName name="SCOPE_2" localSheetId="6">#REF!</definedName>
    <definedName name="SCOPE_2">#REF!</definedName>
    <definedName name="SCOPE_2.1_LD" localSheetId="5">#REF!</definedName>
    <definedName name="SCOPE_2.1_LD" localSheetId="6">#REF!</definedName>
    <definedName name="SCOPE_2.1_LD">[22]P2.1!$H$8:$J$45</definedName>
    <definedName name="SCOPE_2.1_PRT" localSheetId="5">#REF!</definedName>
    <definedName name="SCOPE_2.1_PRT" localSheetId="6">#REF!</definedName>
    <definedName name="SCOPE_2.1_PRT">[22]P2.1!$H$8:$I$45</definedName>
    <definedName name="SCOPE_2.2_LD" localSheetId="5">#REF!</definedName>
    <definedName name="SCOPE_2.2_LD" localSheetId="6">#REF!</definedName>
    <definedName name="SCOPE_2.2_LD">[22]P2.2!$G$8:$I$53</definedName>
    <definedName name="SCOPE_2.2_PRT" localSheetId="5">#REF!</definedName>
    <definedName name="SCOPE_2.2_PRT" localSheetId="6">#REF!</definedName>
    <definedName name="SCOPE_2.2_PRT">[22]P2.2!$G$8:$H$53</definedName>
    <definedName name="SCOPE_2_1" localSheetId="6">#REF!</definedName>
    <definedName name="SCOPE_2_1">#REF!</definedName>
    <definedName name="SCOPE_2_DR1" localSheetId="6">#REF!</definedName>
    <definedName name="SCOPE_2_DR1">#REF!</definedName>
    <definedName name="SCOPE_2_DR10" localSheetId="6">#REF!</definedName>
    <definedName name="SCOPE_2_DR10">#REF!</definedName>
    <definedName name="SCOPE_2_DR11" localSheetId="6">#REF!</definedName>
    <definedName name="SCOPE_2_DR11">#REF!</definedName>
    <definedName name="SCOPE_2_DR2" localSheetId="6">#REF!</definedName>
    <definedName name="SCOPE_2_DR2">#REF!</definedName>
    <definedName name="SCOPE_2_DR3" localSheetId="6">#REF!</definedName>
    <definedName name="SCOPE_2_DR3">#REF!</definedName>
    <definedName name="SCOPE_2_DR4" localSheetId="6">#REF!</definedName>
    <definedName name="SCOPE_2_DR4">#REF!</definedName>
    <definedName name="SCOPE_2_DR5" localSheetId="6">#REF!</definedName>
    <definedName name="SCOPE_2_DR5">#REF!</definedName>
    <definedName name="SCOPE_2_DR6" localSheetId="6">#REF!</definedName>
    <definedName name="SCOPE_2_DR6">#REF!</definedName>
    <definedName name="SCOPE_2_DR7" localSheetId="6">#REF!</definedName>
    <definedName name="SCOPE_2_DR7">#REF!</definedName>
    <definedName name="SCOPE_2_DR8" localSheetId="6">#REF!</definedName>
    <definedName name="SCOPE_2_DR8">#REF!</definedName>
    <definedName name="SCOPE_2_DR9" localSheetId="6">#REF!</definedName>
    <definedName name="SCOPE_2_DR9">#REF!</definedName>
    <definedName name="SCOPE_24_LD" localSheetId="5">[26]База!$E$8:$J$47,[26]База!$E$49:$J$66</definedName>
    <definedName name="SCOPE_24_LD" localSheetId="6">[26]База!$E$8:$J$47,[26]База!$E$49:$J$66</definedName>
    <definedName name="SCOPE_24_LD" localSheetId="9">'[41]24'!$E$8:$J$47,'[41]24'!$E$49:$J$66</definedName>
    <definedName name="SCOPE_24_LD">'[38]24'!$E$8:$J$47,'[38]24'!$E$49:$J$66</definedName>
    <definedName name="SCOPE_24_PRT" localSheetId="5">[26]База!$E$41:$I$41,[26]База!$E$34:$I$34,[26]База!$E$36:$I$36,[26]База!$E$43:$I$43</definedName>
    <definedName name="SCOPE_24_PRT" localSheetId="6">[26]База!$E$41:$I$41,[26]База!$E$34:$I$34,[26]База!$E$36:$I$36,[26]База!$E$43:$I$43</definedName>
    <definedName name="SCOPE_24_PRT" localSheetId="9">'[41]24'!$E$41:$I$41,'[41]24'!$E$34:$I$34,'[41]24'!$E$36:$I$36,'[41]24'!$E$43:$I$43</definedName>
    <definedName name="SCOPE_24_PRT">'[38]24'!$E$41:$I$41,'[38]24'!$E$34:$I$34,'[38]24'!$E$36:$I$36,'[38]24'!$E$43:$I$43</definedName>
    <definedName name="SCOPE_25_LD" localSheetId="5">#REF!</definedName>
    <definedName name="SCOPE_25_LD" localSheetId="6">#REF!</definedName>
    <definedName name="SCOPE_25_LD">'[22]25'!$E$8:$J$64</definedName>
    <definedName name="SCOPE_25_PRT" localSheetId="5">[26]База!$E$20:$I$20,[26]База!$E$34:$I$34,[26]База!$E$41:$I$41,[26]База!$E$8:$I$10</definedName>
    <definedName name="SCOPE_25_PRT" localSheetId="6">[26]База!$E$20:$I$20,[26]База!$E$34:$I$34,[26]База!$E$41:$I$41,[26]База!$E$8:$I$10</definedName>
    <definedName name="SCOPE_25_PRT" localSheetId="9">'[41]25'!$E$20:$I$20,'[41]25'!$E$34:$I$34,'[41]25'!$E$41:$I$41,'[41]25'!$E$8:$I$10</definedName>
    <definedName name="SCOPE_25_PRT">'[38]25'!$E$20:$I$20,'[38]25'!$E$34:$I$34,'[38]25'!$E$41:$I$41,'[38]25'!$E$8:$I$10</definedName>
    <definedName name="SCOPE_3_DR1" localSheetId="6">#REF!</definedName>
    <definedName name="SCOPE_3_DR1">#REF!</definedName>
    <definedName name="SCOPE_3_DR10" localSheetId="6">#REF!</definedName>
    <definedName name="SCOPE_3_DR10">#REF!</definedName>
    <definedName name="SCOPE_3_DR11" localSheetId="6">#REF!</definedName>
    <definedName name="SCOPE_3_DR11">#REF!</definedName>
    <definedName name="SCOPE_3_DR2" localSheetId="6">#REF!</definedName>
    <definedName name="SCOPE_3_DR2">#REF!</definedName>
    <definedName name="SCOPE_3_DR3" localSheetId="6">#REF!</definedName>
    <definedName name="SCOPE_3_DR3">#REF!</definedName>
    <definedName name="SCOPE_3_DR4" localSheetId="6">#REF!</definedName>
    <definedName name="SCOPE_3_DR4">#REF!</definedName>
    <definedName name="SCOPE_3_DR5" localSheetId="6">#REF!</definedName>
    <definedName name="SCOPE_3_DR5">#REF!</definedName>
    <definedName name="SCOPE_3_DR6" localSheetId="6">#REF!</definedName>
    <definedName name="SCOPE_3_DR6">#REF!</definedName>
    <definedName name="SCOPE_3_DR7" localSheetId="6">#REF!</definedName>
    <definedName name="SCOPE_3_DR7">#REF!</definedName>
    <definedName name="SCOPE_3_DR8" localSheetId="6">#REF!</definedName>
    <definedName name="SCOPE_3_DR8">#REF!</definedName>
    <definedName name="SCOPE_3_DR9" localSheetId="6">#REF!</definedName>
    <definedName name="SCOPE_3_DR9">#REF!</definedName>
    <definedName name="SCOPE_3_LD" localSheetId="5">#REF!</definedName>
    <definedName name="SCOPE_3_LD" localSheetId="6">#REF!</definedName>
    <definedName name="SCOPE_3_LD">'[22]3'!$E$11:$AB$25</definedName>
    <definedName name="SCOPE_3_PRT" localSheetId="5">#REF!</definedName>
    <definedName name="SCOPE_3_PRT" localSheetId="6">#REF!</definedName>
    <definedName name="SCOPE_3_PRT">'[22]3'!$E$12:$X$24</definedName>
    <definedName name="SCOPE_4_LD" localSheetId="5">#REF!</definedName>
    <definedName name="SCOPE_4_LD" localSheetId="6">#REF!</definedName>
    <definedName name="SCOPE_4_LD" localSheetId="9">#REF!</definedName>
    <definedName name="SCOPE_4_LD">'[22]4'!$E$11:$AH$32</definedName>
    <definedName name="SCOPE_4_PRT" localSheetId="5">[55]База!$Z$27:$AC$31,[55]База!$F$14:$I$20,'Таблица 3'!P1_SCOPE_4_PRT,'Таблица 3'!P2_SCOPE_4_PRT</definedName>
    <definedName name="SCOPE_4_PRT" localSheetId="6">[55]База!$Z$27:$AC$31,[55]База!$F$14:$I$20,'Таблица 4'!P1_SCOPE_4_PRT,'Таблица 4'!P2_SCOPE_4_PRT</definedName>
    <definedName name="SCOPE_4_PRT" localSheetId="9">#N/A</definedName>
    <definedName name="SCOPE_4_PRT">'[38]4'!$Z$27:$AC$31,'[38]4'!$F$14:$I$20,P1_SCOPE_4_PRT,P2_SCOPE_4_PRT</definedName>
    <definedName name="SCOPE_5_LD" localSheetId="5">#REF!</definedName>
    <definedName name="SCOPE_5_LD" localSheetId="6">#REF!</definedName>
    <definedName name="SCOPE_5_LD">'[22]5'!$E$11:$AH$32</definedName>
    <definedName name="SCOPE_5_PRT" localSheetId="5">[55]База!$Z$27:$AC$31,[55]База!$F$14:$I$21,'Таблица 3'!P1_SCOPE_5_PRT,'Таблица 3'!P2_SCOPE_5_PRT</definedName>
    <definedName name="SCOPE_5_PRT" localSheetId="6">[55]База!$Z$27:$AC$31,[55]База!$F$14:$I$21,'Таблица 4'!P1_SCOPE_5_PRT,'Таблица 4'!P2_SCOPE_5_PRT</definedName>
    <definedName name="SCOPE_5_PRT" localSheetId="9">'[41]5'!$Z$27:$AC$31,'[41]5'!$F$14:$I$21,'Финансовые показатели'!P1_SCOPE_5_PRT,'Финансовые показатели'!P2_SCOPE_5_PRT</definedName>
    <definedName name="SCOPE_5_PRT">'[38]5'!$Z$27:$AC$31,'[38]5'!$F$14:$I$21,P1_SCOPE_5_PRT,P2_SCOPE_5_PRT</definedName>
    <definedName name="SCOPE_CL">[39]Справочники!$F$11:$F$11</definedName>
    <definedName name="SCOPE_CORR" localSheetId="5">#REF!,#REF!,#REF!,#REF!,#REF!,'Таблица 3'!P1_SCOPE_CORR,'Таблица 3'!P2_SCOPE_CORR</definedName>
    <definedName name="SCOPE_CORR" localSheetId="6">#REF!,#REF!,#REF!,#REF!,#REF!,'Таблица 4'!P1_SCOPE_CORR,'Таблица 4'!P2_SCOPE_CORR</definedName>
    <definedName name="SCOPE_CORR">#REF!,#REF!,#REF!,#REF!,#REF!,P1_SCOPE_CORR,P2_SCOPE_CORR</definedName>
    <definedName name="SCOPE_CPR" localSheetId="5">#REF!</definedName>
    <definedName name="SCOPE_CPR" localSheetId="6">#REF!</definedName>
    <definedName name="SCOPE_CPR">[35]Регионы!#REF!</definedName>
    <definedName name="SCOPE_DATA_CNG" localSheetId="6">#REF!,#REF!,#REF!</definedName>
    <definedName name="SCOPE_DATA_CNG">#REF!,#REF!,#REF!</definedName>
    <definedName name="SCOPE_DOP" localSheetId="5">#REF!,'Таблица 3'!P1_SCOPE_DOP</definedName>
    <definedName name="SCOPE_DOP" localSheetId="6">#REF!,'Таблица 4'!P1_SCOPE_DOP</definedName>
    <definedName name="SCOPE_DOP">[35]Регионы!#REF!,P1_SCOPE_DOP</definedName>
    <definedName name="SCOPE_DOP2" localSheetId="5">#REF!,#REF!,#REF!,#REF!,#REF!,#REF!</definedName>
    <definedName name="SCOPE_DOP2" localSheetId="6">#REF!,#REF!,#REF!,#REF!,#REF!,#REF!</definedName>
    <definedName name="SCOPE_DOP2">#REF!,#REF!,#REF!,#REF!,#REF!,#REF!</definedName>
    <definedName name="SCOPE_DOP3" localSheetId="6">#REF!,#REF!,#REF!,#REF!,#REF!,#REF!</definedName>
    <definedName name="SCOPE_DOP3">#REF!,#REF!,#REF!,#REF!,#REF!,#REF!</definedName>
    <definedName name="SCOPE_ESOLD" localSheetId="6">#REF!</definedName>
    <definedName name="SCOPE_ESOLD" localSheetId="9">#REF!</definedName>
    <definedName name="SCOPE_ESOLD">#REF!</definedName>
    <definedName name="SCOPE_ETALON" localSheetId="6">#REF!</definedName>
    <definedName name="SCOPE_ETALON">#REF!</definedName>
    <definedName name="SCOPE_ETALON2" localSheetId="6">#REF!</definedName>
    <definedName name="SCOPE_ETALON2" localSheetId="9">#REF!</definedName>
    <definedName name="SCOPE_ETALON2">#REF!</definedName>
    <definedName name="SCOPE_F1_PRT" localSheetId="5">[55]База!$D$86:$E$95,'Таблица 3'!P1_SCOPE_F1_PRT,'Таблица 3'!P2_SCOPE_F1_PRT,'Таблица 3'!P3_SCOPE_F1_PRT,'Таблица 3'!P4_SCOPE_F1_PRT</definedName>
    <definedName name="SCOPE_F1_PRT" localSheetId="6">[55]База!$D$86:$E$95,'Таблица 4'!P1_SCOPE_F1_PRT,'Таблица 4'!P2_SCOPE_F1_PRT,'Таблица 4'!P3_SCOPE_F1_PRT,'Таблица 4'!P4_SCOPE_F1_PRT</definedName>
    <definedName name="SCOPE_F1_PRT" localSheetId="9">#N/A</definedName>
    <definedName name="SCOPE_F1_PRT">#REF!,P1_SCOPE_F1_PRT,P2_SCOPE_F1_PRT,P3_SCOPE_F1_PRT,P4_SCOPE_F1_PRT</definedName>
    <definedName name="SCOPE_F2_LD1" localSheetId="5">#REF!</definedName>
    <definedName name="SCOPE_F2_LD1" localSheetId="6">#REF!</definedName>
    <definedName name="SCOPE_F2_LD1" localSheetId="9">#REF!</definedName>
    <definedName name="SCOPE_F2_LD1">#REF!</definedName>
    <definedName name="SCOPE_F2_LD2" localSheetId="5">#REF!</definedName>
    <definedName name="SCOPE_F2_LD2" localSheetId="6">#REF!</definedName>
    <definedName name="SCOPE_F2_LD2">#REF!</definedName>
    <definedName name="SCOPE_F2_PRT" localSheetId="5">[55]База!$C$5:$D$5,[55]База!$C$52:$C$57,[55]База!$D$57:$G$57,'Таблица 3'!P1_SCOPE_F2_PRT,'Таблица 3'!P2_SCOPE_F2_PRT</definedName>
    <definedName name="SCOPE_F2_PRT" localSheetId="6">[55]База!$C$5:$D$5,[55]База!$C$52:$C$57,[55]База!$D$57:$G$57,'Таблица 4'!P1_SCOPE_F2_PRT,'Таблица 4'!P2_SCOPE_F2_PRT</definedName>
    <definedName name="SCOPE_F2_PRT" localSheetId="9">'[41]Ф-2 (для АО-энерго)'!$C$5:$D$5,'[41]Ф-2 (для АО-энерго)'!$C$52:$C$57,'[41]Ф-2 (для АО-энерго)'!$D$57:$G$57,'Финансовые показатели'!P1_SCOPE_F2_PRT,'Финансовые показатели'!P2_SCOPE_F2_PRT</definedName>
    <definedName name="SCOPE_F2_PRT">#REF!,#REF!,#REF!,P1_SCOPE_F2_PRT,P2_SCOPE_F2_PRT</definedName>
    <definedName name="SCOPE_FL">[39]Справочники!$H$11:$H$14</definedName>
    <definedName name="SCOPE_FLOAD" localSheetId="6">#REF!,'Таблица 4'!P1_SCOPE_FLOAD</definedName>
    <definedName name="SCOPE_FLOAD" localSheetId="9">#N/A</definedName>
    <definedName name="SCOPE_FLOAD">#REF!,'Таблица 3'!P1_SCOPE_FLOAD</definedName>
    <definedName name="SCOPE_FORM46_EE1" localSheetId="6">#REF!</definedName>
    <definedName name="SCOPE_FORM46_EE1" localSheetId="9">#REF!</definedName>
    <definedName name="SCOPE_FORM46_EE1">#REF!</definedName>
    <definedName name="SCOPE_FORM46_EE1_ZAG_KOD">#REF!</definedName>
    <definedName name="SCOPE_FORM46_EE1_ZAG_NAME">#REF!</definedName>
    <definedName name="SCOPE_FRML" localSheetId="6">#REF!,#REF!,'Таблица 4'!P1_SCOPE_FRML</definedName>
    <definedName name="SCOPE_FRML" localSheetId="9">#N/A</definedName>
    <definedName name="SCOPE_FRML">#REF!,#REF!,'Таблица 3'!P1_SCOPE_FRML</definedName>
    <definedName name="SCOPE_FST7" localSheetId="5">#REF!,#REF!,#REF!,#REF!,[0]!P1_SCOPE_FST7</definedName>
    <definedName name="SCOPE_FST7" localSheetId="6">#REF!,#REF!,#REF!,#REF!,'Таблица 4'!P1_SCOPE_FST7</definedName>
    <definedName name="SCOPE_FST7">#REF!,#REF!,#REF!,#REF!,P1_SCOPE_FST7</definedName>
    <definedName name="SCOPE_FULL_LOAD" localSheetId="5">[0]!P16_SCOPE_FULL_LOAD,[0]!P17_SCOPE_FULL_LOAD</definedName>
    <definedName name="SCOPE_FULL_LOAD" localSheetId="6">[0]!P16_SCOPE_FULL_LOAD,[0]!P17_SCOPE_FULL_LOAD</definedName>
    <definedName name="SCOPE_FULL_LOAD">P14_SCOPE_FULL_LOAD,P15_SCOPE_FULL_LOAD</definedName>
    <definedName name="SCOPE_IND" localSheetId="5">#REF!,#REF!,'Таблица 3'!P1_SCOPE_IND,'Таблица 3'!P2_SCOPE_IND,'Таблица 3'!P3_SCOPE_IND,'Таблица 3'!P4_SCOPE_IND</definedName>
    <definedName name="SCOPE_IND" localSheetId="6">#REF!,#REF!,'Таблица 4'!P1_SCOPE_IND,'Таблица 4'!P2_SCOPE_IND,'Таблица 4'!P3_SCOPE_IND,'Таблица 4'!P4_SCOPE_IND</definedName>
    <definedName name="SCOPE_IND">'[35]2008 -2010'!$H$15:$I$15,P1_SCOPE_IND,P2_SCOPE_IND,P3_SCOPE_IND,P4_SCOPE_IND,P5_SCOPE_IND</definedName>
    <definedName name="SCOPE_IND2" localSheetId="5">#REF!,#REF!,#REF!,'Таблица 3'!P1_SCOPE_IND2,'Таблица 3'!P2_SCOPE_IND2,'Таблица 3'!P3_SCOPE_IND2,'Таблица 3'!P4_SCOPE_IND2</definedName>
    <definedName name="SCOPE_IND2" localSheetId="6">#REF!,#REF!,#REF!,'Таблица 4'!P1_SCOPE_IND2,'Таблица 4'!P2_SCOPE_IND2,'Таблица 4'!P3_SCOPE_IND2,'Таблица 4'!P4_SCOPE_IND2</definedName>
    <definedName name="SCOPE_IND2">'[35]2008 -2010'!$AB$58:$AC$58,'[35]2008 -2010'!$H$15:$I$15,P1_SCOPE_IND2,P2_SCOPE_IND2,P3_SCOPE_IND2,P4_SCOPE_IND2,P5_SCOPE_IND2</definedName>
    <definedName name="scope_ld" localSheetId="6">#REF!</definedName>
    <definedName name="scope_ld">#REF!</definedName>
    <definedName name="SCOPE_LOAD" localSheetId="6">#REF!</definedName>
    <definedName name="SCOPE_LOAD" localSheetId="9">#REF!</definedName>
    <definedName name="SCOPE_LOAD">#REF!</definedName>
    <definedName name="SCOPE_LOAD_FUEL" localSheetId="6">#REF!</definedName>
    <definedName name="SCOPE_LOAD_FUEL" localSheetId="9">#REF!</definedName>
    <definedName name="SCOPE_LOAD_FUEL">#REF!</definedName>
    <definedName name="SCOPE_LOAD1" localSheetId="6">#REF!</definedName>
    <definedName name="SCOPE_LOAD1" localSheetId="9">#REF!</definedName>
    <definedName name="SCOPE_LOAD1">#REF!</definedName>
    <definedName name="SCOPE_LOAD2">'[56]Стоимость ЭЭ'!$G$111:$AN$113,'[56]Стоимость ЭЭ'!$G$93:$AN$95,'[56]Стоимость ЭЭ'!$G$51:$AN$53</definedName>
    <definedName name="SCOPE_MO">[57]Справочники!$K$6:$K$742,[57]Справочники!#REF!</definedName>
    <definedName name="SCOPE_MUPS">[57]Свод!#REF!,[57]Свод!#REF!</definedName>
    <definedName name="SCOPE_MUPS_NAMES">[57]Свод!#REF!,[57]Свод!#REF!</definedName>
    <definedName name="SCOPE_NALOG">[58]Справочники!$R$3:$R$4</definedName>
    <definedName name="SCOPE_NET_DATE" localSheetId="6">#REF!,#REF!,#REF!,'Таблица 4'!P1_SCOPE_NET_DATE</definedName>
    <definedName name="SCOPE_NET_DATE">#REF!,#REF!,#REF!,[0]!P1_SCOPE_NET_DATE</definedName>
    <definedName name="SCOPE_NET_NVV" localSheetId="6">#REF!,'Таблица 4'!P1_SCOPE_NET_NVV</definedName>
    <definedName name="SCOPE_NET_NVV">#REF!,[0]!P1_SCOPE_NET_NVV</definedName>
    <definedName name="SCOPE_NOTIND" localSheetId="5">'Таблица 3'!P1_SCOPE_NOTIND,'Таблица 3'!P2_SCOPE_NOTIND,'Таблица 3'!P3_SCOPE_NOTIND,'Таблица 3'!P4_SCOPE_NOTIND,'Таблица 3'!P5_SCOPE_NOTIND,'Таблица 3'!P6_SCOPE_NOTIND,'Таблица 3'!P7_SCOPE_NOTIND,[0]!P8_SCOPE_NOTIND</definedName>
    <definedName name="SCOPE_NOTIND" localSheetId="6">'Таблица 4'!P1_SCOPE_NOTIND,'Таблица 4'!P2_SCOPE_NOTIND,'Таблица 4'!P3_SCOPE_NOTIND,'Таблица 4'!P4_SCOPE_NOTIND,'Таблица 4'!P5_SCOPE_NOTIND,'Таблица 4'!P6_SCOPE_NOTIND,'Таблица 4'!P7_SCOPE_NOTIND,'Таблица 4'!P8_SCOPE_NOTIND</definedName>
    <definedName name="SCOPE_NotInd">P2_SCOPE_NotInd,P3_SCOPE_NotInd,P4_SCOPE_NotInd,P5_SCOPE_NotInd,P6_SCOPE_NotInd,P7_SCOPE_NotInd</definedName>
    <definedName name="SCOPE_NotInd2" localSheetId="5">'Таблица 3'!P4_SCOPE_NotInd2,'Таблица 3'!P5_SCOPE_NotInd2,'Таблица 3'!P6_SCOPE_NotInd2,[0]!P7_SCOPE_NotInd2</definedName>
    <definedName name="SCOPE_NotInd2" localSheetId="6">'Таблица 4'!P4_SCOPE_NotInd2,'Таблица 4'!P5_SCOPE_NotInd2,'Таблица 4'!P6_SCOPE_NotInd2,[0]!P7_SCOPE_NotInd2</definedName>
    <definedName name="SCOPE_NotInd2">P4_SCOPE_NotInd2,P5_SCOPE_NotInd2,P6_SCOPE_NotInd2,P7_SCOPE_NotInd2</definedName>
    <definedName name="SCOPE_NotInd3" localSheetId="5">#REF!,#REF!,#REF!,'Таблица 3'!P1_SCOPE_NotInd3,'Таблица 3'!P2_SCOPE_NotInd3</definedName>
    <definedName name="SCOPE_NotInd3" localSheetId="6">#REF!,#REF!,#REF!,'Таблица 4'!P1_SCOPE_NotInd3,'Таблица 4'!P2_SCOPE_NotInd3</definedName>
    <definedName name="SCOPE_NotInd3">'[35]2008 -2010'!$AD$36:$AD$37,'[35]2008 -2010'!$AF$36:$AF$37,'[35]2008 -2010'!$G$59:$G$60,P1_SCOPE_NotInd3,P2_SCOPE_NotInd3</definedName>
    <definedName name="SCOPE_ORE" localSheetId="6">#REF!</definedName>
    <definedName name="SCOPE_ORE" localSheetId="9">#REF!</definedName>
    <definedName name="SCOPE_ORE">#REF!</definedName>
    <definedName name="SCOPE_OUTD" localSheetId="5">[26]База!$G$23:$G$30,[26]База!$G$32:$G$35,[26]База!$G$37,[26]База!$G$39:$G$45,[26]База!$G$47,[26]База!$G$49,[26]База!$G$5:$G$21</definedName>
    <definedName name="SCOPE_OUTD" localSheetId="6">[26]База!$G$23:$G$30,[26]База!$G$32:$G$35,[26]База!$G$37,[26]База!$G$39:$G$45,[26]База!$G$47,[26]База!$G$49,[26]База!$G$5:$G$21</definedName>
    <definedName name="SCOPE_OUTD">[35]FST5!$G$23:$G$30,[35]FST5!$G$32:$G$35,[35]FST5!$G$37,[35]FST5!$G$39:$G$45,[35]FST5!$G$47,[35]FST5!$G$49,[35]FST5!$G$5:$G$21</definedName>
    <definedName name="SCOPE_PER_LD" localSheetId="5">#REF!</definedName>
    <definedName name="SCOPE_PER_LD" localSheetId="6">#REF!</definedName>
    <definedName name="SCOPE_PER_LD">[22]перекрестка!$F$12:$O$88</definedName>
    <definedName name="SCOPE_PER_PRT" localSheetId="5">'Таблица 3'!P5_SCOPE_PER_PRT,'Таблица 3'!P6_SCOPE_PER_PRT,'Таблица 3'!P7_SCOPE_PER_PRT,[0]!P8_SCOPE_PER_PRT</definedName>
    <definedName name="SCOPE_PER_PRT" localSheetId="6">'Таблица 4'!P5_SCOPE_PER_PRT,'Таблица 4'!P6_SCOPE_PER_PRT,'Таблица 4'!P7_SCOPE_PER_PRT,[0]!P8_SCOPE_PER_PRT</definedName>
    <definedName name="SCOPE_PER_PRT" localSheetId="9">#N/A</definedName>
    <definedName name="SCOPE_PER_PRT">P5_SCOPE_PER_PRT,P6_SCOPE_PER_PRT,P7_SCOPE_PER_PRT,P8_SCOPE_PER_PRT</definedName>
    <definedName name="SCOPE_PRD" localSheetId="6">#REF!</definedName>
    <definedName name="SCOPE_PRD" localSheetId="9">#REF!</definedName>
    <definedName name="SCOPE_PRD">#REF!</definedName>
    <definedName name="SCOPE_PRD_ET" localSheetId="6">#REF!</definedName>
    <definedName name="SCOPE_PRD_ET" localSheetId="9">#REF!</definedName>
    <definedName name="SCOPE_PRD_ET">#REF!</definedName>
    <definedName name="SCOPE_PRD_ET2" localSheetId="6">#REF!</definedName>
    <definedName name="SCOPE_PRD_ET2" localSheetId="9">#REF!</definedName>
    <definedName name="SCOPE_PRD_ET2">#REF!</definedName>
    <definedName name="SCOPE_PRIM" localSheetId="6">#REF!,#REF!,#REF!,#REF!</definedName>
    <definedName name="SCOPE_PRIM">#REF!,#REF!,#REF!,#REF!</definedName>
    <definedName name="SCOPE_PRT" localSheetId="6">#REF!,#REF!,#REF!,#REF!,#REF!,#REF!</definedName>
    <definedName name="SCOPE_PRT" localSheetId="9">#REF!,#REF!,#REF!,#REF!,#REF!,#REF!</definedName>
    <definedName name="SCOPE_PRT">#REF!,#REF!,#REF!,#REF!,#REF!,#REF!</definedName>
    <definedName name="SCOPE_PRZ" localSheetId="6">#REF!</definedName>
    <definedName name="SCOPE_PRZ" localSheetId="9">#REF!</definedName>
    <definedName name="SCOPE_PRZ">#REF!</definedName>
    <definedName name="SCOPE_PRZ_ET" localSheetId="6">#REF!</definedName>
    <definedName name="SCOPE_PRZ_ET" localSheetId="9">#REF!</definedName>
    <definedName name="SCOPE_PRZ_ET">#REF!</definedName>
    <definedName name="SCOPE_PRZ_ET2" localSheetId="6">#REF!</definedName>
    <definedName name="SCOPE_PRZ_ET2" localSheetId="9">#REF!</definedName>
    <definedName name="SCOPE_PRZ_ET2">#REF!</definedName>
    <definedName name="SCOPE_REGIONS" localSheetId="6">#REF!</definedName>
    <definedName name="SCOPE_REGIONS" localSheetId="9">#REF!</definedName>
    <definedName name="SCOPE_REGIONS">#REF!</definedName>
    <definedName name="SCOPE_REGLD" localSheetId="6">#REF!</definedName>
    <definedName name="SCOPE_REGLD" localSheetId="9">#REF!</definedName>
    <definedName name="SCOPE_REGLD">#REF!</definedName>
    <definedName name="SCOPE_REGS" localSheetId="6">#REF!,#REF!,#REF!,'Таблица 4'!P1_SCOPE_REGS</definedName>
    <definedName name="SCOPE_REGS">#REF!,#REF!,#REF!,[0]!P1_SCOPE_REGS</definedName>
    <definedName name="SCOPE_RG" localSheetId="6">#REF!</definedName>
    <definedName name="SCOPE_RG" localSheetId="9">#REF!</definedName>
    <definedName name="SCOPE_RG">#REF!</definedName>
    <definedName name="SCOPE_SAVE2" localSheetId="5">#REF!,#REF!,#REF!,#REF!,#REF!,'Таблица 3'!P1_SCOPE_SAVE2,'Таблица 3'!P2_SCOPE_SAVE2</definedName>
    <definedName name="SCOPE_SAVE2" localSheetId="6">#REF!,#REF!,#REF!,#REF!,#REF!,'Таблица 4'!P1_SCOPE_SAVE2,'Таблица 4'!P2_SCOPE_SAVE2</definedName>
    <definedName name="SCOPE_SAVE2">'[35]2008 -2010'!$L$36:$L$37,'[35]2008 -2010'!$J$29,'[35]2008 -2010'!$J$21,'[35]2008 -2010'!$J$14,'[35]2008 -2010'!$AD$48,P1_SCOPE_SAVE2,P2_SCOPE_SAVE2</definedName>
    <definedName name="SCOPE_SBTLD" localSheetId="6">#REF!</definedName>
    <definedName name="SCOPE_SBTLD" localSheetId="9">#REF!</definedName>
    <definedName name="SCOPE_SBTLD">#REF!</definedName>
    <definedName name="SCOPE_SETLD" localSheetId="6">#REF!</definedName>
    <definedName name="SCOPE_SETLD" localSheetId="9">#REF!</definedName>
    <definedName name="SCOPE_SETLD">#REF!</definedName>
    <definedName name="SCOPE_SPR_PRT" localSheetId="5">[26]База!$D$21:$J$22,[26]База!$E$13:$I$14,[26]База!$F$27:$H$28</definedName>
    <definedName name="SCOPE_SPR_PRT" localSheetId="6">[26]База!$D$21:$J$22,[26]База!$E$13:$I$14,[26]База!$F$27:$H$28</definedName>
    <definedName name="SCOPE_SPR_PRT" localSheetId="9">[41]Справочники!$D$21:$J$22,[41]Справочники!$E$13:$I$14,[41]Справочники!$F$27:$H$28</definedName>
    <definedName name="SCOPE_SPR_PRT">[38]Справочники!$D$21:$J$22,[38]Справочники!$E$13:$I$14,[38]Справочники!$F$27:$H$28</definedName>
    <definedName name="SCOPE_SS" localSheetId="5">#REF!,#REF!,#REF!,#REF!,#REF!,#REF!</definedName>
    <definedName name="SCOPE_SS" localSheetId="6">#REF!,#REF!,#REF!,#REF!,#REF!,#REF!</definedName>
    <definedName name="SCOPE_SS">[59]Регионы!$J$25:$J$31,[59]Регионы!$J$33,[59]Регионы!$I$14,[59]Регионы!$J$35:$J$37</definedName>
    <definedName name="SCOPE_SS2" localSheetId="5">#REF!</definedName>
    <definedName name="SCOPE_SS2" localSheetId="6">#REF!</definedName>
    <definedName name="SCOPE_SS2">[59]Регионы!$K$50:$L$50</definedName>
    <definedName name="SCOPE_SV_LD1" localSheetId="5">#REF!,#REF!,#REF!,#REF!,#REF!,'Таблица 3'!P1_SCOPE_SV_LD1</definedName>
    <definedName name="SCOPE_SV_LD1" localSheetId="6">#REF!,#REF!,#REF!,#REF!,#REF!,'Таблица 4'!P1_SCOPE_SV_LD1</definedName>
    <definedName name="SCOPE_SV_LD1" localSheetId="9">#N/A</definedName>
    <definedName name="SCOPE_SV_LD1">[38]свод!$E$114:$M$114,[38]свод!$E$116:$M$127,[38]свод!$E$130:$M$131,[38]свод!$E$133:$M$137,[38]свод!$E$10:$M$74,P1_SCOPE_SV_LD1</definedName>
    <definedName name="SCOPE_SV_LD2" localSheetId="5">#REF!</definedName>
    <definedName name="SCOPE_SV_LD2" localSheetId="6">#REF!</definedName>
    <definedName name="SCOPE_SV_LD2" localSheetId="9">#REF!</definedName>
    <definedName name="SCOPE_SV_LD2">[22]свод!$D$156:$I$164</definedName>
    <definedName name="SCOPE_SV_PRT" localSheetId="5">'Таблица 3'!P1_SCOPE_SV_PRT,'Таблица 3'!P2_SCOPE_SV_PRT,'Таблица 3'!P3_SCOPE_SV_PRT</definedName>
    <definedName name="SCOPE_SV_PRT" localSheetId="6">'Таблица 4'!P1_SCOPE_SV_PRT,'Таблица 4'!P2_SCOPE_SV_PRT,'Таблица 4'!P3_SCOPE_SV_PRT</definedName>
    <definedName name="SCOPE_SV_PRT" localSheetId="9">#N/A</definedName>
    <definedName name="SCOPE_SV_PRT">P1_SCOPE_SV_PRT,P2_SCOPE_SV_PRT,P3_SCOPE_SV_PRT</definedName>
    <definedName name="SCOPE_SYS_B" localSheetId="6">#REF!</definedName>
    <definedName name="SCOPE_SYS_B">#REF!</definedName>
    <definedName name="SCOPE_TAR_B" localSheetId="6">#REF!,#REF!,#REF!</definedName>
    <definedName name="SCOPE_TAR_B">#REF!,#REF!,#REF!</definedName>
    <definedName name="SCOPE_TAR_REG" localSheetId="6">#REF!,#REF!,#REF!,#REF!,#REF!</definedName>
    <definedName name="SCOPE_TAR_REG">#REF!,#REF!,#REF!,#REF!,#REF!</definedName>
    <definedName name="SCOPE_TAR_SAVE" localSheetId="6">#REF!,#REF!</definedName>
    <definedName name="SCOPE_TAR_SAVE">#REF!,#REF!</definedName>
    <definedName name="SCOPE_TAR_SAVE_B" localSheetId="6">#REF!</definedName>
    <definedName name="SCOPE_TAR_SAVE_B">#REF!</definedName>
    <definedName name="SCOPE_TAR_SYS" localSheetId="6">#REF!</definedName>
    <definedName name="SCOPE_TAR_SYS">#REF!</definedName>
    <definedName name="SCOPE_TP" localSheetId="5">[26]База!$L$12:$L$23,[26]База!$L$5:$L$8</definedName>
    <definedName name="SCOPE_TP" localSheetId="6">[26]База!$L$12:$L$23,[26]База!$L$5:$L$8</definedName>
    <definedName name="SCOPE_TP">[35]FST5!$L$12:$L$23,[35]FST5!$L$5:$L$8</definedName>
    <definedName name="SCOPE_TP_1" localSheetId="6">#REF!</definedName>
    <definedName name="SCOPE_TP_1">#REF!</definedName>
    <definedName name="SCOPE10" localSheetId="6">#REF!</definedName>
    <definedName name="SCOPE10">#REF!</definedName>
    <definedName name="SCOPE11" localSheetId="6">#REF!</definedName>
    <definedName name="SCOPE11">#REF!</definedName>
    <definedName name="SCOPE12" localSheetId="6">#REF!</definedName>
    <definedName name="SCOPE12">#REF!</definedName>
    <definedName name="SCOPE2" localSheetId="6">#REF!</definedName>
    <definedName name="SCOPE2">#REF!</definedName>
    <definedName name="SCOPE3" localSheetId="6">#REF!</definedName>
    <definedName name="SCOPE3">#REF!</definedName>
    <definedName name="SCOPE4" localSheetId="6">#REF!</definedName>
    <definedName name="SCOPE4">#REF!</definedName>
    <definedName name="SCOPE5" localSheetId="6">#REF!</definedName>
    <definedName name="SCOPE5">#REF!</definedName>
    <definedName name="SCOPE6" localSheetId="6">#REF!</definedName>
    <definedName name="SCOPE6">#REF!</definedName>
    <definedName name="SCOPE7" localSheetId="6">#REF!</definedName>
    <definedName name="SCOPE7">#REF!</definedName>
    <definedName name="SCOPE8" localSheetId="6">#REF!</definedName>
    <definedName name="SCOPE8">#REF!</definedName>
    <definedName name="SCOPE9" localSheetId="6">#REF!</definedName>
    <definedName name="SCOPE9">#REF!</definedName>
    <definedName name="score_per_prt2">'Финансовые показатели'!P5_SCOPE_PER_PRT,'Финансовые показатели'!P6_SCOPE_PER_PRT,'Финансовые показатели'!P7_SCOPE_PER_PRT,'Финансовые показатели'!P8_SCOPE_PER_PRT</definedName>
    <definedName name="sdf" localSheetId="6">#REF!</definedName>
    <definedName name="sdf">#REF!</definedName>
    <definedName name="sdfdgfg">#N/A</definedName>
    <definedName name="sdfdgfjhjk">#N/A</definedName>
    <definedName name="sdfdgghfj">#N/A</definedName>
    <definedName name="sdfgdfgj">#N/A</definedName>
    <definedName name="sdsdfsf">#N/A</definedName>
    <definedName name="sencount" hidden="1">1</definedName>
    <definedName name="SEP" localSheetId="6">#REF!</definedName>
    <definedName name="SEP">#REF!</definedName>
    <definedName name="SET" localSheetId="6">#REF!</definedName>
    <definedName name="SET">#REF!</definedName>
    <definedName name="SET_ET" localSheetId="6">#REF!</definedName>
    <definedName name="SET_ET" localSheetId="9">#REF!</definedName>
    <definedName name="SET_ET">#REF!</definedName>
    <definedName name="SET_PROT" localSheetId="6">#REF!,#REF!,#REF!,#REF!,#REF!,'Таблица 4'!P1_SET_PROT</definedName>
    <definedName name="SET_PROT" localSheetId="9">#N/A</definedName>
    <definedName name="SET_PROT">#REF!,#REF!,#REF!,#REF!,#REF!,'Таблица 3'!P1_SET_PROT</definedName>
    <definedName name="SET_PRT" localSheetId="6">#REF!,#REF!,#REF!,#REF!,'Таблица 4'!P1_SET_PRT</definedName>
    <definedName name="SET_PRT" localSheetId="9">#N/A</definedName>
    <definedName name="SET_PRT">#REF!,#REF!,#REF!,#REF!,'Таблица 3'!P1_SET_PRT</definedName>
    <definedName name="SETcom" localSheetId="6">#REF!</definedName>
    <definedName name="SETcom" localSheetId="9">#REF!</definedName>
    <definedName name="SETcom">#REF!</definedName>
    <definedName name="sfdfdghfj">#N/A</definedName>
    <definedName name="sfdfghfghj">#N/A</definedName>
    <definedName name="sfdgfdghj">#N/A</definedName>
    <definedName name="Sheet2?prefix?">"H"</definedName>
    <definedName name="SIMPLIFIED_TAXES">#REF!</definedName>
    <definedName name="size" localSheetId="6">#REF!</definedName>
    <definedName name="size">#REF!</definedName>
    <definedName name="SKQnt">[13]Параметры!$B$4</definedName>
    <definedName name="SmetaList" localSheetId="6">[60]Лист!#REF!</definedName>
    <definedName name="SmetaList">[60]Лист!#REF!</definedName>
    <definedName name="SP_OPT" localSheetId="6">#REF!</definedName>
    <definedName name="SP_OPT">#REF!</definedName>
    <definedName name="SP_ROZN" localSheetId="6">#REF!</definedName>
    <definedName name="SP_ROZN">#REF!</definedName>
    <definedName name="SP_SC_1" localSheetId="6">#REF!</definedName>
    <definedName name="SP_SC_1">#REF!</definedName>
    <definedName name="SP_SC_2" localSheetId="6">#REF!</definedName>
    <definedName name="SP_SC_2">#REF!</definedName>
    <definedName name="SP_SC_3" localSheetId="6">#REF!</definedName>
    <definedName name="SP_SC_3">#REF!</definedName>
    <definedName name="SP_SC_4" localSheetId="6">#REF!</definedName>
    <definedName name="SP_SC_4" localSheetId="9">[17]Справочники!#REF!</definedName>
    <definedName name="SP_SC_4">#REF!</definedName>
    <definedName name="SP_SC_5" localSheetId="6">#REF!</definedName>
    <definedName name="SP_SC_5" localSheetId="9">[17]Справочники!#REF!</definedName>
    <definedName name="SP_SC_5">#REF!</definedName>
    <definedName name="SPR_GES_ET" localSheetId="6">#REF!</definedName>
    <definedName name="SPR_GES_ET" localSheetId="9">#REF!</definedName>
    <definedName name="SPR_GES_ET">#REF!</definedName>
    <definedName name="SPR_GRES_ET" localSheetId="6">#REF!</definedName>
    <definedName name="SPR_GRES_ET" localSheetId="9">#REF!</definedName>
    <definedName name="SPR_GRES_ET">#REF!</definedName>
    <definedName name="SPR_OTH_ET" localSheetId="6">#REF!</definedName>
    <definedName name="SPR_OTH_ET" localSheetId="9">#REF!</definedName>
    <definedName name="SPR_OTH_ET">#REF!</definedName>
    <definedName name="SPR_PROT" localSheetId="6">#REF!,#REF!</definedName>
    <definedName name="SPR_PROT" localSheetId="9">#REF!,#REF!</definedName>
    <definedName name="SPR_PROT">#REF!,#REF!</definedName>
    <definedName name="SPR_SCOPE" localSheetId="6">#REF!</definedName>
    <definedName name="SPR_SCOPE">#REF!</definedName>
    <definedName name="SPR_TES_ET" localSheetId="6">#REF!</definedName>
    <definedName name="SPR_TES_ET" localSheetId="9">#REF!</definedName>
    <definedName name="SPR_TES_ET">#REF!</definedName>
    <definedName name="SPRAV_PROT">[57]Справочники!$E$6,[57]Справочники!$D$11:$D$902,[57]Справочники!$E$3</definedName>
    <definedName name="sq" localSheetId="6">#REF!</definedName>
    <definedName name="sq" localSheetId="9">#REF!</definedName>
    <definedName name="sq">#REF!</definedName>
    <definedName name="SSS" localSheetId="6">#REF!</definedName>
    <definedName name="SSS">#REF!</definedName>
    <definedName name="SYS" localSheetId="6">#REF!,#REF!,P1_SYS</definedName>
    <definedName name="SYS">#REF!,#REF!,P1_SYS</definedName>
    <definedName name="T0?axis?ПРД?БАЗ">'[45]0'!$I$7:$J$112,'[45]0'!$F$7:$G$112</definedName>
    <definedName name="T0?axis?ПРД?ПРЕД">'[45]0'!$K$7:$L$112,'[45]0'!$D$7:$E$112</definedName>
    <definedName name="T0?axis?ПРД?РЕГ" localSheetId="6">#REF!</definedName>
    <definedName name="T0?axis?ПРД?РЕГ">#REF!</definedName>
    <definedName name="T0?axis?ПФ?ПЛАН">'[45]0'!$I$7:$I$112,'[45]0'!$D$7:$D$112,'[45]0'!$K$7:$K$112,'[45]0'!$F$7:$F$112</definedName>
    <definedName name="T0?axis?ПФ?ФАКТ">'[45]0'!$J$7:$J$112,'[45]0'!$E$7:$E$112,'[45]0'!$L$7:$L$112,'[45]0'!$G$7:$G$112</definedName>
    <definedName name="T0?Copy1" localSheetId="6">#REF!</definedName>
    <definedName name="T0?Copy1">#REF!</definedName>
    <definedName name="T0?Copy2" localSheetId="6">#REF!</definedName>
    <definedName name="T0?Copy2">#REF!</definedName>
    <definedName name="T0?Copy3" localSheetId="6">#REF!</definedName>
    <definedName name="T0?Copy3">#REF!</definedName>
    <definedName name="T0?Copy4" localSheetId="6">#REF!</definedName>
    <definedName name="T0?Copy4">#REF!</definedName>
    <definedName name="T0?Data">'[45]0'!$D$8:$L$52,   '[45]0'!$D$54:$L$59,   '[45]0'!$D$63:$L$64,   '[45]0'!$D$68:$L$70,   '[45]0'!$D$72:$L$74,   '[45]0'!$D$77:$L$92,   '[45]0'!$D$95:$L$97,   '[45]0'!$D$99:$L$104,   '[45]0'!$D$107:$L$108,   '[45]0'!$D$111:$L$112</definedName>
    <definedName name="T0?item_ext?РОСТ" localSheetId="6">#REF!</definedName>
    <definedName name="T0?item_ext?РОСТ">#REF!</definedName>
    <definedName name="T0?L0.1" localSheetId="6">#REF!</definedName>
    <definedName name="T0?L0.1">#REF!</definedName>
    <definedName name="T0?L0.2" localSheetId="6">#REF!</definedName>
    <definedName name="T0?L0.2">#REF!</definedName>
    <definedName name="T0?L1" localSheetId="6">#REF!</definedName>
    <definedName name="T0?L1">#REF!</definedName>
    <definedName name="T0?L10" localSheetId="6">#REF!</definedName>
    <definedName name="T0?L10">#REF!</definedName>
    <definedName name="T0?L10.1" localSheetId="6">#REF!</definedName>
    <definedName name="T0?L10.1">#REF!</definedName>
    <definedName name="T0?L10.2" localSheetId="6">#REF!</definedName>
    <definedName name="T0?L10.2">#REF!</definedName>
    <definedName name="T0?L10.3" localSheetId="6">#REF!</definedName>
    <definedName name="T0?L10.3">#REF!</definedName>
    <definedName name="T0?L10.4" localSheetId="6">#REF!</definedName>
    <definedName name="T0?L10.4">#REF!</definedName>
    <definedName name="T0?L10.5" localSheetId="6">#REF!</definedName>
    <definedName name="T0?L10.5">#REF!</definedName>
    <definedName name="T0?L11" localSheetId="6">#REF!</definedName>
    <definedName name="T0?L11">#REF!</definedName>
    <definedName name="T0?L12" localSheetId="6">#REF!</definedName>
    <definedName name="T0?L12">#REF!</definedName>
    <definedName name="T0?L13" localSheetId="6">#REF!</definedName>
    <definedName name="T0?L13">#REF!</definedName>
    <definedName name="T0?L13.1" localSheetId="6">#REF!</definedName>
    <definedName name="T0?L13.1">#REF!</definedName>
    <definedName name="T0?L13.2" localSheetId="6">#REF!</definedName>
    <definedName name="T0?L13.2">#REF!</definedName>
    <definedName name="T0?L14" localSheetId="6">#REF!</definedName>
    <definedName name="T0?L14">#REF!</definedName>
    <definedName name="T0?L14.1" localSheetId="6">#REF!</definedName>
    <definedName name="T0?L14.1">#REF!</definedName>
    <definedName name="T0?L14.2" localSheetId="6">#REF!</definedName>
    <definedName name="T0?L14.2">#REF!</definedName>
    <definedName name="T0?L15" localSheetId="6">#REF!</definedName>
    <definedName name="T0?L15">#REF!</definedName>
    <definedName name="T0?L15.1" localSheetId="6">#REF!</definedName>
    <definedName name="T0?L15.1">#REF!</definedName>
    <definedName name="T0?L15.2" localSheetId="6">#REF!</definedName>
    <definedName name="T0?L15.2">#REF!</definedName>
    <definedName name="T0?L15.2.1" localSheetId="6">#REF!</definedName>
    <definedName name="T0?L15.2.1">#REF!</definedName>
    <definedName name="T0?L15.2.2" localSheetId="6">#REF!</definedName>
    <definedName name="T0?L15.2.2">#REF!</definedName>
    <definedName name="T0?L16" localSheetId="6">#REF!</definedName>
    <definedName name="T0?L16">#REF!</definedName>
    <definedName name="T0?L17" localSheetId="6">#REF!</definedName>
    <definedName name="T0?L17">#REF!</definedName>
    <definedName name="T0?L17.1" localSheetId="6">#REF!</definedName>
    <definedName name="T0?L17.1">#REF!</definedName>
    <definedName name="T0?L18" localSheetId="6">#REF!</definedName>
    <definedName name="T0?L18">#REF!</definedName>
    <definedName name="T0?L19" localSheetId="6">#REF!</definedName>
    <definedName name="T0?L19">#REF!</definedName>
    <definedName name="T0?L2" localSheetId="6">#REF!</definedName>
    <definedName name="T0?L2">#REF!</definedName>
    <definedName name="T0?L20" localSheetId="6">#REF!</definedName>
    <definedName name="T0?L20">#REF!</definedName>
    <definedName name="T0?L21" localSheetId="6">#REF!</definedName>
    <definedName name="T0?L21">#REF!</definedName>
    <definedName name="T0?L22" localSheetId="6">#REF!</definedName>
    <definedName name="T0?L22">#REF!</definedName>
    <definedName name="T0?L22.1" localSheetId="6">#REF!</definedName>
    <definedName name="T0?L22.1">#REF!</definedName>
    <definedName name="T0?L22.2" localSheetId="6">#REF!</definedName>
    <definedName name="T0?L22.2">#REF!</definedName>
    <definedName name="T0?L23" localSheetId="6">#REF!</definedName>
    <definedName name="T0?L23">#REF!</definedName>
    <definedName name="T0?L24" localSheetId="6">#REF!</definedName>
    <definedName name="T0?L24">#REF!</definedName>
    <definedName name="T0?L24.1" localSheetId="6">#REF!</definedName>
    <definedName name="T0?L24.1">#REF!</definedName>
    <definedName name="T0?L24.2" localSheetId="6">#REF!</definedName>
    <definedName name="T0?L24.2">#REF!</definedName>
    <definedName name="T0?L25" localSheetId="6">#REF!</definedName>
    <definedName name="T0?L25">#REF!</definedName>
    <definedName name="T0?L25.1" localSheetId="6">#REF!</definedName>
    <definedName name="T0?L25.1">#REF!</definedName>
    <definedName name="T0?L25.1.1" localSheetId="6">#REF!</definedName>
    <definedName name="T0?L25.1.1">#REF!</definedName>
    <definedName name="T0?L25.1.2" localSheetId="6">#REF!</definedName>
    <definedName name="T0?L25.1.2">#REF!</definedName>
    <definedName name="T0?L25.2" localSheetId="6">#REF!</definedName>
    <definedName name="T0?L25.2">#REF!</definedName>
    <definedName name="T0?L25.3" localSheetId="6">#REF!</definedName>
    <definedName name="T0?L25.3">#REF!</definedName>
    <definedName name="T0?L26.1" localSheetId="6">#REF!</definedName>
    <definedName name="T0?L26.1">#REF!</definedName>
    <definedName name="T0?L26.2" localSheetId="6">#REF!</definedName>
    <definedName name="T0?L26.2">#REF!</definedName>
    <definedName name="T0?L27.1" localSheetId="6">#REF!</definedName>
    <definedName name="T0?L27.1">#REF!</definedName>
    <definedName name="T0?L27.2" localSheetId="6">#REF!</definedName>
    <definedName name="T0?L27.2">#REF!</definedName>
    <definedName name="T0?L3" localSheetId="6">#REF!</definedName>
    <definedName name="T0?L3">#REF!</definedName>
    <definedName name="T0?L4" localSheetId="6">#REF!</definedName>
    <definedName name="T0?L4">#REF!</definedName>
    <definedName name="T0?L5" localSheetId="6">#REF!</definedName>
    <definedName name="T0?L5">#REF!</definedName>
    <definedName name="T0?L6" localSheetId="6">#REF!</definedName>
    <definedName name="T0?L6">#REF!</definedName>
    <definedName name="T0?L7" localSheetId="6">#REF!</definedName>
    <definedName name="T0?L7">#REF!</definedName>
    <definedName name="T0?L7.1" localSheetId="6">#REF!</definedName>
    <definedName name="T0?L7.1">#REF!</definedName>
    <definedName name="T0?L7.1.2" localSheetId="6">#REF!</definedName>
    <definedName name="T0?L7.1.2">#REF!</definedName>
    <definedName name="T0?L7.1.3" localSheetId="6">#REF!</definedName>
    <definedName name="T0?L7.1.3">#REF!</definedName>
    <definedName name="T0?L7.2" localSheetId="6">#REF!</definedName>
    <definedName name="T0?L7.2">#REF!</definedName>
    <definedName name="T0?L7.3" localSheetId="6">#REF!</definedName>
    <definedName name="T0?L7.3">#REF!</definedName>
    <definedName name="T0?L7.4" localSheetId="6">#REF!</definedName>
    <definedName name="T0?L7.4">#REF!</definedName>
    <definedName name="T0?L7.5" localSheetId="6">#REF!</definedName>
    <definedName name="T0?L7.5">#REF!</definedName>
    <definedName name="T0?L7.6" localSheetId="6">#REF!</definedName>
    <definedName name="T0?L7.6">#REF!</definedName>
    <definedName name="T0?L7.7" localSheetId="6">#REF!</definedName>
    <definedName name="T0?L7.7">#REF!</definedName>
    <definedName name="T0?L7.7.1" localSheetId="6">#REF!</definedName>
    <definedName name="T0?L7.7.1">#REF!</definedName>
    <definedName name="T0?L7.7.10" localSheetId="6">#REF!</definedName>
    <definedName name="T0?L7.7.10">#REF!</definedName>
    <definedName name="T0?L7.7.11" localSheetId="6">#REF!</definedName>
    <definedName name="T0?L7.7.11">#REF!</definedName>
    <definedName name="T0?L7.7.12" localSheetId="6">#REF!</definedName>
    <definedName name="T0?L7.7.12">#REF!</definedName>
    <definedName name="T0?L7.7.2" localSheetId="6">#REF!</definedName>
    <definedName name="T0?L7.7.2">#REF!</definedName>
    <definedName name="T0?L7.7.3" localSheetId="6">#REF!</definedName>
    <definedName name="T0?L7.7.3">#REF!</definedName>
    <definedName name="T0?L7.7.4" localSheetId="6">#REF!</definedName>
    <definedName name="T0?L7.7.4">#REF!</definedName>
    <definedName name="T0?L7.7.4.1" localSheetId="6">#REF!</definedName>
    <definedName name="T0?L7.7.4.1">#REF!</definedName>
    <definedName name="T0?L7.7.4.3" localSheetId="6">#REF!</definedName>
    <definedName name="T0?L7.7.4.3">#REF!</definedName>
    <definedName name="T0?L7.7.4.4" localSheetId="6">#REF!</definedName>
    <definedName name="T0?L7.7.4.4">#REF!</definedName>
    <definedName name="T0?L7.7.4.5" localSheetId="6">#REF!</definedName>
    <definedName name="T0?L7.7.4.5">#REF!</definedName>
    <definedName name="T0?L7.7.5" localSheetId="6">#REF!</definedName>
    <definedName name="T0?L7.7.5">#REF!</definedName>
    <definedName name="T0?L7.7.6" localSheetId="6">#REF!</definedName>
    <definedName name="T0?L7.7.6">#REF!</definedName>
    <definedName name="T0?L7.7.7" localSheetId="6">#REF!</definedName>
    <definedName name="T0?L7.7.7">#REF!</definedName>
    <definedName name="T0?L7.7.8" localSheetId="6">#REF!</definedName>
    <definedName name="T0?L7.7.8">#REF!</definedName>
    <definedName name="T0?L7.7.9" localSheetId="6">#REF!</definedName>
    <definedName name="T0?L7.7.9">#REF!</definedName>
    <definedName name="T0?L8" localSheetId="6">#REF!</definedName>
    <definedName name="T0?L8">#REF!</definedName>
    <definedName name="T0?L8.1" localSheetId="6">#REF!</definedName>
    <definedName name="T0?L8.1">#REF!</definedName>
    <definedName name="T0?L8.2" localSheetId="6">#REF!</definedName>
    <definedName name="T0?L8.2">#REF!</definedName>
    <definedName name="T0?L8.3" localSheetId="6">#REF!</definedName>
    <definedName name="T0?L8.3">#REF!</definedName>
    <definedName name="T0?L8.4" localSheetId="6">#REF!</definedName>
    <definedName name="T0?L8.4">#REF!</definedName>
    <definedName name="T0?L8.5" localSheetId="6">#REF!</definedName>
    <definedName name="T0?L8.5">#REF!</definedName>
    <definedName name="T0?L8.6" localSheetId="6">#REF!</definedName>
    <definedName name="T0?L8.6">#REF!</definedName>
    <definedName name="T0?L9" localSheetId="6">#REF!</definedName>
    <definedName name="T0?L9">#REF!</definedName>
    <definedName name="T0?L9.1" localSheetId="6">#REF!</definedName>
    <definedName name="T0?L9.1">#REF!</definedName>
    <definedName name="T0?L9.2" localSheetId="6">#REF!</definedName>
    <definedName name="T0?L9.2">#REF!</definedName>
    <definedName name="T0?L9.3" localSheetId="6">#REF!</definedName>
    <definedName name="T0?L9.3">#REF!</definedName>
    <definedName name="T0?L9.3.1" localSheetId="6">#REF!</definedName>
    <definedName name="T0?L9.3.1">#REF!</definedName>
    <definedName name="T0?L9.3.2" localSheetId="6">#REF!</definedName>
    <definedName name="T0?L9.3.2">#REF!</definedName>
    <definedName name="T0?Name" localSheetId="6">#REF!</definedName>
    <definedName name="T0?Name">#REF!</definedName>
    <definedName name="T0?Table" localSheetId="6">#REF!</definedName>
    <definedName name="T0?Table">#REF!</definedName>
    <definedName name="T0?Title" localSheetId="6">#REF!</definedName>
    <definedName name="T0?Title">#REF!</definedName>
    <definedName name="T0?unit?МВТ">'[45]0'!$D$8:$H$8,   '[45]0'!$D$86:$H$86</definedName>
    <definedName name="T0?unit?МКВТЧ" localSheetId="6">#REF!</definedName>
    <definedName name="T0?unit?МКВТЧ">#REF!</definedName>
    <definedName name="T0?unit?ПРЦ">'[45]0'!$D$87:$H$88,   '[45]0'!$D$96:$H$97,   '[45]0'!$D$107:$H$108,   '[45]0'!$D$111:$H$112,   '[45]0'!$I$7:$L$112</definedName>
    <definedName name="T0?unit?РУБ.ГКАЛ">'[45]0'!$D$89:$H$89,   '[45]0'!$D$92:$H$92</definedName>
    <definedName name="T0?unit?РУБ.МВТ.МЕС" localSheetId="6">#REF!</definedName>
    <definedName name="T0?unit?РУБ.МВТ.МЕС">#REF!</definedName>
    <definedName name="T0?unit?РУБ.ТКВТЧ" localSheetId="6">#REF!</definedName>
    <definedName name="T0?unit?РУБ.ТКВТЧ">#REF!</definedName>
    <definedName name="T0?unit?ТГКАЛ" localSheetId="6">#REF!</definedName>
    <definedName name="T0?unit?ТГКАЛ">#REF!</definedName>
    <definedName name="T0?unit?ТРУБ">'[45]0'!$D$14:$H$52,   '[45]0'!$D$54:$H$59,   '[45]0'!$D$63:$H$64,   '[45]0'!$D$68:$H$70,   '[45]0'!$D$72:$H$74,   '[45]0'!$D$77:$H$77,   '[45]0'!$D$79:$H$81,   '[45]0'!$D$90:$H$91,   '[45]0'!$D$99:$H$104,   '[45]0'!$D$78:$H$78</definedName>
    <definedName name="T0_Copy1" localSheetId="6">#REF!</definedName>
    <definedName name="T0_Copy1">#REF!</definedName>
    <definedName name="T1?axis?R?ОРГ" localSheetId="6">#REF!</definedName>
    <definedName name="T1?axis?R?ОРГ">#REF!</definedName>
    <definedName name="T1?axis?R?ОРГ?" localSheetId="6">#REF!</definedName>
    <definedName name="T1?axis?R?ОРГ?">#REF!</definedName>
    <definedName name="T1?axis?ПРД?БАЗ" localSheetId="5">#REF!,#REF!</definedName>
    <definedName name="T1?axis?ПРД?БАЗ" localSheetId="6">#REF!,#REF!</definedName>
    <definedName name="T1?axis?ПРД?БАЗ">#REF!,#REF!</definedName>
    <definedName name="T1?axis?ПРД?ПРЕД" localSheetId="5">#REF!,#REF!</definedName>
    <definedName name="T1?axis?ПРД?ПРЕД" localSheetId="6">#REF!,#REF!</definedName>
    <definedName name="T1?axis?ПРД?ПРЕД">#REF!,#REF!</definedName>
    <definedName name="T1?axis?ПРД?РЕГ" localSheetId="5">#REF!</definedName>
    <definedName name="T1?axis?ПРД?РЕГ" localSheetId="6">#REF!</definedName>
    <definedName name="T1?axis?ПРД?РЕГ">#REF!</definedName>
    <definedName name="T1?axis?ПРД2?2005" localSheetId="6">'Таблица 4'!P1_T1?axis?ПРД2?2005,'Таблица 4'!P2_T1?axis?ПРД2?2005,'Таблица 4'!P3_T1?axis?ПРД2?2005</definedName>
    <definedName name="T1?axis?ПРД2?2005">[0]!P1_T1?axis?ПРД2?2005,[0]!P2_T1?axis?ПРД2?2005,[0]!P3_T1?axis?ПРД2?2005</definedName>
    <definedName name="T1?axis?ПРД2?2006" localSheetId="6">'Таблица 4'!P1_T1?axis?ПРД2?2006,'Таблица 4'!P2_T1?axis?ПРД2?2006,'Таблица 4'!P3_T1?axis?ПРД2?2006</definedName>
    <definedName name="T1?axis?ПРД2?2006">[0]!P1_T1?axis?ПРД2?2006,[0]!P2_T1?axis?ПРД2?2006,[0]!P3_T1?axis?ПРД2?2006</definedName>
    <definedName name="T1?axis?ПФ?ПЛАН" localSheetId="5">#REF!,#REF!,#REF!,#REF!</definedName>
    <definedName name="T1?axis?ПФ?ПЛАН" localSheetId="6">#REF!,#REF!,#REF!,#REF!</definedName>
    <definedName name="T1?axis?ПФ?ПЛАН">#REF!,#REF!,#REF!,#REF!</definedName>
    <definedName name="T1?axis?ПФ?ФАКТ" localSheetId="5">#REF!,#REF!,#REF!,#REF!</definedName>
    <definedName name="T1?axis?ПФ?ФАКТ" localSheetId="6">#REF!,#REF!,#REF!,#REF!</definedName>
    <definedName name="T1?axis?ПФ?ФАКТ">#REF!,#REF!,#REF!,#REF!</definedName>
    <definedName name="T1?Columns">#REF!</definedName>
    <definedName name="T1?Data" localSheetId="5">#REF!   ,#REF!   ,#REF!</definedName>
    <definedName name="T1?Data" localSheetId="6">#REF!   ,#REF!   ,#REF!</definedName>
    <definedName name="T1?Data">#REF!   ,#REF!   ,#REF!</definedName>
    <definedName name="T1?Fuel_type" localSheetId="6">#REF!,#REF!,#REF!,#REF!,#REF!,#REF!,#REF!,#REF!,#REF!,#REF!,'Таблица 4'!P1_T1?Fuel_type</definedName>
    <definedName name="T1?Fuel_type">#REF!,#REF!,#REF!,#REF!,#REF!,#REF!,#REF!,#REF!,#REF!,#REF!,[0]!P1_T1?Fuel_type</definedName>
    <definedName name="T1?item_ext?РОСТ" localSheetId="5">#REF!</definedName>
    <definedName name="T1?item_ext?РОСТ" localSheetId="6">#REF!</definedName>
    <definedName name="T1?item_ext?РОСТ">#REF!</definedName>
    <definedName name="T1?L1" localSheetId="5">#REF!</definedName>
    <definedName name="T1?L1" localSheetId="6">#REF!</definedName>
    <definedName name="T1?L1">#REF!</definedName>
    <definedName name="T1?L1.1.1" localSheetId="6">'Таблица 4'!P1_T1?L1.1.1,'Таблица 4'!P2_T1?L1.1.1,'Таблица 4'!P3_T1?L1.1.1</definedName>
    <definedName name="T1?L1.1.1">[0]!P1_T1?L1.1.1,[0]!P2_T1?L1.1.1,[0]!P3_T1?L1.1.1</definedName>
    <definedName name="T1?L1.1.1.1" localSheetId="6">'Таблица 4'!P1_T1?L1.1.1.1,'Таблица 4'!P2_T1?L1.1.1.1,'Таблица 4'!P3_T1?L1.1.1.1</definedName>
    <definedName name="T1?L1.1.1.1">[0]!P1_T1?L1.1.1.1,[0]!P2_T1?L1.1.1.1,[0]!P3_T1?L1.1.1.1</definedName>
    <definedName name="T1?L1.1.2" localSheetId="6">'Таблица 4'!P2_T1?L1.1.2,[0]!P3_T1?L1.1.2</definedName>
    <definedName name="T1?L1.1.2">[0]!P2_T1?L1.1.2,[0]!P3_T1?L1.1.2</definedName>
    <definedName name="T1?L1.1.2.1" localSheetId="6">'Таблица 4'!P1_T1?L1.1.2.1,'Таблица 4'!P2_T1?L1.1.2.1,'Таблица 4'!P3_T1?L1.1.2.1</definedName>
    <definedName name="T1?L1.1.2.1">[0]!P1_T1?L1.1.2.1,[0]!P2_T1?L1.1.2.1,[0]!P3_T1?L1.1.2.1</definedName>
    <definedName name="T1?L1.1.2.1.1" localSheetId="6">#REF!,#REF!,#REF!,#REF!,'Таблица 4'!P1_T1?L1.1.2.1.1,'Таблица 4'!P2_T1?L1.1.2.1.1,'Таблица 4'!P3_T1?L1.1.2.1.1</definedName>
    <definedName name="T1?L1.1.2.1.1">#REF!,#REF!,#REF!,#REF!,[0]!P1_T1?L1.1.2.1.1,[0]!P2_T1?L1.1.2.1.1,[0]!P3_T1?L1.1.2.1.1</definedName>
    <definedName name="T1?L1.1.2.1.2" localSheetId="6">#REF!,#REF!,#REF!,#REF!,'Таблица 4'!P1_T1?L1.1.2.1.2,'Таблица 4'!P2_T1?L1.1.2.1.2,'Таблица 4'!P3_T1?L1.1.2.1.2</definedName>
    <definedName name="T1?L1.1.2.1.2">#REF!,#REF!,#REF!,#REF!,[0]!P1_T1?L1.1.2.1.2,[0]!P2_T1?L1.1.2.1.2,[0]!P3_T1?L1.1.2.1.2</definedName>
    <definedName name="T1?L1.1.2.1.3" localSheetId="6">#REF!,#REF!,#REF!,#REF!,'Таблица 4'!P1_T1?L1.1.2.1.3,'Таблица 4'!P2_T1?L1.1.2.1.3,'Таблица 4'!P3_T1?L1.1.2.1.3</definedName>
    <definedName name="T1?L1.1.2.1.3">#REF!,#REF!,#REF!,#REF!,[0]!P1_T1?L1.1.2.1.3,[0]!P2_T1?L1.1.2.1.3,[0]!P3_T1?L1.1.2.1.3</definedName>
    <definedName name="T1?L1.1.2.2" localSheetId="6">'Таблица 4'!P1_T1?L1.1.2.2,'Таблица 4'!P2_T1?L1.1.2.2,'Таблица 4'!P3_T1?L1.1.2.2</definedName>
    <definedName name="T1?L1.1.2.2">[0]!P1_T1?L1.1.2.2,[0]!P2_T1?L1.1.2.2,[0]!P3_T1?L1.1.2.2</definedName>
    <definedName name="T1?L1.1.2.3" localSheetId="6">'Таблица 4'!P1_T1?L1.1.2.3,'Таблица 4'!P2_T1?L1.1.2.3,'Таблица 4'!P3_T1?L1.1.2.3</definedName>
    <definedName name="T1?L1.1.2.3">[0]!P1_T1?L1.1.2.3,[0]!P2_T1?L1.1.2.3,[0]!P3_T1?L1.1.2.3</definedName>
    <definedName name="T1?L1.1.2.4" localSheetId="6">'Таблица 4'!P1_T1?L1.1.2.4,'Таблица 4'!P2_T1?L1.1.2.4,'Таблица 4'!P3_T1?L1.1.2.4</definedName>
    <definedName name="T1?L1.1.2.4">[0]!P1_T1?L1.1.2.4,[0]!P2_T1?L1.1.2.4,[0]!P3_T1?L1.1.2.4</definedName>
    <definedName name="T1?L1.1.2.5" localSheetId="6">'Таблица 4'!P1_T1?L1.1.2.5,'Таблица 4'!P2_T1?L1.1.2.5,'Таблица 4'!P3_T1?L1.1.2.5</definedName>
    <definedName name="T1?L1.1.2.5">[0]!P1_T1?L1.1.2.5,[0]!P2_T1?L1.1.2.5,[0]!P3_T1?L1.1.2.5</definedName>
    <definedName name="T1?L1.1.2.6" localSheetId="6">'Таблица 4'!P1_T1?L1.1.2.6,'Таблица 4'!P2_T1?L1.1.2.6,'Таблица 4'!P3_T1?L1.1.2.6</definedName>
    <definedName name="T1?L1.1.2.6">[0]!P1_T1?L1.1.2.6,[0]!P2_T1?L1.1.2.6,[0]!P3_T1?L1.1.2.6</definedName>
    <definedName name="T1?L1.1.2.7" localSheetId="6">'Таблица 4'!P1_T1?L1.1.2.7,'Таблица 4'!P2_T1?L1.1.2.7,'Таблица 4'!P3_T1?L1.1.2.7</definedName>
    <definedName name="T1?L1.1.2.7">[0]!P1_T1?L1.1.2.7,[0]!P2_T1?L1.1.2.7,[0]!P3_T1?L1.1.2.7</definedName>
    <definedName name="T1?L1.1.2.7.1" localSheetId="6">'Таблица 4'!P1_T1?L1.1.2.7.1,'Таблица 4'!P2_T1?L1.1.2.7.1,'Таблица 4'!P3_T1?L1.1.2.7.1</definedName>
    <definedName name="T1?L1.1.2.7.1">[0]!P1_T1?L1.1.2.7.1,[0]!P2_T1?L1.1.2.7.1,[0]!P3_T1?L1.1.2.7.1</definedName>
    <definedName name="T1?L2" localSheetId="5">#REF!</definedName>
    <definedName name="T1?L2" localSheetId="6">#REF!</definedName>
    <definedName name="T1?L2">#REF!</definedName>
    <definedName name="T1?L3" localSheetId="5">#REF!</definedName>
    <definedName name="T1?L3" localSheetId="6">#REF!</definedName>
    <definedName name="T1?L3">#REF!</definedName>
    <definedName name="T1?L4" localSheetId="5">#REF!</definedName>
    <definedName name="T1?L4" localSheetId="6">#REF!</definedName>
    <definedName name="T1?L4">#REF!</definedName>
    <definedName name="T1?L5" localSheetId="5">#REF!</definedName>
    <definedName name="T1?L5" localSheetId="6">#REF!</definedName>
    <definedName name="T1?L5">#REF!</definedName>
    <definedName name="T1?L6" localSheetId="5">#REF!</definedName>
    <definedName name="T1?L6" localSheetId="6">#REF!</definedName>
    <definedName name="T1?L6">#REF!</definedName>
    <definedName name="T1?L7" localSheetId="5">#REF!</definedName>
    <definedName name="T1?L7" localSheetId="6">#REF!</definedName>
    <definedName name="T1?L7">#REF!</definedName>
    <definedName name="T1?L7.1" localSheetId="5">#REF!</definedName>
    <definedName name="T1?L7.1" localSheetId="6">#REF!</definedName>
    <definedName name="T1?L7.1">#REF!</definedName>
    <definedName name="T1?L7.2" localSheetId="5">#REF!</definedName>
    <definedName name="T1?L7.2" localSheetId="6">#REF!</definedName>
    <definedName name="T1?L7.2">#REF!</definedName>
    <definedName name="T1?L7.3" localSheetId="5">#REF!</definedName>
    <definedName name="T1?L7.3" localSheetId="6">#REF!</definedName>
    <definedName name="T1?L7.3">#REF!</definedName>
    <definedName name="T1?L7.4" localSheetId="5">#REF!</definedName>
    <definedName name="T1?L7.4" localSheetId="6">#REF!</definedName>
    <definedName name="T1?L7.4">#REF!</definedName>
    <definedName name="T1?L8" localSheetId="5">#REF!</definedName>
    <definedName name="T1?L8" localSheetId="6">#REF!</definedName>
    <definedName name="T1?L8">#REF!</definedName>
    <definedName name="T1?L8.1" localSheetId="5">#REF!</definedName>
    <definedName name="T1?L8.1" localSheetId="6">#REF!</definedName>
    <definedName name="T1?L8.1">#REF!</definedName>
    <definedName name="T1?L8.2" localSheetId="5">#REF!</definedName>
    <definedName name="T1?L8.2" localSheetId="6">#REF!</definedName>
    <definedName name="T1?L8.2">#REF!</definedName>
    <definedName name="T1?L8.3" localSheetId="5">#REF!</definedName>
    <definedName name="T1?L8.3" localSheetId="6">#REF!</definedName>
    <definedName name="T1?L8.3">#REF!</definedName>
    <definedName name="T1?L9" localSheetId="5">#REF!</definedName>
    <definedName name="T1?L9" localSheetId="6">#REF!</definedName>
    <definedName name="T1?L9">#REF!</definedName>
    <definedName name="T1?M1" localSheetId="6">#REF!,#REF!,#REF!,#REF!,#REF!,#REF!,#REF!,#REF!,#REF!,'Таблица 4'!P1_T1?M1,'Таблица 4'!P2_T1?M1,'Таблица 4'!P3_T1?M1</definedName>
    <definedName name="T1?M1">#REF!,#REF!,#REF!,#REF!,#REF!,#REF!,#REF!,#REF!,#REF!,[0]!P1_T1?M1,[0]!P2_T1?M1,[0]!P3_T1?M1</definedName>
    <definedName name="T1?M2" localSheetId="6">#REF!,#REF!,#REF!,#REF!,#REF!,#REF!,#REF!,#REF!,#REF!,'Таблица 4'!P1_T1?M2,'Таблица 4'!P2_T1?M2,'Таблица 4'!P3_T1?M2</definedName>
    <definedName name="T1?M2">#REF!,#REF!,#REF!,#REF!,#REF!,#REF!,#REF!,#REF!,#REF!,[0]!P1_T1?M2,[0]!P2_T1?M2,[0]!P3_T1?M2</definedName>
    <definedName name="T1?Name" localSheetId="5">#REF!</definedName>
    <definedName name="T1?Name" localSheetId="6">#REF!</definedName>
    <definedName name="T1?Name">#REF!</definedName>
    <definedName name="T1?Scope">#REF!</definedName>
    <definedName name="T1?Table" localSheetId="5">#REF!</definedName>
    <definedName name="T1?Table" localSheetId="6">#REF!</definedName>
    <definedName name="T1?Table">#REF!</definedName>
    <definedName name="T1?Title" localSheetId="5">#REF!</definedName>
    <definedName name="T1?Title" localSheetId="6">#REF!</definedName>
    <definedName name="T1?Title">#REF!</definedName>
    <definedName name="T1?unit?ГКАЛ" localSheetId="6">'Таблица 4'!P1_T1?unit?ГКАЛ,'Таблица 4'!P2_T1?unit?ГКАЛ,'Таблица 4'!P3_T1?unit?ГКАЛ,'Таблица 4'!P4_T1?unit?ГКАЛ,'Таблица 4'!P5_T1?unit?ГКАЛ,'Таблица 4'!P6_T1?unit?ГКАЛ</definedName>
    <definedName name="T1?unit?ГКАЛ">[0]!P1_T1?unit?ГКАЛ,[0]!P2_T1?unit?ГКАЛ,[0]!P3_T1?unit?ГКАЛ,[0]!P4_T1?unit?ГКАЛ,[0]!P5_T1?unit?ГКАЛ,[0]!P6_T1?unit?ГКАЛ</definedName>
    <definedName name="T1?unit?МВТ" localSheetId="5">#REF!</definedName>
    <definedName name="T1?unit?МВТ" localSheetId="6">#REF!</definedName>
    <definedName name="T1?unit?МВТ">#REF!</definedName>
    <definedName name="T1?unit?ПРЦ" localSheetId="5">#REF!</definedName>
    <definedName name="T1?unit?ПРЦ" localSheetId="6">#REF!</definedName>
    <definedName name="T1?unit?ПРЦ">#REF!</definedName>
    <definedName name="T1?unit?РУБ.ГКАЛ" localSheetId="6">'Таблица 4'!P1_T1?unit?РУБ.ГКАЛ,'Таблица 4'!P2_T1?unit?РУБ.ГКАЛ,'Таблица 4'!P3_T1?unit?РУБ.ГКАЛ,'Таблица 4'!P4_T1?unit?РУБ.ГКАЛ,'Таблица 4'!P5_T1?unit?РУБ.ГКАЛ,'Таблица 4'!P6_T1?unit?РУБ.ГКАЛ</definedName>
    <definedName name="T1?unit?РУБ.ГКАЛ">[0]!P1_T1?unit?РУБ.ГКАЛ,[0]!P2_T1?unit?РУБ.ГКАЛ,[0]!P3_T1?unit?РУБ.ГКАЛ,[0]!P4_T1?unit?РУБ.ГКАЛ,[0]!P5_T1?unit?РУБ.ГКАЛ,[0]!P6_T1?unit?РУБ.ГКАЛ</definedName>
    <definedName name="T1?unit?РУБ.ТОНН" localSheetId="6">'Таблица 4'!P4_T1?unit?РУБ.ТОНН,[0]!P5_T1?unit?РУБ.ТОНН</definedName>
    <definedName name="T1?unit?РУБ.ТОНН">[0]!P4_T1?unit?РУБ.ТОНН,[0]!P5_T1?unit?РУБ.ТОНН</definedName>
    <definedName name="T1?unit?СТР" localSheetId="6">'Таблица 4'!P2_T1?unit?СТР,'Таблица 4'!P3_T1?unit?СТР,'Таблица 4'!P4_T1?unit?СТР,'Таблица 4'!P5_T1?unit?СТР,[0]!P6_T1?unit?СТР</definedName>
    <definedName name="T1?unit?СТР">[0]!P2_T1?unit?СТР,[0]!P3_T1?unit?СТР,[0]!P4_T1?unit?СТР,[0]!P5_T1?unit?СТР,[0]!P6_T1?unit?СТР</definedName>
    <definedName name="T1?unit?ТОНН" localSheetId="6">#REF!,#REF!,#REF!,#REF!,#REF!,#REF!,'Таблица 4'!P1_T1?unit?ТОНН,'Таблица 4'!P2_T1?unit?ТОНН,'Таблица 4'!P3_T1?unit?ТОНН,'Таблица 4'!P4_T1?unit?ТОНН</definedName>
    <definedName name="T1?unit?ТОНН">#REF!,#REF!,#REF!,#REF!,#REF!,#REF!,[0]!P1_T1?unit?ТОНН,[0]!P2_T1?unit?ТОНН,[0]!P3_T1?unit?ТОНН,[0]!P4_T1?unit?ТОНН</definedName>
    <definedName name="T1?unit?ТРУБ" localSheetId="6">'Таблица 4'!P11_T1?unit?ТРУБ,[0]!P12_T1?unit?ТРУБ,[0]!P13_T1?unit?ТРУБ</definedName>
    <definedName name="T1?unit?ТРУБ">[0]!P11_T1?unit?ТРУБ,[0]!P12_T1?unit?ТРУБ,[0]!P13_T1?unit?ТРУБ</definedName>
    <definedName name="T1_" localSheetId="6">#REF!</definedName>
    <definedName name="T1_">#REF!</definedName>
    <definedName name="T1_2_Copy" localSheetId="6">#REF!</definedName>
    <definedName name="T1_2_Copy">#REF!</definedName>
    <definedName name="T1_Add_Town" localSheetId="6">#REF!</definedName>
    <definedName name="T1_Add_Town">#REF!</definedName>
    <definedName name="T1_Copy" localSheetId="6">#REF!</definedName>
    <definedName name="T1_Copy">#REF!</definedName>
    <definedName name="T1_Protect" localSheetId="9">#N/A</definedName>
    <definedName name="T1_Protect">P15_T1_Protect,P16_T1_Protect,P17_T1_Protect,[0]!P18_T1_Protect,[0]!P19_T1_Protect</definedName>
    <definedName name="T1_Unprotected" localSheetId="6">#REF!,#REF!,#REF!,#REF!,#REF!,#REF!,#REF!,#REF!</definedName>
    <definedName name="T1_Unprotected">#REF!,#REF!,#REF!,#REF!,#REF!,#REF!,#REF!,#REF!</definedName>
    <definedName name="T10?axis?R?ДОГОВОР">'[45]10'!$D$9:$L$11, '[45]10'!$D$15:$L$17, '[45]10'!$D$21:$L$23, '[45]10'!$D$27:$L$29</definedName>
    <definedName name="T10?axis?R?ДОГОВОР?">'[45]10'!$B$9:$B$11, '[45]10'!$B$15:$B$17, '[45]10'!$B$21:$B$23, '[45]10'!$B$27:$B$29</definedName>
    <definedName name="T10?axis?ПРД?БАЗ">'[45]10'!$I$6:$J$31,'[45]10'!$F$6:$G$31</definedName>
    <definedName name="T10?axis?ПРД?ПРЕД">'[45]10'!$K$6:$L$31,'[45]10'!$D$6:$E$31</definedName>
    <definedName name="T10?axis?ПРД?РЕГ" localSheetId="6">#REF!</definedName>
    <definedName name="T10?axis?ПРД?РЕГ">#REF!</definedName>
    <definedName name="T10?axis?ПФ?ПЛАН">'[45]10'!$I$6:$I$31,'[45]10'!$D$6:$D$31,'[45]10'!$K$6:$K$31,'[45]10'!$F$6:$F$31</definedName>
    <definedName name="T10?axis?ПФ?ФАКТ">'[45]10'!$J$6:$J$31,'[45]10'!$E$6:$E$31,'[45]10'!$L$6:$L$31,'[45]10'!$G$6:$G$31</definedName>
    <definedName name="T10?Data">'[45]10'!$D$6:$L$7, '[45]10'!$D$9:$L$11, '[45]10'!$D$13:$L$13, '[45]10'!$D$15:$L$17, '[45]10'!$D$19:$L$19, '[45]10'!$D$21:$L$23, '[45]10'!$D$25:$L$25, '[45]10'!$D$27:$L$29, '[45]10'!$D$31:$L$31</definedName>
    <definedName name="T10?item_ext?РОСТ" localSheetId="5">#REF!</definedName>
    <definedName name="T10?item_ext?РОСТ" localSheetId="6">#REF!</definedName>
    <definedName name="T10?item_ext?РОСТ">'[61]28'!#REF!</definedName>
    <definedName name="T10?L1" localSheetId="6">#REF!</definedName>
    <definedName name="T10?L1">#REF!</definedName>
    <definedName name="T10?L1.1" localSheetId="6">#REF!</definedName>
    <definedName name="T10?L1.1">#REF!</definedName>
    <definedName name="T10?L1.1.x" localSheetId="6">#REF!</definedName>
    <definedName name="T10?L1.1.x">#REF!</definedName>
    <definedName name="T10?L1.2" localSheetId="6">#REF!</definedName>
    <definedName name="T10?L1.2">#REF!</definedName>
    <definedName name="T10?L1.2.x" localSheetId="6">#REF!</definedName>
    <definedName name="T10?L1.2.x">#REF!</definedName>
    <definedName name="T10?L2" localSheetId="6">#REF!</definedName>
    <definedName name="T10?L2">#REF!</definedName>
    <definedName name="T10?L2.x" localSheetId="6">#REF!</definedName>
    <definedName name="T10?L2.x">#REF!</definedName>
    <definedName name="T10?L3" localSheetId="6">#REF!</definedName>
    <definedName name="T10?L3">#REF!</definedName>
    <definedName name="T10?L3.x" localSheetId="6">#REF!</definedName>
    <definedName name="T10?L3.x">#REF!</definedName>
    <definedName name="T10?L4" localSheetId="6">#REF!</definedName>
    <definedName name="T10?L4">#REF!</definedName>
    <definedName name="T10?Name" localSheetId="6">#REF!</definedName>
    <definedName name="T10?Name">#REF!</definedName>
    <definedName name="T10?Table" localSheetId="6">#REF!</definedName>
    <definedName name="T10?Table">#REF!</definedName>
    <definedName name="T10?Title" localSheetId="6">#REF!</definedName>
    <definedName name="T10?Title">#REF!</definedName>
    <definedName name="T10?unit?ПРЦ" localSheetId="5">#REF!</definedName>
    <definedName name="T10?unit?ПРЦ" localSheetId="6">#REF!</definedName>
    <definedName name="T10?unit?ПРЦ">'[61]28'!#REF!</definedName>
    <definedName name="T10?unit?ТРУБ" localSheetId="6">#REF!</definedName>
    <definedName name="T10?unit?ТРУБ">#REF!</definedName>
    <definedName name="T10_Copy1" localSheetId="5">#REF!</definedName>
    <definedName name="T10_Copy1" localSheetId="6">#REF!</definedName>
    <definedName name="T10_Copy1">'[61]28'!#REF!</definedName>
    <definedName name="T10_Copy2" localSheetId="5">#REF!</definedName>
    <definedName name="T10_Copy2" localSheetId="6">#REF!</definedName>
    <definedName name="T10_Copy2">'[61]28'!#REF!</definedName>
    <definedName name="T10_Copy3" localSheetId="5">#REF!</definedName>
    <definedName name="T10_Copy3" localSheetId="6">#REF!</definedName>
    <definedName name="T10_Copy3">'[61]28'!#REF!</definedName>
    <definedName name="T10_Copy4" localSheetId="5">#REF!</definedName>
    <definedName name="T10_Copy4" localSheetId="6">#REF!</definedName>
    <definedName name="T10_Copy4">'[61]28'!#REF!</definedName>
    <definedName name="T10_OPT" localSheetId="6">#REF!</definedName>
    <definedName name="T10_OPT">#REF!</definedName>
    <definedName name="T10_ROZN" localSheetId="6">#REF!</definedName>
    <definedName name="T10_ROZN">#REF!</definedName>
    <definedName name="T11?axis?R?ДОГОВОР">'[45]11'!$D$8:$L$11, '[45]11'!$D$15:$L$18, '[45]11'!$D$22:$L$23, '[45]11'!$D$29:$L$32, '[45]11'!$D$36:$L$39, '[45]11'!$D$43:$L$46, '[45]11'!$D$51:$L$54, '[45]11'!$D$58:$L$61, '[45]11'!$D$65:$L$68, '[45]11'!$D$72:$L$82</definedName>
    <definedName name="T11?axis?R?ДОГОВОР?">'[45]11'!$B$72:$B$82, '[45]11'!$B$65:$B$68, '[45]11'!$B$58:$B$61, '[45]11'!$B$51:$B$54, '[45]11'!$B$43:$B$46, '[45]11'!$B$36:$B$39, '[45]11'!$B$29:$B$33, '[45]11'!$B$22:$B$25, '[45]11'!$B$15:$B$18, '[45]11'!$B$8:$B$11</definedName>
    <definedName name="T11?axis?ПРД?БАЗ">'[45]11'!$I$6:$J$84,'[45]11'!$F$6:$G$84</definedName>
    <definedName name="T11?axis?ПРД?ПРЕД">'[45]11'!$K$6:$L$84,'[45]11'!$D$6:$E$84</definedName>
    <definedName name="T11?axis?ПФ?ПЛАН">'[45]11'!$I$6:$I$84,'[45]11'!$D$6:$D$84,'[45]11'!$K$6:$K$84,'[45]11'!$F$6:$F$84</definedName>
    <definedName name="T11?axis?ПФ?ФАКТ">'[45]11'!$J$6:$J$84,'[45]11'!$E$6:$E$84,'[45]11'!$L$6:$L$84,'[45]11'!$G$6:$G$84</definedName>
    <definedName name="T11?Data">#N/A</definedName>
    <definedName name="T11?item_ext?РОСТ" localSheetId="6">'[61]29'!#REF!</definedName>
    <definedName name="T11?item_ext?РОСТ">'[61]29'!#REF!</definedName>
    <definedName name="T11?unit?ПРЦ" localSheetId="6">'[61]29'!#REF!</definedName>
    <definedName name="T11?unit?ПРЦ">'[61]29'!#REF!</definedName>
    <definedName name="T11_Copy1" localSheetId="6">'[61]29'!#REF!</definedName>
    <definedName name="T11_Copy1">'[61]29'!#REF!</definedName>
    <definedName name="T11_Copy2" localSheetId="6">'[61]29'!#REF!</definedName>
    <definedName name="T11_Copy2">'[61]29'!#REF!</definedName>
    <definedName name="T11_Copy3" localSheetId="6">'[61]29'!#REF!</definedName>
    <definedName name="T11_Copy3">'[61]29'!#REF!</definedName>
    <definedName name="T11_Copy4" localSheetId="6">'[61]29'!#REF!</definedName>
    <definedName name="T11_Copy4">'[61]29'!#REF!</definedName>
    <definedName name="T11_Copy5" localSheetId="6">'[61]29'!#REF!</definedName>
    <definedName name="T11_Copy5">'[61]29'!#REF!</definedName>
    <definedName name="T11_Copy6" localSheetId="6">'[61]29'!#REF!</definedName>
    <definedName name="T11_Copy6">'[61]29'!#REF!</definedName>
    <definedName name="T11_Copy7.1" localSheetId="6">'[61]29'!#REF!</definedName>
    <definedName name="T11_Copy7.1">'[61]29'!#REF!</definedName>
    <definedName name="T11_Copy7.2" localSheetId="6">'[61]29'!#REF!</definedName>
    <definedName name="T11_Copy7.2">'[61]29'!#REF!</definedName>
    <definedName name="T11_Copy8" localSheetId="6">'[61]29'!#REF!</definedName>
    <definedName name="T11_Copy8">'[61]29'!#REF!</definedName>
    <definedName name="T11_Copy9" localSheetId="6">'[61]29'!#REF!</definedName>
    <definedName name="T11_Copy9">'[61]29'!#REF!</definedName>
    <definedName name="T12?axis?R?ДОГОВОР" localSheetId="6">#REF!</definedName>
    <definedName name="T12?axis?R?ДОГОВОР">#REF!</definedName>
    <definedName name="T12?axis?R?ДОГОВОР?" localSheetId="6">#REF!</definedName>
    <definedName name="T12?axis?R?ДОГОВОР?">#REF!</definedName>
    <definedName name="T12?axis?ПРД?БАЗ">'[45]12'!$J$6:$K$20,'[45]12'!$G$6:$H$20</definedName>
    <definedName name="T12?axis?ПРД?ПРЕД">'[45]12'!$L$6:$M$20,'[45]12'!$E$6:$F$20</definedName>
    <definedName name="T12?axis?ПРД?РЕГ" localSheetId="6">#REF!</definedName>
    <definedName name="T12?axis?ПРД?РЕГ">#REF!</definedName>
    <definedName name="T12?axis?ПФ?ПЛАН">'[45]12'!$J$6:$J$20,'[45]12'!$E$6:$E$20,'[45]12'!$L$6:$L$20,'[45]12'!$G$6:$G$20</definedName>
    <definedName name="T12?axis?ПФ?ФАКТ">'[45]12'!$K$6:$K$20,'[45]12'!$F$6:$F$20,'[45]12'!$M$6:$M$20,'[45]12'!$H$6:$H$20</definedName>
    <definedName name="T12?Data">'[45]12'!$E$6:$M$9,  '[45]12'!$E$11:$M$18,  '[45]12'!$E$20:$M$20</definedName>
    <definedName name="T12?item_ext?РОСТ" localSheetId="5">#REF!</definedName>
    <definedName name="T12?item_ext?РОСТ" localSheetId="6">#REF!</definedName>
    <definedName name="T12?item_ext?РОСТ">'[61]14'!#REF!</definedName>
    <definedName name="T12?L1" localSheetId="6">#REF!</definedName>
    <definedName name="T12?L1">#REF!</definedName>
    <definedName name="T12?L1.1" localSheetId="6">#REF!</definedName>
    <definedName name="T12?L1.1">#REF!</definedName>
    <definedName name="T12?L2" localSheetId="6">#REF!</definedName>
    <definedName name="T12?L2">#REF!</definedName>
    <definedName name="T12?L2.1" localSheetId="6">#REF!</definedName>
    <definedName name="T12?L2.1">#REF!</definedName>
    <definedName name="T12?L2.1.x">'[45]12'!$A$16:$M$16, '[45]12'!$A$14:$M$14, '[45]12'!$A$12:$M$12, '[45]12'!$A$18:$M$18</definedName>
    <definedName name="T12?L2.x">'[45]12'!$A$15:$M$15, '[45]12'!$A$13:$M$13, '[45]12'!$A$11:$M$11, '[45]12'!$A$17:$M$17</definedName>
    <definedName name="T12?L3" localSheetId="6">#REF!</definedName>
    <definedName name="T12?L3">#REF!</definedName>
    <definedName name="T12?Name" localSheetId="6">#REF!</definedName>
    <definedName name="T12?Name">#REF!</definedName>
    <definedName name="T12?Table" localSheetId="6">#REF!</definedName>
    <definedName name="T12?Table">#REF!</definedName>
    <definedName name="T12?Title" localSheetId="6">#REF!</definedName>
    <definedName name="T12?Title">#REF!</definedName>
    <definedName name="T12?unit?ГА">'[45]12'!$E$16:$I$16, '[45]12'!$E$14:$I$14, '[45]12'!$E$9:$I$9, '[45]12'!$E$12:$I$12, '[45]12'!$E$18:$I$18, '[45]12'!$E$7:$I$7</definedName>
    <definedName name="T12?unit?ПРЦ" localSheetId="5">#REF!</definedName>
    <definedName name="T12?unit?ПРЦ" localSheetId="6">#REF!</definedName>
    <definedName name="T12?unit?ПРЦ">'[61]14'!#REF!</definedName>
    <definedName name="T12?unit?ТРУБ">'[45]12'!$E$15:$I$15, '[45]12'!$E$13:$I$13, '[45]12'!$E$6:$I$6, '[45]12'!$E$8:$I$8, '[45]12'!$E$11:$I$11, '[45]12'!$E$17:$I$17, '[45]12'!$E$20:$I$20</definedName>
    <definedName name="T12_Copy" localSheetId="5">#REF!</definedName>
    <definedName name="T12_Copy" localSheetId="6">#REF!</definedName>
    <definedName name="T12_Copy">'[61]14'!#REF!</definedName>
    <definedName name="T13?axis?ПРД?БАЗ">'[45]13'!$I$6:$J$16,'[45]13'!$F$6:$G$16</definedName>
    <definedName name="T13?axis?ПРД?ПРЕД">'[45]13'!$K$6:$L$16,'[45]13'!$D$6:$E$16</definedName>
    <definedName name="T13?axis?ПРД?РЕГ" localSheetId="6">#REF!</definedName>
    <definedName name="T13?axis?ПРД?РЕГ">#REF!</definedName>
    <definedName name="T13?axis?ПФ?ПЛАН">'[45]13'!$I$6:$I$16,'[45]13'!$D$6:$D$16,'[45]13'!$K$6:$K$16,'[45]13'!$F$6:$F$16</definedName>
    <definedName name="T13?axis?ПФ?ФАКТ">'[45]13'!$J$6:$J$16,'[45]13'!$E$6:$E$16,'[45]13'!$L$6:$L$16,'[45]13'!$G$6:$G$16</definedName>
    <definedName name="T13?Data">'[45]13'!$D$6:$L$7, '[45]13'!$D$8:$L$8, '[45]13'!$D$9:$L$16</definedName>
    <definedName name="T13?item_ext?РОСТ" localSheetId="5">#REF!</definedName>
    <definedName name="T13?item_ext?РОСТ" localSheetId="6">#REF!</definedName>
    <definedName name="T13?item_ext?РОСТ">'[61]15'!#REF!</definedName>
    <definedName name="T13?L1.1" localSheetId="6">#REF!</definedName>
    <definedName name="T13?L1.1">#REF!</definedName>
    <definedName name="T13?L1.2" localSheetId="6">#REF!</definedName>
    <definedName name="T13?L1.2">#REF!</definedName>
    <definedName name="T13?L2" localSheetId="6">#REF!</definedName>
    <definedName name="T13?L2">#REF!</definedName>
    <definedName name="T13?L2.1" localSheetId="6">#REF!</definedName>
    <definedName name="T13?L2.1">#REF!</definedName>
    <definedName name="T13?L2.1.1" localSheetId="6">#REF!</definedName>
    <definedName name="T13?L2.1.1">#REF!</definedName>
    <definedName name="T13?L2.1.2" localSheetId="6">#REF!</definedName>
    <definedName name="T13?L2.1.2">#REF!</definedName>
    <definedName name="T13?L2.2" localSheetId="6">#REF!</definedName>
    <definedName name="T13?L2.2">#REF!</definedName>
    <definedName name="T13?L2.2.1" localSheetId="6">#REF!</definedName>
    <definedName name="T13?L2.2.1">#REF!</definedName>
    <definedName name="T13?L2.2.2" localSheetId="6">#REF!</definedName>
    <definedName name="T13?L2.2.2">#REF!</definedName>
    <definedName name="T13?L3" localSheetId="6">#REF!</definedName>
    <definedName name="T13?L3">#REF!</definedName>
    <definedName name="T13?L4" localSheetId="6">#REF!</definedName>
    <definedName name="T13?L4">#REF!</definedName>
    <definedName name="T13?Name" localSheetId="6">#REF!</definedName>
    <definedName name="T13?Name">#REF!</definedName>
    <definedName name="T13?Table" localSheetId="6">#REF!</definedName>
    <definedName name="T13?Table">#REF!</definedName>
    <definedName name="T13?Title" localSheetId="6">#REF!</definedName>
    <definedName name="T13?Title">#REF!</definedName>
    <definedName name="T13?unit?МКВТЧ" localSheetId="6">#REF!</definedName>
    <definedName name="T13?unit?МКВТЧ">#REF!</definedName>
    <definedName name="T13?unit?ПРЦ" localSheetId="5">#REF!</definedName>
    <definedName name="T13?unit?ПРЦ" localSheetId="6">#REF!</definedName>
    <definedName name="T13?unit?ПРЦ">'[61]15'!#REF!</definedName>
    <definedName name="T13?unit?РУБ.ТМКБ">'[45]13'!$D$14:$H$14,'[45]13'!$D$11:$H$11</definedName>
    <definedName name="T13?unit?ТГКАЛ" localSheetId="6">#REF!</definedName>
    <definedName name="T13?unit?ТГКАЛ">#REF!</definedName>
    <definedName name="T13?unit?ТМКБ">'[45]13'!$D$13:$H$13,'[45]13'!$D$10:$H$10</definedName>
    <definedName name="T13?unit?ТРУБ">'[45]13'!$D$12:$H$12,'[45]13'!$D$15:$H$16,'[45]13'!$D$8:$H$9</definedName>
    <definedName name="T14?axis?R?ВРАС" localSheetId="6">#REF!</definedName>
    <definedName name="T14?axis?R?ВРАС">#REF!</definedName>
    <definedName name="T14?axis?R?ВРАС?" localSheetId="6">#REF!</definedName>
    <definedName name="T14?axis?R?ВРАС?">#REF!</definedName>
    <definedName name="T14?axis?ПРД?БАЗ">'[45]14'!$J$6:$K$20,'[45]14'!$G$6:$H$20</definedName>
    <definedName name="T14?axis?ПРД?ПРЕД">'[45]14'!$L$6:$M$20,'[45]14'!$E$6:$F$20</definedName>
    <definedName name="T14?axis?ПРД?РЕГ" localSheetId="6">#REF!</definedName>
    <definedName name="T14?axis?ПРД?РЕГ">#REF!</definedName>
    <definedName name="T14?axis?ПФ?ПЛАН">'[45]14'!$G$6:$G$20,'[45]14'!$J$6:$J$20,'[45]14'!$L$6:$L$20,'[45]14'!$E$6:$E$20</definedName>
    <definedName name="T14?axis?ПФ?ФАКТ">'[45]14'!$H$6:$H$20,'[45]14'!$K$6:$K$20,'[45]14'!$M$6:$M$20,'[45]14'!$F$6:$F$20</definedName>
    <definedName name="T14?Data">'[45]14'!$E$7:$M$18,  '[45]14'!$E$20:$M$20</definedName>
    <definedName name="T14?item_ext?РОСТ" localSheetId="5">#REF!</definedName>
    <definedName name="T14?item_ext?РОСТ" localSheetId="6">#REF!</definedName>
    <definedName name="T14?item_ext?РОСТ">'[61]16'!#REF!</definedName>
    <definedName name="T14?L1">'[45]14'!$A$13:$M$13, '[45]14'!$A$10:$M$10, '[45]14'!$A$7:$M$7, '[45]14'!$A$16:$M$16</definedName>
    <definedName name="T14?L1.1">'[45]14'!$A$14:$M$14, '[45]14'!$A$11:$M$11, '[45]14'!$A$8:$M$8, '[45]14'!$A$17:$M$17</definedName>
    <definedName name="T14?L1.2">'[45]14'!$A$15:$M$15, '[45]14'!$A$12:$M$12, '[45]14'!$A$9:$M$9, '[45]14'!$A$18:$M$18</definedName>
    <definedName name="T14?L2" localSheetId="6">#REF!</definedName>
    <definedName name="T14?L2">#REF!</definedName>
    <definedName name="T14?Name" localSheetId="6">#REF!</definedName>
    <definedName name="T14?Name">#REF!</definedName>
    <definedName name="T14?Table" localSheetId="6">#REF!</definedName>
    <definedName name="T14?Table">#REF!</definedName>
    <definedName name="T14?Title" localSheetId="6">#REF!</definedName>
    <definedName name="T14?Title">#REF!</definedName>
    <definedName name="T14?unit?ПРЦ">'[45]14'!$E$15:$I$15, '[45]14'!$E$12:$I$12, '[45]14'!$E$9:$I$9, '[45]14'!$E$18:$I$18, '[45]14'!$J$6:$M$20</definedName>
    <definedName name="T14?unit?ТРУБ">'[45]14'!$E$13:$I$14, '[45]14'!$E$10:$I$11, '[45]14'!$E$7:$I$8, '[45]14'!$E$16:$I$17, '[45]14'!$E$20:$I$20</definedName>
    <definedName name="T14_Copy" localSheetId="5">#REF!</definedName>
    <definedName name="T14_Copy" localSheetId="6">#REF!</definedName>
    <definedName name="T14_Copy">'[61]16'!#REF!</definedName>
    <definedName name="T15?axis?ПРД?БАЗ">'[45]15'!$I$6:$J$11,'[45]15'!$F$6:$G$11</definedName>
    <definedName name="T15?axis?ПРД?ПРЕД">'[45]15'!$K$6:$L$11,'[45]15'!$D$6:$E$11</definedName>
    <definedName name="T15?axis?ПФ?ПЛАН">'[45]15'!$I$6:$I$11,'[45]15'!$D$6:$D$11,'[45]15'!$K$6:$K$11,'[45]15'!$F$6:$F$11</definedName>
    <definedName name="T15?axis?ПФ?ФАКТ">'[45]15'!$J$6:$J$11,'[45]15'!$E$6:$E$11,'[45]15'!$L$6:$L$11,'[45]15'!$G$6:$G$11</definedName>
    <definedName name="T15?Columns" localSheetId="6">#REF!</definedName>
    <definedName name="T15?Columns" localSheetId="9">#REF!</definedName>
    <definedName name="T15?Columns">#REF!</definedName>
    <definedName name="T15?item_ext?РОСТ" localSheetId="6">'[61]20'!#REF!</definedName>
    <definedName name="T15?item_ext?РОСТ">'[61]20'!#REF!</definedName>
    <definedName name="T15?ItemComments" localSheetId="6">#REF!</definedName>
    <definedName name="T15?ItemComments" localSheetId="9">#REF!</definedName>
    <definedName name="T15?ItemComments">#REF!</definedName>
    <definedName name="T15?Items" localSheetId="6">#REF!</definedName>
    <definedName name="T15?Items" localSheetId="9">#REF!</definedName>
    <definedName name="T15?Items">#REF!</definedName>
    <definedName name="T15?Scope" localSheetId="6">#REF!</definedName>
    <definedName name="T15?Scope" localSheetId="9">#REF!</definedName>
    <definedName name="T15?Scope">#REF!</definedName>
    <definedName name="T15?unit?ПРЦ" localSheetId="6">'[61]20'!#REF!</definedName>
    <definedName name="T15?unit?ПРЦ">'[61]20'!#REF!</definedName>
    <definedName name="T15?ВРАС" localSheetId="6">#REF!</definedName>
    <definedName name="T15?ВРАС" localSheetId="9">#REF!</definedName>
    <definedName name="T15?ВРАС">#REF!</definedName>
    <definedName name="T15_Protect" localSheetId="9">#REF!,#REF!,#REF!,#REF!,#REF!,#REF!,#REF!</definedName>
    <definedName name="T15_Protect">'[26]15'!$E$25:$I$29,'[26]15'!$E$31:$I$34,'[26]15'!$E$36:$I$38,'[26]15'!$E$42:$I$43,'[26]15'!$E$9:$I$17,'[26]15'!$B$36:$B$38,'[26]15'!$E$19:$I$21</definedName>
    <definedName name="T16?axis?R?ДОГОВОР">'[45]16'!$E$40:$M$40,'[45]16'!$E$60:$M$60,'[45]16'!$E$36:$M$36,'[45]16'!$E$32:$M$32,'[45]16'!$E$28:$M$28,'[45]16'!$E$24:$M$24,'[45]16'!$E$68:$M$68,'[45]16'!$E$56:$M$56,'[45]16'!$E$20:$M$20,P1_T16?axis?R?ДОГОВОР</definedName>
    <definedName name="T16?axis?R?ДОГОВОР?">'[45]16'!$A$8,'[45]16'!$A$12,'[45]16'!$A$16,P1_T16?axis?R?ДОГОВОР?</definedName>
    <definedName name="T16?axis?R?ОРГ" localSheetId="6">#REF!</definedName>
    <definedName name="T16?axis?R?ОРГ">#REF!</definedName>
    <definedName name="T16?axis?R?ОРГ?" localSheetId="6">#REF!</definedName>
    <definedName name="T16?axis?R?ОРГ?">#REF!</definedName>
    <definedName name="T16?axis?ПРД?БАЗ">'[45]16'!$J$6:$K$88,               '[45]16'!$G$6:$H$88</definedName>
    <definedName name="T16?axis?ПРД?ПРЕД">'[45]16'!$L$6:$M$88,               '[45]16'!$E$6:$F$88</definedName>
    <definedName name="T16?axis?ПРД?РЕГ" localSheetId="6">#REF!</definedName>
    <definedName name="T16?axis?ПРД?РЕГ">#REF!</definedName>
    <definedName name="T16?axis?ПФ?ПЛАН">'[45]16'!$J$6:$J$88,               '[45]16'!$E$6:$E$88,               '[45]16'!$L$6:$L$88,               '[45]16'!$G$6:$G$88</definedName>
    <definedName name="T16?axis?ПФ?ФАКТ">'[45]16'!$K$6:$K$88,               '[45]16'!$F$6:$F$88,               '[45]16'!$M$6:$M$88,               '[45]16'!$H$6:$H$88</definedName>
    <definedName name="T16?Columns">#REF!</definedName>
    <definedName name="T16?Data" localSheetId="6">#REF!</definedName>
    <definedName name="T16?Data">#REF!</definedName>
    <definedName name="T16?item_ext?РОСТ" localSheetId="5">#REF!</definedName>
    <definedName name="T16?item_ext?РОСТ" localSheetId="6">#REF!</definedName>
    <definedName name="T16?item_ext?РОСТ">'[61]30'!#REF!</definedName>
    <definedName name="T16?ItemComments">#REF!</definedName>
    <definedName name="T16?Items">#REF!</definedName>
    <definedName name="T16?L1">'[45]16'!$A$38:$M$38,'[45]16'!$A$58:$M$58,'[45]16'!$A$34:$M$34,'[45]16'!$A$30:$M$30,'[45]16'!$A$26:$M$26,'[45]16'!$A$22:$M$22,'[45]16'!$A$66:$M$66,'[45]16'!$A$54:$M$54,'[45]16'!$A$18:$M$18,P1_T16?L1</definedName>
    <definedName name="T16?L1.x">'[45]16'!$A$40:$M$40,'[45]16'!$A$60:$M$60,'[45]16'!$A$36:$M$36,'[45]16'!$A$32:$M$32,'[45]16'!$A$28:$M$28,'[45]16'!$A$24:$M$24,'[45]16'!$A$68:$M$68,'[45]16'!$A$56:$M$56,'[45]16'!$A$20:$M$20,P1_T16?L1.x</definedName>
    <definedName name="T16?L2" localSheetId="6">#REF!</definedName>
    <definedName name="T16?L2">#REF!</definedName>
    <definedName name="T16?Name" localSheetId="6">#REF!</definedName>
    <definedName name="T16?Name">#REF!</definedName>
    <definedName name="T16?Scope">#REF!</definedName>
    <definedName name="T16?Table" localSheetId="6">#REF!</definedName>
    <definedName name="T16?Table">#REF!</definedName>
    <definedName name="T16?Title" localSheetId="6">#REF!</definedName>
    <definedName name="T16?Title">#REF!</definedName>
    <definedName name="T16?unit?ПРЦ" localSheetId="5">#REF!</definedName>
    <definedName name="T16?unit?ПРЦ" localSheetId="6">#REF!</definedName>
    <definedName name="T16?unit?ПРЦ">'[61]30'!#REF!</definedName>
    <definedName name="T16?unit?ТРУБ" localSheetId="6">#REF!</definedName>
    <definedName name="T16?unit?ТРУБ">#REF!</definedName>
    <definedName name="T16?Units">#REF!</definedName>
    <definedName name="T16_Copy" localSheetId="5">#REF!</definedName>
    <definedName name="T16_Copy" localSheetId="6">#REF!</definedName>
    <definedName name="T16_Copy">'[61]30'!#REF!</definedName>
    <definedName name="T16_Copy2" localSheetId="5">#REF!</definedName>
    <definedName name="T16_Copy2" localSheetId="6">#REF!</definedName>
    <definedName name="T16_Copy2">'[61]30'!#REF!</definedName>
    <definedName name="T16_Protect" localSheetId="9">#N/A</definedName>
    <definedName name="T16_Protect">'[26]16'!$G$44:$K$44,'[26]16'!$G$7:$K$8,P1_T16_Protect</definedName>
    <definedName name="T17.1?axis?C?НП">'[45]17.1'!$E$6:$L$16, '[45]17.1'!$E$18:$L$28</definedName>
    <definedName name="T17.1?axis?C?НП?" localSheetId="6">#REF!</definedName>
    <definedName name="T17.1?axis?C?НП?">#REF!</definedName>
    <definedName name="T17.1?axis?ПРД?БАЗ" localSheetId="6">#REF!</definedName>
    <definedName name="T17.1?axis?ПРД?БАЗ">#REF!</definedName>
    <definedName name="T17.1?axis?ПРД?РЕГ" localSheetId="6">#REF!</definedName>
    <definedName name="T17.1?axis?ПРД?РЕГ">#REF!</definedName>
    <definedName name="T17.1?Data">'[45]17.1'!$E$6:$L$16, '[45]17.1'!$N$6:$N$16, '[45]17.1'!$E$18:$L$28, '[45]17.1'!$N$18:$N$28</definedName>
    <definedName name="T17.1?Equipment">#REF!</definedName>
    <definedName name="T17.1?item_ext?ВСЕГО">'[45]17.1'!$N$6:$N$16, '[45]17.1'!$N$18:$N$28</definedName>
    <definedName name="T17.1?ItemComments">#REF!</definedName>
    <definedName name="T17.1?Items">#REF!</definedName>
    <definedName name="T17.1?L1">'[45]17.1'!$A$6:$N$6, '[45]17.1'!$A$18:$N$18</definedName>
    <definedName name="T17.1?L2">'[45]17.1'!$A$7:$N$7, '[45]17.1'!$A$19:$N$19</definedName>
    <definedName name="T17.1?L3">'[45]17.1'!$A$8:$N$8, '[45]17.1'!$A$20:$N$20</definedName>
    <definedName name="T17.1?L3.1">'[45]17.1'!$A$9:$N$9, '[45]17.1'!$A$21:$N$21</definedName>
    <definedName name="T17.1?L4">'[45]17.1'!$A$10:$N$10, '[45]17.1'!$A$22:$N$22</definedName>
    <definedName name="T17.1?L4.1">'[45]17.1'!$A$11:$N$11, '[45]17.1'!$A$23:$N$23</definedName>
    <definedName name="T17.1?L5">'[45]17.1'!$A$12:$N$12, '[45]17.1'!$A$24:$N$24</definedName>
    <definedName name="T17.1?L5.1">'[45]17.1'!$A$13:$N$13, '[45]17.1'!$A$25:$N$25</definedName>
    <definedName name="T17.1?L6">'[45]17.1'!$A$14:$N$14, '[45]17.1'!$A$26:$N$26</definedName>
    <definedName name="T17.1?L7">'[45]17.1'!$A$15:$N$15, '[45]17.1'!$A$27:$N$27</definedName>
    <definedName name="T17.1?L8">'[45]17.1'!$A$16:$N$16, '[45]17.1'!$A$28:$N$28</definedName>
    <definedName name="T17.1?Name" localSheetId="6">#REF!</definedName>
    <definedName name="T17.1?Name">#REF!</definedName>
    <definedName name="T17.1?Scope">#REF!</definedName>
    <definedName name="T17.1?Table" localSheetId="6">#REF!</definedName>
    <definedName name="T17.1?Table">#REF!</definedName>
    <definedName name="T17.1?Title" localSheetId="6">#REF!</definedName>
    <definedName name="T17.1?Title">#REF!</definedName>
    <definedName name="T17.1?unit?РУБ">'[45]17.1'!$D$9:$N$9, '[45]17.1'!$D$11:$N$11, '[45]17.1'!$D$13:$N$13, '[45]17.1'!$D$21:$N$21, '[45]17.1'!$D$23:$N$23, '[45]17.1'!$D$25:$N$25</definedName>
    <definedName name="T17.1?unit?ТРУБ">'[45]17.1'!$D$8:$N$8, '[45]17.1'!$D$10:$N$10, '[45]17.1'!$D$12:$N$12, '[45]17.1'!$D$14:$N$16, '[45]17.1'!$D$20:$N$20, '[45]17.1'!$D$22:$N$22, '[45]17.1'!$D$24:$N$24, '[45]17.1'!$D$26:$N$28</definedName>
    <definedName name="T17.1?unit?ЧДН">'[45]17.1'!$D$7:$N$7, '[45]17.1'!$D$19:$N$19</definedName>
    <definedName name="T17.1?unit?ЧЕЛ">'[45]17.1'!$D$18:$N$18, '[45]17.1'!$D$6:$N$6</definedName>
    <definedName name="T17.1_Copy" localSheetId="6">#REF!</definedName>
    <definedName name="T17.1_Copy">#REF!</definedName>
    <definedName name="T17.1_Protect" localSheetId="9">#REF!,#REF!,#REF!,#REF!,#REF!,#REF!</definedName>
    <definedName name="T17.1_Protect">'[26]17.1'!$D$14:$F$17,'[26]17.1'!$D$19:$F$22,'[26]17.1'!$I$9:$I$12,'[26]17.1'!$I$14:$I$17,'[26]17.1'!$I$19:$I$22,'[26]17.1'!$D$9:$F$12</definedName>
    <definedName name="T17?axis?ПРД?БАЗ">'[45]17'!$I$6:$J$13,'[45]17'!$F$6:$G$13</definedName>
    <definedName name="T17?axis?ПРД?ПРЕД">'[45]17'!$K$6:$L$13,'[45]17'!$D$6:$E$13</definedName>
    <definedName name="T17?axis?ПРД?РЕГ" localSheetId="6">#REF!</definedName>
    <definedName name="T17?axis?ПРД?РЕГ">#REF!</definedName>
    <definedName name="T17?axis?ПФ?ПЛАН">'[45]17'!$I$6:$I$13,'[45]17'!$D$6:$D$13,'[45]17'!$K$6:$K$13,'[45]17'!$F$6:$F$13</definedName>
    <definedName name="T17?axis?ПФ?ФАКТ">'[45]17'!$J$6:$J$13,'[45]17'!$E$6:$E$13,'[45]17'!$L$6:$L$13,'[45]17'!$G$6:$G$13</definedName>
    <definedName name="T17?Columns">#REF!</definedName>
    <definedName name="T17?Data" localSheetId="6">#REF!</definedName>
    <definedName name="T17?Data">#REF!</definedName>
    <definedName name="T17?item_ext?РОСТ" localSheetId="5">#REF!</definedName>
    <definedName name="T17?item_ext?РОСТ" localSheetId="6">#REF!</definedName>
    <definedName name="T17?item_ext?РОСТ">'[61]31'!#REF!</definedName>
    <definedName name="T17?ItemComments">#REF!</definedName>
    <definedName name="T17?Items">#REF!</definedName>
    <definedName name="T17?L1" localSheetId="6">#REF!</definedName>
    <definedName name="T17?L1">#REF!</definedName>
    <definedName name="T17?L2" localSheetId="6">#REF!</definedName>
    <definedName name="T17?L2">#REF!</definedName>
    <definedName name="T17?L3" localSheetId="6">#REF!</definedName>
    <definedName name="T17?L3">#REF!</definedName>
    <definedName name="T17?L4" localSheetId="6">#REF!</definedName>
    <definedName name="T17?L4">#REF!</definedName>
    <definedName name="T17?L5" localSheetId="6">#REF!</definedName>
    <definedName name="T17?L5">#REF!</definedName>
    <definedName name="T17?L6" localSheetId="6">#REF!</definedName>
    <definedName name="T17?L6">#REF!</definedName>
    <definedName name="T17?L7" localSheetId="9">'[25]29'!$L$60,'[25]29'!$O$60,'[25]29'!$F$60,'[25]29'!$I$60</definedName>
    <definedName name="T17?L7">'[26]29'!$L$60,'[26]29'!$O$60,'[26]29'!$F$60,'[26]29'!$I$60</definedName>
    <definedName name="T17?L8" localSheetId="6">#REF!</definedName>
    <definedName name="T17?L8">#REF!</definedName>
    <definedName name="T17?Name" localSheetId="6">#REF!</definedName>
    <definedName name="T17?Name">#REF!</definedName>
    <definedName name="T17?Scope">#REF!</definedName>
    <definedName name="T17?Table" localSheetId="6">#REF!</definedName>
    <definedName name="T17?Table">#REF!</definedName>
    <definedName name="T17?Title" localSheetId="6">#REF!</definedName>
    <definedName name="T17?Title">#REF!</definedName>
    <definedName name="T17?unit?ГКАЛЧ" localSheetId="9">'[25]29'!$M$26:$M$33,'[25]29'!$P$26:$P$33,'[25]29'!$G$52:$G$59,'[25]29'!$J$52:$J$59,'[25]29'!$M$52:$M$59,'[25]29'!$P$52:$P$59,'[25]29'!$G$26:$G$33,'[25]29'!$J$26:$J$33</definedName>
    <definedName name="T17?unit?ГКАЛЧ">'[26]29'!$M$26:$M$33,'[26]29'!$P$26:$P$33,'[26]29'!$G$52:$G$59,'[26]29'!$J$52:$J$59,'[26]29'!$M$52:$M$59,'[26]29'!$P$52:$P$59,'[26]29'!$G$26:$G$33,'[26]29'!$J$26:$J$33</definedName>
    <definedName name="T17?unit?РУБ.ГКАЛ" localSheetId="9">'[25]29'!$O$18:$O$25,'Финансовые показатели'!P1_T17?unit?РУБ.ГКАЛ,'Финансовые показатели'!P2_T17?unit?РУБ.ГКАЛ</definedName>
    <definedName name="T17?unit?РУБ.ГКАЛ">'[26]29'!$O$18:$O$25,P1_T17?unit?РУБ.ГКАЛ,P2_T17?unit?РУБ.ГКАЛ</definedName>
    <definedName name="T17?unit?ТГКАЛ" localSheetId="9">'[25]29'!$P$18:$P$25,'Финансовые показатели'!P1_T17?unit?ТГКАЛ,'Финансовые показатели'!P2_T17?unit?ТГКАЛ</definedName>
    <definedName name="T17?unit?ТГКАЛ">'[26]29'!$P$18:$P$25,P1_T17?unit?ТГКАЛ,P2_T17?unit?ТГКАЛ</definedName>
    <definedName name="T17?unit?ТРУБ" localSheetId="6">#REF!</definedName>
    <definedName name="T17?unit?ТРУБ">#REF!</definedName>
    <definedName name="T17?unit?ТРУБ.ГКАЛЧ.МЕС" localSheetId="9">'[25]29'!$L$26:$L$33,'[25]29'!$O$26:$O$33,'[25]29'!$F$52:$F$59,'[25]29'!$I$52:$I$59,'[25]29'!$L$52:$L$59,'[25]29'!$O$52:$O$59,'[25]29'!$F$26:$F$33,'[25]29'!$I$26:$I$33</definedName>
    <definedName name="T17?unit?ТРУБ.ГКАЛЧ.МЕС">'[26]29'!$L$26:$L$33,'[26]29'!$O$26:$O$33,'[26]29'!$F$52:$F$59,'[26]29'!$I$52:$I$59,'[26]29'!$L$52:$L$59,'[26]29'!$O$52:$O$59,'[26]29'!$F$26:$F$33,'[26]29'!$I$26:$I$33</definedName>
    <definedName name="T17?unit?ЧДН" localSheetId="6">#REF!</definedName>
    <definedName name="T17?unit?ЧДН">#REF!</definedName>
    <definedName name="T17?unit?ЧЕЛ" localSheetId="6">#REF!</definedName>
    <definedName name="T17?unit?ЧЕЛ">#REF!</definedName>
    <definedName name="T17_Protect" localSheetId="6">#REF!,#REF!,P1_T17_Protect</definedName>
    <definedName name="T17_Protect" localSheetId="9">#REF!,#REF!,P1_T17_Protect</definedName>
    <definedName name="T17_Protect">#REF!,#REF!,P1_T17_Protect</definedName>
    <definedName name="T17_Protection" localSheetId="9">#N/A</definedName>
    <definedName name="T17_Protection">P2_T17_Protection,P3_T17_Protection,P4_T17_Protection,P5_T17_Protection,[0]!P6_T17_Protection</definedName>
    <definedName name="T18.1?Data" localSheetId="6">P1_T18.1?Data,P2_T18.1?Data</definedName>
    <definedName name="T18.1?Data" localSheetId="9">P1_T18.1?Data,P2_T18.1?Data</definedName>
    <definedName name="T18.1?Data">P1_T18.1?Data,P2_T18.1?Data</definedName>
    <definedName name="T18.2?Columns">#REF!</definedName>
    <definedName name="T18.2?item_ext?СБЫТ" localSheetId="6">'[26]18.2'!#REF!,'[26]18.2'!#REF!</definedName>
    <definedName name="T18.2?item_ext?СБЫТ" localSheetId="9">#REF!,#REF!</definedName>
    <definedName name="T18.2?item_ext?СБЫТ">'[26]18.2'!#REF!,'[26]18.2'!#REF!</definedName>
    <definedName name="T18.2?ItemComments">#REF!</definedName>
    <definedName name="T18.2?Items">#REF!</definedName>
    <definedName name="T18.2?Scope">#REF!</definedName>
    <definedName name="T18.2?Units">#REF!</definedName>
    <definedName name="T18.2?ВРАС" localSheetId="9">#REF!,#REF!</definedName>
    <definedName name="T18.2?ВРАС">'[26]18.2'!$B$34:$B$36,'[26]18.2'!$B$28:$B$30</definedName>
    <definedName name="T18.2_Protect" localSheetId="9">#N/A</definedName>
    <definedName name="T18.2_Protect">'[26]18.2'!$F$56:$J$57,'[26]18.2'!$F$60:$J$60,'[26]18.2'!$F$62:$J$65,'[26]18.2'!$F$6:$J$8,P1_T18.2_Protect</definedName>
    <definedName name="T18?axis?R?ДОГОВОР">'[45]18'!$D$14:$L$16,'[45]18'!$D$20:$L$22,'[45]18'!$D$26:$L$28,'[45]18'!$D$32:$L$34,'[45]18'!$D$38:$L$40,'[45]18'!$D$8:$L$10</definedName>
    <definedName name="T18?axis?R?ДОГОВОР?">'[45]18'!$B$14:$B$16,'[45]18'!$B$20:$B$22,'[45]18'!$B$26:$B$28,'[45]18'!$B$32:$B$34,'[45]18'!$B$38:$B$40,'[45]18'!$B$8:$B$10</definedName>
    <definedName name="T18?axis?ПРД?БАЗ">'[45]18'!$I$6:$J$42,'[45]18'!$F$6:$G$42</definedName>
    <definedName name="T18?axis?ПРД?ПРЕД">'[45]18'!$K$6:$L$42,'[45]18'!$D$6:$E$42</definedName>
    <definedName name="T18?axis?ПФ?ПЛАН">'[45]18'!$I$6:$I$42,'[45]18'!$D$6:$D$42,'[45]18'!$K$6:$K$42,'[45]18'!$F$6:$F$42</definedName>
    <definedName name="T18?axis?ПФ?ФАКТ">'[45]18'!$J$6:$J$42,'[45]18'!$E$6:$E$42,'[45]18'!$L$6:$L$42,'[45]18'!$G$6:$G$42</definedName>
    <definedName name="T18?item_ext?РОСТ" localSheetId="6">'[61]13'!#REF!</definedName>
    <definedName name="T18?item_ext?РОСТ">'[61]13'!#REF!</definedName>
    <definedName name="T18?unit?ПРЦ" localSheetId="6">'[61]13'!#REF!</definedName>
    <definedName name="T18?unit?ПРЦ">'[61]13'!#REF!</definedName>
    <definedName name="T18_Copy1" localSheetId="6">'[61]13'!#REF!</definedName>
    <definedName name="T18_Copy1">'[61]13'!#REF!</definedName>
    <definedName name="T18_Copy2" localSheetId="6">'[61]13'!#REF!</definedName>
    <definedName name="T18_Copy2">'[61]13'!#REF!</definedName>
    <definedName name="T18_Copy3" localSheetId="6">'[61]13'!#REF!</definedName>
    <definedName name="T18_Copy3">'[61]13'!#REF!</definedName>
    <definedName name="T18_Copy4" localSheetId="6">'[61]13'!#REF!</definedName>
    <definedName name="T18_Copy4">'[61]13'!#REF!</definedName>
    <definedName name="T18_Copy5" localSheetId="6">'[61]13'!#REF!</definedName>
    <definedName name="T18_Copy5">'[61]13'!#REF!</definedName>
    <definedName name="T18_Copy6" localSheetId="6">'[61]13'!#REF!</definedName>
    <definedName name="T18_Copy6">'[61]13'!#REF!</definedName>
    <definedName name="T19.1.1?Data" localSheetId="6">P1_T19.1.1?Data,P2_T19.1.1?Data</definedName>
    <definedName name="T19.1.1?Data" localSheetId="9">P1_T19.1.1?Data,P2_T19.1.1?Data</definedName>
    <definedName name="T19.1.1?Data">P1_T19.1.1?Data,P2_T19.1.1?Data</definedName>
    <definedName name="T19.1.2?Data" localSheetId="6">P1_T19.1.2?Data,P2_T19.1.2?Data</definedName>
    <definedName name="T19.1.2?Data" localSheetId="9">P1_T19.1.2?Data,P2_T19.1.2?Data</definedName>
    <definedName name="T19.1.2?Data">P1_T19.1.2?Data,P2_T19.1.2?Data</definedName>
    <definedName name="T19.2?Data" localSheetId="6">P1_T19.2?Data,P2_T19.2?Data</definedName>
    <definedName name="T19.2?Data" localSheetId="9">P1_T19.2?Data,P2_T19.2?Data</definedName>
    <definedName name="T19.2?Data">P1_T19.2?Data,P2_T19.2?Data</definedName>
    <definedName name="T19?axis?R?ДОГОВОР">'[45]19'!$E$8:$M$9,'[45]19'!$E$13:$M$14,'[45]19'!$E$18:$M$18,'[45]19'!$E$26:$M$27,'[45]19'!$E$22:$M$22</definedName>
    <definedName name="T19?axis?R?ДОГОВОР?">'[45]19'!$A$8:$A$9,'[45]19'!$A$13:$A$14,'[45]19'!$A$18,'[45]19'!$A$26:$A$27,'[45]19'!$A$22</definedName>
    <definedName name="T19?axis?ПРД?БАЗ">'[45]19'!$J$6:$K$30,'[45]19'!$G$6:$H$30</definedName>
    <definedName name="T19?axis?ПРД?ПРЕД">'[45]19'!$L$6:$M$30,'[45]19'!$E$6:$F$30</definedName>
    <definedName name="T19?axis?ПФ?ПЛАН">'[45]19'!$J$6:$J$30,'[45]19'!$E$6:$E$30,'[45]19'!$L$6:$L$30,'[45]19'!$G$6:$G$30</definedName>
    <definedName name="T19?axis?ПФ?ФАКТ">'[45]19'!$K$6:$K$30,'[45]19'!$F$6:$F$30,'[45]19'!$M$6:$M$30,'[45]19'!$H$6:$H$30</definedName>
    <definedName name="T19?Data" localSheetId="9">'[25]19'!$J$8:$M$16,'[25]19'!$C$8:$H$16</definedName>
    <definedName name="T19?Data">'[26]19'!$J$8:$M$16,'[26]19'!$C$8:$H$16</definedName>
    <definedName name="T19?item_ext?РОСТ" localSheetId="6">'[61]19'!#REF!</definedName>
    <definedName name="T19?item_ext?РОСТ">'[61]19'!#REF!</definedName>
    <definedName name="T19?L1">'[45]19'!$A$16:$M$16, '[45]19'!$A$11:$M$11, '[45]19'!$A$6:$M$6, '[45]19'!$A$20:$M$20, '[45]19'!$A$24:$M$24</definedName>
    <definedName name="T19?L1.x">'[45]19'!$A$18:$M$18, '[45]19'!$A$13:$M$14, '[45]19'!$A$8:$M$9, '[45]19'!$A$22:$M$22, '[45]19'!$A$26:$M$27</definedName>
    <definedName name="T19?unit?ПРЦ" localSheetId="6">'[61]19'!#REF!</definedName>
    <definedName name="T19?unit?ПРЦ">'[61]19'!#REF!</definedName>
    <definedName name="T19_Copy" localSheetId="6">'[61]19'!#REF!</definedName>
    <definedName name="T19_Copy">'[61]19'!#REF!</definedName>
    <definedName name="T19_Copy2" localSheetId="6">'[61]19'!#REF!</definedName>
    <definedName name="T19_Copy2">'[61]19'!#REF!</definedName>
    <definedName name="T19_Protection" localSheetId="9">'[25]19'!$E$13:$H$13,'[25]19'!$E$15:$H$15,'[25]19'!$J$8:$M$11,'[25]19'!$J$13:$M$13,'[25]19'!$J$15:$M$15,'[25]19'!$E$4:$H$4,'[25]19'!$J$4:$M$4,'[25]19'!$E$8:$H$11</definedName>
    <definedName name="T19_Protection">'[26]19'!$E$13:$H$13,'[26]19'!$E$15:$H$15,'[26]19'!$J$8:$M$11,'[26]19'!$J$13:$M$13,'[26]19'!$J$15:$M$15,'[26]19'!$E$4:$H$4,'[26]19'!$J$4:$M$4,'[26]19'!$E$8:$H$11</definedName>
    <definedName name="T2.1?Data">#N/A</definedName>
    <definedName name="T2.1?Protection" localSheetId="6">'Таблица 4'!P6_T2.1?Protection</definedName>
    <definedName name="T2.1?Protection" localSheetId="9">#N/A</definedName>
    <definedName name="T2.1?Protection">P6_T2.1?Protection</definedName>
    <definedName name="T2.1_Protect" localSheetId="6">P4_T2.1_Protect,P5_T2.1_Protect,P6_T2.1_Protect,P7_T2.1_Protect</definedName>
    <definedName name="T2.1_Protect" localSheetId="9">P4_T2.1_Protect,P5_T2.1_Protect,P6_T2.1_Protect,P7_T2.1_Protect</definedName>
    <definedName name="T2.1_Protect">P4_T2.1_Protect,P5_T2.1_Protect,P6_T2.1_Protect,P7_T2.1_Protect</definedName>
    <definedName name="T2.2?Protection" localSheetId="6">P3_T2.2?Protection,P4_T2.2?Protection</definedName>
    <definedName name="T2.2?Protection">P3_T2.2?Protection,P4_T2.2?Protection</definedName>
    <definedName name="T2.3_Protect" localSheetId="9">#REF!,#REF!</definedName>
    <definedName name="T2.3_Protect">'[26]2.3'!$F$30:$G$34,'[26]2.3'!$H$24:$K$28</definedName>
    <definedName name="T2?axis?C?РЕШ" localSheetId="6">#REF!,#REF!,#REF!,#REF!,#REF!,#REF!</definedName>
    <definedName name="T2?axis?C?РЕШ">#REF!,#REF!,#REF!,#REF!,#REF!,#REF!</definedName>
    <definedName name="T2?axis?C?РЕШ?" localSheetId="6">#REF!,#REF!</definedName>
    <definedName name="T2?axis?C?РЕШ?">#REF!,#REF!</definedName>
    <definedName name="T2?axis?R?ОРГ" localSheetId="6">#REF!</definedName>
    <definedName name="T2?axis?R?ОРГ">#REF!</definedName>
    <definedName name="T2?axis?R?ОРГ?" localSheetId="6">#REF!</definedName>
    <definedName name="T2?axis?R?ОРГ?">#REF!</definedName>
    <definedName name="T2?axis?ПРД?БАЗ">'[45]2'!$I$6:$J$19,'[45]2'!$F$6:$G$19</definedName>
    <definedName name="T2?axis?ПРД?ПРЕД">'[45]2'!$K$6:$L$19,'[45]2'!$D$6:$E$19</definedName>
    <definedName name="T2?axis?ПРД?РЕГ" localSheetId="6">#REF!</definedName>
    <definedName name="T2?axis?ПРД?РЕГ">#REF!</definedName>
    <definedName name="T2?axis?ПРД2?2005" localSheetId="6">#REF!,#REF!</definedName>
    <definedName name="T2?axis?ПРД2?2005">#REF!,#REF!</definedName>
    <definedName name="T2?axis?ПРД2?2006" localSheetId="6">#REF!,#REF!</definedName>
    <definedName name="T2?axis?ПРД2?2006">#REF!,#REF!</definedName>
    <definedName name="T2?axis?ПФ?ПЛАН">'[45]2'!$I$6:$I$19,'[45]2'!$D$6:$D$19,'[45]2'!$K$6:$K$19,'[45]2'!$F$6:$F$19</definedName>
    <definedName name="T2?axis?ПФ?ФАКТ">'[45]2'!$J$6:$J$19,'[45]2'!$E$6:$E$19,'[45]2'!$L$6:$L$19,'[45]2'!$G$6:$G$19</definedName>
    <definedName name="T2?Data" localSheetId="6">#REF!</definedName>
    <definedName name="T2?Data">#REF!</definedName>
    <definedName name="T2?item_ext?РОСТ" localSheetId="6">#REF!</definedName>
    <definedName name="T2?item_ext?РОСТ">#REF!</definedName>
    <definedName name="T2?L1" localSheetId="6">#REF!</definedName>
    <definedName name="T2?L1">#REF!</definedName>
    <definedName name="T2?L1.1.1" localSheetId="6">#REF!,#REF!</definedName>
    <definedName name="T2?L1.1.1">#REF!,#REF!</definedName>
    <definedName name="T2?L1.1.1.1" localSheetId="6">#REF!,#REF!</definedName>
    <definedName name="T2?L1.1.1.1">#REF!,#REF!</definedName>
    <definedName name="T2?L1.1.2" localSheetId="6">#REF!,#REF!</definedName>
    <definedName name="T2?L1.1.2">#REF!,#REF!</definedName>
    <definedName name="T2?L1.1.2.1" localSheetId="6">#REF!,#REF!</definedName>
    <definedName name="T2?L1.1.2.1">#REF!,#REF!</definedName>
    <definedName name="T2?L1.1.3" localSheetId="6">#REF!,#REF!</definedName>
    <definedName name="T2?L1.1.3">#REF!,#REF!</definedName>
    <definedName name="T2?L1.1.3.1" localSheetId="6">#REF!,#REF!</definedName>
    <definedName name="T2?L1.1.3.1">#REF!,#REF!</definedName>
    <definedName name="T2?L1.1.3.10" localSheetId="6">#REF!,#REF!</definedName>
    <definedName name="T2?L1.1.3.10">#REF!,#REF!</definedName>
    <definedName name="T2?L1.1.3.2" localSheetId="6">#REF!,#REF!</definedName>
    <definedName name="T2?L1.1.3.2">#REF!,#REF!</definedName>
    <definedName name="T2?L1.1.3.3" localSheetId="6">#REF!,#REF!</definedName>
    <definedName name="T2?L1.1.3.3">#REF!,#REF!</definedName>
    <definedName name="T2?L1.1.3.4" localSheetId="6">#REF!,#REF!</definedName>
    <definedName name="T2?L1.1.3.4">#REF!,#REF!</definedName>
    <definedName name="T2?L1.1.3.5" localSheetId="6">#REF!,#REF!</definedName>
    <definedName name="T2?L1.1.3.5">#REF!,#REF!</definedName>
    <definedName name="T2?L1.1.3.6" localSheetId="6">#REF!,#REF!</definedName>
    <definedName name="T2?L1.1.3.6">#REF!,#REF!</definedName>
    <definedName name="T2?L1.1.3.7" localSheetId="6">#REF!,#REF!</definedName>
    <definedName name="T2?L1.1.3.7">#REF!,#REF!</definedName>
    <definedName name="T2?L1.1.3.8" localSheetId="6">#REF!,#REF!</definedName>
    <definedName name="T2?L1.1.3.8">#REF!,#REF!</definedName>
    <definedName name="T2?L1.1.3.9" localSheetId="6">#REF!,#REF!</definedName>
    <definedName name="T2?L1.1.3.9">#REF!,#REF!</definedName>
    <definedName name="T2?L2" localSheetId="6">#REF!</definedName>
    <definedName name="T2?L2">#REF!</definedName>
    <definedName name="T2?L2.1" localSheetId="6">#REF!</definedName>
    <definedName name="T2?L2.1">#REF!</definedName>
    <definedName name="T2?L2.1.ПРЦ" localSheetId="6">#REF!</definedName>
    <definedName name="T2?L2.1.ПРЦ">#REF!</definedName>
    <definedName name="T2?L2.2" localSheetId="6">#REF!</definedName>
    <definedName name="T2?L2.2">#REF!</definedName>
    <definedName name="T2?L2.2.КВТЧ" localSheetId="6">#REF!</definedName>
    <definedName name="T2?L2.2.КВТЧ">#REF!</definedName>
    <definedName name="T2?L3" localSheetId="6">#REF!</definedName>
    <definedName name="T2?L3">#REF!</definedName>
    <definedName name="T2?L4" localSheetId="6">#REF!</definedName>
    <definedName name="T2?L4">#REF!</definedName>
    <definedName name="T2?L4.ПРЦ" localSheetId="6">#REF!</definedName>
    <definedName name="T2?L4.ПРЦ">#REF!</definedName>
    <definedName name="T2?L5" localSheetId="6">#REF!</definedName>
    <definedName name="T2?L5">#REF!</definedName>
    <definedName name="T2?L6" localSheetId="6">#REF!</definedName>
    <definedName name="T2?L6">#REF!</definedName>
    <definedName name="T2?L7" localSheetId="6">#REF!</definedName>
    <definedName name="T2?L7">#REF!</definedName>
    <definedName name="T2?L7.ПРЦ" localSheetId="6">#REF!</definedName>
    <definedName name="T2?L7.ПРЦ">#REF!</definedName>
    <definedName name="T2?L8" localSheetId="6">#REF!</definedName>
    <definedName name="T2?L8">#REF!</definedName>
    <definedName name="T2?Name" localSheetId="6">#REF!</definedName>
    <definedName name="T2?Name">#REF!</definedName>
    <definedName name="T2?Protection" localSheetId="6">P1_T2?Protection,P2_T2?Protection</definedName>
    <definedName name="T2?Protection" localSheetId="9">P1_T2?Protection,P2_T2?Protection</definedName>
    <definedName name="T2?Protection">P1_T2?Protection,P2_T2?Protection</definedName>
    <definedName name="T2?Table" localSheetId="6">#REF!</definedName>
    <definedName name="T2?Table">#REF!</definedName>
    <definedName name="T2?Title" localSheetId="6">#REF!</definedName>
    <definedName name="T2?Title">#REF!</definedName>
    <definedName name="T2?unit?КВТЧ.ГКАЛ" localSheetId="6">#REF!</definedName>
    <definedName name="T2?unit?КВТЧ.ГКАЛ">#REF!</definedName>
    <definedName name="T2?unit?МКБ" localSheetId="6">#REF!,#REF!,#REF!,#REF!</definedName>
    <definedName name="T2?unit?МКБ">#REF!,#REF!,#REF!,#REF!</definedName>
    <definedName name="T2?unit?МКВТЧ">'[45]2'!$D$6:$H$8,   '[45]2'!$D$10:$H$10,   '[45]2'!$D$12:$H$13,   '[45]2'!$D$15:$H$15</definedName>
    <definedName name="T2?unit?МКУБ" localSheetId="6">#REF!,#REF!,#REF!,#REF!</definedName>
    <definedName name="T2?unit?МКУБ">#REF!,#REF!,#REF!,#REF!</definedName>
    <definedName name="T2?unit?ПРЦ">'[45]2'!$D$9:$H$9,   '[45]2'!$D$14:$H$14,   '[45]2'!$I$6:$L$19,   '[45]2'!$D$18:$H$18</definedName>
    <definedName name="T2?unit?РУБ.МКБ" localSheetId="6">#REF!,#REF!,#REF!,#REF!</definedName>
    <definedName name="T2?unit?РУБ.МКБ">#REF!,#REF!,#REF!,#REF!</definedName>
    <definedName name="T2?unit?ТГКАЛ">'[45]2'!$D$16:$H$17,   '[45]2'!$D$19:$H$19</definedName>
    <definedName name="T2?unit?ТРУБ" localSheetId="6">#REF!,#REF!,#REF!,#REF!</definedName>
    <definedName name="T2?unit?ТРУБ">#REF!,#REF!,#REF!,#REF!</definedName>
    <definedName name="T2?unit?ТЫС.МКБ" localSheetId="6">#REF!,#REF!,#REF!,#REF!</definedName>
    <definedName name="T2?unit?ТЫС.МКБ">#REF!,#REF!,#REF!,#REF!</definedName>
    <definedName name="T2_" localSheetId="6">#REF!</definedName>
    <definedName name="T2_">#REF!</definedName>
    <definedName name="T2_1_Protect" localSheetId="6">P4_T2_1_Protect,P5_T2_1_Protect,P6_T2_1_Protect,P7_T2_1_Protect</definedName>
    <definedName name="T2_1_Protect" localSheetId="9">P4_T2_1_Protect,P5_T2_1_Protect,P6_T2_1_Protect,P7_T2_1_Protect</definedName>
    <definedName name="T2_1_Protect">P4_T2_1_Protect,P5_T2_1_Protect,P6_T2_1_Protect,P7_T2_1_Protect</definedName>
    <definedName name="T2_2_Protect" localSheetId="6">P4_T2_2_Protect,P5_T2_2_Protect,P6_T2_2_Protect,P7_T2_2_Protect</definedName>
    <definedName name="T2_2_Protect" localSheetId="9">P4_T2_2_Protect,P5_T2_2_Protect,P6_T2_2_Protect,P7_T2_2_Protect</definedName>
    <definedName name="T2_2_Protect">P4_T2_2_Protect,P5_T2_2_Protect,P6_T2_2_Protect,P7_T2_2_Protect</definedName>
    <definedName name="T2_Add_Town" localSheetId="6">#REF!</definedName>
    <definedName name="T2_Add_Town">#REF!</definedName>
    <definedName name="T2_Copy" localSheetId="6">#REF!</definedName>
    <definedName name="T2_Copy">#REF!</definedName>
    <definedName name="T2_DiapProt" localSheetId="5">P1_T2_DiapProt,P2_T2_DiapProt</definedName>
    <definedName name="T2_DiapProt" localSheetId="6">P1_T2_DiapProt,P2_T2_DiapProt</definedName>
    <definedName name="T2_DiapProt" localSheetId="9">P1_T2_DiapProt,P2_T2_DiapProt</definedName>
    <definedName name="T2_DiapProt">P1_T2_DiapProt,P2_T2_DiapProt</definedName>
    <definedName name="T2_Protect" localSheetId="5">#REF!,#REF!</definedName>
    <definedName name="T2_Protect" localSheetId="6">#REF!,#REF!</definedName>
    <definedName name="T2_Protect" localSheetId="9">P4_T2_Protect,P5_T2_Protect,P6_T2_Protect</definedName>
    <definedName name="T2_Protect">P4_T2_Protect,P5_T2_Protect,P6_T2_Protect</definedName>
    <definedName name="T2_Unprotected" localSheetId="6">#REF!,#REF!,#REF!,#REF!,#REF!,#REF!</definedName>
    <definedName name="T2_Unprotected">#REF!,#REF!,#REF!,#REF!,#REF!,#REF!</definedName>
    <definedName name="T20?axis?R?ДОГОВОР">'[45]20'!$G$7:$O$26,       '[45]20'!$G$28:$O$41</definedName>
    <definedName name="T20?axis?R?ДОГОВОР?">'[45]20'!$D$7:$D$26,       '[45]20'!$D$28:$D$41</definedName>
    <definedName name="T20?axis?ПРД?БАЗ">'[45]20'!$L$6:$M$42,  '[45]20'!$I$6:$J$42</definedName>
    <definedName name="T20?axis?ПРД?ПРЕД">'[45]20'!$N$6:$O$41,  '[45]20'!$G$6:$H$42</definedName>
    <definedName name="T20?axis?ПФ?ПЛАН">'[45]20'!$L$6:$L$42,  '[45]20'!$G$6:$G$42,  '[45]20'!$N$6:$N$42,  '[45]20'!$I$6:$I$42</definedName>
    <definedName name="T20?axis?ПФ?ФАКТ">'[45]20'!$M$6:$M$42,  '[45]20'!$H$6:$H$42,  '[45]20'!$O$6:$O$42,  '[45]20'!$J$6:$J$42</definedName>
    <definedName name="T20?Data">'[45]20'!$G$6:$O$6,       '[45]20'!$G$8:$O$25,       '[45]20'!$G$27:$O$27,       '[45]20'!$G$29:$O$40,       '[45]20'!$G$42:$O$42</definedName>
    <definedName name="T20?item_ext?РОСТ" localSheetId="6">'[61]32'!#REF!</definedName>
    <definedName name="T20?item_ext?РОСТ">'[61]32'!#REF!</definedName>
    <definedName name="T20?L1.1">'[45]20'!$A$20:$O$20,'[45]20'!$A$17:$O$17,'[45]20'!$A$8:$O$8,'[45]20'!$A$11:$O$11,'[45]20'!$A$14:$O$14,'[45]20'!$A$23:$O$23</definedName>
    <definedName name="T20?L1.2">'[45]20'!$A$21:$O$21,'[45]20'!$A$18:$O$18,'[45]20'!$A$9:$O$9,'[45]20'!$A$12:$O$12,'[45]20'!$A$15:$O$15,'[45]20'!$A$24:$O$24</definedName>
    <definedName name="T20?L1.3">'[45]20'!$A$22:$O$22,'[45]20'!$A$19:$O$19,'[45]20'!$A$10:$O$10,'[45]20'!$A$13:$O$13,'[45]20'!$A$16:$O$16,'[45]20'!$A$25:$O$25</definedName>
    <definedName name="T20?L2.1">'[45]20'!$A$29:$O$29,   '[45]20'!$A$32:$O$32,   '[45]20'!$A$35:$O$35,   '[45]20'!$A$38:$O$38</definedName>
    <definedName name="T20?L2.2">'[45]20'!$A$30:$O$30,   '[45]20'!$A$33:$O$33,   '[45]20'!$A$36:$O$36,   '[45]20'!$A$39:$O$39</definedName>
    <definedName name="T20?L2.3">'[45]20'!$A$31:$O$31,   '[45]20'!$A$34:$O$34,   '[45]20'!$A$37:$O$37,   '[45]20'!$A$40:$O$40</definedName>
    <definedName name="T20?unit?МКВТЧ" localSheetId="9">'[25]20'!$C$13:$M$13,'[25]20'!$C$15:$M$19,'[25]20'!$C$8:$M$11</definedName>
    <definedName name="T20?unit?МКВТЧ">'[26]20'!$C$13:$M$13,'[26]20'!$C$15:$M$19,'[26]20'!$C$8:$M$11</definedName>
    <definedName name="T20?unit?ПРЦ" localSheetId="6">'[61]32'!#REF!</definedName>
    <definedName name="T20?unit?ПРЦ">'[61]32'!#REF!</definedName>
    <definedName name="T20_Copy1" localSheetId="6">'[61]32'!#REF!</definedName>
    <definedName name="T20_Copy1">'[61]32'!#REF!</definedName>
    <definedName name="T20_Copy2" localSheetId="6">'[61]32'!#REF!</definedName>
    <definedName name="T20_Copy2">'[61]32'!#REF!</definedName>
    <definedName name="T20_Protect" localSheetId="9">#REF!,#REF!</definedName>
    <definedName name="T20_Protect">'[26]20'!$E$13:$I$20,'[26]20'!$E$9:$I$10</definedName>
    <definedName name="T20_Protection" localSheetId="9">'[25]20'!$E$8:$H$11,'Финансовые показатели'!P1_T20_Protection</definedName>
    <definedName name="T20_Protection">'[26]20'!$E$8:$H$11,P1_T20_Protection</definedName>
    <definedName name="T21.2.1?Data" localSheetId="6">P1_T21.2.1?Data,P2_T21.2.1?Data</definedName>
    <definedName name="T21.2.1?Data" localSheetId="9">P1_T21.2.1?Data,P2_T21.2.1?Data</definedName>
    <definedName name="T21.2.1?Data">P1_T21.2.1?Data,P2_T21.2.1?Data</definedName>
    <definedName name="T21.2.2?Data" localSheetId="6">P1_T21.2.2?Data,P2_T21.2.2?Data</definedName>
    <definedName name="T21.2.2?Data" localSheetId="9">P1_T21.2.2?Data,P2_T21.2.2?Data</definedName>
    <definedName name="T21.2.2?Data">P1_T21.2.2?Data,P2_T21.2.2?Data</definedName>
    <definedName name="T21.3?Columns" localSheetId="6">#REF!</definedName>
    <definedName name="T21.3?Columns" localSheetId="9">#REF!</definedName>
    <definedName name="T21.3?Columns">#REF!</definedName>
    <definedName name="T21.3?item_ext?СБЫТ" localSheetId="6">#REF!,#REF!</definedName>
    <definedName name="T21.3?item_ext?СБЫТ" localSheetId="9">#REF!,#REF!</definedName>
    <definedName name="T21.3?item_ext?СБЫТ">#REF!,#REF!</definedName>
    <definedName name="T21.3?ItemComments" localSheetId="6">#REF!</definedName>
    <definedName name="T21.3?ItemComments" localSheetId="9">#REF!</definedName>
    <definedName name="T21.3?ItemComments">#REF!</definedName>
    <definedName name="T21.3?Items" localSheetId="6">#REF!</definedName>
    <definedName name="T21.3?Items" localSheetId="9">#REF!</definedName>
    <definedName name="T21.3?Items">#REF!</definedName>
    <definedName name="T21.3?Scope" localSheetId="6">#REF!</definedName>
    <definedName name="T21.3?Scope" localSheetId="9">#REF!</definedName>
    <definedName name="T21.3?Scope">#REF!</definedName>
    <definedName name="T21.3?ВРАС" localSheetId="6">#REF!,#REF!</definedName>
    <definedName name="T21.3?ВРАС" localSheetId="9">#REF!,#REF!</definedName>
    <definedName name="T21.3?ВРАС">#REF!,#REF!</definedName>
    <definedName name="T21.3_Protect" localSheetId="6">#REF!,#REF!,#REF!,#REF!,#REF!,#REF!,#REF!</definedName>
    <definedName name="T21.3_Protect" localSheetId="9">#REF!,#REF!,#REF!,#REF!,#REF!,#REF!,#REF!</definedName>
    <definedName name="T21.3_Protect">#REF!,#REF!,#REF!,#REF!,#REF!,#REF!,#REF!</definedName>
    <definedName name="T21.4?Data" localSheetId="6">P1_T21.4?Data,P2_T21.4?Data</definedName>
    <definedName name="T21.4?Data" localSheetId="9">P1_T21.4?Data,P2_T21.4?Data</definedName>
    <definedName name="T21.4?Data">P1_T21.4?Data,P2_T21.4?Data</definedName>
    <definedName name="T21?axis?R?ДОГОВОР" localSheetId="5">#REF!</definedName>
    <definedName name="T21?axis?R?ДОГОВОР" localSheetId="6">#REF!</definedName>
    <definedName name="T21?axis?R?ДОГОВОР">'[61]33'!#REF!</definedName>
    <definedName name="T21?axis?R?ДОГОВОР?" localSheetId="5">#REF!</definedName>
    <definedName name="T21?axis?R?ДОГОВОР?" localSheetId="6">#REF!</definedName>
    <definedName name="T21?axis?R?ДОГОВОР?">'[61]33'!#REF!</definedName>
    <definedName name="T21?axis?R?ПЭ" localSheetId="9">'[25]21'!$D$14:$S$16,'[25]21'!$D$26:$S$28,'[25]21'!$D$20:$S$22</definedName>
    <definedName name="T21?axis?R?ПЭ">'[26]21'!$D$14:$S$16,'[26]21'!$D$26:$S$28,'[26]21'!$D$20:$S$22</definedName>
    <definedName name="T21?axis?R?ПЭ?" localSheetId="9">'[25]21'!$B$14:$B$16,'[25]21'!$B$26:$B$28,'[25]21'!$B$20:$B$22</definedName>
    <definedName name="T21?axis?R?ПЭ?">'[26]21'!$B$14:$B$16,'[26]21'!$B$26:$B$28,'[26]21'!$B$20:$B$22</definedName>
    <definedName name="T21?axis?ПРД?БАЗ">'[45]21'!$I$6:$J$18,'[45]21'!$F$6:$G$18</definedName>
    <definedName name="T21?axis?ПРД?ПРЕД">'[45]21'!$K$6:$L$18,'[45]21'!$D$6:$E$18</definedName>
    <definedName name="T21?axis?ПРД?РЕГ" localSheetId="6">#REF!</definedName>
    <definedName name="T21?axis?ПРД?РЕГ">#REF!</definedName>
    <definedName name="T21?axis?ПФ?ПЛАН">'[45]21'!$I$6:$I$18,'[45]21'!$D$6:$D$18,'[45]21'!$K$6:$K$18,'[45]21'!$F$6:$F$18</definedName>
    <definedName name="T21?axis?ПФ?ФАКТ">'[45]21'!$J$6:$J$18,'[45]21'!$E$6:$E$18,'[45]21'!$L$6:$L$18,'[45]21'!$G$6:$G$18</definedName>
    <definedName name="T21?Data" localSheetId="5">'[26]21'!$D$14:$S$16,'[26]21'!$D$18:$S$18,'[26]21'!$D$20:$S$22,'[26]21'!$D$24:$S$24,'[26]21'!$D$26:$S$28,'[26]21'!$D$31:$S$33,'[26]21'!$D$11:$S$12</definedName>
    <definedName name="T21?Data" localSheetId="6">'[26]21'!$D$14:$S$16,'[26]21'!$D$18:$S$18,'[26]21'!$D$20:$S$22,'[26]21'!$D$24:$S$24,'[26]21'!$D$26:$S$28,'[26]21'!$D$31:$S$33,'[26]21'!$D$11:$S$12</definedName>
    <definedName name="T21?Data" localSheetId="9">'[25]21'!$D$14:$S$16,'[25]21'!$D$18:$S$18,'[25]21'!$D$20:$S$22,'[25]21'!$D$24:$S$24,'[25]21'!$D$26:$S$28,'[25]21'!$D$31:$S$33,'[25]21'!$D$11:$S$12</definedName>
    <definedName name="T21?Data">'[45]21'!$D$6:$L$9, '[45]21'!$D$11:$L$14, '[45]21'!$D$16:$L$18</definedName>
    <definedName name="T21?item_ext?РОСТ" localSheetId="5">#REF!</definedName>
    <definedName name="T21?item_ext?РОСТ" localSheetId="6">#REF!</definedName>
    <definedName name="T21?item_ext?РОСТ">'[61]33'!#REF!</definedName>
    <definedName name="T21?L1" localSheetId="9">'[25]21'!$D$11:$S$12,'[25]21'!$D$14:$S$16,'[25]21'!$D$18:$S$18,'[25]21'!$D$20:$S$22,'[25]21'!$D$26:$S$28,'[25]21'!$D$24:$S$24</definedName>
    <definedName name="T21?L1">'[26]21'!$D$11:$S$12,'[26]21'!$D$14:$S$16,'[26]21'!$D$18:$S$18,'[26]21'!$D$20:$S$22,'[26]21'!$D$26:$S$28,'[26]21'!$D$24:$S$24</definedName>
    <definedName name="T21?L2" localSheetId="6">#REF!</definedName>
    <definedName name="T21?L2">#REF!</definedName>
    <definedName name="T21?L3" localSheetId="6">#REF!</definedName>
    <definedName name="T21?L3">#REF!</definedName>
    <definedName name="T21?L4" localSheetId="6">#REF!</definedName>
    <definedName name="T21?L4">#REF!</definedName>
    <definedName name="T21?L4.x" localSheetId="5">#REF!</definedName>
    <definedName name="T21?L4.x" localSheetId="6">#REF!</definedName>
    <definedName name="T21?L4.x">'[61]33'!#REF!</definedName>
    <definedName name="T21?L5" localSheetId="6">#REF!</definedName>
    <definedName name="T21?L5">#REF!</definedName>
    <definedName name="T21?L6" localSheetId="6">#REF!</definedName>
    <definedName name="T21?L6">#REF!</definedName>
    <definedName name="T21?L7" localSheetId="6">#REF!</definedName>
    <definedName name="T21?L7">#REF!</definedName>
    <definedName name="T21?Name" localSheetId="6">#REF!</definedName>
    <definedName name="T21?Name">#REF!</definedName>
    <definedName name="T21?Table" localSheetId="6">#REF!</definedName>
    <definedName name="T21?Table">#REF!</definedName>
    <definedName name="T21?Title" localSheetId="6">#REF!</definedName>
    <definedName name="T21?Title">#REF!</definedName>
    <definedName name="T21?unit?ПРЦ" localSheetId="5">#REF!</definedName>
    <definedName name="T21?unit?ПРЦ" localSheetId="6">#REF!</definedName>
    <definedName name="T21?unit?ПРЦ">'[61]33'!#REF!</definedName>
    <definedName name="T21?unit?ТРУБ" localSheetId="6">#REF!</definedName>
    <definedName name="T21?unit?ТРУБ">#REF!</definedName>
    <definedName name="T21_Copy" localSheetId="5">#REF!</definedName>
    <definedName name="T21_Copy" localSheetId="6">#REF!</definedName>
    <definedName name="T21_Copy">'[61]33'!#REF!</definedName>
    <definedName name="T21_Protection" localSheetId="9">#N/A</definedName>
    <definedName name="T21_Protection">P2_T21_Protection,[0]!P3_T21_Protection</definedName>
    <definedName name="T22?axis?R?ДОГОВОР">'[45]22'!$E$8:$M$9,'[45]22'!$E$13:$M$14,'[45]22'!$E$22:$M$23,'[45]22'!$E$18:$M$18</definedName>
    <definedName name="T22?axis?R?ДОГОВОР?">'[45]22'!$A$8:$A$9,'[45]22'!$A$13:$A$14,'[45]22'!$A$22:$A$23,'[45]22'!$A$18</definedName>
    <definedName name="T22?axis?ПРД?БАЗ">'[45]22'!$J$6:$K$26, '[45]22'!$G$6:$H$26</definedName>
    <definedName name="T22?axis?ПРД?ПРЕД">'[45]22'!$L$6:$M$26, '[45]22'!$E$6:$F$26</definedName>
    <definedName name="T22?axis?ПФ?ПЛАН">'[45]22'!$J$6:$J$26,'[45]22'!$E$6:$E$26,'[45]22'!$L$6:$L$26,'[45]22'!$G$6:$G$26</definedName>
    <definedName name="T22?axis?ПФ?ФАКТ">'[45]22'!$K$6:$K$26,'[45]22'!$F$6:$F$26,'[45]22'!$M$6:$M$26,'[45]22'!$H$6:$H$26</definedName>
    <definedName name="T22?item_ext?ВСЕГО" localSheetId="9">'[25]22'!$E$8:$F$31,'[25]22'!$I$8:$J$31</definedName>
    <definedName name="T22?item_ext?ВСЕГО">'[26]22'!$E$8:$F$31,'[26]22'!$I$8:$J$31</definedName>
    <definedName name="T22?item_ext?РОСТ" localSheetId="6">'[61]34'!#REF!</definedName>
    <definedName name="T22?item_ext?РОСТ">'[61]34'!#REF!</definedName>
    <definedName name="T22?item_ext?ЭС" localSheetId="9">'[25]22'!$K$8:$L$31,'[25]22'!$G$8:$H$31</definedName>
    <definedName name="T22?item_ext?ЭС">'[26]22'!$K$8:$L$31,'[26]22'!$G$8:$H$31</definedName>
    <definedName name="T22?L1" localSheetId="5">'[26]22'!$G$8:$G$31,'[26]22'!$I$8:$I$31,'[26]22'!$K$8:$K$31,'[26]22'!$E$8:$E$31</definedName>
    <definedName name="T22?L1" localSheetId="6">'[26]22'!$G$8:$G$31,'[26]22'!$I$8:$I$31,'[26]22'!$K$8:$K$31,'[26]22'!$E$8:$E$31</definedName>
    <definedName name="T22?L1" localSheetId="9">'[25]22'!$G$8:$G$31,'[25]22'!$I$8:$I$31,'[25]22'!$K$8:$K$31,'[25]22'!$E$8:$E$31</definedName>
    <definedName name="T22?L1" xml:space="preserve"> '[45]22'!$A$11:$M$11,    '[45]22'!$A$6:$M$6,    '[45]22'!$A$16:$M$16,    '[45]22'!$A$20:$M$20</definedName>
    <definedName name="T22?L1.x">'[45]22'!$A$13:$M$14, '[45]22'!$A$8:$M$9, '[45]22'!$A$18:$M$18, '[45]22'!$A$22:$M$23</definedName>
    <definedName name="T22?L2" localSheetId="5">'[26]22'!$H$8:$H$31,'[26]22'!$J$8:$J$31,'[26]22'!$L$8:$L$31,'[26]22'!$F$8:$F$31</definedName>
    <definedName name="T22?L2" localSheetId="6">'[26]22'!$H$8:$H$31,'[26]22'!$J$8:$J$31,'[26]22'!$L$8:$L$31,'[26]22'!$F$8:$F$31</definedName>
    <definedName name="T22?L2" localSheetId="9">'[25]22'!$H$8:$H$31,'[25]22'!$J$8:$J$31,'[25]22'!$L$8:$L$31,'[25]22'!$F$8:$F$31</definedName>
    <definedName name="T22?L2">'[61]34'!#REF!</definedName>
    <definedName name="T22?unit?ГКАЛ.Ч" localSheetId="9">'[25]22'!$G$8:$G$31,'[25]22'!$I$8:$I$31,'[25]22'!$K$8:$K$31,'[25]22'!$E$8:$E$31</definedName>
    <definedName name="T22?unit?ГКАЛ.Ч">'[26]22'!$G$8:$G$31,'[26]22'!$I$8:$I$31,'[26]22'!$K$8:$K$31,'[26]22'!$E$8:$E$31</definedName>
    <definedName name="T22?unit?ПРЦ" localSheetId="6">'[61]34'!#REF!</definedName>
    <definedName name="T22?unit?ПРЦ">'[61]34'!#REF!</definedName>
    <definedName name="T22?unit?ТГКАЛ" localSheetId="9">'[25]22'!$H$8:$H$31,'[25]22'!$J$8:$J$31,'[25]22'!$L$8:$L$31,'[25]22'!$F$8:$F$31</definedName>
    <definedName name="T22?unit?ТГКАЛ">'[26]22'!$H$8:$H$31,'[26]22'!$J$8:$J$31,'[26]22'!$L$8:$L$31,'[26]22'!$F$8:$F$31</definedName>
    <definedName name="T22_Copy" localSheetId="6">'[61]34'!#REF!</definedName>
    <definedName name="T22_Copy">'[61]34'!#REF!</definedName>
    <definedName name="T22_Copy2" localSheetId="6">'[61]34'!#REF!</definedName>
    <definedName name="T22_Copy2">'[61]34'!#REF!</definedName>
    <definedName name="T22_Protection" localSheetId="9">'[25]22'!$E$19:$L$23,'[25]22'!$E$25:$L$25,'[25]22'!$E$27:$L$31,'[25]22'!$E$17:$L$17</definedName>
    <definedName name="T22_Protection">'[26]22'!$E$19:$L$23,'[26]22'!$E$25:$L$25,'[26]22'!$E$27:$L$31,'[26]22'!$E$17:$L$17</definedName>
    <definedName name="T23?axis?R?ВТОП" localSheetId="9">'[25]23'!$E$8:$P$30,'[25]23'!$E$36:$P$58</definedName>
    <definedName name="T23?axis?R?ВТОП">'[26]23'!$E$8:$P$30,'[26]23'!$E$36:$P$58</definedName>
    <definedName name="T23?axis?R?ВТОП?" localSheetId="9">'[25]23'!$C$8:$C$30,'[25]23'!$C$36:$C$58</definedName>
    <definedName name="T23?axis?R?ВТОП?">'[26]23'!$C$8:$C$30,'[26]23'!$C$36:$C$58</definedName>
    <definedName name="T23?axis?R?ПЭ" localSheetId="9">'[25]23'!$E$8:$P$30,'[25]23'!$E$36:$P$58</definedName>
    <definedName name="T23?axis?R?ПЭ">'[26]23'!$E$8:$P$30,'[26]23'!$E$36:$P$58</definedName>
    <definedName name="T23?axis?R?ПЭ?" localSheetId="9">'[25]23'!$B$8:$B$30,'[25]23'!$B$36:$B$58</definedName>
    <definedName name="T23?axis?R?ПЭ?">'[26]23'!$B$8:$B$30,'[26]23'!$B$36:$B$58</definedName>
    <definedName name="T23?axis?R?СЦТ" localSheetId="9">'[25]23'!$E$32:$P$34,'[25]23'!$E$60:$P$62</definedName>
    <definedName name="T23?axis?R?СЦТ">'[26]23'!$E$32:$P$34,'[26]23'!$E$60:$P$62</definedName>
    <definedName name="T23?axis?R?СЦТ?" localSheetId="9">'[25]23'!$A$60:$A$62,'[25]23'!$A$32:$A$34</definedName>
    <definedName name="T23?axis?R?СЦТ?">'[26]23'!$A$60:$A$62,'[26]23'!$A$32:$A$34</definedName>
    <definedName name="T23?axis?ПРД?БАЗ">'[45]23'!$I$6:$J$13,'[45]23'!$F$6:$G$13</definedName>
    <definedName name="T23?axis?ПРД?ПРЕД">'[45]23'!$K$6:$L$13,'[45]23'!$D$6:$E$13</definedName>
    <definedName name="T23?axis?ПФ?ПЛАН">'[45]23'!$I$6:$I$13,'[45]23'!$D$6:$D$13,'[45]23'!$K$6:$K$13,'[45]23'!$F$6:$F$13</definedName>
    <definedName name="T23?axis?ПФ?ФАКТ">'[45]23'!$J$6:$J$13,'[45]23'!$E$6:$E$13,'[45]23'!$L$6:$L$13,'[45]23'!$G$6:$G$13</definedName>
    <definedName name="T23?Data" localSheetId="5">'[26]23'!$E$37:$P$63,'[26]23'!$E$9:$P$35</definedName>
    <definedName name="T23?Data" localSheetId="6">'[26]23'!$E$37:$P$63,'[26]23'!$E$9:$P$35</definedName>
    <definedName name="T23?Data" localSheetId="9">'[25]23'!$E$37:$P$63,'[25]23'!$E$9:$P$35</definedName>
    <definedName name="T23?Data">'[45]23'!$D$9:$L$9,'[45]23'!$D$11:$L$13,'[45]23'!$D$6:$L$7</definedName>
    <definedName name="T23?item_ext?ВСЕГО" localSheetId="9">'[25]23'!$A$55:$P$58,'[25]23'!$A$27:$P$30</definedName>
    <definedName name="T23?item_ext?ВСЕГО">'[26]23'!$A$55:$P$58,'[26]23'!$A$27:$P$30</definedName>
    <definedName name="T23?item_ext?ИТОГО" localSheetId="9">'[25]23'!$A$59:$P$59,'[25]23'!$A$31:$P$31</definedName>
    <definedName name="T23?item_ext?ИТОГО">'[26]23'!$A$59:$P$59,'[26]23'!$A$31:$P$31</definedName>
    <definedName name="T23?item_ext?РОСТ" localSheetId="6">'[61]17'!#REF!</definedName>
    <definedName name="T23?item_ext?РОСТ">'[61]17'!#REF!</definedName>
    <definedName name="T23?item_ext?СЦТ" localSheetId="9">'[25]23'!$A$60:$P$62,'[25]23'!$A$32:$P$34</definedName>
    <definedName name="T23?item_ext?СЦТ">'[26]23'!$A$60:$P$62,'[26]23'!$A$32:$P$34</definedName>
    <definedName name="T23?unit?ПРЦ">'[45]23'!$D$12:$H$12,'[45]23'!$I$6:$L$13</definedName>
    <definedName name="T23?unit?ТРУБ">'[45]23'!$D$9:$H$9,'[45]23'!$D$11:$H$11,'[45]23'!$D$13:$H$13,'[45]23'!$D$6:$H$7</definedName>
    <definedName name="T23_Protection" localSheetId="9">'[25]23'!$A$60:$A$62,'[25]23'!$F$60:$J$62,'[25]23'!$O$60:$P$62,'[25]23'!$A$9:$A$25,'Финансовые показатели'!P1_T23_Protection</definedName>
    <definedName name="T23_Protection">'[26]23'!$A$60:$A$62,'[26]23'!$F$60:$J$62,'[26]23'!$O$60:$P$62,'[26]23'!$A$9:$A$25,P1_T23_Protection</definedName>
    <definedName name="T24.1?Data">'[45]24.1'!$E$6:$J$21, '[45]24.1'!$E$23, '[45]24.1'!$H$23:$J$23, '[45]24.1'!$E$28:$J$42, '[45]24.1'!$E$44, '[45]24.1'!$H$44:$J$44</definedName>
    <definedName name="T24.1?unit?ТРУБ">'[45]24.1'!$E$5:$E$44, '[45]24.1'!$J$5:$J$44</definedName>
    <definedName name="T24?axis?R?ДОГОВОР">'[45]24'!$D$27:$L$37,'[45]24'!$D$8:$L$18</definedName>
    <definedName name="T24?axis?R?ДОГОВОР?">'[45]24'!$B$27:$B$37,'[45]24'!$B$8:$B$18</definedName>
    <definedName name="T24?axis?ПРД?БАЗ">'[45]24'!$I$6:$J$39,'[45]24'!$F$6:$G$39</definedName>
    <definedName name="T24?axis?ПРД?ПРЕД">'[45]24'!$K$6:$L$39,'[45]24'!$D$6:$E$39</definedName>
    <definedName name="T24?axis?ПРД?РЕГ" localSheetId="6">#REF!</definedName>
    <definedName name="T24?axis?ПРД?РЕГ">#REF!</definedName>
    <definedName name="T24?axis?ПФ?ПЛАН">'[45]24'!$I$6:$I$39,'[45]24'!$D$6:$D$39,'[45]24'!$K$6:$K$39,'[45]24'!$F$6:$F$38</definedName>
    <definedName name="T24?axis?ПФ?ФАКТ">'[45]24'!$J$6:$J$39,'[45]24'!$E$6:$E$39,'[45]24'!$L$6:$L$39,'[45]24'!$G$6:$G$39</definedName>
    <definedName name="T24?Columns">#REF!</definedName>
    <definedName name="T24?Data">'[45]24'!$D$6:$L$6, '[45]24'!$D$8:$L$18, '[45]24'!$D$20:$L$25, '[45]24'!$D$27:$L$37, '[45]24'!$D$39:$L$39</definedName>
    <definedName name="T24?item_ext?РОСТ" localSheetId="5">#REF!</definedName>
    <definedName name="T24?item_ext?РОСТ" localSheetId="6">#REF!</definedName>
    <definedName name="T24?item_ext?РОСТ">'[61]9'!#REF!</definedName>
    <definedName name="T24?ItemComments">#REF!</definedName>
    <definedName name="T24?Items">#REF!</definedName>
    <definedName name="T24?L1" localSheetId="6">#REF!</definedName>
    <definedName name="T24?L1">#REF!</definedName>
    <definedName name="T24?L1.x" localSheetId="6">#REF!</definedName>
    <definedName name="T24?L1.x">#REF!</definedName>
    <definedName name="T24?L2" localSheetId="6">#REF!</definedName>
    <definedName name="T24?L2">#REF!</definedName>
    <definedName name="T24?L2.1" localSheetId="6">#REF!</definedName>
    <definedName name="T24?L2.1">#REF!</definedName>
    <definedName name="T24?L2.2" localSheetId="6">#REF!</definedName>
    <definedName name="T24?L2.2">#REF!</definedName>
    <definedName name="T24?L3" localSheetId="6">#REF!</definedName>
    <definedName name="T24?L3">#REF!</definedName>
    <definedName name="T24?L4" localSheetId="6">#REF!</definedName>
    <definedName name="T24?L4">#REF!</definedName>
    <definedName name="T24?L5" localSheetId="6">#REF!</definedName>
    <definedName name="T24?L5">#REF!</definedName>
    <definedName name="T24?L5.x" localSheetId="6">#REF!</definedName>
    <definedName name="T24?L5.x">#REF!</definedName>
    <definedName name="T24?L6" localSheetId="6">#REF!</definedName>
    <definedName name="T24?L6">#REF!</definedName>
    <definedName name="T24?Name" localSheetId="6">#REF!</definedName>
    <definedName name="T24?Name">#REF!</definedName>
    <definedName name="T24?Scope">#REF!</definedName>
    <definedName name="T24?Table" localSheetId="6">#REF!</definedName>
    <definedName name="T24?Table">#REF!</definedName>
    <definedName name="T24?Title" localSheetId="6">#REF!</definedName>
    <definedName name="T24?Title">#REF!</definedName>
    <definedName name="T24?unit?ПРЦ">'[45]24'!$D$22:$H$22, '[45]24'!$I$6:$L$6, '[45]24'!$I$8:$L$18, '[45]24'!$I$20:$L$25, '[45]24'!$I$27:$L$37, '[45]24'!$I$39:$L$39</definedName>
    <definedName name="T24?unit?ТРУБ">'[45]24'!$D$6:$H$6, '[45]24'!$D$8:$H$18, '[45]24'!$D$20:$H$21, '[45]24'!$D$23:$H$25, '[45]24'!$D$27:$H$37, '[45]24'!$D$39:$H$39</definedName>
    <definedName name="T24?Units">#REF!</definedName>
    <definedName name="T24?НАП">#REF!</definedName>
    <definedName name="T24_Copy1" localSheetId="5">#REF!</definedName>
    <definedName name="T24_Copy1" localSheetId="6">#REF!</definedName>
    <definedName name="T24_Copy1">'[61]9'!#REF!</definedName>
    <definedName name="T24_Copy2" localSheetId="5">#REF!</definedName>
    <definedName name="T24_Copy2" localSheetId="6">#REF!</definedName>
    <definedName name="T24_Copy2">'[61]9'!#REF!</definedName>
    <definedName name="T24_Protection" localSheetId="9">'[25]24'!$E$24:$H$37,'[25]24'!$B$35:$B$37,'[25]24'!$E$41:$H$42,'[25]24'!$J$8:$M$21,'[25]24'!$J$24:$M$37,'[25]24'!$J$41:$M$42,'[25]24'!$E$8:$H$21</definedName>
    <definedName name="T24_Protection">'[26]24'!$E$24:$H$37,'[26]24'!$B$35:$B$37,'[26]24'!$E$41:$H$42,'[26]24'!$J$8:$M$21,'[26]24'!$J$24:$M$37,'[26]24'!$J$41:$M$42,'[26]24'!$E$8:$H$21</definedName>
    <definedName name="T25?axis?R?ВРАС" localSheetId="6">#REF!</definedName>
    <definedName name="T25?axis?R?ВРАС">#REF!</definedName>
    <definedName name="T25?axis?R?ВРАС?" localSheetId="6">#REF!</definedName>
    <definedName name="T25?axis?R?ВРАС?">#REF!</definedName>
    <definedName name="T25?axis?R?ДОГОВОР">'[45]25'!$G$19:$O$20, '[45]25'!$G$9:$O$10, '[45]25'!$G$14:$O$15, '[45]25'!$G$24:$O$24, '[45]25'!$G$29:$O$34, '[45]25'!$G$38:$O$40</definedName>
    <definedName name="T25?axis?R?ДОГОВОР?">'[45]25'!$E$19:$E$20, '[45]25'!$E$9:$E$10, '[45]25'!$E$14:$E$15, '[45]25'!$E$24, '[45]25'!$E$29:$E$34, '[45]25'!$E$38:$E$40</definedName>
    <definedName name="T25?axis?ПРД?БАЗ" localSheetId="6">#REF!</definedName>
    <definedName name="T25?axis?ПРД?БАЗ">#REF!</definedName>
    <definedName name="T25?axis?ПРД?ПРЕД" localSheetId="6">#REF!</definedName>
    <definedName name="T25?axis?ПРД?ПРЕД">#REF!</definedName>
    <definedName name="T25?axis?ПРД?РЕГ" localSheetId="6">#REF!</definedName>
    <definedName name="T25?axis?ПРД?РЕГ">#REF!</definedName>
    <definedName name="T25?axis?ПФ?ПЛАН">'[45]25'!$I$7:$I$51,         '[45]25'!$L$7:$L$51</definedName>
    <definedName name="T25?axis?ПФ?ФАКТ">'[45]25'!$J$7:$J$51,         '[45]25'!$M$7:$M$51</definedName>
    <definedName name="T25?Columns">#REF!</definedName>
    <definedName name="T25?Data" localSheetId="6">#REF!</definedName>
    <definedName name="T25?Data">#REF!</definedName>
    <definedName name="T25?item_ext?РОСТ" localSheetId="5">#REF!</definedName>
    <definedName name="T25?item_ext?РОСТ" localSheetId="6">#REF!</definedName>
    <definedName name="T25?item_ext?РОСТ">'[61]6'!#REF!</definedName>
    <definedName name="T25?item_ext?РОСТ2" localSheetId="5">#REF!</definedName>
    <definedName name="T25?item_ext?РОСТ2" localSheetId="6">#REF!</definedName>
    <definedName name="T25?item_ext?РОСТ2">'[61]6'!#REF!</definedName>
    <definedName name="T25?ItemComments">#REF!</definedName>
    <definedName name="T25?Items">#REF!</definedName>
    <definedName name="T25?L1" xml:space="preserve"> '[45]25'!$A$17:$O$17,  '[45]25'!$A$7:$O$7,  '[45]25'!$A$12:$O$12,  '[45]25'!$A$22:$O$22,  '[45]25'!$A$26:$O$26,  '[45]25'!$A$36:$O$36</definedName>
    <definedName name="T25?L1.1">'[45]25'!$A$19:$O$20, '[45]25'!$A$31:$O$31, '[45]25'!$A$9:$O$10, '[45]25'!$A$14:$O$15, '[45]25'!$A$24:$O$24, '[45]25'!$A$29:$O$29, '[45]25'!$A$33:$O$33, '[45]25'!$A$38:$O$40</definedName>
    <definedName name="T25?L1.2" localSheetId="6">#REF!</definedName>
    <definedName name="T25?L1.2">#REF!</definedName>
    <definedName name="T25?L1.2.1" xml:space="preserve"> '[45]25'!$A$32:$O$32,     '[45]25'!$A$30:$O$30,     '[45]25'!$A$34:$O$34</definedName>
    <definedName name="T25?L2" localSheetId="6">#REF!</definedName>
    <definedName name="T25?L2">#REF!</definedName>
    <definedName name="T25?L2.1" localSheetId="6">#REF!</definedName>
    <definedName name="T25?L2.1">#REF!</definedName>
    <definedName name="T25?L2.1.1" localSheetId="6">#REF!</definedName>
    <definedName name="T25?L2.1.1">#REF!</definedName>
    <definedName name="T25?L2.1.2" localSheetId="6">#REF!</definedName>
    <definedName name="T25?L2.1.2">#REF!</definedName>
    <definedName name="T25?L2.2" localSheetId="6">#REF!</definedName>
    <definedName name="T25?L2.2">#REF!</definedName>
    <definedName name="T25?L2.2.1" localSheetId="6">#REF!</definedName>
    <definedName name="T25?L2.2.1">#REF!</definedName>
    <definedName name="T25?L2.2.2" localSheetId="6">#REF!</definedName>
    <definedName name="T25?L2.2.2">#REF!</definedName>
    <definedName name="T25?L2.2.3" localSheetId="6">#REF!</definedName>
    <definedName name="T25?L2.2.3">#REF!</definedName>
    <definedName name="T25?L2.2.4" localSheetId="6">#REF!</definedName>
    <definedName name="T25?L2.2.4">#REF!</definedName>
    <definedName name="T25?Name" localSheetId="6">#REF!</definedName>
    <definedName name="T25?Name">#REF!</definedName>
    <definedName name="T25?Scope">#REF!</definedName>
    <definedName name="T25?Table" localSheetId="6">#REF!</definedName>
    <definedName name="T25?Table">#REF!</definedName>
    <definedName name="T25?Title" localSheetId="6">#REF!</definedName>
    <definedName name="T25?Title">#REF!</definedName>
    <definedName name="T25?unit?ГА" xml:space="preserve"> '[45]25'!$G$32:$K$32,     '[45]25'!$G$27:$K$27,     '[45]25'!$G$30:$K$30,     '[45]25'!$G$34:$K$34</definedName>
    <definedName name="T25?unit?ПРЦ" localSheetId="5">#REF!</definedName>
    <definedName name="T25?unit?ПРЦ" localSheetId="6">#REF!</definedName>
    <definedName name="T25?unit?ПРЦ">'[61]6'!#REF!</definedName>
    <definedName name="T25?unit?ТРУБ" xml:space="preserve"> '[45]25'!$G$31:$K$31,     '[45]25'!$G$6:$K$26,     '[45]25'!$G$29:$K$29,     '[45]25'!$G$33:$K$33,     '[45]25'!$G$36:$K$51</definedName>
    <definedName name="T25?Units">#REF!</definedName>
    <definedName name="T25?НАП">#REF!</definedName>
    <definedName name="T25_Copy1" localSheetId="5">#REF!</definedName>
    <definedName name="T25_Copy1" localSheetId="6">#REF!</definedName>
    <definedName name="T25_Copy1">'[61]6'!#REF!</definedName>
    <definedName name="T25_Copy2" localSheetId="5">#REF!</definedName>
    <definedName name="T25_Copy2" localSheetId="6">#REF!</definedName>
    <definedName name="T25_Copy2">'[61]6'!#REF!</definedName>
    <definedName name="T25_Copy3" localSheetId="5">#REF!</definedName>
    <definedName name="T25_Copy3" localSheetId="6">#REF!</definedName>
    <definedName name="T25_Copy3">'[61]6'!#REF!</definedName>
    <definedName name="T25_Copy4" localSheetId="5">#REF!</definedName>
    <definedName name="T25_Copy4" localSheetId="6">#REF!</definedName>
    <definedName name="T25_Copy4">'[61]6'!#REF!</definedName>
    <definedName name="T25_Protect">#REF!</definedName>
    <definedName name="T25_protection" localSheetId="9">'Финансовые показатели'!P1_T25_protection,'Финансовые показатели'!P2_T25_protection</definedName>
    <definedName name="T25_protection">P1_T25_protection,P2_T25_protection</definedName>
    <definedName name="T26?axis?R?ВРАС" localSheetId="9">'[25]26'!$C$34:$N$36,'[25]26'!$C$22:$N$24</definedName>
    <definedName name="T26?axis?R?ВРАС">'[26]26'!$C$34:$N$36,'[26]26'!$C$22:$N$24</definedName>
    <definedName name="T26?axis?R?ВРАС?" localSheetId="9">'[25]26'!$B$34:$B$36,'[25]26'!$B$22:$B$24</definedName>
    <definedName name="T26?axis?R?ВРАС?">'[26]26'!$B$34:$B$36,'[26]26'!$B$22:$B$24</definedName>
    <definedName name="T26?axis?ПРД?БАЗ">'[45]26'!$I$6:$J$20,'[45]26'!$F$6:$G$20</definedName>
    <definedName name="T26?axis?ПРД?ПРЕД">'[45]26'!$K$6:$L$20,'[45]26'!$D$6:$E$20</definedName>
    <definedName name="T26?axis?ПФ?ПЛАН">'[45]26'!$I$6:$I$20,'[45]26'!$D$6:$D$20,'[45]26'!$K$6:$K$20,'[45]26'!$F$6:$F$20</definedName>
    <definedName name="T26?axis?ПФ?ФАКТ">'[45]26'!$J$6:$J$20,'[45]26'!$E$6:$E$20,'[45]26'!$L$6:$L$20,'[45]26'!$G$6:$G$20</definedName>
    <definedName name="T26?Data">'[45]26'!$D$6:$L$8, '[45]26'!$D$10:$L$20</definedName>
    <definedName name="T26?item_ext?РОСТ" localSheetId="6">'[61]11'!#REF!</definedName>
    <definedName name="T26?item_ext?РОСТ">'[61]11'!#REF!</definedName>
    <definedName name="T26?L1" localSheetId="5">'[26]26'!$F$8:$N$8,'[26]26'!$C$8:$D$8</definedName>
    <definedName name="T26?L1" localSheetId="6">'[26]26'!$F$8:$N$8,'[26]26'!$C$8:$D$8</definedName>
    <definedName name="T26?L1" localSheetId="9">'[25]26'!$F$8:$N$8,'[25]26'!$C$8:$D$8</definedName>
    <definedName name="T26?L1">'[61]11'!#REF!</definedName>
    <definedName name="T26?L1.1" localSheetId="5">'[26]26'!$F$10:$N$10,'[26]26'!$C$10:$D$10</definedName>
    <definedName name="T26?L1.1" localSheetId="6">'[26]26'!$F$10:$N$10,'[26]26'!$C$10:$D$10</definedName>
    <definedName name="T26?L1.1" localSheetId="9">'[25]26'!$F$10:$N$10,'[25]26'!$C$10:$D$10</definedName>
    <definedName name="T26?L1.1">'[61]11'!#REF!</definedName>
    <definedName name="T26?L1.2" localSheetId="6">'[61]11'!#REF!</definedName>
    <definedName name="T26?L1.2">'[61]11'!#REF!</definedName>
    <definedName name="T26?L2" localSheetId="5">'[26]26'!$F$11:$N$11,'[26]26'!$C$11:$D$11</definedName>
    <definedName name="T26?L2" localSheetId="6">'[26]26'!$F$11:$N$11,'[26]26'!$C$11:$D$11</definedName>
    <definedName name="T26?L2" localSheetId="9">'[25]26'!$F$11:$N$11,'[25]26'!$C$11:$D$11</definedName>
    <definedName name="T26?L2">'[61]11'!#REF!</definedName>
    <definedName name="T26?L2.1" localSheetId="9">'[25]26'!$F$13:$N$13,'[25]26'!$C$13:$D$13</definedName>
    <definedName name="T26?L2.1">'[26]26'!$F$13:$N$13,'[26]26'!$C$13:$D$13</definedName>
    <definedName name="T26?L3" localSheetId="9">'[25]26'!$F$14:$N$14,'[25]26'!$C$14:$D$14</definedName>
    <definedName name="T26?L3">'[26]26'!$F$14:$N$14,'[26]26'!$C$14:$D$14</definedName>
    <definedName name="T26?L4" localSheetId="9">'[25]26'!$F$15:$N$15,'[25]26'!$C$15:$D$15</definedName>
    <definedName name="T26?L4">'[26]26'!$F$15:$N$15,'[26]26'!$C$15:$D$15</definedName>
    <definedName name="T26?L5" localSheetId="9">'[25]26'!$F$16:$N$16,'[25]26'!$C$16:$D$16</definedName>
    <definedName name="T26?L5">'[26]26'!$F$16:$N$16,'[26]26'!$C$16:$D$16</definedName>
    <definedName name="T26?L5.1" localSheetId="9">'[25]26'!$F$18:$N$18,'[25]26'!$C$18:$D$18</definedName>
    <definedName name="T26?L5.1">'[26]26'!$F$18:$N$18,'[26]26'!$C$18:$D$18</definedName>
    <definedName name="T26?L5.2" localSheetId="9">'[25]26'!$F$19:$N$19,'[25]26'!$C$19:$D$19</definedName>
    <definedName name="T26?L5.2">'[26]26'!$F$19:$N$19,'[26]26'!$C$19:$D$19</definedName>
    <definedName name="T26?L5.3" localSheetId="9">'[25]26'!$F$20:$N$20,'[25]26'!$C$20:$D$20</definedName>
    <definedName name="T26?L5.3">'[26]26'!$F$20:$N$20,'[26]26'!$C$20:$D$20</definedName>
    <definedName name="T26?L5.3.x" localSheetId="9">'[25]26'!$F$22:$N$24,'[25]26'!$C$22:$D$24</definedName>
    <definedName name="T26?L5.3.x">'[26]26'!$F$22:$N$24,'[26]26'!$C$22:$D$24</definedName>
    <definedName name="T26?L6" localSheetId="9">'[25]26'!$F$26:$N$26,'[25]26'!$C$26:$D$26</definedName>
    <definedName name="T26?L6">'[26]26'!$F$26:$N$26,'[26]26'!$C$26:$D$26</definedName>
    <definedName name="T26?L7" localSheetId="9">'[25]26'!$F$27:$N$27,'[25]26'!$C$27:$D$27</definedName>
    <definedName name="T26?L7">'[26]26'!$F$27:$N$27,'[26]26'!$C$27:$D$27</definedName>
    <definedName name="T26?L7.1" localSheetId="9">'[25]26'!$F$29:$N$29,'[25]26'!$C$29:$D$29</definedName>
    <definedName name="T26?L7.1">'[26]26'!$F$29:$N$29,'[26]26'!$C$29:$D$29</definedName>
    <definedName name="T26?L7.2" localSheetId="9">'[25]26'!$F$30:$N$30,'[25]26'!$C$30:$D$30</definedName>
    <definedName name="T26?L7.2">'[26]26'!$F$30:$N$30,'[26]26'!$C$30:$D$30</definedName>
    <definedName name="T26?L7.3" localSheetId="9">'[25]26'!$F$31:$N$31,'[25]26'!$C$31:$D$31</definedName>
    <definedName name="T26?L7.3">'[26]26'!$F$31:$N$31,'[26]26'!$C$31:$D$31</definedName>
    <definedName name="T26?L7.4" localSheetId="9">'[25]26'!$F$32:$N$32,'[25]26'!$C$32:$D$32</definedName>
    <definedName name="T26?L7.4">'[26]26'!$F$32:$N$32,'[26]26'!$C$32:$D$32</definedName>
    <definedName name="T26?L7.4.x" localSheetId="9">'[25]26'!$F$34:$N$36,'[25]26'!$C$34:$D$36</definedName>
    <definedName name="T26?L7.4.x">'[26]26'!$F$34:$N$36,'[26]26'!$C$34:$D$36</definedName>
    <definedName name="T26?L8" localSheetId="9">'[25]26'!$F$38:$N$38,'[25]26'!$C$38:$D$38</definedName>
    <definedName name="T26?L8">'[26]26'!$F$38:$N$38,'[26]26'!$C$38:$D$38</definedName>
    <definedName name="T26?unit?ПРЦ" localSheetId="6">'[61]11'!#REF!</definedName>
    <definedName name="T26?unit?ПРЦ">'[61]11'!#REF!</definedName>
    <definedName name="T26_Protection" localSheetId="9">'[25]26'!$K$34:$N$36,'[25]26'!$B$22:$B$24,'Финансовые показатели'!P1_T26_Protection,'Финансовые показатели'!P2_T26_Protection</definedName>
    <definedName name="T26_Protection">'[26]26'!$K$34:$N$36,'[26]26'!$B$22:$B$24,P1_T26_Protection,P2_T26_Protection</definedName>
    <definedName name="T27?axis?R?ВРАС" localSheetId="9">'[25]27'!$C$34:$S$36,'[25]27'!$C$22:$S$24</definedName>
    <definedName name="T27?axis?R?ВРАС">'[26]27'!$C$34:$S$36,'[26]27'!$C$22:$S$24</definedName>
    <definedName name="T27?axis?R?ВРАС?" localSheetId="9">'[25]27'!$B$34:$B$36,'[25]27'!$B$22:$B$24</definedName>
    <definedName name="T27?axis?R?ВРАС?">'[26]27'!$B$34:$B$36,'[26]27'!$B$22:$B$24</definedName>
    <definedName name="T27?axis?ПРД?БАЗ">'[45]27'!$I$6:$J$11,'[45]27'!$F$6:$G$11</definedName>
    <definedName name="T27?axis?ПРД?ПРЕД">'[45]27'!$K$6:$L$11,'[45]27'!$D$6:$E$11</definedName>
    <definedName name="T27?axis?ПРД?РЕГ" localSheetId="6">#REF!</definedName>
    <definedName name="T27?axis?ПРД?РЕГ">#REF!</definedName>
    <definedName name="T27?axis?ПФ?ПЛАН">'[45]27'!$I$6:$I$11,'[45]27'!$D$6:$D$11,'[45]27'!$K$6:$K$11,'[45]27'!$F$6:$F$11</definedName>
    <definedName name="T27?axis?ПФ?ФАКТ">'[45]27'!$J$6:$J$11,'[45]27'!$E$6:$E$11,'[45]27'!$L$6:$L$11,'[45]27'!$G$6:$G$11</definedName>
    <definedName name="T27?Data" localSheetId="6">#REF!</definedName>
    <definedName name="T27?Data">#REF!</definedName>
    <definedName name="T27?item_ext?РОСТ" localSheetId="6">#REF!</definedName>
    <definedName name="T27?item_ext?РОСТ">#REF!</definedName>
    <definedName name="T27?Items">#REF!</definedName>
    <definedName name="T27?L1" localSheetId="6">#REF!</definedName>
    <definedName name="T27?L1">#REF!</definedName>
    <definedName name="T27?L1.1" localSheetId="9">'[25]27'!$F$10:$S$10,'[25]27'!$C$10:$D$10</definedName>
    <definedName name="T27?L1.1">'[26]27'!$F$10:$S$10,'[26]27'!$C$10:$D$10</definedName>
    <definedName name="T27?L2" localSheetId="6">#REF!</definedName>
    <definedName name="T27?L2">#REF!</definedName>
    <definedName name="T27?L2.1" localSheetId="9">'[25]27'!$F$13:$S$13,'[25]27'!$C$13:$D$13</definedName>
    <definedName name="T27?L2.1">'[26]27'!$F$13:$S$13,'[26]27'!$C$13:$D$13</definedName>
    <definedName name="T27?L3" localSheetId="6">#REF!</definedName>
    <definedName name="T27?L3">#REF!</definedName>
    <definedName name="T27?L4" localSheetId="6">#REF!</definedName>
    <definedName name="T27?L4">#REF!</definedName>
    <definedName name="T27?L5" localSheetId="6">#REF!</definedName>
    <definedName name="T27?L5">#REF!</definedName>
    <definedName name="T27?L5.3" localSheetId="9">'[25]27'!$F$20:$S$20,'[25]27'!$C$20:$D$20</definedName>
    <definedName name="T27?L5.3">'[26]27'!$F$20:$S$20,'[26]27'!$C$20:$D$20</definedName>
    <definedName name="T27?L5.3.x" localSheetId="9">'[25]27'!$F$22:$S$24,'[25]27'!$C$22:$D$24</definedName>
    <definedName name="T27?L5.3.x">'[26]27'!$F$22:$S$24,'[26]27'!$C$22:$D$24</definedName>
    <definedName name="T27?L6" localSheetId="6">#REF!</definedName>
    <definedName name="T27?L6">#REF!</definedName>
    <definedName name="T27?L7" localSheetId="9">'[25]27'!$F$27:$S$27,'[25]27'!$C$27:$D$27</definedName>
    <definedName name="T27?L7">'[26]27'!$F$27:$S$27,'[26]27'!$C$27:$D$27</definedName>
    <definedName name="T27?L7.1" localSheetId="9">'[25]27'!$F$29:$S$29,'[25]27'!$C$29:$D$29</definedName>
    <definedName name="T27?L7.1">'[26]27'!$F$29:$S$29,'[26]27'!$C$29:$D$29</definedName>
    <definedName name="T27?L7.2" localSheetId="9">'[25]27'!$F$30:$S$30,'[25]27'!$C$30:$D$30</definedName>
    <definedName name="T27?L7.2">'[26]27'!$F$30:$S$30,'[26]27'!$C$30:$D$30</definedName>
    <definedName name="T27?L7.3" localSheetId="9">'[25]27'!$F$31:$S$31,'[25]27'!$C$31:$D$31</definedName>
    <definedName name="T27?L7.3">'[26]27'!$F$31:$S$31,'[26]27'!$C$31:$D$31</definedName>
    <definedName name="T27?L7.4" localSheetId="9">'[25]27'!$F$32:$S$32,'[25]27'!$C$32:$D$32</definedName>
    <definedName name="T27?L7.4">'[26]27'!$F$32:$S$32,'[26]27'!$C$32:$D$32</definedName>
    <definedName name="T27?L7.4.x" localSheetId="9">'[25]27'!$F$34:$S$36,'[25]27'!$C$34:$D$36</definedName>
    <definedName name="T27?L7.4.x">'[26]27'!$F$34:$S$36,'[26]27'!$C$34:$D$36</definedName>
    <definedName name="T27?L8" localSheetId="9">'[25]27'!$F$38:$S$38,'[25]27'!$C$38:$D$38</definedName>
    <definedName name="T27?L8">'[26]27'!$F$38:$S$38,'[26]27'!$C$38:$D$38</definedName>
    <definedName name="T27?Name" localSheetId="6">#REF!</definedName>
    <definedName name="T27?Name">#REF!</definedName>
    <definedName name="T27?Scope">#REF!</definedName>
    <definedName name="T27?Table" localSheetId="6">#REF!</definedName>
    <definedName name="T27?Table">#REF!</definedName>
    <definedName name="T27?Title" localSheetId="6">#REF!</definedName>
    <definedName name="T27?Title">#REF!</definedName>
    <definedName name="T27?unit?ПРЦ">'[45]27'!$D$7:$H$7, '[45]27'!$I$6:$L$11</definedName>
    <definedName name="T27?unit?ТРУБ">'[45]27'!$D$6:$H$6, '[45]27'!$D$8:$H$11</definedName>
    <definedName name="T27?НАП">#REF!</definedName>
    <definedName name="T27?ПОТ">#REF!</definedName>
    <definedName name="T27_Protect" localSheetId="9">#REF!,#REF!,#REF!</definedName>
    <definedName name="T27_Protect">'[26]27'!$E$12:$E$13,'[26]27'!$K$4:$AH$4,'[26]27'!$AK$12:$AK$13</definedName>
    <definedName name="T27_Protection" localSheetId="9">'[25]27'!$P$34:$S$36,'[25]27'!$B$22:$B$24,'Финансовые показатели'!P1_T27_Protection,'Финансовые показатели'!P2_T27_Protection,'Финансовые показатели'!P3_T27_Protection</definedName>
    <definedName name="T27_Protection">'[26]27'!$P$34:$S$36,'[26]27'!$B$22:$B$24,P1_T27_Protection,P2_T27_Protection,P3_T27_Protection</definedName>
    <definedName name="T28.3?unit?РУБ.ГКАЛ" localSheetId="6">P1_T28.3?unit?РУБ.ГКАЛ,P2_T28.3?unit?РУБ.ГКАЛ</definedName>
    <definedName name="T28.3?unit?РУБ.ГКАЛ" localSheetId="9">P1_T28.3?unit?РУБ.ГКАЛ,P2_T28.3?unit?РУБ.ГКАЛ</definedName>
    <definedName name="T28.3?unit?РУБ.ГКАЛ">P1_T28.3?unit?РУБ.ГКАЛ,P2_T28.3?unit?РУБ.ГКАЛ</definedName>
    <definedName name="T28?axis?R?ПЭ" localSheetId="9">#N/A</definedName>
    <definedName name="T28?axis?R?ПЭ">P2_T28?axis?R?ПЭ,P3_T28?axis?R?ПЭ,P4_T28?axis?R?ПЭ,P5_T28?axis?R?ПЭ,[0]!P6_T28?axis?R?ПЭ</definedName>
    <definedName name="T28?axis?R?ПЭ?" localSheetId="9">#N/A</definedName>
    <definedName name="T28?axis?R?ПЭ?">P2_T28?axis?R?ПЭ?,P3_T28?axis?R?ПЭ?,P4_T28?axis?R?ПЭ?,P5_T28?axis?R?ПЭ?,[0]!P6_T28?axis?R?ПЭ?</definedName>
    <definedName name="T28?axis?ПРД?БАЗ">'[45]28'!$I$6:$J$17,'[45]28'!$F$6:$G$17</definedName>
    <definedName name="T28?axis?ПРД?ПРЕД">'[45]28'!$K$6:$L$17,'[45]28'!$D$6:$E$17</definedName>
    <definedName name="T28?axis?ПФ?ПЛАН">'[45]28'!$I$6:$I$17,'[45]28'!$D$6:$D$17,'[45]28'!$K$6:$K$17,'[45]28'!$F$6:$F$17</definedName>
    <definedName name="T28?axis?ПФ?ФАКТ">'[45]28'!$J$6:$J$17,'[45]28'!$E$6:$E$17,'[45]28'!$L$6:$L$17,'[45]28'!$G$6:$G$17</definedName>
    <definedName name="T28?Data" localSheetId="5">'[26]28'!$D$190:$E$213,'[26]28'!$G$164:$H$187,'[26]28'!$D$164:$E$187,'[26]28'!$D$138:$I$161,'[26]28'!$D$8:$I$109,'[26]28'!$D$112:$I$135,P1_T28?Data</definedName>
    <definedName name="T28?Data" localSheetId="6">'[26]28'!$D$190:$E$213,'[26]28'!$G$164:$H$187,'[26]28'!$D$164:$E$187,'[26]28'!$D$138:$I$161,'[26]28'!$D$8:$I$109,'[26]28'!$D$112:$I$135,[0]!P1_T28?Data</definedName>
    <definedName name="T28?Data" localSheetId="9">'[25]28'!$D$190:$E$213,'[25]28'!$G$164:$H$187,'[25]28'!$D$164:$E$187,'[25]28'!$D$138:$I$161,'[25]28'!$D$8:$I$109,'[25]28'!$D$112:$I$135,'Финансовые показатели'!P1_T28?Data</definedName>
    <definedName name="T28?Data">'[45]28'!$D$7:$L$15, '[45]28'!$D$17:$L$17</definedName>
    <definedName name="T28?item_ext?ВСЕГО" localSheetId="9">'[25]28'!$I$8:$I$292,'[25]28'!$F$8:$F$292</definedName>
    <definedName name="T28?item_ext?ВСЕГО">'[26]28'!$I$8:$I$292,'[26]28'!$F$8:$F$292</definedName>
    <definedName name="T28?item_ext?РОСТ" localSheetId="6">'[61]12'!#REF!</definedName>
    <definedName name="T28?item_ext?РОСТ">'[61]12'!#REF!</definedName>
    <definedName name="T28?item_ext?ТЭ" localSheetId="9">'[25]28'!$E$8:$E$292,'[25]28'!$H$8:$H$292</definedName>
    <definedName name="T28?item_ext?ТЭ">'[26]28'!$E$8:$E$292,'[26]28'!$H$8:$H$292</definedName>
    <definedName name="T28?item_ext?ЭЭ" localSheetId="9">'[25]28'!$D$8:$D$292,'[25]28'!$G$8:$G$292</definedName>
    <definedName name="T28?item_ext?ЭЭ">'[26]28'!$D$8:$D$292,'[26]28'!$G$8:$G$292</definedName>
    <definedName name="T28?L1.1.x" localSheetId="9">'[25]28'!$D$16:$I$18,'[25]28'!$D$11:$I$13</definedName>
    <definedName name="T28?L1.1.x">'[26]28'!$D$16:$I$18,'[26]28'!$D$11:$I$13</definedName>
    <definedName name="T28?L10.1.x" localSheetId="9">'[25]28'!$D$250:$I$252,'[25]28'!$D$245:$I$247</definedName>
    <definedName name="T28?L10.1.x">'[26]28'!$D$250:$I$252,'[26]28'!$D$245:$I$247</definedName>
    <definedName name="T28?L11.1.x" localSheetId="9">'[25]28'!$D$276:$I$278,'[25]28'!$D$271:$I$273</definedName>
    <definedName name="T28?L11.1.x">'[26]28'!$D$276:$I$278,'[26]28'!$D$271:$I$273</definedName>
    <definedName name="T28?L2.1.x" localSheetId="9">'[25]28'!$D$42:$I$44,'[25]28'!$D$37:$I$39</definedName>
    <definedName name="T28?L2.1.x">'[26]28'!$D$42:$I$44,'[26]28'!$D$37:$I$39</definedName>
    <definedName name="T28?L3.1.x" localSheetId="9">'[25]28'!$D$68:$I$70,'[25]28'!$D$63:$I$65</definedName>
    <definedName name="T28?L3.1.x">'[26]28'!$D$68:$I$70,'[26]28'!$D$63:$I$65</definedName>
    <definedName name="T28?L4.1.x" localSheetId="9">'[25]28'!$D$94:$I$96,'[25]28'!$D$89:$I$91</definedName>
    <definedName name="T28?L4.1.x">'[26]28'!$D$94:$I$96,'[26]28'!$D$89:$I$91</definedName>
    <definedName name="T28?L5.1.x" localSheetId="9">'[25]28'!$D$120:$I$122,'[25]28'!$D$115:$I$117</definedName>
    <definedName name="T28?L5.1.x">'[26]28'!$D$120:$I$122,'[26]28'!$D$115:$I$117</definedName>
    <definedName name="T28?L6.1.x" localSheetId="9">'[25]28'!$D$146:$I$148,'[25]28'!$D$141:$I$143</definedName>
    <definedName name="T28?L6.1.x">'[26]28'!$D$146:$I$148,'[26]28'!$D$141:$I$143</definedName>
    <definedName name="T28?L7.1.x" localSheetId="9">'[25]28'!$D$172:$I$174,'[25]28'!$D$167:$I$169</definedName>
    <definedName name="T28?L7.1.x">'[26]28'!$D$172:$I$174,'[26]28'!$D$167:$I$169</definedName>
    <definedName name="T28?L8.1.x" localSheetId="9">'[25]28'!$D$198:$I$200,'[25]28'!$D$193:$I$195</definedName>
    <definedName name="T28?L8.1.x">'[26]28'!$D$198:$I$200,'[26]28'!$D$193:$I$195</definedName>
    <definedName name="T28?L9.1.x" localSheetId="9">'[25]28'!$D$224:$I$226,'[25]28'!$D$219:$I$221</definedName>
    <definedName name="T28?L9.1.x">'[26]28'!$D$224:$I$226,'[26]28'!$D$219:$I$221</definedName>
    <definedName name="T28?unit?ГКАЛЧ" localSheetId="9">'[25]28'!$H$164:$H$187,'[25]28'!$E$164:$E$187</definedName>
    <definedName name="T28?unit?ГКАЛЧ">'[26]28'!$H$164:$H$187,'[26]28'!$E$164:$E$187</definedName>
    <definedName name="T28?unit?МКВТЧ" localSheetId="9">'[25]28'!$G$190:$G$213,'[25]28'!$D$190:$D$213</definedName>
    <definedName name="T28?unit?МКВТЧ">'[26]28'!$G$190:$G$213,'[26]28'!$D$190:$D$213</definedName>
    <definedName name="T28?unit?ПРЦ" localSheetId="6">'[61]12'!#REF!</definedName>
    <definedName name="T28?unit?ПРЦ">'[61]12'!#REF!</definedName>
    <definedName name="T28?unit?РУБ.ГКАЛ" localSheetId="9">'[25]28'!$E$216:$E$239,'[25]28'!$E$268:$E$292,'[25]28'!$H$268:$H$292,'[25]28'!$H$216:$H$239</definedName>
    <definedName name="T28?unit?РУБ.ГКАЛ">'[26]28'!$E$216:$E$239,'[26]28'!$E$268:$E$292,'[26]28'!$H$268:$H$292,'[26]28'!$H$216:$H$239</definedName>
    <definedName name="T28?unit?РУБ.ГКАЛЧ.МЕС" localSheetId="9">'[25]28'!$H$242:$H$265,'[25]28'!$E$242:$E$265</definedName>
    <definedName name="T28?unit?РУБ.ГКАЛЧ.МЕС">'[26]28'!$H$242:$H$265,'[26]28'!$E$242:$E$265</definedName>
    <definedName name="T28?unit?РУБ.ТКВТ.МЕС" localSheetId="9">'[25]28'!$G$242:$G$265,'[25]28'!$D$242:$D$265</definedName>
    <definedName name="T28?unit?РУБ.ТКВТ.МЕС">'[26]28'!$G$242:$G$265,'[26]28'!$D$242:$D$265</definedName>
    <definedName name="T28?unit?РУБ.ТКВТЧ" localSheetId="9">'[25]28'!$G$216:$G$239,'[25]28'!$D$268:$D$292,'[25]28'!$G$268:$G$292,'[25]28'!$D$216:$D$239</definedName>
    <definedName name="T28?unit?РУБ.ТКВТЧ">'[26]28'!$G$216:$G$239,'[26]28'!$D$268:$D$292,'[26]28'!$G$268:$G$292,'[26]28'!$D$216:$D$239</definedName>
    <definedName name="T28?unit?ТГКАЛ" localSheetId="9">'[25]28'!$H$190:$H$213,'[25]28'!$E$190:$E$213</definedName>
    <definedName name="T28?unit?ТГКАЛ">'[26]28'!$H$190:$H$213,'[26]28'!$E$190:$E$213</definedName>
    <definedName name="T28?unit?ТКВТ" localSheetId="9">'[25]28'!$G$164:$G$187,'[25]28'!$D$164:$D$187</definedName>
    <definedName name="T28?unit?ТКВТ">'[26]28'!$G$164:$G$187,'[26]28'!$D$164:$D$187</definedName>
    <definedName name="T28?unit?ТРУБ" localSheetId="9">'[25]28'!$D$138:$I$161,'[25]28'!$D$8:$I$109</definedName>
    <definedName name="T28?unit?ТРУБ">'[26]28'!$D$138:$I$161,'[26]28'!$D$8:$I$109</definedName>
    <definedName name="T28_Copy" localSheetId="6">'[61]12'!#REF!</definedName>
    <definedName name="T28_Copy">'[61]12'!#REF!</definedName>
    <definedName name="T28_Protection" localSheetId="9">#N/A</definedName>
    <definedName name="T28_Protection">P9_T28_Protection,P10_T28_Protection,P11_T28_Protection,[0]!P12_T28_Protection</definedName>
    <definedName name="T29?axis?ПФ?ПЛАН">'[45]29'!$F$5:$F$11,'[45]29'!$D$5:$D$11</definedName>
    <definedName name="T29?axis?ПФ?ФАКТ">'[45]29'!$G$5:$G$11,'[45]29'!$E$5:$E$11</definedName>
    <definedName name="T29?Data">'[45]29'!$D$6:$H$9, '[45]29'!$D$11:$H$11</definedName>
    <definedName name="T29?item_ext?1СТ" localSheetId="6">P1_T29?item_ext?1СТ</definedName>
    <definedName name="T29?item_ext?1СТ" localSheetId="9">P1_T29?item_ext?1СТ</definedName>
    <definedName name="T29?item_ext?1СТ">P1_T29?item_ext?1СТ</definedName>
    <definedName name="T29?item_ext?2СТ.М" localSheetId="6">P1_T29?item_ext?2СТ.М</definedName>
    <definedName name="T29?item_ext?2СТ.М" localSheetId="9">P1_T29?item_ext?2СТ.М</definedName>
    <definedName name="T29?item_ext?2СТ.М">P1_T29?item_ext?2СТ.М</definedName>
    <definedName name="T29?item_ext?2СТ.Э" localSheetId="6">P1_T29?item_ext?2СТ.Э</definedName>
    <definedName name="T29?item_ext?2СТ.Э" localSheetId="9">P1_T29?item_ext?2СТ.Э</definedName>
    <definedName name="T29?item_ext?2СТ.Э">P1_T29?item_ext?2СТ.Э</definedName>
    <definedName name="T29?L10" localSheetId="6">P1_T29?L10</definedName>
    <definedName name="T29?L10" localSheetId="9">P1_T29?L10</definedName>
    <definedName name="T29?L10">P1_T29?L10</definedName>
    <definedName name="T3?axis?C?РЕШ" localSheetId="6">#REF!,#REF!,#REF!,#REF!</definedName>
    <definedName name="T3?axis?C?РЕШ">#REF!,#REF!,#REF!,#REF!</definedName>
    <definedName name="T3?axis?C?РЕШ?" localSheetId="6">#REF!,#REF!</definedName>
    <definedName name="T3?axis?C?РЕШ?">#REF!,#REF!</definedName>
    <definedName name="T3?axis?R?ОРГ" localSheetId="6">#REF!</definedName>
    <definedName name="T3?axis?R?ОРГ">#REF!</definedName>
    <definedName name="T3?axis?R?ОРГ?" localSheetId="6">#REF!</definedName>
    <definedName name="T3?axis?R?ОРГ?">#REF!</definedName>
    <definedName name="T3?axis?ПРД?БАЗ">'[45]3'!$I$6:$J$20,'[45]3'!$F$6:$G$20</definedName>
    <definedName name="T3?axis?ПРД?ПРЕД">'[45]3'!$K$6:$L$20,'[45]3'!$D$6:$E$20</definedName>
    <definedName name="T3?axis?ПРД?РЕГ" localSheetId="6">#REF!</definedName>
    <definedName name="T3?axis?ПРД?РЕГ">#REF!</definedName>
    <definedName name="T3?axis?ПРД2?2005" localSheetId="6">#REF!,#REF!</definedName>
    <definedName name="T3?axis?ПРД2?2005">#REF!,#REF!</definedName>
    <definedName name="T3?axis?ПРД2?2006" localSheetId="6">#REF!,#REF!</definedName>
    <definedName name="T3?axis?ПРД2?2006">#REF!,#REF!</definedName>
    <definedName name="T3?axis?ПФ?ПЛАН">'[45]3'!$I$6:$I$20,'[45]3'!$D$6:$D$20,'[45]3'!$K$6:$K$20,'[45]3'!$F$6:$F$20</definedName>
    <definedName name="T3?axis?ПФ?ФАКТ">'[45]3'!$J$6:$J$20,'[45]3'!$E$6:$E$20,'[45]3'!$L$6:$L$20,'[45]3'!$G$6:$G$20</definedName>
    <definedName name="T3?Data" localSheetId="6">#REF!</definedName>
    <definedName name="T3?Data">#REF!</definedName>
    <definedName name="T3?item_ext?РОСТ" localSheetId="5">#REF!</definedName>
    <definedName name="T3?item_ext?РОСТ" localSheetId="6">#REF!</definedName>
    <definedName name="T3?item_ext?РОСТ">'[61]37'!#REF!</definedName>
    <definedName name="T3?Items">#REF!</definedName>
    <definedName name="T3?L1" localSheetId="6">#REF!</definedName>
    <definedName name="T3?L1">#REF!</definedName>
    <definedName name="T3?L1.1" localSheetId="6">#REF!</definedName>
    <definedName name="T3?L1.1">#REF!</definedName>
    <definedName name="T3?L1.1.1" localSheetId="6">#REF!,#REF!</definedName>
    <definedName name="T3?L1.1.1">#REF!,#REF!</definedName>
    <definedName name="T3?L1.1.1.1" localSheetId="6">#REF!,#REF!</definedName>
    <definedName name="T3?L1.1.1.1">#REF!,#REF!</definedName>
    <definedName name="T3?L1.1.2" localSheetId="6">#REF!,#REF!</definedName>
    <definedName name="T3?L1.1.2">#REF!,#REF!</definedName>
    <definedName name="T3?L1.1.2.1" localSheetId="6">#REF!,#REF!</definedName>
    <definedName name="T3?L1.1.2.1">#REF!,#REF!</definedName>
    <definedName name="T3?L1.1.3" localSheetId="6">#REF!,#REF!</definedName>
    <definedName name="T3?L1.1.3">#REF!,#REF!</definedName>
    <definedName name="T3?L1.1.3.1" localSheetId="6">#REF!,#REF!</definedName>
    <definedName name="T3?L1.1.3.1">#REF!,#REF!</definedName>
    <definedName name="T3?L1.1.3.2" localSheetId="6">#REF!,#REF!</definedName>
    <definedName name="T3?L1.1.3.2">#REF!,#REF!</definedName>
    <definedName name="T3?L1.1.3.3" localSheetId="6">#REF!,#REF!</definedName>
    <definedName name="T3?L1.1.3.3">#REF!,#REF!</definedName>
    <definedName name="T3?L1.1.3.4" localSheetId="6">#REF!,#REF!</definedName>
    <definedName name="T3?L1.1.3.4">#REF!,#REF!</definedName>
    <definedName name="T3?L1.1.3.5" localSheetId="6">#REF!,#REF!</definedName>
    <definedName name="T3?L1.1.3.5">#REF!,#REF!</definedName>
    <definedName name="T3?L1.1.3.6" localSheetId="6">#REF!,#REF!</definedName>
    <definedName name="T3?L1.1.3.6">#REF!,#REF!</definedName>
    <definedName name="T3?L1.1.3.7" localSheetId="6">#REF!,#REF!</definedName>
    <definedName name="T3?L1.1.3.7">#REF!,#REF!</definedName>
    <definedName name="T3?L1.1.3.8" localSheetId="6">#REF!,#REF!</definedName>
    <definedName name="T3?L1.1.3.8">#REF!,#REF!</definedName>
    <definedName name="T3?L1.1.3.9" localSheetId="6">#REF!,#REF!</definedName>
    <definedName name="T3?L1.1.3.9">#REF!,#REF!</definedName>
    <definedName name="T3?L10" localSheetId="6">#REF!</definedName>
    <definedName name="T3?L10">#REF!</definedName>
    <definedName name="T3?L11" localSheetId="6">#REF!</definedName>
    <definedName name="T3?L11">#REF!</definedName>
    <definedName name="T3?L12" localSheetId="6">#REF!</definedName>
    <definedName name="T3?L12">#REF!</definedName>
    <definedName name="T3?L2" localSheetId="6">#REF!</definedName>
    <definedName name="T3?L2">#REF!</definedName>
    <definedName name="T3?L2.1" localSheetId="6">#REF!</definedName>
    <definedName name="T3?L2.1">#REF!</definedName>
    <definedName name="T3?L3" localSheetId="6">#REF!</definedName>
    <definedName name="T3?L3">#REF!</definedName>
    <definedName name="T3?L3.1" localSheetId="6">#REF!</definedName>
    <definedName name="T3?L3.1">#REF!</definedName>
    <definedName name="T3?L4" localSheetId="6">#REF!</definedName>
    <definedName name="T3?L4">#REF!</definedName>
    <definedName name="T3?L5" localSheetId="6">#REF!</definedName>
    <definedName name="T3?L5">#REF!</definedName>
    <definedName name="T3?L6" localSheetId="6">#REF!</definedName>
    <definedName name="T3?L6">#REF!</definedName>
    <definedName name="T3?L7" localSheetId="6">#REF!</definedName>
    <definedName name="T3?L7">#REF!</definedName>
    <definedName name="T3?L8" localSheetId="6">#REF!</definedName>
    <definedName name="T3?L8">#REF!</definedName>
    <definedName name="T3?L9" localSheetId="6">#REF!</definedName>
    <definedName name="T3?L9">#REF!</definedName>
    <definedName name="T3?Name" localSheetId="6">#REF!</definedName>
    <definedName name="T3?Name">#REF!</definedName>
    <definedName name="T3?Table" localSheetId="6">#REF!</definedName>
    <definedName name="T3?Table">#REF!</definedName>
    <definedName name="T3?Title" localSheetId="6">#REF!</definedName>
    <definedName name="T3?Title">#REF!</definedName>
    <definedName name="T3?unit?Г.КВТЧ" localSheetId="6">#REF!</definedName>
    <definedName name="T3?unit?Г.КВТЧ">#REF!</definedName>
    <definedName name="T3?unit?КГ.ГКАЛ">'[45]3'!$D$13:$H$13,   '[45]3'!$D$16:$H$16</definedName>
    <definedName name="T3?unit?МКВТЧ" localSheetId="6">#REF!</definedName>
    <definedName name="T3?unit?МКВТЧ">#REF!</definedName>
    <definedName name="T3?unit?ПРЦ">'[45]3'!$D$20:$H$20,   '[45]3'!$I$6:$L$20</definedName>
    <definedName name="T3?unit?РУБ.МКБ" localSheetId="6">#REF!,#REF!,#REF!,#REF!</definedName>
    <definedName name="T3?unit?РУБ.МКБ">#REF!,#REF!,#REF!,#REF!</definedName>
    <definedName name="T3?unit?ТГКАЛ">'[45]3'!$D$12:$H$12,   '[45]3'!$D$15:$H$15</definedName>
    <definedName name="T3?unit?ТРУБ" localSheetId="6">#REF!,#REF!,#REF!,#REF!</definedName>
    <definedName name="T3?unit?ТРУБ">#REF!,#REF!,#REF!,#REF!</definedName>
    <definedName name="T3?unit?ТТУТ">'[45]3'!$D$10:$H$11,   '[45]3'!$D$14:$H$14,   '[45]3'!$D$17:$H$19</definedName>
    <definedName name="T3?unit?ТЫС.МКБ" localSheetId="6">#REF!,#REF!,#REF!,#REF!</definedName>
    <definedName name="T3?unit?ТЫС.МКБ">#REF!,#REF!,#REF!,#REF!</definedName>
    <definedName name="T3_Add_Town" localSheetId="6">#REF!</definedName>
    <definedName name="T3_Add_Town">#REF!</definedName>
    <definedName name="T3_Copy" localSheetId="6">#REF!</definedName>
    <definedName name="T3_Copy">#REF!</definedName>
    <definedName name="T3_Unprotected" localSheetId="6">#REF!,#REF!,#REF!,#REF!,#REF!,#REF!</definedName>
    <definedName name="T3_Unprotected">#REF!,#REF!,#REF!,#REF!,#REF!,#REF!</definedName>
    <definedName name="T4.1?axis?R?ВТОП">'[45]4.1'!$E$5:$I$8, '[45]4.1'!$E$12:$I$15, '[45]4.1'!$E$18:$I$21</definedName>
    <definedName name="T4.1?axis?R?ВТОП?">'[45]4.1'!$C$5:$C$8, '[45]4.1'!$C$12:$C$15, '[45]4.1'!$C$18:$C$21</definedName>
    <definedName name="T4.1?axis?ПРД?БАЗ" localSheetId="6">#REF!</definedName>
    <definedName name="T4.1?axis?ПРД?БАЗ">#REF!</definedName>
    <definedName name="T4.1?axis?ПРД?ПРЕД" localSheetId="6">#REF!</definedName>
    <definedName name="T4.1?axis?ПРД?ПРЕД">#REF!</definedName>
    <definedName name="T4.1?axis?ПРД?ПРЕД2" localSheetId="6">#REF!</definedName>
    <definedName name="T4.1?axis?ПРД?ПРЕД2">#REF!</definedName>
    <definedName name="T4.1?axis?ПРД?РЕГ" localSheetId="6">#REF!</definedName>
    <definedName name="T4.1?axis?ПРД?РЕГ">#REF!</definedName>
    <definedName name="T4.1?Data">'[45]4.1'!$E$4:$I$9, '[45]4.1'!$E$11:$I$15, '[45]4.1'!$E$18:$I$21</definedName>
    <definedName name="T4.1?item_ext?СРПРЕД3" localSheetId="6">#REF!</definedName>
    <definedName name="T4.1?item_ext?СРПРЕД3">#REF!</definedName>
    <definedName name="T4.1?L1" localSheetId="6">#REF!</definedName>
    <definedName name="T4.1?L1">#REF!</definedName>
    <definedName name="T4.1?L1.1" localSheetId="6">#REF!</definedName>
    <definedName name="T4.1?L1.1">#REF!</definedName>
    <definedName name="T4.1?L1.2" localSheetId="6">#REF!</definedName>
    <definedName name="T4.1?L1.2">#REF!</definedName>
    <definedName name="T4.1?L2" localSheetId="6">#REF!</definedName>
    <definedName name="T4.1?L2">#REF!</definedName>
    <definedName name="T4.1?L3.1" localSheetId="6">#REF!</definedName>
    <definedName name="T4.1?L3.1">#REF!</definedName>
    <definedName name="T4.1?Name" localSheetId="6">#REF!</definedName>
    <definedName name="T4.1?Name">#REF!</definedName>
    <definedName name="T4.1?Table" localSheetId="6">#REF!</definedName>
    <definedName name="T4.1?Table">#REF!</definedName>
    <definedName name="T4.1?Title" localSheetId="6">#REF!</definedName>
    <definedName name="T4.1?Title">#REF!</definedName>
    <definedName name="T4.1?unit?ПРЦ" localSheetId="6">#REF!</definedName>
    <definedName name="T4.1?unit?ПРЦ">#REF!</definedName>
    <definedName name="T4.1?unit?ТТУТ" localSheetId="6">#REF!</definedName>
    <definedName name="T4.1?unit?ТТУТ">#REF!</definedName>
    <definedName name="T4?axis?C?РЕШ" localSheetId="6">#REF!,#REF!,#REF!,#REF!</definedName>
    <definedName name="T4?axis?C?РЕШ">#REF!,#REF!,#REF!,#REF!</definedName>
    <definedName name="T4?axis?C?РЕШ?" localSheetId="6">#REF!,#REF!</definedName>
    <definedName name="T4?axis?C?РЕШ?">#REF!,#REF!</definedName>
    <definedName name="T4?axis?R?ВТОП">'[45]4'!$E$7:$M$10,   '[45]4'!$E$14:$M$17,   '[45]4'!$E$20:$M$23,   '[45]4'!$E$26:$M$29,   '[45]4'!$E$32:$M$35,   '[45]4'!$E$38:$M$41,   '[45]4'!$E$45:$M$48,   '[45]4'!$E$51:$M$54,   '[45]4'!$E$58:$M$61,   '[45]4'!$E$65:$M$68,   '[45]4'!$E$72:$M$75</definedName>
    <definedName name="T4?axis?R?ВТОП?">'[45]4'!$C$7:$C$10,   '[45]4'!$C$14:$C$17,   '[45]4'!$C$20:$C$23,   '[45]4'!$C$26:$C$29,   '[45]4'!$C$32:$C$35,   '[45]4'!$C$38:$C$41,   '[45]4'!$C$45:$C$48,   '[45]4'!$C$51:$C$54,   '[45]4'!$C$58:$C$61,   '[45]4'!$C$65:$C$68,   '[45]4'!$C$72:$C$75</definedName>
    <definedName name="T4?axis?R?ОРГ?" localSheetId="6">#REF!</definedName>
    <definedName name="T4?axis?R?ОРГ?">#REF!</definedName>
    <definedName name="T4?axis?ОРГ" localSheetId="6">#REF!</definedName>
    <definedName name="T4?axis?ОРГ">#REF!</definedName>
    <definedName name="T4?axis?ПРД?БАЗ">'[45]4'!$J$6:$K$81,'[45]4'!$G$6:$H$81</definedName>
    <definedName name="T4?axis?ПРД?ПРЕД">'[45]4'!$L$6:$M$81,'[45]4'!$E$6:$F$81</definedName>
    <definedName name="T4?axis?ПРД?РЕГ" localSheetId="6">#REF!</definedName>
    <definedName name="T4?axis?ПРД?РЕГ">#REF!</definedName>
    <definedName name="T4?axis?ПРД2?2005" localSheetId="6">#REF!,#REF!</definedName>
    <definedName name="T4?axis?ПРД2?2005">#REF!,#REF!</definedName>
    <definedName name="T4?axis?ПРД2?2006" localSheetId="6">#REF!,#REF!</definedName>
    <definedName name="T4?axis?ПРД2?2006">#REF!,#REF!</definedName>
    <definedName name="T4?axis?ПФ?ПЛАН">'[45]4'!$J$6:$J$81,'[45]4'!$E$6:$E$81,'[45]4'!$L$6:$L$81,'[45]4'!$G$6:$G$81</definedName>
    <definedName name="T4?axis?ПФ?ФАКТ">'[45]4'!$K$6:$K$81,'[45]4'!$F$6:$F$81,'[45]4'!$M$6:$M$81,'[45]4'!$H$6:$H$81</definedName>
    <definedName name="T4?Data">'[45]4'!$E$6:$M$11, '[45]4'!$E$13:$M$17, '[45]4'!$E$20:$M$23, '[45]4'!$E$26:$M$29, '[45]4'!$E$32:$M$35, '[45]4'!$E$37:$M$42, '[45]4'!$E$45:$M$48, '[45]4'!$E$50:$M$55, '[45]4'!$E$57:$M$62, '[45]4'!$E$64:$M$69, '[45]4'!$E$72:$M$75, '[45]4'!$E$77:$M$78, '[45]4'!$E$80:$M$80</definedName>
    <definedName name="T4?item_ext?РОСТ" localSheetId="5">#REF!</definedName>
    <definedName name="T4?item_ext?РОСТ" localSheetId="6">#REF!</definedName>
    <definedName name="T4?item_ext?РОСТ">'[61]38'!#REF!</definedName>
    <definedName name="T4?L1" localSheetId="6">#REF!</definedName>
    <definedName name="T4?L1">#REF!</definedName>
    <definedName name="T4?L1.1" localSheetId="6">#REF!</definedName>
    <definedName name="T4?L1.1">#REF!</definedName>
    <definedName name="T4?L1.1.1" localSheetId="6">#REF!,#REF!</definedName>
    <definedName name="T4?L1.1.1">#REF!,#REF!</definedName>
    <definedName name="T4?L1.1.1.1" localSheetId="6">#REF!,#REF!</definedName>
    <definedName name="T4?L1.1.1.1">#REF!,#REF!</definedName>
    <definedName name="T4?L1.1.2" localSheetId="6">#REF!,#REF!</definedName>
    <definedName name="T4?L1.1.2">#REF!,#REF!</definedName>
    <definedName name="T4?L1.1.2.1" localSheetId="6">#REF!,#REF!</definedName>
    <definedName name="T4?L1.1.2.1">#REF!,#REF!</definedName>
    <definedName name="T4?L1.1.3" localSheetId="6">#REF!,#REF!</definedName>
    <definedName name="T4?L1.1.3">#REF!,#REF!</definedName>
    <definedName name="T4?L1.1.3.1" localSheetId="6">#REF!,#REF!</definedName>
    <definedName name="T4?L1.1.3.1">#REF!,#REF!</definedName>
    <definedName name="T4?L1.1.3.2" localSheetId="6">#REF!,#REF!</definedName>
    <definedName name="T4?L1.1.3.2">#REF!,#REF!</definedName>
    <definedName name="T4?L1.1.3.3" localSheetId="6">#REF!,#REF!</definedName>
    <definedName name="T4?L1.1.3.3">#REF!,#REF!</definedName>
    <definedName name="T4?L1.1.3.4" localSheetId="6">#REF!,#REF!</definedName>
    <definedName name="T4?L1.1.3.4">#REF!,#REF!</definedName>
    <definedName name="T4?L1.1.3.5" localSheetId="6">#REF!,#REF!</definedName>
    <definedName name="T4?L1.1.3.5">#REF!,#REF!</definedName>
    <definedName name="T4?L1.1.3.6" localSheetId="6">#REF!,#REF!</definedName>
    <definedName name="T4?L1.1.3.6">#REF!,#REF!</definedName>
    <definedName name="T4?L1.1.3.7" localSheetId="6">#REF!,#REF!</definedName>
    <definedName name="T4?L1.1.3.7">#REF!,#REF!</definedName>
    <definedName name="T4?L1.1.3.8" localSheetId="6">#REF!,#REF!</definedName>
    <definedName name="T4?L1.1.3.8">#REF!,#REF!</definedName>
    <definedName name="T4?L1.2" localSheetId="6">#REF!</definedName>
    <definedName name="T4?L1.2">#REF!</definedName>
    <definedName name="T4?L10" localSheetId="6">#REF!</definedName>
    <definedName name="T4?L10">#REF!</definedName>
    <definedName name="T4?L10.1" localSheetId="6">#REF!</definedName>
    <definedName name="T4?L10.1">#REF!</definedName>
    <definedName name="T4?L10.2" localSheetId="6">#REF!</definedName>
    <definedName name="T4?L10.2">#REF!</definedName>
    <definedName name="T4?L11.1" localSheetId="6">#REF!</definedName>
    <definedName name="T4?L11.1">#REF!</definedName>
    <definedName name="T4?L12" localSheetId="6">#REF!</definedName>
    <definedName name="T4?L12">#REF!</definedName>
    <definedName name="T4?L13" localSheetId="6">#REF!</definedName>
    <definedName name="T4?L13">#REF!</definedName>
    <definedName name="T4?L14" localSheetId="6">#REF!</definedName>
    <definedName name="T4?L14">#REF!</definedName>
    <definedName name="T4?L2" localSheetId="6">#REF!</definedName>
    <definedName name="T4?L2">#REF!</definedName>
    <definedName name="T4?L2.1" localSheetId="6">#REF!</definedName>
    <definedName name="T4?L2.1">#REF!</definedName>
    <definedName name="T4?L3.1" localSheetId="6">#REF!</definedName>
    <definedName name="T4?L3.1">#REF!</definedName>
    <definedName name="T4?L4.1" localSheetId="6">#REF!</definedName>
    <definedName name="T4?L4.1">#REF!</definedName>
    <definedName name="T4?L5.1" localSheetId="6">#REF!</definedName>
    <definedName name="T4?L5.1">#REF!</definedName>
    <definedName name="T4?L6" localSheetId="6">#REF!</definedName>
    <definedName name="T4?L6">#REF!</definedName>
    <definedName name="T4?L6.1" localSheetId="6">#REF!</definedName>
    <definedName name="T4?L6.1">#REF!</definedName>
    <definedName name="T4?L6.2" localSheetId="6">#REF!</definedName>
    <definedName name="T4?L6.2">#REF!</definedName>
    <definedName name="T4?L7.1" localSheetId="6">#REF!</definedName>
    <definedName name="T4?L7.1">#REF!</definedName>
    <definedName name="T4?L8" localSheetId="6">#REF!</definedName>
    <definedName name="T4?L8">#REF!</definedName>
    <definedName name="T4?L8.1" localSheetId="6">#REF!</definedName>
    <definedName name="T4?L8.1">#REF!</definedName>
    <definedName name="T4?L8.2" localSheetId="6">#REF!</definedName>
    <definedName name="T4?L8.2">#REF!</definedName>
    <definedName name="T4?L9" localSheetId="6">#REF!</definedName>
    <definedName name="T4?L9">#REF!</definedName>
    <definedName name="T4?L9.1" localSheetId="6">#REF!</definedName>
    <definedName name="T4?L9.1">#REF!</definedName>
    <definedName name="T4?L9.2" localSheetId="6">#REF!</definedName>
    <definedName name="T4?L9.2">#REF!</definedName>
    <definedName name="T4?Name" localSheetId="6">#REF!</definedName>
    <definedName name="T4?Name">#REF!</definedName>
    <definedName name="T4?Table" localSheetId="6">#REF!</definedName>
    <definedName name="T4?Table">#REF!</definedName>
    <definedName name="T4?Title" localSheetId="6">#REF!</definedName>
    <definedName name="T4?Title">#REF!</definedName>
    <definedName name="T4?unit?МКВТЧ" localSheetId="6">#REF!</definedName>
    <definedName name="T4?unit?МКВТЧ">#REF!</definedName>
    <definedName name="T4?unit?ММКБ" localSheetId="6">#REF!</definedName>
    <definedName name="T4?unit?ММКБ">#REF!</definedName>
    <definedName name="T4?unit?ПРЦ">'[45]4'!$J$6:$M$81, '[45]4'!$E$13:$I$17, '[45]4'!$E$78:$I$78</definedName>
    <definedName name="T4?unit?РУБ.МКБ">'[45]4'!$E$34:$I$34, '[45]4'!$E$47:$I$47, '[45]4'!$E$74:$I$74</definedName>
    <definedName name="T4?unit?РУБ.ТКВТЧ" localSheetId="6">#REF!</definedName>
    <definedName name="T4?unit?РУБ.ТКВТЧ">#REF!</definedName>
    <definedName name="T4?unit?РУБ.ТНТ">'[45]4'!$E$32:$I$33, '[45]4'!$E$35:$I$35, '[45]4'!$E$45:$I$46, '[45]4'!$E$48:$I$48, '[45]4'!$E$72:$I$73, '[45]4'!$E$75:$I$75</definedName>
    <definedName name="T4?unit?РУБ.ТУТ" localSheetId="6">#REF!</definedName>
    <definedName name="T4?unit?РУБ.ТУТ">#REF!</definedName>
    <definedName name="T4?unit?ТРУБ">'[45]4'!$E$37:$I$42, '[45]4'!$E$50:$I$55, '[45]4'!$E$57:$I$62</definedName>
    <definedName name="T4?unit?ТТНТ">'[45]4'!$E$26:$I$27, '[45]4'!$E$29:$I$29</definedName>
    <definedName name="T4?unit?ТТУТ" localSheetId="6">#REF!</definedName>
    <definedName name="T4?unit?ТТУТ">#REF!</definedName>
    <definedName name="T4?unit?ТЫС.МКБ" localSheetId="6">#REF!,#REF!,#REF!,#REF!</definedName>
    <definedName name="T4?unit?ТЫС.МКБ">#REF!,#REF!,#REF!,#REF!</definedName>
    <definedName name="T4_Add_Town" localSheetId="6">#REF!</definedName>
    <definedName name="T4_Add_Town">#REF!</definedName>
    <definedName name="T4_Copy" localSheetId="6">#REF!</definedName>
    <definedName name="T4_Copy">#REF!</definedName>
    <definedName name="T4_Protect" localSheetId="9">#N/A</definedName>
    <definedName name="T4_Protect">'[26]4'!$AA$24:$AD$28,'[26]4'!$G$11:$J$17,P1_T4_Protect,P2_T4_Protect</definedName>
    <definedName name="T4_Unprotected" localSheetId="6">#REF!,#REF!,#REF!,#REF!,#REF!,#REF!</definedName>
    <definedName name="T4_Unprotected">#REF!,#REF!,#REF!,#REF!,#REF!,#REF!</definedName>
    <definedName name="T5?axis?R?ВРАС" localSheetId="6">#REF!</definedName>
    <definedName name="T5?axis?R?ВРАС">#REF!</definedName>
    <definedName name="T5?axis?R?ВРАС?" localSheetId="6">#REF!</definedName>
    <definedName name="T5?axis?R?ВРАС?">#REF!</definedName>
    <definedName name="T5?axis?R?ОС">'[45]5'!$E$7:$Q$18, '[45]5'!$E$21:$Q$32, '[45]5'!$E$35:$Q$46, '[45]5'!$E$49:$Q$60, '[45]5'!$E$63:$Q$74, '[45]5'!$E$77:$Q$88</definedName>
    <definedName name="T5?axis?R?ОС?">'[45]5'!$C$77:$C$88, '[45]5'!$C$63:$C$74, '[45]5'!$C$49:$C$60, '[45]5'!$C$35:$C$46, '[45]5'!$C$21:$C$32, '[45]5'!$C$7:$C$18</definedName>
    <definedName name="T5?axis?ПРД?БАЗ">'[45]5'!$N$6:$O$89,'[45]5'!$G$6:$H$89</definedName>
    <definedName name="T5?axis?ПРД?ПРЕД">'[45]5'!$P$6:$Q$89,'[45]5'!$E$6:$F$89</definedName>
    <definedName name="T5?axis?ПРД?РЕГ" localSheetId="6">#REF!</definedName>
    <definedName name="T5?axis?ПРД?РЕГ">#REF!</definedName>
    <definedName name="T5?axis?ПРД?РЕГ.КВ1" localSheetId="6">#REF!</definedName>
    <definedName name="T5?axis?ПРД?РЕГ.КВ1">#REF!</definedName>
    <definedName name="T5?axis?ПРД?РЕГ.КВ2" localSheetId="6">#REF!</definedName>
    <definedName name="T5?axis?ПРД?РЕГ.КВ2">#REF!</definedName>
    <definedName name="T5?axis?ПРД?РЕГ.КВ3" localSheetId="6">#REF!</definedName>
    <definedName name="T5?axis?ПРД?РЕГ.КВ3">#REF!</definedName>
    <definedName name="T5?axis?ПРД?РЕГ.КВ4" localSheetId="6">#REF!</definedName>
    <definedName name="T5?axis?ПРД?РЕГ.КВ4">#REF!</definedName>
    <definedName name="T5?Data">'[45]5'!$E$6:$Q$18, '[45]5'!$E$20:$Q$32, '[45]5'!$E$34:$Q$46, '[45]5'!$E$48:$Q$60, '[45]5'!$E$63:$Q$74, '[45]5'!$E$76:$Q$88</definedName>
    <definedName name="T5?item_ext?РОСТ" localSheetId="5">#REF!</definedName>
    <definedName name="T5?item_ext?РОСТ" localSheetId="6">#REF!</definedName>
    <definedName name="T5?item_ext?РОСТ">'[61]27'!#REF!</definedName>
    <definedName name="T5?L1" localSheetId="6">#REF!</definedName>
    <definedName name="T5?L1">#REF!</definedName>
    <definedName name="T5?L1.1" localSheetId="6">#REF!</definedName>
    <definedName name="T5?L1.1">#REF!</definedName>
    <definedName name="T5?L2" localSheetId="6">#REF!</definedName>
    <definedName name="T5?L2">#REF!</definedName>
    <definedName name="T5?L2.1" localSheetId="6">#REF!</definedName>
    <definedName name="T5?L2.1">#REF!</definedName>
    <definedName name="T5?L3" localSheetId="6">#REF!</definedName>
    <definedName name="T5?L3">#REF!</definedName>
    <definedName name="T5?L3.1" localSheetId="6">#REF!</definedName>
    <definedName name="T5?L3.1">#REF!</definedName>
    <definedName name="T5?L4" localSheetId="6">#REF!</definedName>
    <definedName name="T5?L4">#REF!</definedName>
    <definedName name="T5?L4.1" localSheetId="6">#REF!</definedName>
    <definedName name="T5?L4.1">#REF!</definedName>
    <definedName name="T5?L5" localSheetId="6">#REF!</definedName>
    <definedName name="T5?L5">#REF!</definedName>
    <definedName name="T5?L5.1" localSheetId="6">#REF!</definedName>
    <definedName name="T5?L5.1">#REF!</definedName>
    <definedName name="T5?L6" localSheetId="6">#REF!</definedName>
    <definedName name="T5?L6">#REF!</definedName>
    <definedName name="T5?L6.1" localSheetId="6">#REF!</definedName>
    <definedName name="T5?L6.1">#REF!</definedName>
    <definedName name="T5?L7" localSheetId="6">#REF!</definedName>
    <definedName name="T5?L7">#REF!</definedName>
    <definedName name="T5?L8" localSheetId="6">#REF!</definedName>
    <definedName name="T5?L8">#REF!</definedName>
    <definedName name="T5?L9" localSheetId="6">#REF!</definedName>
    <definedName name="T5?L9">#REF!</definedName>
    <definedName name="T5?Name" localSheetId="6">#REF!</definedName>
    <definedName name="T5?Name">#REF!</definedName>
    <definedName name="T5?Table" localSheetId="6">#REF!</definedName>
    <definedName name="T5?Table">#REF!</definedName>
    <definedName name="T5?Title" localSheetId="6">#REF!</definedName>
    <definedName name="T5?Title">#REF!</definedName>
    <definedName name="T5?unit?МКВ" localSheetId="6">#REF!,#REF!</definedName>
    <definedName name="T5?unit?МКВ">#REF!,#REF!</definedName>
    <definedName name="T5?unit?ПРЦ">'[45]5'!$N$6:$Q$18, '[45]5'!$N$20:$Q$32, '[45]5'!$N$34:$Q$46, '[45]5'!$N$48:$Q$60, '[45]5'!$E$63:$Q$74, '[45]5'!$N$76:$Q$88</definedName>
    <definedName name="T5?unit?РУБ" localSheetId="6">#REF!,#REF!</definedName>
    <definedName name="T5?unit?РУБ">#REF!,#REF!</definedName>
    <definedName name="T5?unit?ТРУБ">'[45]5'!$E$76:$M$88, '[45]5'!$E$48:$M$60, '[45]5'!$E$34:$M$46, '[45]5'!$E$20:$M$32, '[45]5'!$E$6:$M$18</definedName>
    <definedName name="T5?unit?ЧЕЛ" localSheetId="6">#REF!,#REF!</definedName>
    <definedName name="T5?unit?ЧЕЛ">#REF!,#REF!</definedName>
    <definedName name="T5_Protect" localSheetId="6">#REF!,#REF!,#REF!,#REF!</definedName>
    <definedName name="T5_Protect">#REF!,#REF!,#REF!,#REF!</definedName>
    <definedName name="T6.1?axis?ПРД?БАЗ.КВ1" localSheetId="6">#REF!</definedName>
    <definedName name="T6.1?axis?ПРД?БАЗ.КВ1">#REF!</definedName>
    <definedName name="T6.1?axis?ПРД?БАЗ.КВ2" localSheetId="6">#REF!</definedName>
    <definedName name="T6.1?axis?ПРД?БАЗ.КВ2">#REF!</definedName>
    <definedName name="T6.1?axis?ПРД?БАЗ.КВ3" localSheetId="6">#REF!</definedName>
    <definedName name="T6.1?axis?ПРД?БАЗ.КВ3">#REF!</definedName>
    <definedName name="T6.1?axis?ПРД?БАЗ.КВ4" localSheetId="6">#REF!</definedName>
    <definedName name="T6.1?axis?ПРД?БАЗ.КВ4">#REF!</definedName>
    <definedName name="T6.1?axis?ПРД?РЕГ" localSheetId="6">#REF!</definedName>
    <definedName name="T6.1?axis?ПРД?РЕГ">#REF!</definedName>
    <definedName name="T6.1?axis?ПРД?РЕГ.КВ1" localSheetId="6">#REF!</definedName>
    <definedName name="T6.1?axis?ПРД?РЕГ.КВ1">#REF!</definedName>
    <definedName name="T6.1?axis?ПРД?РЕГ.КВ2" localSheetId="6">#REF!</definedName>
    <definedName name="T6.1?axis?ПРД?РЕГ.КВ2">#REF!</definedName>
    <definedName name="T6.1?axis?ПРД?РЕГ.КВ3" localSheetId="6">#REF!</definedName>
    <definedName name="T6.1?axis?ПРД?РЕГ.КВ3">#REF!</definedName>
    <definedName name="T6.1?axis?ПРД?РЕГ.КВ4" localSheetId="6">#REF!</definedName>
    <definedName name="T6.1?axis?ПРД?РЕГ.КВ4">#REF!</definedName>
    <definedName name="T6.1?Data" localSheetId="6">#REF!</definedName>
    <definedName name="T6.1?Data">#REF!</definedName>
    <definedName name="T6.1?L1" localSheetId="6">#REF!</definedName>
    <definedName name="T6.1?L1">#REF!</definedName>
    <definedName name="T6.1?L2" localSheetId="6">#REF!</definedName>
    <definedName name="T6.1?L2">#REF!</definedName>
    <definedName name="T6.1?Name" localSheetId="6">#REF!</definedName>
    <definedName name="T6.1?Name">#REF!</definedName>
    <definedName name="T6.1?Table" localSheetId="6">#REF!</definedName>
    <definedName name="T6.1?Table">#REF!</definedName>
    <definedName name="T6.1?Title" localSheetId="6">#REF!</definedName>
    <definedName name="T6.1?Title">#REF!</definedName>
    <definedName name="T6.1?unit?ПРЦ" localSheetId="6">#REF!</definedName>
    <definedName name="T6.1?unit?ПРЦ">#REF!</definedName>
    <definedName name="T6.1?unit?РУБ" localSheetId="6">#REF!</definedName>
    <definedName name="T6.1?unit?РУБ">#REF!</definedName>
    <definedName name="T6?axis?ПРД?БАЗ">'[45]6'!$I$6:$J$47,'[45]6'!$F$6:$G$47</definedName>
    <definedName name="T6?axis?ПРД?ПРЕД">'[45]6'!$K$6:$L$47,'[45]6'!$D$6:$E$47</definedName>
    <definedName name="T6?axis?ПРД?РЕГ" localSheetId="6">#REF!</definedName>
    <definedName name="T6?axis?ПРД?РЕГ">#REF!</definedName>
    <definedName name="T6?axis?ПФ?ПЛАН">'[45]6'!$I$6:$I$47,'[45]6'!$D$6:$D$47,'[45]6'!$K$6:$K$47,'[45]6'!$F$6:$F$47</definedName>
    <definedName name="T6?axis?ПФ?ФАКТ">'[45]6'!$J$6:$J$47,'[45]6'!$L$6:$L$47,'[45]6'!$E$6:$E$47,'[45]6'!$G$6:$G$47</definedName>
    <definedName name="T6?Columns">#REF!</definedName>
    <definedName name="T6?Data">'[45]6'!$D$7:$L$14, '[45]6'!$D$16:$L$19, '[45]6'!$D$21:$L$22, '[45]6'!$D$24:$L$25, '[45]6'!$D$27:$L$28, '[45]6'!$D$30:$L$31, '[45]6'!$D$33:$L$35, '[45]6'!$D$37:$L$39, '[45]6'!$D$41:$L$47</definedName>
    <definedName name="T6?FirstYear">#REF!</definedName>
    <definedName name="T6?item_ext?РОСТ" localSheetId="5">#REF!</definedName>
    <definedName name="T6?item_ext?РОСТ" localSheetId="6">#REF!</definedName>
    <definedName name="T6?item_ext?РОСТ">'[61]23'!#REF!</definedName>
    <definedName name="T6?L1.1" localSheetId="6">#REF!</definedName>
    <definedName name="T6?L1.1">#REF!</definedName>
    <definedName name="T6?L1.1.1" localSheetId="6">#REF!</definedName>
    <definedName name="T6?L1.1.1">#REF!</definedName>
    <definedName name="T6?L1.2" localSheetId="6">#REF!</definedName>
    <definedName name="T6?L1.2">#REF!</definedName>
    <definedName name="T6?L1.2.1" localSheetId="6">#REF!</definedName>
    <definedName name="T6?L1.2.1">#REF!</definedName>
    <definedName name="T6?L1.3" localSheetId="6">#REF!</definedName>
    <definedName name="T6?L1.3">#REF!</definedName>
    <definedName name="T6?L1.3.1" localSheetId="6">#REF!</definedName>
    <definedName name="T6?L1.3.1">#REF!</definedName>
    <definedName name="T6?L1.4" localSheetId="6">#REF!</definedName>
    <definedName name="T6?L1.4">#REF!</definedName>
    <definedName name="T6?L1.5" localSheetId="6">#REF!</definedName>
    <definedName name="T6?L1.5">#REF!</definedName>
    <definedName name="T6?L2.1" localSheetId="6">#REF!</definedName>
    <definedName name="T6?L2.1">#REF!</definedName>
    <definedName name="T6?L2.10" localSheetId="6">#REF!</definedName>
    <definedName name="T6?L2.10">#REF!</definedName>
    <definedName name="T6?L2.2" localSheetId="6">#REF!</definedName>
    <definedName name="T6?L2.2">#REF!</definedName>
    <definedName name="T6?L2.3" localSheetId="6">#REF!</definedName>
    <definedName name="T6?L2.3">#REF!</definedName>
    <definedName name="T6?L2.4" localSheetId="6">#REF!</definedName>
    <definedName name="T6?L2.4">#REF!</definedName>
    <definedName name="T6?L2.5.1" localSheetId="6">#REF!</definedName>
    <definedName name="T6?L2.5.1">#REF!</definedName>
    <definedName name="T6?L2.5.2" localSheetId="6">#REF!</definedName>
    <definedName name="T6?L2.5.2">#REF!</definedName>
    <definedName name="T6?L2.6.1" localSheetId="6">#REF!</definedName>
    <definedName name="T6?L2.6.1">#REF!</definedName>
    <definedName name="T6?L2.6.2" localSheetId="6">#REF!</definedName>
    <definedName name="T6?L2.6.2">#REF!</definedName>
    <definedName name="T6?L2.7.1" localSheetId="6">#REF!</definedName>
    <definedName name="T6?L2.7.1">#REF!</definedName>
    <definedName name="T6?L2.7.2" localSheetId="6">#REF!</definedName>
    <definedName name="T6?L2.7.2">#REF!</definedName>
    <definedName name="T6?L2.8.1" localSheetId="6">#REF!</definedName>
    <definedName name="T6?L2.8.1">#REF!</definedName>
    <definedName name="T6?L2.8.2" localSheetId="6">#REF!</definedName>
    <definedName name="T6?L2.8.2">#REF!</definedName>
    <definedName name="T6?L2.9.1" localSheetId="6">#REF!</definedName>
    <definedName name="T6?L2.9.1">#REF!</definedName>
    <definedName name="T6?L2.9.2" localSheetId="6">#REF!</definedName>
    <definedName name="T6?L2.9.2">#REF!</definedName>
    <definedName name="T6?L3.1" localSheetId="6">#REF!</definedName>
    <definedName name="T6?L3.1">#REF!</definedName>
    <definedName name="T6?L3.2" localSheetId="6">#REF!</definedName>
    <definedName name="T6?L3.2">#REF!</definedName>
    <definedName name="T6?L3.3" localSheetId="6">#REF!</definedName>
    <definedName name="T6?L3.3">#REF!</definedName>
    <definedName name="T6?L4.1" localSheetId="6">#REF!</definedName>
    <definedName name="T6?L4.1">#REF!</definedName>
    <definedName name="T6?L4.2" localSheetId="6">#REF!</definedName>
    <definedName name="T6?L4.2">#REF!</definedName>
    <definedName name="T6?L4.3" localSheetId="6">#REF!</definedName>
    <definedName name="T6?L4.3">#REF!</definedName>
    <definedName name="T6?L4.4" localSheetId="6">#REF!</definedName>
    <definedName name="T6?L4.4">#REF!</definedName>
    <definedName name="T6?L4.5" localSheetId="6">#REF!</definedName>
    <definedName name="T6?L4.5">#REF!</definedName>
    <definedName name="T6?L4.6" localSheetId="6">#REF!</definedName>
    <definedName name="T6?L4.6">#REF!</definedName>
    <definedName name="T6?L4.7" localSheetId="6">#REF!</definedName>
    <definedName name="T6?L4.7">#REF!</definedName>
    <definedName name="T6?Name" localSheetId="6">#REF!</definedName>
    <definedName name="T6?Name">#REF!</definedName>
    <definedName name="T6?Scope">#REF!</definedName>
    <definedName name="T6?Table" localSheetId="6">#REF!</definedName>
    <definedName name="T6?Table">#REF!</definedName>
    <definedName name="T6?Title" localSheetId="6">#REF!</definedName>
    <definedName name="T6?Title">#REF!</definedName>
    <definedName name="T6?unit?ПРЦ">'[45]6'!$D$12:$H$12, '[45]6'!$D$21:$H$21, '[45]6'!$D$24:$H$24, '[45]6'!$D$27:$H$27, '[45]6'!$D$30:$H$30, '[45]6'!$D$33:$H$33, '[45]6'!$D$47:$H$47, '[45]6'!$I$7:$L$47</definedName>
    <definedName name="T6?unit?РУБ">'[45]6'!$D$16:$H$16, '[45]6'!$D$19:$H$19, '[45]6'!$D$22:$H$22, '[45]6'!$D$25:$H$25, '[45]6'!$D$28:$H$28, '[45]6'!$D$31:$H$31, '[45]6'!$D$34:$H$35, '[45]6'!$D$43:$H$43</definedName>
    <definedName name="T6?unit?ТРУБ">'[45]6'!$D$37:$H$39, '[45]6'!$D$44:$H$46</definedName>
    <definedName name="T6?unit?ЧЕЛ">'[45]6'!$D$41:$H$42, '[45]6'!$D$13:$H$14, '[45]6'!$D$7:$H$11</definedName>
    <definedName name="T6?НАП">#REF!</definedName>
    <definedName name="T6?ПОТ">#REF!</definedName>
    <definedName name="T6_Protect" localSheetId="5">'[26]6'!$B$28:$B$37,'[26]6'!$D$28:$H$37,'[26]6'!$J$28:$N$37,'[26]6'!$D$39:$H$41,'[26]6'!$J$39:$N$41,'[26]6'!$B$46:$B$55,P1_T6_Protect</definedName>
    <definedName name="T6_Protect" localSheetId="6">'[26]6'!$B$28:$B$37,'[26]6'!$D$28:$H$37,'[26]6'!$J$28:$N$37,'[26]6'!$D$39:$H$41,'[26]6'!$J$39:$N$41,'[26]6'!$B$46:$B$55,[0]!P1_T6_Protect</definedName>
    <definedName name="T6_Protect" localSheetId="9">#N/A</definedName>
    <definedName name="T6_Protect">P1_T6_Protect,P2_T6_Protect</definedName>
    <definedName name="T7?axis?ПРД?БАЗ">'[45]7'!$I$6:$J$12,'[45]7'!$F$6:$G$12</definedName>
    <definedName name="T7?axis?ПРД?ПРЕД">'[45]7'!$K$6:$L$12,'[45]7'!$D$6:$E$12</definedName>
    <definedName name="T7?axis?ПФ?ПЛАН">'[45]7'!$I$6:$I$12,'[45]7'!$D$6:$D$12,'[45]7'!$K$6:$K$12,'[45]7'!$F$6:$F$12</definedName>
    <definedName name="T7?axis?ПФ?ФАКТ">'[45]7'!$J$6:$J$12,'[45]7'!$E$6:$E$12,'[45]7'!$L$6:$L$12,'[45]7'!$G$6:$G$12</definedName>
    <definedName name="T7?Data">#N/A</definedName>
    <definedName name="T8?axis?ПРД?БАЗ">'[45]8'!$I$6:$J$42, '[45]8'!$F$6:$G$42</definedName>
    <definedName name="T8?axis?ПРД?ПРЕД">'[45]8'!$K$6:$L$42, '[45]8'!$D$6:$E$42</definedName>
    <definedName name="T8?axis?ПФ?ПЛАН">'[45]8'!$I$6:$I$42, '[45]8'!$D$6:$D$42, '[45]8'!$K$6:$K$42, '[45]8'!$F$6:$F$42</definedName>
    <definedName name="T8?axis?ПФ?ФАКТ">'[45]8'!$G$6:$G$42, '[45]8'!$J$6:$J$42, '[45]8'!$L$6:$L$42, '[45]8'!$E$6:$E$42</definedName>
    <definedName name="T8?Data">'[45]8'!$D$10:$L$12,'[45]8'!$D$14:$L$16,'[45]8'!$D$18:$L$20,'[45]8'!$D$22:$L$24,'[45]8'!$D$26:$L$28,'[45]8'!$D$30:$L$32,'[45]8'!$D$36:$L$38,'[45]8'!$D$40:$L$42,'[45]8'!$D$6:$L$8</definedName>
    <definedName name="T8?item_ext?РОСТ" localSheetId="6">'[61]21'!#REF!</definedName>
    <definedName name="T8?item_ext?РОСТ">'[61]21'!#REF!</definedName>
    <definedName name="T8?L1" localSheetId="6">'[61]21'!#REF!</definedName>
    <definedName name="T8?L1">'[61]21'!#REF!</definedName>
    <definedName name="T8?L1.1" localSheetId="6">'[61]21'!#REF!</definedName>
    <definedName name="T8?L1.1">'[61]21'!#REF!</definedName>
    <definedName name="T8?L1.2" localSheetId="6">'[61]21'!#REF!</definedName>
    <definedName name="T8?L1.2">'[61]21'!#REF!</definedName>
    <definedName name="T8?L2" localSheetId="6">'[61]21'!#REF!</definedName>
    <definedName name="T8?L2">'[61]21'!#REF!</definedName>
    <definedName name="T8?L2.1" localSheetId="6">'[61]21'!#REF!</definedName>
    <definedName name="T8?L2.1">'[61]21'!#REF!</definedName>
    <definedName name="T8?L2.2" localSheetId="6">'[61]21'!#REF!</definedName>
    <definedName name="T8?L2.2">'[61]21'!#REF!</definedName>
    <definedName name="T8?L3" localSheetId="6">'[61]21'!#REF!</definedName>
    <definedName name="T8?L3">'[61]21'!#REF!</definedName>
    <definedName name="T8?L3.1" localSheetId="6">'[61]21'!#REF!</definedName>
    <definedName name="T8?L3.1">'[61]21'!#REF!</definedName>
    <definedName name="T8?L3.2" localSheetId="6">'[61]21'!#REF!</definedName>
    <definedName name="T8?L3.2">'[61]21'!#REF!</definedName>
    <definedName name="T8?L4" localSheetId="6">'[61]21'!#REF!</definedName>
    <definedName name="T8?L4">'[61]21'!#REF!</definedName>
    <definedName name="T8?L4.1" localSheetId="6">'[61]21'!#REF!</definedName>
    <definedName name="T8?L4.1">'[61]21'!#REF!</definedName>
    <definedName name="T8?L4.2" localSheetId="6">'[61]21'!#REF!</definedName>
    <definedName name="T8?L4.2">'[61]21'!#REF!</definedName>
    <definedName name="T8?L5" localSheetId="6">'[61]21'!#REF!</definedName>
    <definedName name="T8?L5">'[61]21'!#REF!</definedName>
    <definedName name="T8?L5.1" localSheetId="6">'[61]21'!#REF!</definedName>
    <definedName name="T8?L5.1">'[61]21'!#REF!</definedName>
    <definedName name="T8?L5.2" localSheetId="6">'[61]21'!#REF!</definedName>
    <definedName name="T8?L5.2">'[61]21'!#REF!</definedName>
    <definedName name="T8?L6" localSheetId="6">'[61]21'!#REF!</definedName>
    <definedName name="T8?L6">'[61]21'!#REF!</definedName>
    <definedName name="T8?L6.1" localSheetId="6">'[61]21'!#REF!</definedName>
    <definedName name="T8?L6.1">'[61]21'!#REF!</definedName>
    <definedName name="T8?L6.2" localSheetId="6">'[61]21'!#REF!</definedName>
    <definedName name="T8?L6.2">'[61]21'!#REF!</definedName>
    <definedName name="T8?L7" localSheetId="6">'[61]21'!#REF!</definedName>
    <definedName name="T8?L7">'[61]21'!#REF!</definedName>
    <definedName name="T8?L7.1" localSheetId="6">'[61]21'!#REF!</definedName>
    <definedName name="T8?L7.1">'[61]21'!#REF!</definedName>
    <definedName name="T8?L7.2" localSheetId="6">'[61]21'!#REF!</definedName>
    <definedName name="T8?L7.2">'[61]21'!#REF!</definedName>
    <definedName name="T8?L9" localSheetId="6">'[61]21'!#REF!</definedName>
    <definedName name="T8?L9">'[61]21'!#REF!</definedName>
    <definedName name="T8?L9.1" localSheetId="6">'[61]21'!#REF!</definedName>
    <definedName name="T8?L9.1">'[61]21'!#REF!</definedName>
    <definedName name="T8?L9.2" localSheetId="6">'[61]21'!#REF!</definedName>
    <definedName name="T8?L9.2">'[61]21'!#REF!</definedName>
    <definedName name="T8?Title" localSheetId="6">'[61]21'!#REF!</definedName>
    <definedName name="T8?Title">'[61]21'!#REF!</definedName>
    <definedName name="T8?unit?ПРЦ" localSheetId="6">'[61]21'!#REF!</definedName>
    <definedName name="T8?unit?ПРЦ">'[61]21'!#REF!</definedName>
    <definedName name="T8?unit?ТРУБ">'[45]8'!$D$40:$H$42,'[45]8'!$D$6:$H$32</definedName>
    <definedName name="T9?axis?ПРД?БАЗ">'[45]9'!$I$6:$J$16,'[45]9'!$F$6:$G$16</definedName>
    <definedName name="T9?axis?ПРД?ПРЕД">'[45]9'!$K$6:$L$16,'[45]9'!$D$6:$E$16</definedName>
    <definedName name="T9?axis?ПРД?РЕГ" localSheetId="6">#REF!</definedName>
    <definedName name="T9?axis?ПРД?РЕГ">#REF!</definedName>
    <definedName name="T9?axis?ПФ?ПЛАН">'[45]9'!$I$6:$I$16,'[45]9'!$D$6:$D$16,'[45]9'!$K$6:$K$16,'[45]9'!$F$6:$F$16</definedName>
    <definedName name="T9?axis?ПФ?ФАКТ">'[45]9'!$J$6:$J$16,'[45]9'!$E$6:$E$16,'[45]9'!$L$6:$L$16,'[45]9'!$G$6:$G$16</definedName>
    <definedName name="T9?Data">'[45]9'!$D$6:$L$6, '[45]9'!$D$8:$L$9, '[45]9'!$D$11:$L$16</definedName>
    <definedName name="T9?item_ext?РОСТ" localSheetId="6">#REF!</definedName>
    <definedName name="T9?item_ext?РОСТ">#REF!</definedName>
    <definedName name="T9?L1" localSheetId="6">#REF!</definedName>
    <definedName name="T9?L1">#REF!</definedName>
    <definedName name="T9?L2.1" localSheetId="6">#REF!</definedName>
    <definedName name="T9?L2.1">#REF!</definedName>
    <definedName name="T9?L2.2" localSheetId="6">#REF!</definedName>
    <definedName name="T9?L2.2">#REF!</definedName>
    <definedName name="T9?L3.1" localSheetId="6">#REF!</definedName>
    <definedName name="T9?L3.1">#REF!</definedName>
    <definedName name="T9?L3.2" localSheetId="6">#REF!</definedName>
    <definedName name="T9?L3.2">#REF!</definedName>
    <definedName name="T9?L4.1" localSheetId="6">#REF!</definedName>
    <definedName name="T9?L4.1">#REF!</definedName>
    <definedName name="T9?L4.2" localSheetId="6">#REF!</definedName>
    <definedName name="T9?L4.2">#REF!</definedName>
    <definedName name="T9?L5" localSheetId="6">#REF!</definedName>
    <definedName name="T9?L5">#REF!</definedName>
    <definedName name="T9?Name" localSheetId="6">#REF!</definedName>
    <definedName name="T9?Name">#REF!</definedName>
    <definedName name="T9?Table" localSheetId="6">#REF!</definedName>
    <definedName name="T9?Table">#REF!</definedName>
    <definedName name="T9?Title" localSheetId="6">#REF!</definedName>
    <definedName name="T9?Title">#REF!</definedName>
    <definedName name="T9?unit?МВТЧ" localSheetId="6">#REF!</definedName>
    <definedName name="T9?unit?МВТЧ">#REF!</definedName>
    <definedName name="T9?unit?ПРЦ" localSheetId="6">#REF!</definedName>
    <definedName name="T9?unit?ПРЦ">#REF!</definedName>
    <definedName name="T9?unit?РУБ.МВТЧ">'[45]9'!$D$8:$H$8, '[45]9'!$D$11:$H$11</definedName>
    <definedName name="T9?unit?ТРУБ">'[45]9'!$D$9:$H$9, '[45]9'!$D$12:$H$16</definedName>
    <definedName name="Tab" localSheetId="6">[62]FES!#REF!</definedName>
    <definedName name="Tab">[62]FES!#REF!</definedName>
    <definedName name="Table" localSheetId="6">#REF!</definedName>
    <definedName name="Table" localSheetId="9">#REF!</definedName>
    <definedName name="Table">#REF!</definedName>
    <definedName name="TARGET" localSheetId="5">[63]TEHSHEET!$I$42:$I$45</definedName>
    <definedName name="TARGET" localSheetId="6">[63]TEHSHEET!$I$42:$I$45</definedName>
    <definedName name="TARGET">[64]TEHSHEET!$I$42:$I$45</definedName>
    <definedName name="tavrich">[27]таврическая!$A$4:$G$31</definedName>
    <definedName name="TEMP" localSheetId="6">#REF!,#REF!</definedName>
    <definedName name="TEMP" localSheetId="9">#REF!,#REF!</definedName>
    <definedName name="TEMP">#REF!,#REF!</definedName>
    <definedName name="TES" localSheetId="6">#REF!</definedName>
    <definedName name="TES" localSheetId="9">#REF!</definedName>
    <definedName name="TES">#REF!</definedName>
    <definedName name="TES_DATA" localSheetId="6">#REF!</definedName>
    <definedName name="TES_DATA" localSheetId="9">#REF!</definedName>
    <definedName name="TES_DATA">#REF!</definedName>
    <definedName name="TES_LIST" localSheetId="6">#REF!</definedName>
    <definedName name="TES_LIST" localSheetId="9">#REF!</definedName>
    <definedName name="TES_LIST">#REF!</definedName>
    <definedName name="TESList">[13]Лист!$A$220</definedName>
    <definedName name="TESQnt">[13]Лист!$B$221</definedName>
    <definedName name="TEST0" localSheetId="6">#REF!</definedName>
    <definedName name="TEST0">#REF!</definedName>
    <definedName name="TEST2" localSheetId="6">#REF!,#REF!</definedName>
    <definedName name="TEST2">#REF!,#REF!</definedName>
    <definedName name="TESTHKEY" localSheetId="6">#REF!</definedName>
    <definedName name="TESTHKEY">#REF!</definedName>
    <definedName name="TESTKEYS" localSheetId="6">#REF!</definedName>
    <definedName name="TESTKEYS">#REF!</definedName>
    <definedName name="TESTVKEY" localSheetId="6">#REF!</definedName>
    <definedName name="TESTVKEY">#REF!</definedName>
    <definedName name="tfggggggggggggggg">#N/A</definedName>
    <definedName name="tfhgfhvfv">#N/A</definedName>
    <definedName name="tfjhgjk">#N/A</definedName>
    <definedName name="TITLE_CONTACTS_DATA">#REF!,#REF!,#REF!,#REF!</definedName>
    <definedName name="title_post_name">[31]REESTR_ORG!#REF!</definedName>
    <definedName name="title_sbwt_name">[31]REESTR_ORG!#REF!</definedName>
    <definedName name="title_tso_name">[31]REESTR_ORG!#REF!</definedName>
    <definedName name="TOTAL" localSheetId="6">P1_TOTAL,P2_TOTAL,P3_TOTAL,P4_TOTAL,P5_TOTAL</definedName>
    <definedName name="TOTAL" localSheetId="9">P1_TOTAL,P2_TOTAL,P3_TOTAL,P4_TOTAL,P5_TOTAL</definedName>
    <definedName name="TOTAL">P1_TOTAL,P2_TOTAL,P3_TOTAL,P4_TOTAL,P5_TOTAL</definedName>
    <definedName name="TP2.1_Protect" localSheetId="9">#REF!,#REF!,#REF!</definedName>
    <definedName name="TP2.1_Protect">[26]P2.1!$F$28:$G$37,[26]P2.1!$F$40:$G$43,[26]P2.1!$F$7:$G$26</definedName>
    <definedName name="trffffffffffffffffffffff">#N/A</definedName>
    <definedName name="trfgffffffffffff">#N/A</definedName>
    <definedName name="trtfffffffffffffffff">#N/A</definedName>
    <definedName name="trtyyyyyyyyyyyyyyyy">#N/A</definedName>
    <definedName name="trygy">#N/A</definedName>
    <definedName name="trytuy">#N/A</definedName>
    <definedName name="tryyyu">#N/A</definedName>
    <definedName name="tso_name">[31]REESTR_ORG!#REF!</definedName>
    <definedName name="tso_name_p">[31]REESTR_ORG!#REF!</definedName>
    <definedName name="tt5_1">NA()</definedName>
    <definedName name="tt5_2">NA()</definedName>
    <definedName name="tt5_3">NA()</definedName>
    <definedName name="tt5_4">NA()</definedName>
    <definedName name="tt5_5">NA()</definedName>
    <definedName name="tt5_6">NA()</definedName>
    <definedName name="tt6_1">NA()</definedName>
    <definedName name="tt6_2">NA()</definedName>
    <definedName name="tt6_3">NA()</definedName>
    <definedName name="tt6_4">NA()</definedName>
    <definedName name="tt6_5">NA()</definedName>
    <definedName name="tt6_6">NA()</definedName>
    <definedName name="TTT" localSheetId="6">#REF!</definedName>
    <definedName name="TTT" localSheetId="9">#REF!</definedName>
    <definedName name="TTT">#REF!</definedName>
    <definedName name="ttt5_1">NA()</definedName>
    <definedName name="ttt5_2">NA()</definedName>
    <definedName name="ttt5_3">NA()</definedName>
    <definedName name="ttt5_4">NA()</definedName>
    <definedName name="ttt5_5">NA()</definedName>
    <definedName name="ttt5_6">NA()</definedName>
    <definedName name="TUList">[13]Лист!$A$210</definedName>
    <definedName name="TUQnt">[13]Лист!$B$211</definedName>
    <definedName name="ty" localSheetId="5">[4]FES!#REF!</definedName>
    <definedName name="ty" localSheetId="6">[4]FES!#REF!</definedName>
    <definedName name="ty">[4]FES!#REF!</definedName>
    <definedName name="tyrctddfg">#N/A</definedName>
    <definedName name="tyrttttttttttttt">#N/A</definedName>
    <definedName name="uhhhhhhhhhhhhhhhhh">#N/A</definedName>
    <definedName name="uhhjhjg">#N/A</definedName>
    <definedName name="uhuyguftyf">#N/A</definedName>
    <definedName name="ujyhjggggggggggggggggggggg">#N/A</definedName>
    <definedName name="uka">#N/A</definedName>
    <definedName name="unhjjjjjjjjjjjjjjjj">#N/A</definedName>
    <definedName name="upr">#N/A</definedName>
    <definedName name="USE" localSheetId="6">#REF!</definedName>
    <definedName name="USE">#REF!</definedName>
    <definedName name="USED" localSheetId="6">#REF!</definedName>
    <definedName name="USED">#REF!</definedName>
    <definedName name="ůůů">#N/A</definedName>
    <definedName name="uuuuuuuuuuuuuuuuu">#N/A</definedName>
    <definedName name="uyttydfddfsdf">#N/A</definedName>
    <definedName name="uyughhhhhhhhhhhhhhhhhhhhhh">#N/A</definedName>
    <definedName name="uyuhhhhhhhhhhhhhhhhh">#N/A</definedName>
    <definedName name="uyuiuhj">#N/A</definedName>
    <definedName name="uyuytuyfgh">#N/A</definedName>
    <definedName name="vbcvfgdfdsa">#N/A</definedName>
    <definedName name="vbfffffffffffffff">#N/A</definedName>
    <definedName name="vbgffdds">#N/A</definedName>
    <definedName name="vbvvcxxxxxxxxxxxx">#N/A</definedName>
    <definedName name="vccfddfsd">#N/A</definedName>
    <definedName name="vcfffffffffffffff">#N/A</definedName>
    <definedName name="vcffffffffffffffff">#N/A</definedName>
    <definedName name="vcfffffffffffffffffff">#N/A</definedName>
    <definedName name="vcffffffffffffffffffff">#N/A</definedName>
    <definedName name="vdfffffffffffffffffff">#N/A</definedName>
    <definedName name="VDOC" localSheetId="6">#REF!</definedName>
    <definedName name="VDOC" localSheetId="9">#REF!</definedName>
    <definedName name="VDOC">#REF!</definedName>
    <definedName name="version">[12]Инструкция!$N$2</definedName>
    <definedName name="vffffffffffffffffffff">#N/A</definedName>
    <definedName name="vfgfffffffffffffffff">#N/A</definedName>
    <definedName name="vghfgddfsdaas">#N/A</definedName>
    <definedName name="VV">#N/A</definedName>
    <definedName name="vvbnbv">#N/A</definedName>
    <definedName name="vvvffffffffffffffffff">#N/A</definedName>
    <definedName name="W">#N/A</definedName>
    <definedName name="wdsfdsssssssssssssssssss">#N/A</definedName>
    <definedName name="we">#N/A</definedName>
    <definedName name="werrytruy">#N/A</definedName>
    <definedName name="wertryt">#N/A</definedName>
    <definedName name="wetrtyruy">#N/A</definedName>
    <definedName name="Wildcat" localSheetId="5">[8]Rombo!#REF!</definedName>
    <definedName name="Wildcat" localSheetId="6">[8]Rombo!#REF!</definedName>
    <definedName name="Wildcat">[8]Rombo!#REF!</definedName>
    <definedName name="WS18000S" localSheetId="6">[8]Rombo!#REF!</definedName>
    <definedName name="WS18000S">[8]Rombo!#REF!</definedName>
    <definedName name="ws220\1000" localSheetId="6">[8]Rombo!#REF!</definedName>
    <definedName name="ws220\1000">[8]Rombo!#REF!</definedName>
    <definedName name="WS220\733" localSheetId="6">[8]Rombo!#REF!</definedName>
    <definedName name="WS220\733">[8]Rombo!#REF!</definedName>
    <definedName name="WS220\800" localSheetId="6">[8]Rombo!#REF!</definedName>
    <definedName name="WS220\800">[8]Rombo!#REF!</definedName>
    <definedName name="WS220\866" localSheetId="6">[8]Rombo!#REF!</definedName>
    <definedName name="WS220\866">[8]Rombo!#REF!</definedName>
    <definedName name="WS220\933" localSheetId="6">[8]Rombo!#REF!</definedName>
    <definedName name="WS220\933">[8]Rombo!#REF!</definedName>
    <definedName name="WS256N" localSheetId="6">[8]Rombo!#REF!</definedName>
    <definedName name="WS256N">[8]Rombo!#REF!</definedName>
    <definedName name="WS256N2" localSheetId="6">[8]Rombo!#REF!</definedName>
    <definedName name="WS256N2">[8]Rombo!#REF!</definedName>
    <definedName name="WS330\13" localSheetId="6">[8]Rombo!#REF!</definedName>
    <definedName name="WS330\13">[8]Rombo!#REF!</definedName>
    <definedName name="WS330\14" localSheetId="6">[8]Rombo!#REF!</definedName>
    <definedName name="WS330\14">[8]Rombo!#REF!</definedName>
    <definedName name="WS330\15" localSheetId="6">[8]Rombo!#REF!</definedName>
    <definedName name="WS330\15">[8]Rombo!#REF!</definedName>
    <definedName name="ws420\1000" localSheetId="6">[8]Rombo!#REF!</definedName>
    <definedName name="ws420\1000">[8]Rombo!#REF!</definedName>
    <definedName name="WS420\733" localSheetId="6">[8]Rombo!#REF!</definedName>
    <definedName name="WS420\733">[8]Rombo!#REF!</definedName>
    <definedName name="WS420\800" localSheetId="6">[8]Rombo!#REF!</definedName>
    <definedName name="WS420\800">[8]Rombo!#REF!</definedName>
    <definedName name="WS420\866" localSheetId="6">[8]Rombo!#REF!</definedName>
    <definedName name="WS420\866">[8]Rombo!#REF!</definedName>
    <definedName name="WS420\933" localSheetId="6">[8]Rombo!#REF!</definedName>
    <definedName name="WS420\933">[8]Rombo!#REF!</definedName>
    <definedName name="WS620\1" localSheetId="6">[8]Rombo!#REF!</definedName>
    <definedName name="WS620\1">[8]Rombo!#REF!</definedName>
    <definedName name="WS620\866" localSheetId="6">[8]Rombo!#REF!</definedName>
    <definedName name="WS620\866">[8]Rombo!#REF!</definedName>
    <definedName name="WS620\933" localSheetId="6">[8]Rombo!#REF!</definedName>
    <definedName name="WS620\933">[8]Rombo!#REF!</definedName>
    <definedName name="WSCD" localSheetId="6">[8]Rombo!#REF!</definedName>
    <definedName name="WSCD">[8]Rombo!#REF!</definedName>
    <definedName name="xcbvbnbm">#N/A</definedName>
    <definedName name="xcfdfdfffffffffffff">#N/A</definedName>
    <definedName name="xdsfds">#N/A</definedName>
    <definedName name="Xeon700_2" localSheetId="6">[8]Rombo!#REF!</definedName>
    <definedName name="Xeon700_2">[8]Rombo!#REF!</definedName>
    <definedName name="xvcbvcbn">#N/A</definedName>
    <definedName name="xvccvcbn">#N/A</definedName>
    <definedName name="xzxsassssssssssssssss">#N/A</definedName>
    <definedName name="YEAR" localSheetId="6">#REF!</definedName>
    <definedName name="Year" localSheetId="9">#REF!</definedName>
    <definedName name="YEAR">#REF!</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uiytu">#N/A</definedName>
    <definedName name="yuo">#N/A</definedName>
    <definedName name="yutghhhhhhhhhhhhhhhhhh">#N/A</definedName>
    <definedName name="yutyttry">#N/A</definedName>
    <definedName name="yuuyjhg">#N/A</definedName>
    <definedName name="Z_0F5E05E0_9C1E_4766_BC5E_3297EEB3A8DB_.wvu.FilterData" localSheetId="5" hidden="1">'Таблица 3'!$A$8:$I$154</definedName>
    <definedName name="Z_0F5E05E0_9C1E_4766_BC5E_3297EEB3A8DB_.wvu.FilterData" localSheetId="6" hidden="1">'Таблица 4'!$A$8:$I$52</definedName>
    <definedName name="Z_18BD8F24_F73B_4EAA_B33F_0192C941D405_.wvu.Cols" localSheetId="5" hidden="1">'Таблица 3'!#REF!,'Таблица 3'!#REF!,'Таблица 3'!#REF!,'Таблица 3'!$IU:$IW,'Таблица 3'!$IY:$JB,'Таблица 3'!$SQ:$SS,'Таблица 3'!$SU:$SX,'Таблица 3'!$ACM:$ACO,'Таблица 3'!$ACQ:$ACT,'Таблица 3'!$AMI:$AMK,'Таблица 3'!$AMM:$AMP,'Таблица 3'!$AWE:$AWG,'Таблица 3'!$AWI:$AWL,'Таблица 3'!$BGA:$BGC,'Таблица 3'!$BGE:$BGH,'Таблица 3'!$BPW:$BPY,'Таблица 3'!$BQA:$BQD,'Таблица 3'!$BZS:$BZU,'Таблица 3'!$BZW:$BZZ,'Таблица 3'!$CJO:$CJQ,'Таблица 3'!$CJS:$CJV,'Таблица 3'!$CTK:$CTM,'Таблица 3'!$CTO:$CTR,'Таблица 3'!$DDG:$DDI,'Таблица 3'!$DDK:$DDN,'Таблица 3'!$DNC:$DNE,'Таблица 3'!$DNG:$DNJ,'Таблица 3'!$DWY:$DXA,'Таблица 3'!$DXC:$DXF,'Таблица 3'!$EGU:$EGW,'Таблица 3'!$EGY:$EHB,'Таблица 3'!$EQQ:$EQS,'Таблица 3'!$EQU:$EQX,'Таблица 3'!$FAM:$FAO,'Таблица 3'!$FAQ:$FAT,'Таблица 3'!$FKI:$FKK,'Таблица 3'!$FKM:$FKP,'Таблица 3'!$FUE:$FUG,'Таблица 3'!$FUI:$FUL,'Таблица 3'!$GEA:$GEC,'Таблица 3'!$GEE:$GEH,'Таблица 3'!$GNW:$GNY,'Таблица 3'!$GOA:$GOD,'Таблица 3'!$GXS:$GXU,'Таблица 3'!$GXW:$GXZ,'Таблица 3'!$HHO:$HHQ,'Таблица 3'!$HHS:$HHV,'Таблица 3'!$HRK:$HRM,'Таблица 3'!$HRO:$HRR,'Таблица 3'!$IBG:$IBI,'Таблица 3'!$IBK:$IBN,'Таблица 3'!$ILC:$ILE,'Таблица 3'!$ILG:$ILJ,'Таблица 3'!$IUY:$IVA,'Таблица 3'!$IVC:$IVF,'Таблица 3'!$JEU:$JEW,'Таблица 3'!$JEY:$JFB,'Таблица 3'!$JOQ:$JOS,'Таблица 3'!$JOU:$JOX,'Таблица 3'!$JYM:$JYO,'Таблица 3'!$JYQ:$JYT,'Таблица 3'!$KII:$KIK,'Таблица 3'!$KIM:$KIP,'Таблица 3'!$KSE:$KSG,'Таблица 3'!$KSI:$KSL,'Таблица 3'!$LCA:$LCC,'Таблица 3'!$LCE:$LCH,'Таблица 3'!$LLW:$LLY,'Таблица 3'!$LMA:$LMD,'Таблица 3'!$LVS:$LVU,'Таблица 3'!$LVW:$LVZ,'Таблица 3'!$MFO:$MFQ,'Таблица 3'!$MFS:$MFV,'Таблица 3'!$MPK:$MPM,'Таблица 3'!$MPO:$MPR,'Таблица 3'!$MZG:$MZI,'Таблица 3'!$MZK:$MZN,'Таблица 3'!$NJC:$NJE,'Таблица 3'!$NJG:$NJJ,'Таблица 3'!$NSY:$NTA,'Таблица 3'!$NTC:$NTF,'Таблица 3'!$OCU:$OCW,'Таблица 3'!$OCY:$ODB,'Таблица 3'!$OMQ:$OMS,'Таблица 3'!$OMU:$OMX,'Таблица 3'!$OWM:$OWO,'Таблица 3'!$OWQ:$OWT,'Таблица 3'!$PGI:$PGK,'Таблица 3'!$PGM:$PGP,'Таблица 3'!$PQE:$PQG,'Таблица 3'!$PQI:$PQL,'Таблица 3'!$QAA:$QAC,'Таблица 3'!$QAE:$QAH,'Таблица 3'!$QJW:$QJY,'Таблица 3'!$QKA:$QKD,'Таблица 3'!$QTS:$QTU,'Таблица 3'!$QTW:$QTZ,'Таблица 3'!$RDO:$RDQ,'Таблица 3'!$RDS:$RDV,'Таблица 3'!$RNK:$RNM,'Таблица 3'!$RNO:$RNR,'Таблица 3'!$RXG:$RXI,'Таблица 3'!$RXK:$RXN,'Таблица 3'!$SHC:$SHE,'Таблица 3'!$SHG:$SHJ,'Таблица 3'!$SQY:$SRA,'Таблица 3'!$SRC:$SRF,'Таблица 3'!$TAU:$TAW,'Таблица 3'!$TAY:$TBB,'Таблица 3'!$TKQ:$TKS,'Таблица 3'!$TKU:$TKX,'Таблица 3'!$TUM:$TUO,'Таблица 3'!$TUQ:$TUT,'Таблица 3'!$UEI:$UEK,'Таблица 3'!$UEM:$UEP,'Таблица 3'!$UOE:$UOG,'Таблица 3'!$UOI:$UOL,'Таблица 3'!$UYA:$UYC,'Таблица 3'!$UYE:$UYH,'Таблица 3'!$VHW:$VHY,'Таблица 3'!$VIA:$VID,'Таблица 3'!$VRS:$VRU,'Таблица 3'!$VRW:$VRZ,'Таблица 3'!$WBO:$WBQ,'Таблица 3'!$WBS:$WBV,'Таблица 3'!$WLK:$WLM,'Таблица 3'!$WLO:$WLR</definedName>
    <definedName name="Z_18BD8F24_F73B_4EAA_B33F_0192C941D405_.wvu.Cols" localSheetId="6" hidden="1">'Таблица 4'!#REF!,'Таблица 4'!#REF!,'Таблица 4'!#REF!,'Таблица 4'!$IU:$IW,'Таблица 4'!$IY:$JB,'Таблица 4'!$SQ:$SS,'Таблица 4'!$SU:$SX,'Таблица 4'!$ACM:$ACO,'Таблица 4'!$ACQ:$ACT,'Таблица 4'!$AMI:$AMK,'Таблица 4'!$AMM:$AMP,'Таблица 4'!$AWE:$AWG,'Таблица 4'!$AWI:$AWL,'Таблица 4'!$BGA:$BGC,'Таблица 4'!$BGE:$BGH,'Таблица 4'!$BPW:$BPY,'Таблица 4'!$BQA:$BQD,'Таблица 4'!$BZS:$BZU,'Таблица 4'!$BZW:$BZZ,'Таблица 4'!$CJO:$CJQ,'Таблица 4'!$CJS:$CJV,'Таблица 4'!$CTK:$CTM,'Таблица 4'!$CTO:$CTR,'Таблица 4'!$DDG:$DDI,'Таблица 4'!$DDK:$DDN,'Таблица 4'!$DNC:$DNE,'Таблица 4'!$DNG:$DNJ,'Таблица 4'!$DWY:$DXA,'Таблица 4'!$DXC:$DXF,'Таблица 4'!$EGU:$EGW,'Таблица 4'!$EGY:$EHB,'Таблица 4'!$EQQ:$EQS,'Таблица 4'!$EQU:$EQX,'Таблица 4'!$FAM:$FAO,'Таблица 4'!$FAQ:$FAT,'Таблица 4'!$FKI:$FKK,'Таблица 4'!$FKM:$FKP,'Таблица 4'!$FUE:$FUG,'Таблица 4'!$FUI:$FUL,'Таблица 4'!$GEA:$GEC,'Таблица 4'!$GEE:$GEH,'Таблица 4'!$GNW:$GNY,'Таблица 4'!$GOA:$GOD,'Таблица 4'!$GXS:$GXU,'Таблица 4'!$GXW:$GXZ,'Таблица 4'!$HHO:$HHQ,'Таблица 4'!$HHS:$HHV,'Таблица 4'!$HRK:$HRM,'Таблица 4'!$HRO:$HRR,'Таблица 4'!$IBG:$IBI,'Таблица 4'!$IBK:$IBN,'Таблица 4'!$ILC:$ILE,'Таблица 4'!$ILG:$ILJ,'Таблица 4'!$IUY:$IVA,'Таблица 4'!$IVC:$IVF,'Таблица 4'!$JEU:$JEW,'Таблица 4'!$JEY:$JFB,'Таблица 4'!$JOQ:$JOS,'Таблица 4'!$JOU:$JOX,'Таблица 4'!$JYM:$JYO,'Таблица 4'!$JYQ:$JYT,'Таблица 4'!$KII:$KIK,'Таблица 4'!$KIM:$KIP,'Таблица 4'!$KSE:$KSG,'Таблица 4'!$KSI:$KSL,'Таблица 4'!$LCA:$LCC,'Таблица 4'!$LCE:$LCH,'Таблица 4'!$LLW:$LLY,'Таблица 4'!$LMA:$LMD,'Таблица 4'!$LVS:$LVU,'Таблица 4'!$LVW:$LVZ,'Таблица 4'!$MFO:$MFQ,'Таблица 4'!$MFS:$MFV,'Таблица 4'!$MPK:$MPM,'Таблица 4'!$MPO:$MPR,'Таблица 4'!$MZG:$MZI,'Таблица 4'!$MZK:$MZN,'Таблица 4'!$NJC:$NJE,'Таблица 4'!$NJG:$NJJ,'Таблица 4'!$NSY:$NTA,'Таблица 4'!$NTC:$NTF,'Таблица 4'!$OCU:$OCW,'Таблица 4'!$OCY:$ODB,'Таблица 4'!$OMQ:$OMS,'Таблица 4'!$OMU:$OMX,'Таблица 4'!$OWM:$OWO,'Таблица 4'!$OWQ:$OWT,'Таблица 4'!$PGI:$PGK,'Таблица 4'!$PGM:$PGP,'Таблица 4'!$PQE:$PQG,'Таблица 4'!$PQI:$PQL,'Таблица 4'!$QAA:$QAC,'Таблица 4'!$QAE:$QAH,'Таблица 4'!$QJW:$QJY,'Таблица 4'!$QKA:$QKD,'Таблица 4'!$QTS:$QTU,'Таблица 4'!$QTW:$QTZ,'Таблица 4'!$RDO:$RDQ,'Таблица 4'!$RDS:$RDV,'Таблица 4'!$RNK:$RNM,'Таблица 4'!$RNO:$RNR,'Таблица 4'!$RXG:$RXI,'Таблица 4'!$RXK:$RXN,'Таблица 4'!$SHC:$SHE,'Таблица 4'!$SHG:$SHJ,'Таблица 4'!$SQY:$SRA,'Таблица 4'!$SRC:$SRF,'Таблица 4'!$TAU:$TAW,'Таблица 4'!$TAY:$TBB,'Таблица 4'!$TKQ:$TKS,'Таблица 4'!$TKU:$TKX,'Таблица 4'!$TUM:$TUO,'Таблица 4'!$TUQ:$TUT,'Таблица 4'!$UEI:$UEK,'Таблица 4'!$UEM:$UEP,'Таблица 4'!$UOE:$UOG,'Таблица 4'!$UOI:$UOL,'Таблица 4'!$UYA:$UYC,'Таблица 4'!$UYE:$UYH,'Таблица 4'!$VHW:$VHY,'Таблица 4'!$VIA:$VID,'Таблица 4'!$VRS:$VRU,'Таблица 4'!$VRW:$VRZ,'Таблица 4'!$WBO:$WBQ,'Таблица 4'!$WBS:$WBV,'Таблица 4'!$WLK:$WLM,'Таблица 4'!$WLO:$WLR</definedName>
    <definedName name="Z_18BD8F24_F73B_4EAA_B33F_0192C941D405_.wvu.FilterData" localSheetId="5" hidden="1">'Таблица 3'!$A$8:$J$154</definedName>
    <definedName name="Z_18BD8F24_F73B_4EAA_B33F_0192C941D405_.wvu.FilterData" localSheetId="6" hidden="1">'Таблица 4'!$A$8:$J$52</definedName>
    <definedName name="Z_1F03F064_3BAE_4ED8_BA3E_2F447C703376_.wvu.Cols" localSheetId="5" hidden="1">'Таблица 3'!#REF!,'Таблица 3'!#REF!,'Таблица 3'!$IU:$IW,'Таблица 3'!$IY:$JB,'Таблица 3'!$SQ:$SS,'Таблица 3'!$SU:$SX,'Таблица 3'!$ACM:$ACO,'Таблица 3'!$ACQ:$ACT,'Таблица 3'!$AMI:$AMK,'Таблица 3'!$AMM:$AMP,'Таблица 3'!$AWE:$AWG,'Таблица 3'!$AWI:$AWL,'Таблица 3'!$BGA:$BGC,'Таблица 3'!$BGE:$BGH,'Таблица 3'!$BPW:$BPY,'Таблица 3'!$BQA:$BQD,'Таблица 3'!$BZS:$BZU,'Таблица 3'!$BZW:$BZZ,'Таблица 3'!$CJO:$CJQ,'Таблица 3'!$CJS:$CJV,'Таблица 3'!$CTK:$CTM,'Таблица 3'!$CTO:$CTR,'Таблица 3'!$DDG:$DDI,'Таблица 3'!$DDK:$DDN,'Таблица 3'!$DNC:$DNE,'Таблица 3'!$DNG:$DNJ,'Таблица 3'!$DWY:$DXA,'Таблица 3'!$DXC:$DXF,'Таблица 3'!$EGU:$EGW,'Таблица 3'!$EGY:$EHB,'Таблица 3'!$EQQ:$EQS,'Таблица 3'!$EQU:$EQX,'Таблица 3'!$FAM:$FAO,'Таблица 3'!$FAQ:$FAT,'Таблица 3'!$FKI:$FKK,'Таблица 3'!$FKM:$FKP,'Таблица 3'!$FUE:$FUG,'Таблица 3'!$FUI:$FUL,'Таблица 3'!$GEA:$GEC,'Таблица 3'!$GEE:$GEH,'Таблица 3'!$GNW:$GNY,'Таблица 3'!$GOA:$GOD,'Таблица 3'!$GXS:$GXU,'Таблица 3'!$GXW:$GXZ,'Таблица 3'!$HHO:$HHQ,'Таблица 3'!$HHS:$HHV,'Таблица 3'!$HRK:$HRM,'Таблица 3'!$HRO:$HRR,'Таблица 3'!$IBG:$IBI,'Таблица 3'!$IBK:$IBN,'Таблица 3'!$ILC:$ILE,'Таблица 3'!$ILG:$ILJ,'Таблица 3'!$IUY:$IVA,'Таблица 3'!$IVC:$IVF,'Таблица 3'!$JEU:$JEW,'Таблица 3'!$JEY:$JFB,'Таблица 3'!$JOQ:$JOS,'Таблица 3'!$JOU:$JOX,'Таблица 3'!$JYM:$JYO,'Таблица 3'!$JYQ:$JYT,'Таблица 3'!$KII:$KIK,'Таблица 3'!$KIM:$KIP,'Таблица 3'!$KSE:$KSG,'Таблица 3'!$KSI:$KSL,'Таблица 3'!$LCA:$LCC,'Таблица 3'!$LCE:$LCH,'Таблица 3'!$LLW:$LLY,'Таблица 3'!$LMA:$LMD,'Таблица 3'!$LVS:$LVU,'Таблица 3'!$LVW:$LVZ,'Таблица 3'!$MFO:$MFQ,'Таблица 3'!$MFS:$MFV,'Таблица 3'!$MPK:$MPM,'Таблица 3'!$MPO:$MPR,'Таблица 3'!$MZG:$MZI,'Таблица 3'!$MZK:$MZN,'Таблица 3'!$NJC:$NJE,'Таблица 3'!$NJG:$NJJ,'Таблица 3'!$NSY:$NTA,'Таблица 3'!$NTC:$NTF,'Таблица 3'!$OCU:$OCW,'Таблица 3'!$OCY:$ODB,'Таблица 3'!$OMQ:$OMS,'Таблица 3'!$OMU:$OMX,'Таблица 3'!$OWM:$OWO,'Таблица 3'!$OWQ:$OWT,'Таблица 3'!$PGI:$PGK,'Таблица 3'!$PGM:$PGP,'Таблица 3'!$PQE:$PQG,'Таблица 3'!$PQI:$PQL,'Таблица 3'!$QAA:$QAC,'Таблица 3'!$QAE:$QAH,'Таблица 3'!$QJW:$QJY,'Таблица 3'!$QKA:$QKD,'Таблица 3'!$QTS:$QTU,'Таблица 3'!$QTW:$QTZ,'Таблица 3'!$RDO:$RDQ,'Таблица 3'!$RDS:$RDV,'Таблица 3'!$RNK:$RNM,'Таблица 3'!$RNO:$RNR,'Таблица 3'!$RXG:$RXI,'Таблица 3'!$RXK:$RXN,'Таблица 3'!$SHC:$SHE,'Таблица 3'!$SHG:$SHJ,'Таблица 3'!$SQY:$SRA,'Таблица 3'!$SRC:$SRF,'Таблица 3'!$TAU:$TAW,'Таблица 3'!$TAY:$TBB,'Таблица 3'!$TKQ:$TKS,'Таблица 3'!$TKU:$TKX,'Таблица 3'!$TUM:$TUO,'Таблица 3'!$TUQ:$TUT,'Таблица 3'!$UEI:$UEK,'Таблица 3'!$UEM:$UEP,'Таблица 3'!$UOE:$UOG,'Таблица 3'!$UOI:$UOL,'Таблица 3'!$UYA:$UYC,'Таблица 3'!$UYE:$UYH,'Таблица 3'!$VHW:$VHY,'Таблица 3'!$VIA:$VID,'Таблица 3'!$VRS:$VRU,'Таблица 3'!$VRW:$VRZ,'Таблица 3'!$WBO:$WBQ,'Таблица 3'!$WBS:$WBV,'Таблица 3'!$WLK:$WLM,'Таблица 3'!$WLO:$WLR</definedName>
    <definedName name="Z_1F03F064_3BAE_4ED8_BA3E_2F447C703376_.wvu.Cols" localSheetId="6" hidden="1">'Таблица 4'!#REF!,'Таблица 4'!#REF!,'Таблица 4'!$IU:$IW,'Таблица 4'!$IY:$JB,'Таблица 4'!$SQ:$SS,'Таблица 4'!$SU:$SX,'Таблица 4'!$ACM:$ACO,'Таблица 4'!$ACQ:$ACT,'Таблица 4'!$AMI:$AMK,'Таблица 4'!$AMM:$AMP,'Таблица 4'!$AWE:$AWG,'Таблица 4'!$AWI:$AWL,'Таблица 4'!$BGA:$BGC,'Таблица 4'!$BGE:$BGH,'Таблица 4'!$BPW:$BPY,'Таблица 4'!$BQA:$BQD,'Таблица 4'!$BZS:$BZU,'Таблица 4'!$BZW:$BZZ,'Таблица 4'!$CJO:$CJQ,'Таблица 4'!$CJS:$CJV,'Таблица 4'!$CTK:$CTM,'Таблица 4'!$CTO:$CTR,'Таблица 4'!$DDG:$DDI,'Таблица 4'!$DDK:$DDN,'Таблица 4'!$DNC:$DNE,'Таблица 4'!$DNG:$DNJ,'Таблица 4'!$DWY:$DXA,'Таблица 4'!$DXC:$DXF,'Таблица 4'!$EGU:$EGW,'Таблица 4'!$EGY:$EHB,'Таблица 4'!$EQQ:$EQS,'Таблица 4'!$EQU:$EQX,'Таблица 4'!$FAM:$FAO,'Таблица 4'!$FAQ:$FAT,'Таблица 4'!$FKI:$FKK,'Таблица 4'!$FKM:$FKP,'Таблица 4'!$FUE:$FUG,'Таблица 4'!$FUI:$FUL,'Таблица 4'!$GEA:$GEC,'Таблица 4'!$GEE:$GEH,'Таблица 4'!$GNW:$GNY,'Таблица 4'!$GOA:$GOD,'Таблица 4'!$GXS:$GXU,'Таблица 4'!$GXW:$GXZ,'Таблица 4'!$HHO:$HHQ,'Таблица 4'!$HHS:$HHV,'Таблица 4'!$HRK:$HRM,'Таблица 4'!$HRO:$HRR,'Таблица 4'!$IBG:$IBI,'Таблица 4'!$IBK:$IBN,'Таблица 4'!$ILC:$ILE,'Таблица 4'!$ILG:$ILJ,'Таблица 4'!$IUY:$IVA,'Таблица 4'!$IVC:$IVF,'Таблица 4'!$JEU:$JEW,'Таблица 4'!$JEY:$JFB,'Таблица 4'!$JOQ:$JOS,'Таблица 4'!$JOU:$JOX,'Таблица 4'!$JYM:$JYO,'Таблица 4'!$JYQ:$JYT,'Таблица 4'!$KII:$KIK,'Таблица 4'!$KIM:$KIP,'Таблица 4'!$KSE:$KSG,'Таблица 4'!$KSI:$KSL,'Таблица 4'!$LCA:$LCC,'Таблица 4'!$LCE:$LCH,'Таблица 4'!$LLW:$LLY,'Таблица 4'!$LMA:$LMD,'Таблица 4'!$LVS:$LVU,'Таблица 4'!$LVW:$LVZ,'Таблица 4'!$MFO:$MFQ,'Таблица 4'!$MFS:$MFV,'Таблица 4'!$MPK:$MPM,'Таблица 4'!$MPO:$MPR,'Таблица 4'!$MZG:$MZI,'Таблица 4'!$MZK:$MZN,'Таблица 4'!$NJC:$NJE,'Таблица 4'!$NJG:$NJJ,'Таблица 4'!$NSY:$NTA,'Таблица 4'!$NTC:$NTF,'Таблица 4'!$OCU:$OCW,'Таблица 4'!$OCY:$ODB,'Таблица 4'!$OMQ:$OMS,'Таблица 4'!$OMU:$OMX,'Таблица 4'!$OWM:$OWO,'Таблица 4'!$OWQ:$OWT,'Таблица 4'!$PGI:$PGK,'Таблица 4'!$PGM:$PGP,'Таблица 4'!$PQE:$PQG,'Таблица 4'!$PQI:$PQL,'Таблица 4'!$QAA:$QAC,'Таблица 4'!$QAE:$QAH,'Таблица 4'!$QJW:$QJY,'Таблица 4'!$QKA:$QKD,'Таблица 4'!$QTS:$QTU,'Таблица 4'!$QTW:$QTZ,'Таблица 4'!$RDO:$RDQ,'Таблица 4'!$RDS:$RDV,'Таблица 4'!$RNK:$RNM,'Таблица 4'!$RNO:$RNR,'Таблица 4'!$RXG:$RXI,'Таблица 4'!$RXK:$RXN,'Таблица 4'!$SHC:$SHE,'Таблица 4'!$SHG:$SHJ,'Таблица 4'!$SQY:$SRA,'Таблица 4'!$SRC:$SRF,'Таблица 4'!$TAU:$TAW,'Таблица 4'!$TAY:$TBB,'Таблица 4'!$TKQ:$TKS,'Таблица 4'!$TKU:$TKX,'Таблица 4'!$TUM:$TUO,'Таблица 4'!$TUQ:$TUT,'Таблица 4'!$UEI:$UEK,'Таблица 4'!$UEM:$UEP,'Таблица 4'!$UOE:$UOG,'Таблица 4'!$UOI:$UOL,'Таблица 4'!$UYA:$UYC,'Таблица 4'!$UYE:$UYH,'Таблица 4'!$VHW:$VHY,'Таблица 4'!$VIA:$VID,'Таблица 4'!$VRS:$VRU,'Таблица 4'!$VRW:$VRZ,'Таблица 4'!$WBO:$WBQ,'Таблица 4'!$WBS:$WBV,'Таблица 4'!$WLK:$WLM,'Таблица 4'!$WLO:$WLR</definedName>
    <definedName name="Z_1F03F064_3BAE_4ED8_BA3E_2F447C703376_.wvu.FilterData" localSheetId="5" hidden="1">'Таблица 3'!$A$8:$J$154</definedName>
    <definedName name="Z_1F03F064_3BAE_4ED8_BA3E_2F447C703376_.wvu.FilterData" localSheetId="6" hidden="1">'Таблица 4'!$A$8:$J$52</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3336A676_A70A_4632_858A_66A4E771D1B4_.wvu.PrintArea" localSheetId="6" hidden="1">#REF!</definedName>
    <definedName name="Z_3336A676_A70A_4632_858A_66A4E771D1B4_.wvu.PrintArea" hidden="1">#REF!</definedName>
    <definedName name="Z_359AAB50_7684_4A47_95DB_262E58E3A3FA_.wvu.FilterData" localSheetId="5" hidden="1">'Таблица 3'!$A$8:$I$154</definedName>
    <definedName name="Z_359AAB50_7684_4A47_95DB_262E58E3A3FA_.wvu.FilterData" localSheetId="6" hidden="1">'Таблица 4'!$A$8:$I$52</definedName>
    <definedName name="Z_804CA952_C7D9_49E5_9213_0FFB29868211_.wvu.FilterData" localSheetId="5" hidden="1">'Таблица 3'!$A$8:$I$154</definedName>
    <definedName name="Z_804CA952_C7D9_49E5_9213_0FFB29868211_.wvu.FilterData" localSheetId="6" hidden="1">'Таблица 4'!$A$8:$I$52</definedName>
    <definedName name="Z_805850C3_CDFA_4B0B_A81D_D04817BEECAA_.wvu.Cols" localSheetId="5" hidden="1">'Таблица 3'!#REF!,'Таблица 3'!#REF!,'Таблица 3'!#REF!,'Таблица 3'!#REF!,'Таблица 3'!$IU:$IW,'Таблица 3'!$IY:$JB,'Таблица 3'!$SQ:$SS,'Таблица 3'!$SU:$SX,'Таблица 3'!$ACM:$ACO,'Таблица 3'!$ACQ:$ACT,'Таблица 3'!$AMI:$AMK,'Таблица 3'!$AMM:$AMP,'Таблица 3'!$AWE:$AWG,'Таблица 3'!$AWI:$AWL,'Таблица 3'!$BGA:$BGC,'Таблица 3'!$BGE:$BGH,'Таблица 3'!$BPW:$BPY,'Таблица 3'!$BQA:$BQD,'Таблица 3'!$BZS:$BZU,'Таблица 3'!$BZW:$BZZ,'Таблица 3'!$CJO:$CJQ,'Таблица 3'!$CJS:$CJV,'Таблица 3'!$CTK:$CTM,'Таблица 3'!$CTO:$CTR,'Таблица 3'!$DDG:$DDI,'Таблица 3'!$DDK:$DDN,'Таблица 3'!$DNC:$DNE,'Таблица 3'!$DNG:$DNJ,'Таблица 3'!$DWY:$DXA,'Таблица 3'!$DXC:$DXF,'Таблица 3'!$EGU:$EGW,'Таблица 3'!$EGY:$EHB,'Таблица 3'!$EQQ:$EQS,'Таблица 3'!$EQU:$EQX,'Таблица 3'!$FAM:$FAO,'Таблица 3'!$FAQ:$FAT,'Таблица 3'!$FKI:$FKK,'Таблица 3'!$FKM:$FKP,'Таблица 3'!$FUE:$FUG,'Таблица 3'!$FUI:$FUL,'Таблица 3'!$GEA:$GEC,'Таблица 3'!$GEE:$GEH,'Таблица 3'!$GNW:$GNY,'Таблица 3'!$GOA:$GOD,'Таблица 3'!$GXS:$GXU,'Таблица 3'!$GXW:$GXZ,'Таблица 3'!$HHO:$HHQ,'Таблица 3'!$HHS:$HHV,'Таблица 3'!$HRK:$HRM,'Таблица 3'!$HRO:$HRR,'Таблица 3'!$IBG:$IBI,'Таблица 3'!$IBK:$IBN,'Таблица 3'!$ILC:$ILE,'Таблица 3'!$ILG:$ILJ,'Таблица 3'!$IUY:$IVA,'Таблица 3'!$IVC:$IVF,'Таблица 3'!$JEU:$JEW,'Таблица 3'!$JEY:$JFB,'Таблица 3'!$JOQ:$JOS,'Таблица 3'!$JOU:$JOX,'Таблица 3'!$JYM:$JYO,'Таблица 3'!$JYQ:$JYT,'Таблица 3'!$KII:$KIK,'Таблица 3'!$KIM:$KIP,'Таблица 3'!$KSE:$KSG,'Таблица 3'!$KSI:$KSL,'Таблица 3'!$LCA:$LCC,'Таблица 3'!$LCE:$LCH,'Таблица 3'!$LLW:$LLY,'Таблица 3'!$LMA:$LMD,'Таблица 3'!$LVS:$LVU,'Таблица 3'!$LVW:$LVZ,'Таблица 3'!$MFO:$MFQ,'Таблица 3'!$MFS:$MFV,'Таблица 3'!$MPK:$MPM,'Таблица 3'!$MPO:$MPR,'Таблица 3'!$MZG:$MZI,'Таблица 3'!$MZK:$MZN,'Таблица 3'!$NJC:$NJE,'Таблица 3'!$NJG:$NJJ,'Таблица 3'!$NSY:$NTA,'Таблица 3'!$NTC:$NTF,'Таблица 3'!$OCU:$OCW,'Таблица 3'!$OCY:$ODB,'Таблица 3'!$OMQ:$OMS,'Таблица 3'!$OMU:$OMX,'Таблица 3'!$OWM:$OWO,'Таблица 3'!$OWQ:$OWT,'Таблица 3'!$PGI:$PGK,'Таблица 3'!$PGM:$PGP,'Таблица 3'!$PQE:$PQG,'Таблица 3'!$PQI:$PQL,'Таблица 3'!$QAA:$QAC,'Таблица 3'!$QAE:$QAH,'Таблица 3'!$QJW:$QJY,'Таблица 3'!$QKA:$QKD,'Таблица 3'!$QTS:$QTU,'Таблица 3'!$QTW:$QTZ,'Таблица 3'!$RDO:$RDQ,'Таблица 3'!$RDS:$RDV,'Таблица 3'!$RNK:$RNM,'Таблица 3'!$RNO:$RNR,'Таблица 3'!$RXG:$RXI,'Таблица 3'!$RXK:$RXN,'Таблица 3'!$SHC:$SHE,'Таблица 3'!$SHG:$SHJ,'Таблица 3'!$SQY:$SRA,'Таблица 3'!$SRC:$SRF,'Таблица 3'!$TAU:$TAW,'Таблица 3'!$TAY:$TBB,'Таблица 3'!$TKQ:$TKS,'Таблица 3'!$TKU:$TKX,'Таблица 3'!$TUM:$TUO,'Таблица 3'!$TUQ:$TUT,'Таблица 3'!$UEI:$UEK,'Таблица 3'!$UEM:$UEP,'Таблица 3'!$UOE:$UOG,'Таблица 3'!$UOI:$UOL,'Таблица 3'!$UYA:$UYC,'Таблица 3'!$UYE:$UYH,'Таблица 3'!$VHW:$VHY,'Таблица 3'!$VIA:$VID,'Таблица 3'!$VRS:$VRU,'Таблица 3'!$VRW:$VRZ,'Таблица 3'!$WBO:$WBQ,'Таблица 3'!$WBS:$WBV,'Таблица 3'!$WLK:$WLM,'Таблица 3'!$WLO:$WLR</definedName>
    <definedName name="Z_805850C3_CDFA_4B0B_A81D_D04817BEECAA_.wvu.Cols" localSheetId="6" hidden="1">'Таблица 4'!#REF!,'Таблица 4'!#REF!,'Таблица 4'!#REF!,'Таблица 4'!#REF!,'Таблица 4'!$IU:$IW,'Таблица 4'!$IY:$JB,'Таблица 4'!$SQ:$SS,'Таблица 4'!$SU:$SX,'Таблица 4'!$ACM:$ACO,'Таблица 4'!$ACQ:$ACT,'Таблица 4'!$AMI:$AMK,'Таблица 4'!$AMM:$AMP,'Таблица 4'!$AWE:$AWG,'Таблица 4'!$AWI:$AWL,'Таблица 4'!$BGA:$BGC,'Таблица 4'!$BGE:$BGH,'Таблица 4'!$BPW:$BPY,'Таблица 4'!$BQA:$BQD,'Таблица 4'!$BZS:$BZU,'Таблица 4'!$BZW:$BZZ,'Таблица 4'!$CJO:$CJQ,'Таблица 4'!$CJS:$CJV,'Таблица 4'!$CTK:$CTM,'Таблица 4'!$CTO:$CTR,'Таблица 4'!$DDG:$DDI,'Таблица 4'!$DDK:$DDN,'Таблица 4'!$DNC:$DNE,'Таблица 4'!$DNG:$DNJ,'Таблица 4'!$DWY:$DXA,'Таблица 4'!$DXC:$DXF,'Таблица 4'!$EGU:$EGW,'Таблица 4'!$EGY:$EHB,'Таблица 4'!$EQQ:$EQS,'Таблица 4'!$EQU:$EQX,'Таблица 4'!$FAM:$FAO,'Таблица 4'!$FAQ:$FAT,'Таблица 4'!$FKI:$FKK,'Таблица 4'!$FKM:$FKP,'Таблица 4'!$FUE:$FUG,'Таблица 4'!$FUI:$FUL,'Таблица 4'!$GEA:$GEC,'Таблица 4'!$GEE:$GEH,'Таблица 4'!$GNW:$GNY,'Таблица 4'!$GOA:$GOD,'Таблица 4'!$GXS:$GXU,'Таблица 4'!$GXW:$GXZ,'Таблица 4'!$HHO:$HHQ,'Таблица 4'!$HHS:$HHV,'Таблица 4'!$HRK:$HRM,'Таблица 4'!$HRO:$HRR,'Таблица 4'!$IBG:$IBI,'Таблица 4'!$IBK:$IBN,'Таблица 4'!$ILC:$ILE,'Таблица 4'!$ILG:$ILJ,'Таблица 4'!$IUY:$IVA,'Таблица 4'!$IVC:$IVF,'Таблица 4'!$JEU:$JEW,'Таблица 4'!$JEY:$JFB,'Таблица 4'!$JOQ:$JOS,'Таблица 4'!$JOU:$JOX,'Таблица 4'!$JYM:$JYO,'Таблица 4'!$JYQ:$JYT,'Таблица 4'!$KII:$KIK,'Таблица 4'!$KIM:$KIP,'Таблица 4'!$KSE:$KSG,'Таблица 4'!$KSI:$KSL,'Таблица 4'!$LCA:$LCC,'Таблица 4'!$LCE:$LCH,'Таблица 4'!$LLW:$LLY,'Таблица 4'!$LMA:$LMD,'Таблица 4'!$LVS:$LVU,'Таблица 4'!$LVW:$LVZ,'Таблица 4'!$MFO:$MFQ,'Таблица 4'!$MFS:$MFV,'Таблица 4'!$MPK:$MPM,'Таблица 4'!$MPO:$MPR,'Таблица 4'!$MZG:$MZI,'Таблица 4'!$MZK:$MZN,'Таблица 4'!$NJC:$NJE,'Таблица 4'!$NJG:$NJJ,'Таблица 4'!$NSY:$NTA,'Таблица 4'!$NTC:$NTF,'Таблица 4'!$OCU:$OCW,'Таблица 4'!$OCY:$ODB,'Таблица 4'!$OMQ:$OMS,'Таблица 4'!$OMU:$OMX,'Таблица 4'!$OWM:$OWO,'Таблица 4'!$OWQ:$OWT,'Таблица 4'!$PGI:$PGK,'Таблица 4'!$PGM:$PGP,'Таблица 4'!$PQE:$PQG,'Таблица 4'!$PQI:$PQL,'Таблица 4'!$QAA:$QAC,'Таблица 4'!$QAE:$QAH,'Таблица 4'!$QJW:$QJY,'Таблица 4'!$QKA:$QKD,'Таблица 4'!$QTS:$QTU,'Таблица 4'!$QTW:$QTZ,'Таблица 4'!$RDO:$RDQ,'Таблица 4'!$RDS:$RDV,'Таблица 4'!$RNK:$RNM,'Таблица 4'!$RNO:$RNR,'Таблица 4'!$RXG:$RXI,'Таблица 4'!$RXK:$RXN,'Таблица 4'!$SHC:$SHE,'Таблица 4'!$SHG:$SHJ,'Таблица 4'!$SQY:$SRA,'Таблица 4'!$SRC:$SRF,'Таблица 4'!$TAU:$TAW,'Таблица 4'!$TAY:$TBB,'Таблица 4'!$TKQ:$TKS,'Таблица 4'!$TKU:$TKX,'Таблица 4'!$TUM:$TUO,'Таблица 4'!$TUQ:$TUT,'Таблица 4'!$UEI:$UEK,'Таблица 4'!$UEM:$UEP,'Таблица 4'!$UOE:$UOG,'Таблица 4'!$UOI:$UOL,'Таблица 4'!$UYA:$UYC,'Таблица 4'!$UYE:$UYH,'Таблица 4'!$VHW:$VHY,'Таблица 4'!$VIA:$VID,'Таблица 4'!$VRS:$VRU,'Таблица 4'!$VRW:$VRZ,'Таблица 4'!$WBO:$WBQ,'Таблица 4'!$WBS:$WBV,'Таблица 4'!$WLK:$WLM,'Таблица 4'!$WLO:$WLR</definedName>
    <definedName name="Z_805850C3_CDFA_4B0B_A81D_D04817BEECAA_.wvu.FilterData" localSheetId="5" hidden="1">'Таблица 3'!#REF!</definedName>
    <definedName name="Z_805850C3_CDFA_4B0B_A81D_D04817BEECAA_.wvu.FilterData" localSheetId="6" hidden="1">'Таблица 4'!#REF!</definedName>
    <definedName name="Z_AB06A873_0F75_494D_B4BE_2A14A5AC762E_.wvu.FilterData" localSheetId="5" hidden="1">'Таблица 3'!$A$8:$I$154</definedName>
    <definedName name="Z_AB06A873_0F75_494D_B4BE_2A14A5AC762E_.wvu.FilterData" localSheetId="6" hidden="1">'Таблица 4'!$A$8:$I$52</definedName>
    <definedName name="Z_D4816DA4_57A1_475E_8547_B9E42B1E1D95_.wvu.FilterData" localSheetId="5" hidden="1">'Таблица 3'!$A$8:$J$154</definedName>
    <definedName name="Z_D4816DA4_57A1_475E_8547_B9E42B1E1D95_.wvu.FilterData" localSheetId="6" hidden="1">'Таблица 4'!$A$8:$J$52</definedName>
    <definedName name="Z_DC6AC47B_CF62_4F95_A81D_1C3E6D346FCE_.wvu.FilterData" localSheetId="5" hidden="1">'Таблица 3'!$A$8:$J$8</definedName>
    <definedName name="Z_DC6AC47B_CF62_4F95_A81D_1C3E6D346FCE_.wvu.FilterData" localSheetId="6" hidden="1">'Таблица 4'!#REF!</definedName>
    <definedName name="Z_E0CEC883_D1B7_446A_8069_041F060C5B84_.wvu.Cols" localSheetId="5" hidden="1">'Таблица 3'!#REF!,'Таблица 3'!$G:$I,'Таблица 3'!#REF!,'Таблица 3'!#REF!,'Таблица 3'!$IU:$IW,'Таблица 3'!$IY:$JB,'Таблица 3'!$SQ:$SS,'Таблица 3'!$SU:$SX,'Таблица 3'!$ACM:$ACO,'Таблица 3'!$ACQ:$ACT,'Таблица 3'!$AMI:$AMK,'Таблица 3'!$AMM:$AMP,'Таблица 3'!$AWE:$AWG,'Таблица 3'!$AWI:$AWL,'Таблица 3'!$BGA:$BGC,'Таблица 3'!$BGE:$BGH,'Таблица 3'!$BPW:$BPY,'Таблица 3'!$BQA:$BQD,'Таблица 3'!$BZS:$BZU,'Таблица 3'!$BZW:$BZZ,'Таблица 3'!$CJO:$CJQ,'Таблица 3'!$CJS:$CJV,'Таблица 3'!$CTK:$CTM,'Таблица 3'!$CTO:$CTR,'Таблица 3'!$DDG:$DDI,'Таблица 3'!$DDK:$DDN,'Таблица 3'!$DNC:$DNE,'Таблица 3'!$DNG:$DNJ,'Таблица 3'!$DWY:$DXA,'Таблица 3'!$DXC:$DXF,'Таблица 3'!$EGU:$EGW,'Таблица 3'!$EGY:$EHB,'Таблица 3'!$EQQ:$EQS,'Таблица 3'!$EQU:$EQX,'Таблица 3'!$FAM:$FAO,'Таблица 3'!$FAQ:$FAT,'Таблица 3'!$FKI:$FKK,'Таблица 3'!$FKM:$FKP,'Таблица 3'!$FUE:$FUG,'Таблица 3'!$FUI:$FUL,'Таблица 3'!$GEA:$GEC,'Таблица 3'!$GEE:$GEH,'Таблица 3'!$GNW:$GNY,'Таблица 3'!$GOA:$GOD,'Таблица 3'!$GXS:$GXU,'Таблица 3'!$GXW:$GXZ,'Таблица 3'!$HHO:$HHQ,'Таблица 3'!$HHS:$HHV,'Таблица 3'!$HRK:$HRM,'Таблица 3'!$HRO:$HRR,'Таблица 3'!$IBG:$IBI,'Таблица 3'!$IBK:$IBN,'Таблица 3'!$ILC:$ILE,'Таблица 3'!$ILG:$ILJ,'Таблица 3'!$IUY:$IVA,'Таблица 3'!$IVC:$IVF,'Таблица 3'!$JEU:$JEW,'Таблица 3'!$JEY:$JFB,'Таблица 3'!$JOQ:$JOS,'Таблица 3'!$JOU:$JOX,'Таблица 3'!$JYM:$JYO,'Таблица 3'!$JYQ:$JYT,'Таблица 3'!$KII:$KIK,'Таблица 3'!$KIM:$KIP,'Таблица 3'!$KSE:$KSG,'Таблица 3'!$KSI:$KSL,'Таблица 3'!$LCA:$LCC,'Таблица 3'!$LCE:$LCH,'Таблица 3'!$LLW:$LLY,'Таблица 3'!$LMA:$LMD,'Таблица 3'!$LVS:$LVU,'Таблица 3'!$LVW:$LVZ,'Таблица 3'!$MFO:$MFQ,'Таблица 3'!$MFS:$MFV,'Таблица 3'!$MPK:$MPM,'Таблица 3'!$MPO:$MPR,'Таблица 3'!$MZG:$MZI,'Таблица 3'!$MZK:$MZN,'Таблица 3'!$NJC:$NJE,'Таблица 3'!$NJG:$NJJ,'Таблица 3'!$NSY:$NTA,'Таблица 3'!$NTC:$NTF,'Таблица 3'!$OCU:$OCW,'Таблица 3'!$OCY:$ODB,'Таблица 3'!$OMQ:$OMS,'Таблица 3'!$OMU:$OMX,'Таблица 3'!$OWM:$OWO,'Таблица 3'!$OWQ:$OWT,'Таблица 3'!$PGI:$PGK,'Таблица 3'!$PGM:$PGP,'Таблица 3'!$PQE:$PQG,'Таблица 3'!$PQI:$PQL,'Таблица 3'!$QAA:$QAC,'Таблица 3'!$QAE:$QAH,'Таблица 3'!$QJW:$QJY,'Таблица 3'!$QKA:$QKD,'Таблица 3'!$QTS:$QTU,'Таблица 3'!$QTW:$QTZ,'Таблица 3'!$RDO:$RDQ,'Таблица 3'!$RDS:$RDV,'Таблица 3'!$RNK:$RNM,'Таблица 3'!$RNO:$RNR,'Таблица 3'!$RXG:$RXI,'Таблица 3'!$RXK:$RXN,'Таблица 3'!$SHC:$SHE,'Таблица 3'!$SHG:$SHJ,'Таблица 3'!$SQY:$SRA,'Таблица 3'!$SRC:$SRF,'Таблица 3'!$TAU:$TAW,'Таблица 3'!$TAY:$TBB,'Таблица 3'!$TKQ:$TKS,'Таблица 3'!$TKU:$TKX,'Таблица 3'!$TUM:$TUO,'Таблица 3'!$TUQ:$TUT,'Таблица 3'!$UEI:$UEK,'Таблица 3'!$UEM:$UEP,'Таблица 3'!$UOE:$UOG,'Таблица 3'!$UOI:$UOL,'Таблица 3'!$UYA:$UYC,'Таблица 3'!$UYE:$UYH,'Таблица 3'!$VHW:$VHY,'Таблица 3'!$VIA:$VID,'Таблица 3'!$VRS:$VRU,'Таблица 3'!$VRW:$VRZ,'Таблица 3'!$WBO:$WBQ,'Таблица 3'!$WBS:$WBV,'Таблица 3'!$WLK:$WLM,'Таблица 3'!$WLO:$WLR</definedName>
    <definedName name="Z_E0CEC883_D1B7_446A_8069_041F060C5B84_.wvu.Cols" localSheetId="6" hidden="1">'Таблица 4'!#REF!,'Таблица 4'!$G:$I,'Таблица 4'!#REF!,'Таблица 4'!#REF!,'Таблица 4'!$IU:$IW,'Таблица 4'!$IY:$JB,'Таблица 4'!$SQ:$SS,'Таблица 4'!$SU:$SX,'Таблица 4'!$ACM:$ACO,'Таблица 4'!$ACQ:$ACT,'Таблица 4'!$AMI:$AMK,'Таблица 4'!$AMM:$AMP,'Таблица 4'!$AWE:$AWG,'Таблица 4'!$AWI:$AWL,'Таблица 4'!$BGA:$BGC,'Таблица 4'!$BGE:$BGH,'Таблица 4'!$BPW:$BPY,'Таблица 4'!$BQA:$BQD,'Таблица 4'!$BZS:$BZU,'Таблица 4'!$BZW:$BZZ,'Таблица 4'!$CJO:$CJQ,'Таблица 4'!$CJS:$CJV,'Таблица 4'!$CTK:$CTM,'Таблица 4'!$CTO:$CTR,'Таблица 4'!$DDG:$DDI,'Таблица 4'!$DDK:$DDN,'Таблица 4'!$DNC:$DNE,'Таблица 4'!$DNG:$DNJ,'Таблица 4'!$DWY:$DXA,'Таблица 4'!$DXC:$DXF,'Таблица 4'!$EGU:$EGW,'Таблица 4'!$EGY:$EHB,'Таблица 4'!$EQQ:$EQS,'Таблица 4'!$EQU:$EQX,'Таблица 4'!$FAM:$FAO,'Таблица 4'!$FAQ:$FAT,'Таблица 4'!$FKI:$FKK,'Таблица 4'!$FKM:$FKP,'Таблица 4'!$FUE:$FUG,'Таблица 4'!$FUI:$FUL,'Таблица 4'!$GEA:$GEC,'Таблица 4'!$GEE:$GEH,'Таблица 4'!$GNW:$GNY,'Таблица 4'!$GOA:$GOD,'Таблица 4'!$GXS:$GXU,'Таблица 4'!$GXW:$GXZ,'Таблица 4'!$HHO:$HHQ,'Таблица 4'!$HHS:$HHV,'Таблица 4'!$HRK:$HRM,'Таблица 4'!$HRO:$HRR,'Таблица 4'!$IBG:$IBI,'Таблица 4'!$IBK:$IBN,'Таблица 4'!$ILC:$ILE,'Таблица 4'!$ILG:$ILJ,'Таблица 4'!$IUY:$IVA,'Таблица 4'!$IVC:$IVF,'Таблица 4'!$JEU:$JEW,'Таблица 4'!$JEY:$JFB,'Таблица 4'!$JOQ:$JOS,'Таблица 4'!$JOU:$JOX,'Таблица 4'!$JYM:$JYO,'Таблица 4'!$JYQ:$JYT,'Таблица 4'!$KII:$KIK,'Таблица 4'!$KIM:$KIP,'Таблица 4'!$KSE:$KSG,'Таблица 4'!$KSI:$KSL,'Таблица 4'!$LCA:$LCC,'Таблица 4'!$LCE:$LCH,'Таблица 4'!$LLW:$LLY,'Таблица 4'!$LMA:$LMD,'Таблица 4'!$LVS:$LVU,'Таблица 4'!$LVW:$LVZ,'Таблица 4'!$MFO:$MFQ,'Таблица 4'!$MFS:$MFV,'Таблица 4'!$MPK:$MPM,'Таблица 4'!$MPO:$MPR,'Таблица 4'!$MZG:$MZI,'Таблица 4'!$MZK:$MZN,'Таблица 4'!$NJC:$NJE,'Таблица 4'!$NJG:$NJJ,'Таблица 4'!$NSY:$NTA,'Таблица 4'!$NTC:$NTF,'Таблица 4'!$OCU:$OCW,'Таблица 4'!$OCY:$ODB,'Таблица 4'!$OMQ:$OMS,'Таблица 4'!$OMU:$OMX,'Таблица 4'!$OWM:$OWO,'Таблица 4'!$OWQ:$OWT,'Таблица 4'!$PGI:$PGK,'Таблица 4'!$PGM:$PGP,'Таблица 4'!$PQE:$PQG,'Таблица 4'!$PQI:$PQL,'Таблица 4'!$QAA:$QAC,'Таблица 4'!$QAE:$QAH,'Таблица 4'!$QJW:$QJY,'Таблица 4'!$QKA:$QKD,'Таблица 4'!$QTS:$QTU,'Таблица 4'!$QTW:$QTZ,'Таблица 4'!$RDO:$RDQ,'Таблица 4'!$RDS:$RDV,'Таблица 4'!$RNK:$RNM,'Таблица 4'!$RNO:$RNR,'Таблица 4'!$RXG:$RXI,'Таблица 4'!$RXK:$RXN,'Таблица 4'!$SHC:$SHE,'Таблица 4'!$SHG:$SHJ,'Таблица 4'!$SQY:$SRA,'Таблица 4'!$SRC:$SRF,'Таблица 4'!$TAU:$TAW,'Таблица 4'!$TAY:$TBB,'Таблица 4'!$TKQ:$TKS,'Таблица 4'!$TKU:$TKX,'Таблица 4'!$TUM:$TUO,'Таблица 4'!$TUQ:$TUT,'Таблица 4'!$UEI:$UEK,'Таблица 4'!$UEM:$UEP,'Таблица 4'!$UOE:$UOG,'Таблица 4'!$UOI:$UOL,'Таблица 4'!$UYA:$UYC,'Таблица 4'!$UYE:$UYH,'Таблица 4'!$VHW:$VHY,'Таблица 4'!$VIA:$VID,'Таблица 4'!$VRS:$VRU,'Таблица 4'!$VRW:$VRZ,'Таблица 4'!$WBO:$WBQ,'Таблица 4'!$WBS:$WBV,'Таблица 4'!$WLK:$WLM,'Таблица 4'!$WLO:$WLR</definedName>
    <definedName name="Z_E0CEC883_D1B7_446A_8069_041F060C5B84_.wvu.FilterData" localSheetId="5" hidden="1">'Таблица 3'!$A$8:$J$154</definedName>
    <definedName name="Z_E0CEC883_D1B7_446A_8069_041F060C5B84_.wvu.FilterData" localSheetId="6" hidden="1">'Таблица 4'!$A$8:$J$52</definedName>
    <definedName name="Z_E0CEC883_D1B7_446A_8069_041F060C5B84_.wvu.Rows" localSheetId="5" hidden="1">'Таблица 3'!#REF!</definedName>
    <definedName name="Z_E0CEC883_D1B7_446A_8069_041F060C5B84_.wvu.Rows" localSheetId="6" hidden="1">'Таблица 4'!#REF!</definedName>
    <definedName name="Z_E7330512_BFBE_47E1_9337_7C8EEEDE6424_.wvu.FilterData" localSheetId="5" hidden="1">'Таблица 3'!$A$8:$I$154</definedName>
    <definedName name="Z_E7330512_BFBE_47E1_9337_7C8EEEDE6424_.wvu.FilterData" localSheetId="6" hidden="1">'Таблица 4'!$A$8:$I$52</definedName>
    <definedName name="zcxvcvcbvvn">#N/A</definedName>
    <definedName name="ZERO" localSheetId="6">#REF!</definedName>
    <definedName name="ZERO" localSheetId="9">#REF!</definedName>
    <definedName name="ZERO">#REF!</definedName>
    <definedName name="zt_1a">#REF!</definedName>
    <definedName name="zt_1a_1">NA()</definedName>
    <definedName name="zt_1a_2">NA()</definedName>
    <definedName name="zt_1a_3">NA()</definedName>
    <definedName name="zt_1a_4">NA()</definedName>
    <definedName name="zt_1a_5">NA()</definedName>
    <definedName name="zt_1a_6">NA()</definedName>
    <definedName name="zt2_1">NA()</definedName>
    <definedName name="zt2_2">NA()</definedName>
    <definedName name="zt2_3">NA()</definedName>
    <definedName name="zt2_4">NA()</definedName>
    <definedName name="zt2_5">NA()</definedName>
    <definedName name="zt2_6">NA()</definedName>
    <definedName name="zt2a">#REF!</definedName>
    <definedName name="zt2a_1">NA()</definedName>
    <definedName name="zt2a_2">NA()</definedName>
    <definedName name="zt2a_3">NA()</definedName>
    <definedName name="zt2a_4">NA()</definedName>
    <definedName name="zt2a_5">NA()</definedName>
    <definedName name="zt2a_6">NA()</definedName>
    <definedName name="zt3_1">#REF!</definedName>
    <definedName name="zt3_1_1">NA()</definedName>
    <definedName name="zt3_1_1_1">NA()</definedName>
    <definedName name="zt3_1_2">NA()</definedName>
    <definedName name="zt3_1_3">NA()</definedName>
    <definedName name="zt3_1_4">NA()</definedName>
    <definedName name="zt3_1_5">NA()</definedName>
    <definedName name="zt3_1_6">NA()</definedName>
    <definedName name="zt3_2">#REF!</definedName>
    <definedName name="zt3_2_1">NA()</definedName>
    <definedName name="zt3_2_1_1">NA()</definedName>
    <definedName name="zt3_2_2">NA()</definedName>
    <definedName name="zt3_2_3">NA()</definedName>
    <definedName name="zt3_2_4">NA()</definedName>
    <definedName name="zt3_2_5">NA()</definedName>
    <definedName name="zt3_2_6">NA()</definedName>
    <definedName name="zt3_3">NA()</definedName>
    <definedName name="zt3_4">NA()</definedName>
    <definedName name="zt3_5">NA()</definedName>
    <definedName name="zt3_6">NA()</definedName>
    <definedName name="zt4_1">#REF!</definedName>
    <definedName name="zt4_1_1">NA()</definedName>
    <definedName name="zt4_1_1_1">NA()</definedName>
    <definedName name="zt4_1_2">NA()</definedName>
    <definedName name="zt4_1_3">NA()</definedName>
    <definedName name="zt4_1_4">NA()</definedName>
    <definedName name="zt4_1_5">NA()</definedName>
    <definedName name="zt4_1_6">NA()</definedName>
    <definedName name="zt4_2">NA()</definedName>
    <definedName name="zt4_3">NA()</definedName>
    <definedName name="zt4_4">NA()</definedName>
    <definedName name="zt4_5">NA()</definedName>
    <definedName name="zt4_6">NA()</definedName>
    <definedName name="zt5_1">[2]s!$B$13</definedName>
    <definedName name="zt5_1_1">NA()</definedName>
    <definedName name="zt5_2">NA()</definedName>
    <definedName name="zt5_3">NA()</definedName>
    <definedName name="zt5_4">NA()</definedName>
    <definedName name="zt5_5">NA()</definedName>
    <definedName name="zt5_6">NA()</definedName>
    <definedName name="zt51_1">NA()</definedName>
    <definedName name="zt51_2">NA()</definedName>
    <definedName name="zt51_3">NA()</definedName>
    <definedName name="zt51_4">NA()</definedName>
    <definedName name="zt51_5">NA()</definedName>
    <definedName name="zt51_6">NA()</definedName>
    <definedName name="zt6_1">NA()</definedName>
    <definedName name="zt6_2">NA()</definedName>
    <definedName name="zt6_3">NA()</definedName>
    <definedName name="zt6_4">NA()</definedName>
    <definedName name="zt6_5">NA()</definedName>
    <definedName name="zt6_6">NA()</definedName>
    <definedName name="zt7_1">[2]s!$B$14</definedName>
    <definedName name="zt7_1_1">NA()</definedName>
    <definedName name="zt7_2">[2]s!$B$16</definedName>
    <definedName name="zt7_2_1">NA()</definedName>
    <definedName name="zt7_3">#REF!</definedName>
    <definedName name="zt7_3_1">NA()</definedName>
    <definedName name="zt7_3_1_1">NA()</definedName>
    <definedName name="zt7_3_2">NA()</definedName>
    <definedName name="zt7_3_3">NA()</definedName>
    <definedName name="zt7_3_4">NA()</definedName>
    <definedName name="zt7_3_5">NA()</definedName>
    <definedName name="zt7_3_6">NA()</definedName>
    <definedName name="zt7_4">NA()</definedName>
    <definedName name="zt7_5">NA()</definedName>
    <definedName name="zt7_6">NA()</definedName>
    <definedName name="zt8_1">NA()</definedName>
    <definedName name="zt8_2">#REF!</definedName>
    <definedName name="zt8_2_1">NA()</definedName>
    <definedName name="zt8_2_1_1">NA()</definedName>
    <definedName name="zt8_2_2">NA()</definedName>
    <definedName name="zt8_2_3">NA()</definedName>
    <definedName name="zt8_2_4">NA()</definedName>
    <definedName name="zt8_2_5">NA()</definedName>
    <definedName name="zt8_2_6">NA()</definedName>
    <definedName name="zt8_3">#REF!</definedName>
    <definedName name="zt8_3_1">NA()</definedName>
    <definedName name="zt8_3_1_1">NA()</definedName>
    <definedName name="zt8_3_2">NA()</definedName>
    <definedName name="zt8_3_3">NA()</definedName>
    <definedName name="zt8_3_4">NA()</definedName>
    <definedName name="zt8_3_5">NA()</definedName>
    <definedName name="zt8_3_6">NA()</definedName>
    <definedName name="zt8_4">NA()</definedName>
    <definedName name="zt8_5">NA()</definedName>
    <definedName name="zt8_6">NA()</definedName>
    <definedName name="zt9_1">[2]s!$B$6</definedName>
    <definedName name="zt9_3">[2]s!$B$8</definedName>
    <definedName name="zt9_4">#REF!</definedName>
    <definedName name="zt9_4_1">NA()</definedName>
    <definedName name="zt9_4_2">NA()</definedName>
    <definedName name="zt9_4_3">NA()</definedName>
    <definedName name="zt9_4_4">NA()</definedName>
    <definedName name="zt9_4_5">NA()</definedName>
    <definedName name="zt9_4_6">NA()</definedName>
    <definedName name="zt9_5">[2]s!$B$9</definedName>
    <definedName name="zt9_6">[2]s!$B$10</definedName>
    <definedName name="zt9_7">[2]s!$B$11</definedName>
    <definedName name="zto">#REF!</definedName>
    <definedName name="zto_1">NA()</definedName>
    <definedName name="zto_2">NA()</definedName>
    <definedName name="zto_3">NA()</definedName>
    <definedName name="zto_4">NA()</definedName>
    <definedName name="zto_5">NA()</definedName>
    <definedName name="zto_6">NA()</definedName>
    <definedName name="ztt5">#REF!</definedName>
    <definedName name="ztt5_1">NA()</definedName>
    <definedName name="ztt5_2">NA()</definedName>
    <definedName name="ztt5_3">NA()</definedName>
    <definedName name="ztt5_4">NA()</definedName>
    <definedName name="ztt5_5">NA()</definedName>
    <definedName name="ztt5_6">NA()</definedName>
    <definedName name="zzt1">#REF!</definedName>
    <definedName name="zzt1_1">NA()</definedName>
    <definedName name="zzt1_2">NA()</definedName>
    <definedName name="zzt1_3">NA()</definedName>
    <definedName name="zzt1_4">NA()</definedName>
    <definedName name="zzt1_5">NA()</definedName>
    <definedName name="zzt1_6">NA()</definedName>
    <definedName name="а" localSheetId="5">[4]FES!#REF!</definedName>
    <definedName name="а" localSheetId="6">[4]FES!#REF!</definedName>
    <definedName name="а" localSheetId="9">[65]справочники!$B$5:$B$27</definedName>
    <definedName name="а">[4]FES!#REF!</definedName>
    <definedName name="А1" localSheetId="6">#REF!</definedName>
    <definedName name="А1">#REF!</definedName>
    <definedName name="А77" localSheetId="9">[66]Рейтинг!$A$14</definedName>
    <definedName name="А77">[67]Рейтинг!$A$14</definedName>
    <definedName name="А8" localSheetId="6">#REF!</definedName>
    <definedName name="А8">#REF!</definedName>
    <definedName name="аа" localSheetId="5">[9]!аа</definedName>
    <definedName name="аа" localSheetId="6">[9]!аа</definedName>
    <definedName name="аа" localSheetId="9">#N/A</definedName>
    <definedName name="аа">[29]!аа</definedName>
    <definedName name="АААААААА">#N/A</definedName>
    <definedName name="ав">#N/A</definedName>
    <definedName name="ававпаврпв">#N/A</definedName>
    <definedName name="авг" localSheetId="6">#REF!</definedName>
    <definedName name="авг">#REF!</definedName>
    <definedName name="авг2" localSheetId="6">#REF!</definedName>
    <definedName name="авг2">#REF!</definedName>
    <definedName name="авп" localSheetId="5">[9]!авп</definedName>
    <definedName name="авп" localSheetId="6">[9]!авп</definedName>
    <definedName name="авп">[29]!авп</definedName>
    <definedName name="аи">'[68]ИТ-бюджет'!$L$5:$L$99</definedName>
    <definedName name="аичавыукфцу">#N/A</definedName>
    <definedName name="Анализ_отклонений" localSheetId="5">#REF!</definedName>
    <definedName name="Анализ_отклонений" localSheetId="6">#REF!</definedName>
    <definedName name="Анализ_отклонений">#REF!</definedName>
    <definedName name="аотр">'[69]ИТ-бюджет'!$L$5:$L$99</definedName>
    <definedName name="ап">#N/A</definedName>
    <definedName name="апапарп">#N/A</definedName>
    <definedName name="апир">'[70]ИТ-бюджет'!$L$5:$L$99</definedName>
    <definedName name="апппп">#REF!</definedName>
    <definedName name="аппячфы">#N/A</definedName>
    <definedName name="апр" localSheetId="5">[9]!апр</definedName>
    <definedName name="апр" localSheetId="6">[9]!апр</definedName>
    <definedName name="апр">[29]!апр</definedName>
    <definedName name="апр2" localSheetId="6">#REF!</definedName>
    <definedName name="апр2">#REF!</definedName>
    <definedName name="АТП" localSheetId="6">#REF!</definedName>
    <definedName name="АТП">#REF!</definedName>
    <definedName name="ау">'[71]ИТ-бюджет'!$L$5:$L$99</definedName>
    <definedName name="аяыпамыпмипи">#N/A</definedName>
    <definedName name="б">[65]справочники!$H$5:$H$8</definedName>
    <definedName name="база">[72]SHPZ!$A$1:$BC$4313</definedName>
    <definedName name="База_амортизации">#REF!</definedName>
    <definedName name="_xlnm.Database" localSheetId="6">#REF!</definedName>
    <definedName name="_xlnm.Database" localSheetId="9">#REF!</definedName>
    <definedName name="_xlnm.Database">#REF!</definedName>
    <definedName name="Базовые">'[73]Производство электроэнергии'!$A$95</definedName>
    <definedName name="БазовыйПериод" localSheetId="5">[74]Заголовок!$B$15</definedName>
    <definedName name="БазовыйПериод" localSheetId="6">[74]Заголовок!$B$15</definedName>
    <definedName name="БазовыйПериод" localSheetId="9">#REF!</definedName>
    <definedName name="БазовыйПериод">[22]Заголовок!$B$15</definedName>
    <definedName name="баланс" localSheetId="9">[75]Баланс!$D$60</definedName>
    <definedName name="баланс">[76]Баланс!$D$60</definedName>
    <definedName name="бб">#N/A</definedName>
    <definedName name="БД_2_3" localSheetId="6">#REF!</definedName>
    <definedName name="БД_2_3">#REF!</definedName>
    <definedName name="БИ_1_1" localSheetId="6">#REF!</definedName>
    <definedName name="БИ_1_1">#REF!</definedName>
    <definedName name="БИ_1_10" localSheetId="6">#REF!</definedName>
    <definedName name="БИ_1_10">#REF!</definedName>
    <definedName name="БИ_1_2" localSheetId="6">#REF!</definedName>
    <definedName name="БИ_1_2">#REF!</definedName>
    <definedName name="БИ_2_11_П">'[77]БИ-2-18-П'!$B$8</definedName>
    <definedName name="БИ_2_14">'[77]БИ-2-19-П'!$B$8</definedName>
    <definedName name="БИ_2_3" localSheetId="6">#REF!</definedName>
    <definedName name="БИ_2_3">#REF!</definedName>
    <definedName name="БИ_2_4" localSheetId="6">#REF!</definedName>
    <definedName name="БИ_2_4">#REF!</definedName>
    <definedName name="БИ_2_5">'[77]БИ-2-7-П'!$B$8</definedName>
    <definedName name="БИ_2_6">'[77]БИ-2-9-П'!$B$8</definedName>
    <definedName name="БИ_2_7" localSheetId="6">#REF!</definedName>
    <definedName name="БИ_2_7">#REF!</definedName>
    <definedName name="БИ_2_8">'[77]БИ-2-14-П'!$B$8</definedName>
    <definedName name="БИ_2_9">'[77]БИ-2-16-П'!$B$8</definedName>
    <definedName name="БР_2_20_П" localSheetId="6">#REF!</definedName>
    <definedName name="БР_2_20_П">#REF!</definedName>
    <definedName name="БР_2_3_П" localSheetId="6">#REF!</definedName>
    <definedName name="БР_2_3_П">#REF!</definedName>
    <definedName name="БР_2_6_П" localSheetId="6">#REF!</definedName>
    <definedName name="БР_2_6_П">#REF!</definedName>
    <definedName name="БР_3_4" localSheetId="6">#REF!</definedName>
    <definedName name="БР_3_4">#REF!</definedName>
    <definedName name="БР_РСК" localSheetId="6">#REF!</definedName>
    <definedName name="БР_РСК">#REF!</definedName>
    <definedName name="БС" localSheetId="9">[78]Справочники!$A$4:$A$6</definedName>
    <definedName name="БС">[79]Справочники!$A$4:$A$6</definedName>
    <definedName name="Бюдж_расч_зак_МТР" localSheetId="6">#REF!</definedName>
    <definedName name="Бюдж_расч_зак_МТР">#REF!</definedName>
    <definedName name="Бюдж_расч_усл_ТОиР" localSheetId="6">#REF!</definedName>
    <definedName name="Бюдж_расч_усл_ТОиР">#REF!</definedName>
    <definedName name="Бюджет_движ_СК" localSheetId="6">#REF!</definedName>
    <definedName name="Бюджет_движ_СК">#REF!</definedName>
    <definedName name="Бюджет_закуп_запасов_МТР_ЦС" localSheetId="9">'[80]Закупки центр'!$B$9</definedName>
    <definedName name="Бюджет_закуп_запасов_МТР_ЦС">'[81]Закупки центр'!$B$9</definedName>
    <definedName name="Бюджет_закупок_сводный" localSheetId="6">#REF!</definedName>
    <definedName name="Бюджет_закупок_сводный">#REF!</definedName>
    <definedName name="Бюджет_кредитов_займов" localSheetId="6">#REF!</definedName>
    <definedName name="Бюджет_кредитов_займов">#REF!</definedName>
    <definedName name="Бюджет_мех_и_ТС_РСК" localSheetId="6">#REF!</definedName>
    <definedName name="Бюджет_мех_и_ТС_РСК">#REF!</definedName>
    <definedName name="Бюджет_МЗ_ТОиР_РСК" localSheetId="6">#REF!</definedName>
    <definedName name="Бюджет_МЗ_ТОиР_РСК">#REF!</definedName>
    <definedName name="Бюджет_налогов" localSheetId="6">#REF!</definedName>
    <definedName name="Бюджет_налогов">#REF!</definedName>
    <definedName name="Бюджет_платежей_МРСК" localSheetId="6">#REF!</definedName>
    <definedName name="Бюджет_платежей_МРСК">#REF!</definedName>
    <definedName name="Бюджет_платежей_ПЭС" localSheetId="6">#REF!</definedName>
    <definedName name="Бюджет_платежей_ПЭС">#REF!</definedName>
    <definedName name="Бюджет_платежей_РСК" localSheetId="6">#REF!</definedName>
    <definedName name="Бюджет_платежей_РСК">#REF!</definedName>
    <definedName name="Бюджет_расходов_пр_ПРУ" localSheetId="6">#REF!</definedName>
    <definedName name="Бюджет_расходов_пр_ПРУ">#REF!</definedName>
    <definedName name="Бюджет_расч_персонал" localSheetId="6">#REF!</definedName>
    <definedName name="Бюджет_расч_персонал">#REF!</definedName>
    <definedName name="Бюджет_расч_покуп_зак_МРСК_пр_ПРУ" localSheetId="6">#REF!</definedName>
    <definedName name="Бюджет_расч_покуп_зак_МРСК_пр_ПРУ">#REF!</definedName>
    <definedName name="Бюджет_расч_покуп_зак_ПЭС_проч_ПРУ" localSheetId="6">#REF!</definedName>
    <definedName name="Бюджет_расч_покуп_зак_ПЭС_проч_ПРУ">#REF!</definedName>
    <definedName name="Бюджет_расч_покуп_зак_РСК_пр_ПРУ" localSheetId="6">#REF!</definedName>
    <definedName name="Бюджет_расч_покуп_зак_РСК_пр_ПРУ">#REF!</definedName>
    <definedName name="Бюджет_расч_покуп_зак_РСК_проч_ПРУ" localSheetId="6">#REF!</definedName>
    <definedName name="Бюджет_расч_покуп_зак_РСК_проч_ПРУ">#REF!</definedName>
    <definedName name="Бюджет_расч_покуп_зак_РСК_ээ" localSheetId="6">#REF!</definedName>
    <definedName name="Бюджет_расч_покуп_зак_РСК_ээ">#REF!</definedName>
    <definedName name="Бюджет_расч_поставщ_ПЭС_ДЦС" localSheetId="6">#REF!</definedName>
    <definedName name="Бюджет_расч_поставщ_ПЭС_ДЦС">#REF!</definedName>
    <definedName name="Бюджет_расч_расходы_МРСК" localSheetId="6">#REF!</definedName>
    <definedName name="Бюджет_расч_расходы_МРСК">#REF!</definedName>
    <definedName name="Бюджет_расч_усл_КВ" localSheetId="6">'[82]БФ-2-8-П'!#REF!</definedName>
    <definedName name="Бюджет_расч_усл_КВ">'[82]БФ-2-8-П'!#REF!</definedName>
    <definedName name="Бюджет_Расчетов_по_ФВ_АУ_МРСК" localSheetId="6">'[83]БФ-2-13-П'!#REF!</definedName>
    <definedName name="Бюджет_Расчетов_по_ФВ_АУ_МРСК">'[83]БФ-2-13-П'!#REF!</definedName>
    <definedName name="Бюджет_расчетов_по_ФВ_РСК">'[84]БФ-2-13-П'!$B$6</definedName>
    <definedName name="Бюджет_РБП_РСК" localSheetId="6">[85]РБП!#REF!</definedName>
    <definedName name="Бюджет_РБП_РСК">[85]РБП!#REF!</definedName>
    <definedName name="Бюджет_усл_подрядчиков_ТОиР_РСК" localSheetId="6">#REF!</definedName>
    <definedName name="Бюджет_усл_подрядчиков_ТОиР_РСК">#REF!</definedName>
    <definedName name="Бюджет_ФОТ_ТОиР_РСК" localSheetId="6">#REF!</definedName>
    <definedName name="Бюджет_ФОТ_ТОиР_РСК">#REF!</definedName>
    <definedName name="Бюджетные_электроэнергии">'[73]Производство электроэнергии'!$A$111</definedName>
    <definedName name="в">#N/A</definedName>
    <definedName name="в23ё">#N/A</definedName>
    <definedName name="ва">#N/A</definedName>
    <definedName name="вамвапм">'[86]ИТ-бюджет'!$L$5:$L$98</definedName>
    <definedName name="вап" localSheetId="6">#REF!</definedName>
    <definedName name="вап">#REF!</definedName>
    <definedName name="Вар.их">#N/A</definedName>
    <definedName name="Вар.КАЛМЭ">#N/A</definedName>
    <definedName name="вв">#N/A</definedName>
    <definedName name="вв110" localSheetId="6">'[87]ПС рек'!#REF!</definedName>
    <definedName name="вв110">'[87]ПС рек'!#REF!</definedName>
    <definedName name="вв20" localSheetId="6">'[87]ПС рек'!#REF!</definedName>
    <definedName name="вв20">'[87]ПС рек'!#REF!</definedName>
    <definedName name="вв220" localSheetId="6">'[87]ПС рек'!#REF!</definedName>
    <definedName name="вв220">'[87]ПС рек'!#REF!</definedName>
    <definedName name="вв330" localSheetId="6">'[87]ПС рек'!#REF!</definedName>
    <definedName name="вв330">'[87]ПС рек'!#REF!</definedName>
    <definedName name="вв35" localSheetId="6">'[87]ПС рек'!#REF!</definedName>
    <definedName name="вв35">'[87]ПС рек'!#REF!</definedName>
    <definedName name="вв500" localSheetId="6">'[87]ПС рек'!#REF!</definedName>
    <definedName name="вв500">'[87]ПС рек'!#REF!</definedName>
    <definedName name="вв750" localSheetId="6">'[87]ПС рек'!#REF!</definedName>
    <definedName name="вв750">'[87]ПС рек'!#REF!</definedName>
    <definedName name="Вид_Бизнеса" localSheetId="5">#REF!</definedName>
    <definedName name="Вид_Бизнеса" localSheetId="6">#REF!</definedName>
    <definedName name="Вид_Бизнеса">#REF!</definedName>
    <definedName name="Виды_деятельности" localSheetId="5">#REF!</definedName>
    <definedName name="Виды_деятельности" localSheetId="6">#REF!</definedName>
    <definedName name="Виды_деятельности">#REF!</definedName>
    <definedName name="вл91" localSheetId="6">'[88]11.08'!#REF!</definedName>
    <definedName name="вл91">'[88]11.08'!#REF!</definedName>
    <definedName name="ВЛТРАССА" localSheetId="6">'[87]ЛЭП нов'!#REF!</definedName>
    <definedName name="ВЛТРАССА">'[87]ЛЭП нов'!#REF!</definedName>
    <definedName name="вм">#N/A</definedName>
    <definedName name="вмивртвр">#N/A</definedName>
    <definedName name="вн20" localSheetId="6">'[87]ПС рек'!#REF!</definedName>
    <definedName name="вн20">'[87]ПС рек'!#REF!</definedName>
    <definedName name="восемь" localSheetId="6">#REF!</definedName>
    <definedName name="восемь">#REF!</definedName>
    <definedName name="вп">'[86]ИТ-бюджет'!$L$5:$L$98</definedName>
    <definedName name="впаавп" localSheetId="6">#REF!</definedName>
    <definedName name="впаавп">#REF!</definedName>
    <definedName name="впававапв">#N/A</definedName>
    <definedName name="впавпапаарп">#N/A</definedName>
    <definedName name="впарп">'[89]ИТ-бюджет'!$L$5:$L$99</definedName>
    <definedName name="вртт">#N/A</definedName>
    <definedName name="вс" localSheetId="6">[90]расшифровка!#REF!</definedName>
    <definedName name="вс">[90]расшифровка!#REF!</definedName>
    <definedName name="всего" localSheetId="6">'[87]ПС рек'!#REF!</definedName>
    <definedName name="всего">'[87]ПС рек'!#REF!</definedName>
    <definedName name="ВТОП" localSheetId="6">#REF!</definedName>
    <definedName name="ВТОП" localSheetId="9">#REF!</definedName>
    <definedName name="ВТОП">#REF!</definedName>
    <definedName name="второй" localSheetId="5">#REF!</definedName>
    <definedName name="второй" localSheetId="6">#REF!</definedName>
    <definedName name="второй">#REF!</definedName>
    <definedName name="вуавпаорпл">#N/A</definedName>
    <definedName name="вуквпапрпорлд">#N/A</definedName>
    <definedName name="выап" localSheetId="6" hidden="1">#REF!</definedName>
    <definedName name="выап" hidden="1">#REF!</definedName>
    <definedName name="ВЫР">'[91]Баланс по ТЭЦ-1'!$J$6</definedName>
    <definedName name="выручка" localSheetId="5">[9]!выручка</definedName>
    <definedName name="выручка" localSheetId="6">[9]!выручка</definedName>
    <definedName name="выручка">[29]!выручка</definedName>
    <definedName name="гг">#N/A</definedName>
    <definedName name="гггр">#N/A</definedName>
    <definedName name="глнрлоророр">#N/A</definedName>
    <definedName name="гнгопропрппра">#N/A</definedName>
    <definedName name="гнеорпопорпропр">#N/A</definedName>
    <definedName name="гнлзщ">#N/A</definedName>
    <definedName name="гннрпррапапв">#N/A</definedName>
    <definedName name="гнортимв">#N/A</definedName>
    <definedName name="гнрпрпап">#N/A</definedName>
    <definedName name="Год" localSheetId="5">#REF!</definedName>
    <definedName name="Год" localSheetId="6">#REF!</definedName>
    <definedName name="Год">#REF!</definedName>
    <definedName name="Год_выбрано" localSheetId="5">#REF!</definedName>
    <definedName name="Год_выбрано" localSheetId="6">#REF!</definedName>
    <definedName name="Год_выбрано">#REF!</definedName>
    <definedName name="Год_Выбрано_Название" localSheetId="5">#REF!</definedName>
    <definedName name="Год_Выбрано_Название" localSheetId="6">#REF!</definedName>
    <definedName name="Год_Выбрано_Название">#REF!</definedName>
    <definedName name="гороппрапа">#N/A</definedName>
    <definedName name="гошгрииапв">#N/A</definedName>
    <definedName name="График_1_параметр" localSheetId="5">#REF!</definedName>
    <definedName name="График_1_параметр" localSheetId="6">#REF!</definedName>
    <definedName name="График_1_параметр">#REF!</definedName>
    <definedName name="График_3_параметр" localSheetId="5">#REF!</definedName>
    <definedName name="График_3_параметр" localSheetId="6">#REF!</definedName>
    <definedName name="График_3_параметр">#REF!</definedName>
    <definedName name="графики">[92]справочники!$B$44:$B$65536</definedName>
    <definedName name="гш">#N/A</definedName>
    <definedName name="Д4" localSheetId="5">#N/A</definedName>
    <definedName name="Д4" localSheetId="6">#N/A</definedName>
    <definedName name="Д4">[93]!Д4</definedName>
    <definedName name="Д6" localSheetId="5">#N/A</definedName>
    <definedName name="Д6" localSheetId="6">#N/A</definedName>
    <definedName name="Д6">[93]!Д6</definedName>
    <definedName name="давление_пара">[92]справочники!$J$5:$J$17</definedName>
    <definedName name="ДатаТекст" localSheetId="5">'[94]Титульный лист С-П'!#REF!</definedName>
    <definedName name="ДатаТекст" localSheetId="6">'[94]Титульный лист С-П'!#REF!</definedName>
    <definedName name="ДатаТекст">'[94]Титульный лист С-П'!#REF!</definedName>
    <definedName name="ддд">#N/A</definedName>
    <definedName name="дек" localSheetId="6">#REF!</definedName>
    <definedName name="дек">#REF!</definedName>
    <definedName name="дек2" localSheetId="6">#REF!</definedName>
    <definedName name="дек2">#REF!</definedName>
    <definedName name="дж">#N/A</definedName>
    <definedName name="ДЗО_Выбрано" localSheetId="5">#REF!</definedName>
    <definedName name="ДЗО_Выбрано" localSheetId="6">#REF!</definedName>
    <definedName name="ДЗО_Выбрано">#REF!</definedName>
    <definedName name="ДЗО_Выбрано_Название" localSheetId="5">#REF!</definedName>
    <definedName name="ДЗО_Выбрано_Название" localSheetId="6">#REF!</definedName>
    <definedName name="ДЗО_Выбрано_Название">#REF!</definedName>
    <definedName name="ДиапазонЗащиты" localSheetId="6">#REF!,#REF!,#REF!,#REF!,[0]!P1_ДиапазонЗащиты,[0]!P2_ДиапазонЗащиты,[0]!P3_ДиапазонЗащиты,[0]!P4_ДиапазонЗащиты</definedName>
    <definedName name="ДиапазонЗащиты" localSheetId="9">#REF!,#REF!,#REF!,#REF!,[0]!P1_ДиапазонЗащиты,[0]!P2_ДиапазонЗащиты,[0]!P3_ДиапазонЗащиты,[0]!P4_ДиапазонЗащиты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виденды">[95]СлКлассОтток!$D$387:$D$391</definedName>
    <definedName name="Дисконт" localSheetId="6">#REF!</definedName>
    <definedName name="Дисконт">#REF!</definedName>
    <definedName name="дллллоиммссч">#N/A</definedName>
    <definedName name="дол">#REF!</definedName>
    <definedName name="долж">[96]НАЗВАНИЯ!$C$6</definedName>
    <definedName name="должность">'[97]ввод данных'!$C$4</definedName>
    <definedName name="доли1" localSheetId="5">'[98]эл ст'!$A$368:$IV$368</definedName>
    <definedName name="доли1" localSheetId="6">'[98]эл ст'!$A$368:$IV$368</definedName>
    <definedName name="доли1" localSheetId="9">'[98]эл ст'!$A$368:$IV$368</definedName>
    <definedName name="доли1">'[98]эл ст'!$368:$368</definedName>
    <definedName name="доопатмо">#N/A</definedName>
    <definedName name="Дополнение">#N/A</definedName>
    <definedName name="ДотпускГВ">[99]Доли!$F$23</definedName>
    <definedName name="ДотпускПар">[99]Доли!$F$29</definedName>
    <definedName name="Доход">#N/A</definedName>
    <definedName name="Дпередача">[99]Доли!$F$15</definedName>
    <definedName name="Дпроизводство">[99]Доли!$F$13</definedName>
    <definedName name="ДРУГОЕ" localSheetId="9">[78]Справочники!$A$26:$A$28</definedName>
    <definedName name="ДРУГОЕ">[100]Справочники!$A$26:$A$28</definedName>
    <definedName name="дтп" localSheetId="6">'[87]ПС рек'!#REF!</definedName>
    <definedName name="дтп">'[87]ПС рек'!#REF!</definedName>
    <definedName name="дшлгорормсм">#N/A</definedName>
    <definedName name="дшлолоирмпр">#N/A</definedName>
    <definedName name="дшшгргрп">#N/A</definedName>
    <definedName name="дщ">#N/A</definedName>
    <definedName name="дщл">#N/A</definedName>
    <definedName name="еапарпорпол">#N/A</definedName>
    <definedName name="ее">#N/A</definedName>
    <definedName name="ЁЁЁ">#REF!</definedName>
    <definedName name="ЁЁЁ_1">NA()</definedName>
    <definedName name="ЁЁЁ_2">NA()</definedName>
    <definedName name="ЁЁЁ_3">NA()</definedName>
    <definedName name="ЁЁЁ_4">NA()</definedName>
    <definedName name="ЁЁЁ_5">NA()</definedName>
    <definedName name="ЁЁЁ_6">NA()</definedName>
    <definedName name="екваппрмрп">#N/A</definedName>
    <definedName name="епке">#N/A</definedName>
    <definedName name="епор" localSheetId="6" hidden="1">#REF!,#REF!,#REF!,#REF!</definedName>
    <definedName name="епор" hidden="1">#REF!,#REF!,#REF!,#REF!</definedName>
    <definedName name="еще">#N/A</definedName>
    <definedName name="ж">#N/A</definedName>
    <definedName name="жд">#N/A</definedName>
    <definedName name="жддлолпраапва">#N/A</definedName>
    <definedName name="жддээ">#N/A</definedName>
    <definedName name="жздлдооррапав">#N/A</definedName>
    <definedName name="жзлдолорапрв">#N/A</definedName>
    <definedName name="з4" localSheetId="6">#REF!</definedName>
    <definedName name="з4">#REF!</definedName>
    <definedName name="_xlnm.Print_Titles" localSheetId="1">'Приложение 2'!$5:$5</definedName>
    <definedName name="_xlnm.Print_Titles" localSheetId="2">'Приложение 3'!$5:$5</definedName>
    <definedName name="_xlnm.Print_Titles" localSheetId="8">'Расчет амортизации'!$4:$4</definedName>
    <definedName name="_xlnm.Print_Titles" localSheetId="5">'Таблица 3'!$6:$7</definedName>
    <definedName name="_xlnm.Print_Titles" localSheetId="6">'Таблица 4'!$6:$7</definedName>
    <definedName name="_xlnm.Print_Titles">'[101]ИТОГИ  по Н,Р,Э,Q'!$A$2:$IV$4</definedName>
    <definedName name="ЗГАЭС">#N/A</definedName>
    <definedName name="зз">#N/A</definedName>
    <definedName name="ЗП1">[102]Лист13!$A$2</definedName>
    <definedName name="ЗП2">[102]Лист13!$B$2</definedName>
    <definedName name="ЗП3">[102]Лист13!$C$2</definedName>
    <definedName name="ЗП4">[102]Лист13!$D$2</definedName>
    <definedName name="зщ">#N/A</definedName>
    <definedName name="зщдллоопн">#N/A</definedName>
    <definedName name="зщзшщшггрса">#N/A</definedName>
    <definedName name="й">#N/A</definedName>
    <definedName name="и_эсо_вн" localSheetId="6">#REF!</definedName>
    <definedName name="и_эсо_вн">#REF!</definedName>
    <definedName name="и_эсо_сн1" localSheetId="6">#REF!</definedName>
    <definedName name="и_эсо_сн1">#REF!</definedName>
    <definedName name="иеркаецуф">#N/A</definedName>
    <definedName name="Извлечение_ИМ" localSheetId="6">#REF!</definedName>
    <definedName name="Извлечение_ИМ">#REF!</definedName>
    <definedName name="_xlnm.Extract" localSheetId="6">#REF!</definedName>
    <definedName name="_xlnm.Extract" localSheetId="9">#REF!</definedName>
    <definedName name="_xlnm.Extract">#REF!</definedName>
    <definedName name="изоляция">[92]справочники!$B$5:$B$29</definedName>
    <definedName name="ий">#N/A</definedName>
    <definedName name="йй">#N/A</definedName>
    <definedName name="йййййййййййййййййййййййй">#N/A</definedName>
    <definedName name="иим" localSheetId="5">'[30]5'!#REF!</definedName>
    <definedName name="иим" localSheetId="6">'[30]5'!#REF!</definedName>
    <definedName name="иим">'[30]5'!#REF!</definedName>
    <definedName name="иипиииии">#N/A</definedName>
    <definedName name="имп">'[103]ИТ-бюджет'!$L$5:$L$99</definedName>
    <definedName name="индексы">[92]справочники!$C$32:$C$65536</definedName>
    <definedName name="исп">#REF!</definedName>
    <definedName name="исполнитель">'[97]ввод данных'!$C$3</definedName>
    <definedName name="йфц">#N/A</definedName>
    <definedName name="йц">#N/A</definedName>
    <definedName name="йцу">#N/A</definedName>
    <definedName name="июл" localSheetId="6">#REF!</definedName>
    <definedName name="июл">#REF!</definedName>
    <definedName name="июл2" localSheetId="6">#REF!</definedName>
    <definedName name="июл2">#REF!</definedName>
    <definedName name="июн" localSheetId="6">#REF!</definedName>
    <definedName name="июн">#REF!</definedName>
    <definedName name="июн2" localSheetId="6">#REF!</definedName>
    <definedName name="июн2">#REF!</definedName>
    <definedName name="к1_список">[104]сервисный!$D$130:$D$150,[104]сервисный!$D$154:$D$180</definedName>
    <definedName name="ка" localSheetId="5">[9]!ка</definedName>
    <definedName name="ка" localSheetId="6">[9]!ка</definedName>
    <definedName name="ка">[29]!ка</definedName>
    <definedName name="кв3">#N/A</definedName>
    <definedName name="квартал">#N/A</definedName>
    <definedName name="квырмпро">#N/A</definedName>
    <definedName name="ке">#N/A</definedName>
    <definedName name="кк">#N/A</definedName>
    <definedName name="климатология">[92]справочники!$N$5:$N$65536</definedName>
    <definedName name="компенсация">#N/A</definedName>
    <definedName name="Консолид_Бюджет_расч_РСК" localSheetId="6">#REF!</definedName>
    <definedName name="Консолид_Бюджет_расч_РСК">#REF!</definedName>
    <definedName name="коэф1" localSheetId="5">#REF!</definedName>
    <definedName name="коэф1" localSheetId="6">#REF!</definedName>
    <definedName name="коэф1">#REF!</definedName>
    <definedName name="коэф2" localSheetId="5">#REF!</definedName>
    <definedName name="коэф2" localSheetId="6">#REF!</definedName>
    <definedName name="коэф2">#REF!</definedName>
    <definedName name="коэф3" localSheetId="5">#REF!</definedName>
    <definedName name="коэф3" localSheetId="6">#REF!</definedName>
    <definedName name="коэф3">#REF!</definedName>
    <definedName name="коэф4" localSheetId="5">#REF!</definedName>
    <definedName name="коэф4" localSheetId="6">#REF!</definedName>
    <definedName name="коэф4">#REF!</definedName>
    <definedName name="кп">#N/A</definedName>
    <definedName name="кпнрг">#N/A</definedName>
    <definedName name="_xlnm.Criteria" localSheetId="6">#REF!</definedName>
    <definedName name="_xlnm.Criteria" localSheetId="9">#REF!</definedName>
    <definedName name="_xlnm.Criteria">#REF!</definedName>
    <definedName name="критерий" localSheetId="6">#REF!</definedName>
    <definedName name="критерий">#REF!</definedName>
    <definedName name="Критерии_ИМ" localSheetId="6">#REF!</definedName>
    <definedName name="Критерии_ИМ">#REF!</definedName>
    <definedName name="крпр">'[89]ИТ-бюджет'!$L$5:$L$99</definedName>
    <definedName name="ктджщз">#N/A</definedName>
    <definedName name="ктр" localSheetId="5">'[30]5'!#REF!</definedName>
    <definedName name="ктр" localSheetId="6">'[30]5'!#REF!</definedName>
    <definedName name="ктр">'[30]5'!#REF!</definedName>
    <definedName name="Кубаньэнерго" localSheetId="6">#REF!</definedName>
    <definedName name="Кубаньэнерго">#REF!</definedName>
    <definedName name="кувп">'[105]ИТ-бюджет'!$L$5:$L$99</definedName>
    <definedName name="Курс_USD">28.47</definedName>
    <definedName name="лара">#N/A</definedName>
    <definedName name="лдолрорваы">#N/A</definedName>
    <definedName name="лена">#N/A</definedName>
    <definedName name="Ленэнерго" localSheetId="6">#REF!</definedName>
    <definedName name="Ленэнерго">#REF!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л" localSheetId="6">P1_T29?L10</definedName>
    <definedName name="лл">P1_T29?L10</definedName>
    <definedName name="ллллш" localSheetId="5">[9]!ллллш</definedName>
    <definedName name="ллллш" localSheetId="6">[9]!ллллш</definedName>
    <definedName name="ллллш">[29]!ллллш</definedName>
    <definedName name="ло">#N/A</definedName>
    <definedName name="лод">#N/A</definedName>
    <definedName name="лоититмим">#N/A</definedName>
    <definedName name="лолориапвав">#N/A</definedName>
    <definedName name="лолорорм">#N/A</definedName>
    <definedName name="лолроипр">#N/A</definedName>
    <definedName name="лоорпрсмп">#N/A</definedName>
    <definedName name="лор">#N/A</definedName>
    <definedName name="лоролропапрапапа">#N/A</definedName>
    <definedName name="лорпрмисмсчвааычв">#N/A</definedName>
    <definedName name="лорроакеа">#N/A</definedName>
    <definedName name="лщд">#N/A</definedName>
    <definedName name="льтоиаваыв">#N/A</definedName>
    <definedName name="м8">#N/A</definedName>
    <definedName name="май" localSheetId="6">#REF!</definedName>
    <definedName name="май">#REF!</definedName>
    <definedName name="май2" localSheetId="6">#REF!</definedName>
    <definedName name="май2">#REF!</definedName>
    <definedName name="Макрос1" localSheetId="6">#REF!</definedName>
    <definedName name="Макрос1">#REF!</definedName>
    <definedName name="Макрос3" localSheetId="6">#REF!</definedName>
    <definedName name="Макрос3">#REF!</definedName>
    <definedName name="мам">#N/A</definedName>
    <definedName name="мар" localSheetId="6">#REF!</definedName>
    <definedName name="мар">#REF!</definedName>
    <definedName name="мар2" localSheetId="6">#REF!</definedName>
    <definedName name="мар2">#REF!</definedName>
    <definedName name="Матрица__сводной___сметы_расходов_из_себестоимости_на_2009_год">'[106]Матрица 2009г.'!$C$9:$AR$156</definedName>
    <definedName name="мДата">[91]Настройки!$B$8</definedName>
    <definedName name="месяц">[107]Начало!$J$17:$J$28</definedName>
    <definedName name="мииапвв">#N/A</definedName>
    <definedName name="МОЭСК" localSheetId="6">#REF!</definedName>
    <definedName name="МОЭСК">#REF!</definedName>
    <definedName name="мпрмрпсвачва">#N/A</definedName>
    <definedName name="МР" localSheetId="6">#REF!</definedName>
    <definedName name="МР" localSheetId="9">#REF!</definedName>
    <definedName name="МР">#REF!</definedName>
    <definedName name="мрпоп" localSheetId="9">'Финансовые показатели'!P1_SCOPE_16_PRT,'Финансовые показатели'!P2_SCOPE_16_PRT</definedName>
    <definedName name="мрпоп">[0]!P1_SCOPE_16_PRT,[0]!P2_SCOPE_16_PRT</definedName>
    <definedName name="МРСК" localSheetId="6">#REF!</definedName>
    <definedName name="МРСК">#REF!</definedName>
    <definedName name="МРСК_Волги" localSheetId="6">#REF!</definedName>
    <definedName name="МРСК_Волги">#REF!</definedName>
    <definedName name="МРСК_Северного_Кавказа" localSheetId="6">#REF!</definedName>
    <definedName name="МРСК_Северного_Кавказа">#REF!</definedName>
    <definedName name="МРСК_СЗ" localSheetId="6">#REF!</definedName>
    <definedName name="МРСК_СЗ">#REF!</definedName>
    <definedName name="МРСК_Сибири" localSheetId="6">#REF!</definedName>
    <definedName name="МРСК_Сибири">#REF!</definedName>
    <definedName name="МРСК_Урала" localSheetId="6">#REF!</definedName>
    <definedName name="МРСК_Урала">#REF!</definedName>
    <definedName name="МРСК_Центра" localSheetId="6">#REF!</definedName>
    <definedName name="МРСК_Центра">#REF!</definedName>
    <definedName name="МРСК_ЦиП" localSheetId="6">#REF!</definedName>
    <definedName name="МРСК_ЦиП">#REF!</definedName>
    <definedName name="МРСК_Юга" localSheetId="6">#REF!</definedName>
    <definedName name="МРСК_Юга">#REF!</definedName>
    <definedName name="Мс12" localSheetId="6">#REF!</definedName>
    <definedName name="Мс12">#REF!</definedName>
    <definedName name="мсапваывф">#N/A</definedName>
    <definedName name="МСК" localSheetId="6">'[87]ЛЭП нов'!#REF!</definedName>
    <definedName name="МСК">'[87]ЛЭП нов'!#REF!</definedName>
    <definedName name="мсчвавя">#N/A</definedName>
    <definedName name="мтп" localSheetId="6">'[87]ПС рек'!#REF!</definedName>
    <definedName name="мтп">'[87]ПС рек'!#REF!</definedName>
    <definedName name="мым">#N/A</definedName>
    <definedName name="н" localSheetId="6">P1_T2.1?Protection</definedName>
    <definedName name="н" localSheetId="9">P1_T2.1?Protection</definedName>
    <definedName name="н">P1_T2.1?Protection</definedName>
    <definedName name="Н5">[108]Данные!$I$7</definedName>
    <definedName name="н78е">#N/A</definedName>
    <definedName name="Нав_ПерТЭ">[13]навигация!$A$39</definedName>
    <definedName name="Нав_ПерЭЭ">[13]навигация!$A$13</definedName>
    <definedName name="Нав_ПрТЭ">[13]навигация!$A$21</definedName>
    <definedName name="Нав_ПрЭЭ">[13]навигация!$A$4</definedName>
    <definedName name="Нав_Финансы">[13]навигация!$A$41</definedName>
    <definedName name="Нав_Финансы2" localSheetId="6">[60]навигация!#REF!</definedName>
    <definedName name="Нав_Финансы2">[60]навигация!#REF!</definedName>
    <definedName name="НАПР" localSheetId="6">'[87]ПС рек'!#REF!</definedName>
    <definedName name="НАПР">'[87]ПС рек'!#REF!</definedName>
    <definedName name="наропплон">#N/A</definedName>
    <definedName name="Население">'[73]Производство электроэнергии'!$A$124</definedName>
    <definedName name="НБд">'[91]Баланс по ТЭЦ-1'!$N$381</definedName>
    <definedName name="нвв">#REF!</definedName>
    <definedName name="нг" localSheetId="5" hidden="1">{"'D'!$A$1:$E$13"}</definedName>
    <definedName name="нг" localSheetId="6" hidden="1">{"'D'!$A$1:$E$13"}</definedName>
    <definedName name="нг" hidden="1">{"'D'!$A$1:$E$13"}</definedName>
    <definedName name="нгг" localSheetId="6">#REF!</definedName>
    <definedName name="нгг" localSheetId="9">#N/A</definedName>
    <definedName name="нгг">#REF!</definedName>
    <definedName name="нгеинсцф">#N/A</definedName>
    <definedName name="НДС">[75]Макро!$B$8</definedName>
    <definedName name="неамрр">#N/A</definedName>
    <definedName name="нееегенененененененннене">#N/A</definedName>
    <definedName name="ненрпп">#N/A</definedName>
    <definedName name="нн">#N/A</definedName>
    <definedName name="Номер_ДЗО">[47]База!$I$43</definedName>
    <definedName name="нормативы">[92]справочники!$B$32:$B$65536</definedName>
    <definedName name="ноя" localSheetId="6">#REF!</definedName>
    <definedName name="ноя">#REF!</definedName>
    <definedName name="ноя2" localSheetId="6">#REF!</definedName>
    <definedName name="ноя2">#REF!</definedName>
    <definedName name="Нояб">#N/A</definedName>
    <definedName name="Ноябрь">#N/A</definedName>
    <definedName name="НП">[109]Исходные!$H$5</definedName>
    <definedName name="НСРФ" localSheetId="9">#REF!</definedName>
    <definedName name="НСРФ">[110]Регионы!$A$2:$A$90</definedName>
    <definedName name="НСРФ2" localSheetId="6">#REF!</definedName>
    <definedName name="НСРФ2" localSheetId="9">#REF!</definedName>
    <definedName name="НСРФ2">#REF!</definedName>
    <definedName name="НУР_ЭСО">[104]Котлы!$Q$220</definedName>
    <definedName name="о" localSheetId="6">#REF!</definedName>
    <definedName name="о">#REF!</definedName>
    <definedName name="о_165" localSheetId="6">#REF!</definedName>
    <definedName name="о_165">#REF!</definedName>
    <definedName name="о_166" localSheetId="6">#REF!</definedName>
    <definedName name="о_166">#REF!</definedName>
    <definedName name="о_167" localSheetId="6">#REF!</definedName>
    <definedName name="о_167">#REF!</definedName>
    <definedName name="о_168" localSheetId="6">#REF!</definedName>
    <definedName name="о_168">#REF!</definedName>
    <definedName name="о_170" localSheetId="6">#REF!</definedName>
    <definedName name="о_170">#REF!</definedName>
    <definedName name="о_171" localSheetId="6">#REF!</definedName>
    <definedName name="о_171">#REF!</definedName>
    <definedName name="о_224" localSheetId="6">#REF!</definedName>
    <definedName name="о_224">#REF!</definedName>
    <definedName name="о_225" localSheetId="6">#REF!</definedName>
    <definedName name="о_225">#REF!</definedName>
    <definedName name="о_235" localSheetId="6">#REF!</definedName>
    <definedName name="о_235">#REF!</definedName>
    <definedName name="о_236" localSheetId="6">#REF!</definedName>
    <definedName name="о_236">#REF!</definedName>
    <definedName name="о_249" localSheetId="6">#REF!</definedName>
    <definedName name="о_249">#REF!</definedName>
    <definedName name="о_250" localSheetId="6">#REF!</definedName>
    <definedName name="о_250">#REF!</definedName>
    <definedName name="о_251" localSheetId="6">#REF!</definedName>
    <definedName name="о_251">#REF!</definedName>
    <definedName name="о_252" localSheetId="6">#REF!</definedName>
    <definedName name="о_252">#REF!</definedName>
    <definedName name="о_531" localSheetId="6">#REF!</definedName>
    <definedName name="о_531">#REF!</definedName>
    <definedName name="о_532" localSheetId="6">#REF!</definedName>
    <definedName name="о_532">#REF!</definedName>
    <definedName name="о_533" localSheetId="6">#REF!</definedName>
    <definedName name="о_533">#REF!</definedName>
    <definedName name="о_553" localSheetId="6">#REF!</definedName>
    <definedName name="о_553">#REF!</definedName>
    <definedName name="о_555i" localSheetId="6">#REF!</definedName>
    <definedName name="о_555i">#REF!</definedName>
    <definedName name="о_556">[27]таврическая!$G$7</definedName>
    <definedName name="о_557">[27]таврическая!$G$9</definedName>
    <definedName name="о_мв10ат1i" localSheetId="5">#REF!</definedName>
    <definedName name="о_мв10ат1i" localSheetId="6">#REF!</definedName>
    <definedName name="о_мв10ат1i">#REF!</definedName>
    <definedName name="о_мв10ат2i" localSheetId="6">#REF!</definedName>
    <definedName name="о_мв10ат2i">#REF!</definedName>
    <definedName name="о_шсов220">[27]иртышская!$G$18</definedName>
    <definedName name="_xlnm.Print_Area" localSheetId="1">'Приложение 2'!$A$1:$D$22</definedName>
    <definedName name="_xlnm.Print_Area" localSheetId="2">'Приложение 3'!$A$1:$D$16</definedName>
    <definedName name="_xlnm.Print_Area" localSheetId="5">'Таблица 3'!$A$1:$J$154</definedName>
    <definedName name="_xlnm.Print_Area" localSheetId="6">'Таблица 4'!$A$1:$I$52</definedName>
    <definedName name="_xlnm.Print_Area">#REF!</definedName>
    <definedName name="огпорпарсм">#N/A</definedName>
    <definedName name="огтитимисмсмсва">#N/A</definedName>
    <definedName name="одкз110" localSheetId="6">'[87]ПС рек'!#REF!</definedName>
    <definedName name="одкз110">'[87]ПС рек'!#REF!</definedName>
    <definedName name="одкз220" localSheetId="6">'[87]ПС рек'!#REF!</definedName>
    <definedName name="одкз220">'[87]ПС рек'!#REF!</definedName>
    <definedName name="одкз35" localSheetId="6">'[87]ПС рек'!#REF!</definedName>
    <definedName name="одкз35">'[87]ПС рек'!#REF!</definedName>
    <definedName name="окт" localSheetId="6">#REF!</definedName>
    <definedName name="окт">#REF!</definedName>
    <definedName name="окт2" localSheetId="6">#REF!</definedName>
    <definedName name="окт2">#REF!</definedName>
    <definedName name="ол" localSheetId="5">[4]FES!#REF!</definedName>
    <definedName name="ол" localSheetId="6">[4]FES!#REF!</definedName>
    <definedName name="ол">[4]FES!#REF!</definedName>
    <definedName name="олдолтрь">#N/A</definedName>
    <definedName name="олло">#N/A</definedName>
    <definedName name="олльимсаы">#N/A</definedName>
    <definedName name="олорлрорит">#N/A</definedName>
    <definedName name="олритиимсмсв">#N/A</definedName>
    <definedName name="олрлпо">#N/A</definedName>
    <definedName name="олрпл">#REF!</definedName>
    <definedName name="олрриоипрм">#N/A</definedName>
    <definedName name="олс">#N/A</definedName>
    <definedName name="омимимсмис">#N/A</definedName>
    <definedName name="ооо">#N/A</definedName>
    <definedName name="Операция" localSheetId="6">#REF!</definedName>
    <definedName name="Операция">#REF!</definedName>
    <definedName name="опропроапрапра">#N/A</definedName>
    <definedName name="опрорпрпапрапрвава">#N/A</definedName>
    <definedName name="ОптРынок">'[13]Производство электроэнергии'!$A$23</definedName>
    <definedName name="ораора">#N/A</definedName>
    <definedName name="ОРГ" localSheetId="6">#REF!</definedName>
    <definedName name="орг" localSheetId="9">#REF!</definedName>
    <definedName name="ОРГ">#REF!</definedName>
    <definedName name="ОРГ_ВО" localSheetId="6">#REF!</definedName>
    <definedName name="ОРГ_ВО">#REF!</definedName>
    <definedName name="ОРГ_ВС" localSheetId="6">#REF!</definedName>
    <definedName name="ОРГ_ВС">#REF!</definedName>
    <definedName name="ОРГ_ТС" localSheetId="6">#REF!</definedName>
    <definedName name="ОРГ_ТС">#REF!</definedName>
    <definedName name="ОРГ_УО" localSheetId="6">#REF!</definedName>
    <definedName name="ОРГ_УО">#REF!</definedName>
    <definedName name="орг2">'[111]НВВ  2015'!$T$2</definedName>
    <definedName name="ОРГАНИЗАЦИЯ" localSheetId="6">#REF!</definedName>
    <definedName name="ОРГАНИЗАЦИЯ" localSheetId="9">#REF!</definedName>
    <definedName name="ОРГАНИЗАЦИЯ">#REF!</definedName>
    <definedName name="орлопапвпа">#N/A</definedName>
    <definedName name="оро">#N/A</definedName>
    <definedName name="ороиприм">#N/A</definedName>
    <definedName name="оролпррпап">#N/A</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ДАЧА">'[91]Баланс по ТЭЦ-1'!$J$99</definedName>
    <definedName name="Отдача_ГРУ">'[91]Баланс по ТЭЦ-1'!$J$120</definedName>
    <definedName name="Отдача110">'[91]Баланс по ТЭЦ-1'!$J$100</definedName>
    <definedName name="отп" localSheetId="6">'[87]ПС рек'!#REF!</definedName>
    <definedName name="отп">'[87]ПС рек'!#REF!</definedName>
    <definedName name="отп35" localSheetId="6">'[87]ПС рек'!#REF!</definedName>
    <definedName name="отп35">'[87]ПС рек'!#REF!</definedName>
    <definedName name="отп35кВ" localSheetId="6">'[87]ПС рек'!#REF!</definedName>
    <definedName name="отп35кВ">'[87]ПС рек'!#REF!</definedName>
    <definedName name="ОтпВСеть" localSheetId="5">#REF!</definedName>
    <definedName name="ОтпВСеть" localSheetId="6">#REF!</definedName>
    <definedName name="ОтпВСеть">#REF!</definedName>
    <definedName name="отпуск">#N/A</definedName>
    <definedName name="ОХР.ТРУДА">#N/A</definedName>
    <definedName name="п_165" localSheetId="5">#REF!</definedName>
    <definedName name="п_165" localSheetId="6">#REF!</definedName>
    <definedName name="п_165">#REF!</definedName>
    <definedName name="п_166" localSheetId="6">#REF!</definedName>
    <definedName name="п_166">#REF!</definedName>
    <definedName name="п_167" localSheetId="6">#REF!</definedName>
    <definedName name="п_167">#REF!</definedName>
    <definedName name="п_168" localSheetId="6">#REF!</definedName>
    <definedName name="п_168">#REF!</definedName>
    <definedName name="п_170" localSheetId="6">#REF!</definedName>
    <definedName name="п_170">#REF!</definedName>
    <definedName name="п_171" localSheetId="6">#REF!</definedName>
    <definedName name="п_171">#REF!</definedName>
    <definedName name="п_224" localSheetId="6">#REF!</definedName>
    <definedName name="п_224">#REF!</definedName>
    <definedName name="п_225" localSheetId="6">#REF!</definedName>
    <definedName name="п_225">#REF!</definedName>
    <definedName name="п_235" localSheetId="6">#REF!</definedName>
    <definedName name="п_235">#REF!</definedName>
    <definedName name="п_236" localSheetId="6">#REF!</definedName>
    <definedName name="п_236">#REF!</definedName>
    <definedName name="п_249" localSheetId="6">#REF!</definedName>
    <definedName name="п_249">#REF!</definedName>
    <definedName name="п_250" localSheetId="6">#REF!</definedName>
    <definedName name="п_250">#REF!</definedName>
    <definedName name="п_251" localSheetId="6">#REF!</definedName>
    <definedName name="п_251">#REF!</definedName>
    <definedName name="п_252" localSheetId="6">#REF!</definedName>
    <definedName name="п_252">#REF!</definedName>
    <definedName name="п_531" localSheetId="6">#REF!</definedName>
    <definedName name="п_531">#REF!</definedName>
    <definedName name="п_532" localSheetId="6">#REF!</definedName>
    <definedName name="п_532">#REF!</definedName>
    <definedName name="п_533" localSheetId="6">#REF!</definedName>
    <definedName name="п_533">#REF!</definedName>
    <definedName name="п_553" localSheetId="6">#REF!</definedName>
    <definedName name="п_553">#REF!</definedName>
    <definedName name="п_555i" localSheetId="6">#REF!</definedName>
    <definedName name="п_555i">#REF!</definedName>
    <definedName name="п_556">[27]таврическая!$G$6</definedName>
    <definedName name="п_557">[27]таврическая!$G$8</definedName>
    <definedName name="п_авг" localSheetId="6">#REF!</definedName>
    <definedName name="п_авг">#REF!</definedName>
    <definedName name="п_апр" localSheetId="6">#REF!</definedName>
    <definedName name="п_апр">#REF!</definedName>
    <definedName name="п_в15ат1" localSheetId="5">#REF!</definedName>
    <definedName name="п_в15ат1" localSheetId="6">#REF!</definedName>
    <definedName name="п_в15ат1">#REF!</definedName>
    <definedName name="п_в15ат2" localSheetId="6">#REF!</definedName>
    <definedName name="п_в15ат2">#REF!</definedName>
    <definedName name="п_дек" localSheetId="6">#REF!</definedName>
    <definedName name="п_дек">#REF!</definedName>
    <definedName name="п_июл" localSheetId="6">#REF!</definedName>
    <definedName name="п_июл">#REF!</definedName>
    <definedName name="п_июн" localSheetId="6">#REF!</definedName>
    <definedName name="п_июн">#REF!</definedName>
    <definedName name="п_май" localSheetId="6">#REF!</definedName>
    <definedName name="п_май">#REF!</definedName>
    <definedName name="п_мар" localSheetId="6">#REF!</definedName>
    <definedName name="п_мар">#REF!</definedName>
    <definedName name="п_мв10ат1i" localSheetId="6">#REF!</definedName>
    <definedName name="п_мв10ат1i">#REF!</definedName>
    <definedName name="п_мв10ат2i" localSheetId="6">#REF!</definedName>
    <definedName name="п_мв10ат2i">#REF!</definedName>
    <definedName name="п_ноя" localSheetId="6">#REF!</definedName>
    <definedName name="п_ноя">#REF!</definedName>
    <definedName name="п_окт" localSheetId="6">#REF!</definedName>
    <definedName name="п_окт">#REF!</definedName>
    <definedName name="п_сен" localSheetId="6">#REF!</definedName>
    <definedName name="п_сен">#REF!</definedName>
    <definedName name="п_ф6" localSheetId="6">#REF!</definedName>
    <definedName name="п_ф6">#REF!</definedName>
    <definedName name="п_ф9" localSheetId="6">#REF!</definedName>
    <definedName name="п_ф9">#REF!</definedName>
    <definedName name="п_фев" localSheetId="6">#REF!</definedName>
    <definedName name="п_фев">#REF!</definedName>
    <definedName name="п_шсов220">[27]иртышская!$G$17</definedName>
    <definedName name="п_янв" localSheetId="6">#REF!</definedName>
    <definedName name="п_янв">#REF!</definedName>
    <definedName name="па" localSheetId="6">#REF!</definedName>
    <definedName name="па">#REF!</definedName>
    <definedName name="павапп" localSheetId="5">[9]!павапп</definedName>
    <definedName name="павапп" localSheetId="6">[9]!павапп</definedName>
    <definedName name="павапп">[29]!павапп</definedName>
    <definedName name="паопаорпопро">#N/A</definedName>
    <definedName name="парапаорар">#N/A</definedName>
    <definedName name="пвп">'[112]ИТ-бюджет'!$L$5:$L$99</definedName>
    <definedName name="первый" localSheetId="5">#REF!</definedName>
    <definedName name="первый" localSheetId="6">#REF!</definedName>
    <definedName name="первый">#REF!</definedName>
    <definedName name="Период" localSheetId="5">#REF!</definedName>
    <definedName name="Период" localSheetId="6">#REF!</definedName>
    <definedName name="Период">#REF!</definedName>
    <definedName name="Период_Выбрано" localSheetId="5">#REF!</definedName>
    <definedName name="Период_Выбрано" localSheetId="6">#REF!</definedName>
    <definedName name="Период_Выбрано">#REF!</definedName>
    <definedName name="период_регулирования">[113]сервисный!$E$41</definedName>
    <definedName name="ПериодРегулирования" localSheetId="5">[74]Заголовок!$B$14</definedName>
    <definedName name="ПериодРегулирования" localSheetId="6">[74]Заголовок!$B$14</definedName>
    <definedName name="ПериодРегулирования" localSheetId="9">#REF!</definedName>
    <definedName name="ПериодРегулирования">[22]Заголовок!$B$14</definedName>
    <definedName name="периоды" localSheetId="9">[92]справочники!$F$16:$F$18</definedName>
    <definedName name="периоды">[114]Титул!$R$1:$R$20</definedName>
    <definedName name="Периоды_18_2" localSheetId="6">'[115]18.2'!#REF!</definedName>
    <definedName name="Периоды_18_2" localSheetId="9">#REF!</definedName>
    <definedName name="Периоды_18_2">'[115]18.2'!#REF!</definedName>
    <definedName name="пиримисмсмчсы">#N/A</definedName>
    <definedName name="План_амортизации_РСК" localSheetId="6">#REF!</definedName>
    <definedName name="План_амортизации_РСК">#REF!</definedName>
    <definedName name="план56">#N/A</definedName>
    <definedName name="пмисмсмсчсмч">#N/A</definedName>
    <definedName name="ПМС">#N/A</definedName>
    <definedName name="ПМС1">#N/A</definedName>
    <definedName name="по_б_вн" localSheetId="6">#REF!</definedName>
    <definedName name="по_б_вн">#REF!</definedName>
    <definedName name="по_б_всего" localSheetId="6">#REF!</definedName>
    <definedName name="по_б_всего">#REF!</definedName>
    <definedName name="по_б_нн" localSheetId="6">#REF!</definedName>
    <definedName name="по_б_нн">#REF!</definedName>
    <definedName name="по_б_сн1" localSheetId="6">#REF!</definedName>
    <definedName name="по_б_сн1">#REF!</definedName>
    <definedName name="по_б_сн2" localSheetId="6">#REF!</definedName>
    <definedName name="по_б_сн2">#REF!</definedName>
    <definedName name="по_нас_всего" localSheetId="6">#REF!</definedName>
    <definedName name="по_нас_всего">#REF!</definedName>
    <definedName name="по_насел_сн2" localSheetId="6">#REF!</definedName>
    <definedName name="по_насел_сн2">#REF!</definedName>
    <definedName name="Погрешность_вычислений" localSheetId="5">#REF!</definedName>
    <definedName name="Погрешность_вычислений" localSheetId="6">#REF!</definedName>
    <definedName name="Погрешность_вычислений">#REF!</definedName>
    <definedName name="Подоперация" localSheetId="6">#REF!</definedName>
    <definedName name="Подоперация">#REF!</definedName>
    <definedName name="подпись">#REF!</definedName>
    <definedName name="показатель" localSheetId="5">#REF!</definedName>
    <definedName name="показатель" localSheetId="6">#REF!</definedName>
    <definedName name="показатель">#REF!</definedName>
    <definedName name="пол_нас_нн" localSheetId="6">#REF!</definedName>
    <definedName name="пол_нас_нн">#REF!</definedName>
    <definedName name="Порог_проверки" localSheetId="5">#REF!</definedName>
    <definedName name="Порог_проверки" localSheetId="6">#REF!</definedName>
    <definedName name="Порог_проверки">#REF!</definedName>
    <definedName name="Порог_Резервный_Фонд" localSheetId="5">#REF!</definedName>
    <definedName name="Порог_Резервный_Фонд" localSheetId="6">#REF!</definedName>
    <definedName name="Порог_Резервный_Фонд">#REF!</definedName>
    <definedName name="порпол">'[116]ИТ-бюджет'!$L$5:$L$99</definedName>
    <definedName name="ПоследнийГод" localSheetId="5">[100]Заголовок!$B$16</definedName>
    <definedName name="ПоследнийГод" localSheetId="6">[100]Заголовок!$B$16</definedName>
    <definedName name="ПоследнийГод" localSheetId="9">#REF!</definedName>
    <definedName name="ПоследнийГод">[22]Заголовок!$B$16</definedName>
    <definedName name="Потери" localSheetId="5">#REF!</definedName>
    <definedName name="Потери" localSheetId="6">#REF!</definedName>
    <definedName name="Потери">#REF!</definedName>
    <definedName name="Потери110" localSheetId="6">#REF!</definedName>
    <definedName name="Потери110">#REF!</definedName>
    <definedName name="Потери6" localSheetId="6">#REF!</definedName>
    <definedName name="Потери6">#REF!</definedName>
    <definedName name="ПотериРУ" localSheetId="6">#REF!</definedName>
    <definedName name="ПотериРУ">#REF!</definedName>
    <definedName name="ПотериТР" localSheetId="6">#REF!</definedName>
    <definedName name="ПотериТР">#REF!</definedName>
    <definedName name="ПотериТРСН" localSheetId="6">#REF!</definedName>
    <definedName name="ПотериТРСН">#REF!</definedName>
    <definedName name="ПотериТЭ">[13]Лист!$A$400</definedName>
    <definedName name="ППЖТ">'[91]Баланс по ТЭЦ-1'!$J$194</definedName>
    <definedName name="пппп">#N/A</definedName>
    <definedName name="пр" localSheetId="5">[9]!пр</definedName>
    <definedName name="пр" localSheetId="6">[9]!пр</definedName>
    <definedName name="пр" localSheetId="9">#N/A</definedName>
    <definedName name="пр">[29]!пр</definedName>
    <definedName name="праорарпвкав">#N/A</definedName>
    <definedName name="предприятие">[92]справочники!$D$23</definedName>
    <definedName name="прибыль">#N/A</definedName>
    <definedName name="ПРИЕМ">'[91]Баланс по ТЭЦ-1'!$J$86</definedName>
    <definedName name="Прием110">'[91]Баланс по ТЭЦ-1'!$J$87</definedName>
    <definedName name="Признак" localSheetId="6">'[87]ПС рек'!#REF!</definedName>
    <definedName name="Признак">'[87]ПС рек'!#REF!</definedName>
    <definedName name="прил">#N/A</definedName>
    <definedName name="ПРИХОД">'[91]Баланс по ТЭЦ-1'!$J$186</definedName>
    <definedName name="Приход_расход" localSheetId="6">#REF!</definedName>
    <definedName name="Приход_расход">#REF!</definedName>
    <definedName name="ПрНуж">'[91]Баланс по ТЭЦ-1'!$J$198</definedName>
    <definedName name="про" localSheetId="5">[9]!про</definedName>
    <definedName name="про" localSheetId="6">[9]!про</definedName>
    <definedName name="про" localSheetId="9">#REF!</definedName>
    <definedName name="про">[29]!про</definedName>
    <definedName name="про_1">NA()</definedName>
    <definedName name="про_2">NA()</definedName>
    <definedName name="про_3">NA()</definedName>
    <definedName name="про_4">NA()</definedName>
    <definedName name="про_5">NA()</definedName>
    <definedName name="про_6">NA()</definedName>
    <definedName name="Проект" localSheetId="6">#REF!</definedName>
    <definedName name="Проект">#REF!</definedName>
    <definedName name="пропорпшгршг">#N/A</definedName>
    <definedName name="ПроцентФСС">[99]Доли!$F$17</definedName>
    <definedName name="прочее" localSheetId="6">'[87]ПС рек'!#REF!</definedName>
    <definedName name="прочее">'[87]ПС рек'!#REF!</definedName>
    <definedName name="Прочие_электроэнергии">'[73]Производство электроэнергии'!$A$132</definedName>
    <definedName name="прош_год" localSheetId="6">#REF!</definedName>
    <definedName name="прош_год">#REF!</definedName>
    <definedName name="прпрапапвавав">#N/A</definedName>
    <definedName name="прпропрпрпорп">#N/A</definedName>
    <definedName name="пррпрпрпорпроп">#N/A</definedName>
    <definedName name="пршл">#REF!</definedName>
    <definedName name="ПЭ" localSheetId="9">[78]Справочники!$A$10:$A$12</definedName>
    <definedName name="ПЭ">[100]Справочники!$A$10:$A$12</definedName>
    <definedName name="р" localSheetId="5">#REF!</definedName>
    <definedName name="р" localSheetId="6">#REF!</definedName>
    <definedName name="р" localSheetId="9">#N/A</definedName>
    <definedName name="р">[0]!P5_SCOPE_PER_PRT,[0]!P6_SCOPE_PER_PRT,[0]!P7_SCOPE_PER_PRT,[0]!P8_SCOPE_PER_PRT</definedName>
    <definedName name="рагпл">#N/A</definedName>
    <definedName name="РАО" localSheetId="5">[9]!РАО</definedName>
    <definedName name="РАО" localSheetId="6">[9]!РАО</definedName>
    <definedName name="РАО">[29]!РАО</definedName>
    <definedName name="рапмапыввя">#N/A</definedName>
    <definedName name="Расчет_амортизации" localSheetId="6">#REF!</definedName>
    <definedName name="Расчет_амортизации">#REF!</definedName>
    <definedName name="расчет_контроль">#REF!</definedName>
    <definedName name="Расчет_НДС">'[117]БФ-2-5-П'!$B$6</definedName>
    <definedName name="Расчет_НПр">'[118]НП-2-12-П'!$B$6</definedName>
    <definedName name="расчетконтроль">#REF!</definedName>
    <definedName name="РГК" localSheetId="9">[78]Справочники!$A$4:$A$4</definedName>
    <definedName name="РГК">[100]Справочники!$A$4:$A$4</definedName>
    <definedName name="Регионы">'[119]Имя диапазона'!$A$3:$A$40</definedName>
    <definedName name="_xlnm.Recorder" localSheetId="5">#REF!</definedName>
    <definedName name="_xlnm.Recorder" localSheetId="6">#REF!</definedName>
    <definedName name="_xlnm.Recorder">#REF!</definedName>
    <definedName name="реч">#N/A</definedName>
    <definedName name="ри">#N/A</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#N/A</definedName>
    <definedName name="рп">#REF!</definedName>
    <definedName name="рп_1">NA()</definedName>
    <definedName name="рп_2">NA()</definedName>
    <definedName name="рп_3">NA()</definedName>
    <definedName name="рп_4">NA()</definedName>
    <definedName name="рп_5">NA()</definedName>
    <definedName name="рп_6">NA()</definedName>
    <definedName name="рпарпапрап">#N/A</definedName>
    <definedName name="рпо">'[69]ИТ-бюджет'!$L$5:$L$99</definedName>
    <definedName name="рпплордлпава">#N/A</definedName>
    <definedName name="рпрпмимимссмваы">#N/A</definedName>
    <definedName name="рск2">#N/A</definedName>
    <definedName name="рск3">#N/A</definedName>
    <definedName name="рсср">#N/A</definedName>
    <definedName name="с">#N/A</definedName>
    <definedName name="с1">#N/A</definedName>
    <definedName name="сав" localSheetId="5">'[30]5'!#REF!</definedName>
    <definedName name="сав" localSheetId="6">'[30]5'!#REF!</definedName>
    <definedName name="сав">'[30]5'!#REF!</definedName>
    <definedName name="СальдоПереток">'[13]Производство электроэнергии'!$A$38</definedName>
    <definedName name="сапвпавапвапвп">#N/A</definedName>
    <definedName name="Саратов" localSheetId="6">#REF!</definedName>
    <definedName name="Саратов">#REF!</definedName>
    <definedName name="сваеррта">#N/A</definedName>
    <definedName name="свмпвппв">#N/A</definedName>
    <definedName name="Сводный_бюджет_прям_затрат_РСК" localSheetId="6">#REF!</definedName>
    <definedName name="Сводный_бюджет_прям_затрат_РСК">#REF!</definedName>
    <definedName name="СДТУ" localSheetId="6">'[87]ПС рек'!#REF!</definedName>
    <definedName name="СДТУ">'[87]ПС рек'!#REF!</definedName>
    <definedName name="себ">#N/A</definedName>
    <definedName name="себестоимость2">#N/A</definedName>
    <definedName name="семь" localSheetId="6">#REF!</definedName>
    <definedName name="семь">#REF!</definedName>
    <definedName name="сен" localSheetId="6">#REF!</definedName>
    <definedName name="сен">#REF!</definedName>
    <definedName name="сен2" localSheetId="6">#REF!</definedName>
    <definedName name="сен2">#REF!</definedName>
    <definedName name="СетУсл">[107]СлКлассПриток!$C$42:$C$51</definedName>
    <definedName name="ск">#N/A</definedName>
    <definedName name="СН">'[91]Баланс по ТЭЦ-1'!$J$24</definedName>
    <definedName name="СН_Б">[27]сибирь!$H$16</definedName>
    <definedName name="СН_З" localSheetId="5">#REF!</definedName>
    <definedName name="СН_З" localSheetId="6">#REF!</definedName>
    <definedName name="СН_З">#REF!</definedName>
    <definedName name="СН_И" localSheetId="6">#REF!</definedName>
    <definedName name="СН_И">#REF!</definedName>
    <definedName name="СН_С" localSheetId="6">#REF!</definedName>
    <definedName name="СН_С">#REF!</definedName>
    <definedName name="СН_Т" localSheetId="6">'[120]табл 1'!#REF!</definedName>
    <definedName name="СН_Т">'[120]табл 1'!#REF!</definedName>
    <definedName name="СОБ" localSheetId="6">'[87]ПС рек'!#REF!</definedName>
    <definedName name="СОБ">'[87]ПС рек'!#REF!</definedName>
    <definedName name="Собст" localSheetId="5">'[98]эл ст'!$A$360:$IV$360</definedName>
    <definedName name="Собст" localSheetId="6">'[98]эл ст'!$A$360:$IV$360</definedName>
    <definedName name="Собст" localSheetId="9">'[98]эл ст'!$A$360:$IV$360</definedName>
    <definedName name="Собст">'[98]эл ст'!$360:$360</definedName>
    <definedName name="Собств" localSheetId="5">'[98]эл ст'!$A$369:$IV$369</definedName>
    <definedName name="Собств" localSheetId="6">'[98]эл ст'!$A$369:$IV$369</definedName>
    <definedName name="Собств" localSheetId="9">'[98]эл ст'!$A$369:$IV$369</definedName>
    <definedName name="Собств">'[98]эл ст'!$369:$369</definedName>
    <definedName name="сокращение">#N/A</definedName>
    <definedName name="сомп">#N/A</definedName>
    <definedName name="сомпас">#N/A</definedName>
    <definedName name="Список_ДЗО" localSheetId="5">#REF!</definedName>
    <definedName name="Список_ДЗО" localSheetId="6">#REF!</definedName>
    <definedName name="Список_ДЗО">#REF!</definedName>
    <definedName name="список_контр.котловой">[121]t_Настройки!$B$42:$B$53</definedName>
    <definedName name="Список_контрагентов">[121]t_Настройки!$B$36:$B$39</definedName>
    <definedName name="Список_филиалов">[121]t_Настройки!$B$23:$B$26</definedName>
    <definedName name="список_филиалов1">[121]t_Настройки!$B$29:$B$33</definedName>
    <definedName name="способ_подачи">[122]справочники!$D$5:$D$8</definedName>
    <definedName name="сс">#N/A</definedName>
    <definedName name="сссс">#N/A</definedName>
    <definedName name="ссы">#N/A</definedName>
    <definedName name="ссы2">#N/A</definedName>
    <definedName name="Ставка_ЕСН">0.26</definedName>
    <definedName name="ставка_НДС">18%</definedName>
    <definedName name="Статья" localSheetId="6">#REF!</definedName>
    <definedName name="Статья">#REF!</definedName>
    <definedName name="Стр_Кот">[13]структура!$A$38</definedName>
    <definedName name="Стр_ПерТЭ">[13]структура!$A$48</definedName>
    <definedName name="Стр_ПерЭЭ">[13]структура!$A$16</definedName>
    <definedName name="Стр_ПрТЭ">[13]структура!$A$26</definedName>
    <definedName name="Стр_ПрЭЭ">[13]структура!$A$5</definedName>
    <definedName name="Стр_ТЭС">[13]структура!$A$32</definedName>
    <definedName name="Стр_Финансы">[13]структура!$A$84</definedName>
    <definedName name="Стр_Финансы2">[13]структура!$A$49</definedName>
    <definedName name="сумма_по_договору" localSheetId="6">#REF!</definedName>
    <definedName name="сумма_по_договору">#REF!</definedName>
    <definedName name="счетГВС">[92]Исходные_данные!$X$2</definedName>
    <definedName name="счетконденсат">[92]Исходные_данные!$AB$2</definedName>
    <definedName name="счетПАР">[92]Исходные_данные!$Z$2</definedName>
    <definedName name="счетТС">[92]Исходные_данные!$V$2</definedName>
    <definedName name="т" localSheetId="5">[9]!т</definedName>
    <definedName name="т" localSheetId="6">[9]!т</definedName>
    <definedName name="т">[29]!т</definedName>
    <definedName name="т11всего_1">[13]Т11!$B$38</definedName>
    <definedName name="т11всего_2">[13]Т11!$B$69</definedName>
    <definedName name="т12п1_1">[60]Т12!$A$10</definedName>
    <definedName name="т12п1_2">[60]Т12!$A$22</definedName>
    <definedName name="т12п2_1">[60]Т12!$A$15</definedName>
    <definedName name="т12п2_2">[60]Т12!$A$27</definedName>
    <definedName name="т19.1п16">[13]Т19.1!$B$39</definedName>
    <definedName name="т1п15">[13]Т1!$B$36</definedName>
    <definedName name="т2п11">[13]Т2!$B$42</definedName>
    <definedName name="т2п12">[13]Т2!$B$47</definedName>
    <definedName name="т2п13">[13]Т2!$B$48</definedName>
    <definedName name="т3итого">[13]Т3!$B$31</definedName>
    <definedName name="т3п3" localSheetId="6">[60]Т3!#REF!</definedName>
    <definedName name="т3п3">[60]Т3!#REF!</definedName>
    <definedName name="т44">[122]Т4.4!#REF!</definedName>
    <definedName name="т6п5_1">[13]Т6!$B$12</definedName>
    <definedName name="т6п5_2">[13]Т6!$B$18</definedName>
    <definedName name="т7п4_1">[13]Т7!$B$20</definedName>
    <definedName name="т7п4_2">[13]Т7!$B$37</definedName>
    <definedName name="т7п5_1">[13]Т7!$B$22</definedName>
    <definedName name="т7п5_2">[13]Т7!$B$39</definedName>
    <definedName name="т7п6_1">[13]Т7!$B$25</definedName>
    <definedName name="т7п6_2">[13]Т7!$B$42</definedName>
    <definedName name="т8п1">[13]Т8!$B$8</definedName>
    <definedName name="таня">#N/A</definedName>
    <definedName name="текмес" localSheetId="6">#REF!</definedName>
    <definedName name="текмес">#REF!</definedName>
    <definedName name="текмес2" localSheetId="6">#REF!</definedName>
    <definedName name="текмес2">#REF!</definedName>
    <definedName name="тел">'[123]ввод данных'!$C$4</definedName>
    <definedName name="телефон">'[124]ввод данных'!$C$4</definedName>
    <definedName name="температуры">[92]справочники!$N$4:$AC$65536</definedName>
    <definedName name="тепло">#N/A</definedName>
    <definedName name="теплоноситель">[92]справочники!$H$5:$H$8</definedName>
    <definedName name="тип_прокладки">[122]справочники!$F$5:$F$9</definedName>
    <definedName name="тооооо" localSheetId="5">#REF!</definedName>
    <definedName name="тооооо" localSheetId="6">#REF!</definedName>
    <definedName name="тооооо">#REF!</definedName>
    <definedName name="ТПм">'[125]НВВ утв тарифы'!$H$17</definedName>
    <definedName name="третий" localSheetId="5">#REF!</definedName>
    <definedName name="третий" localSheetId="6">#REF!</definedName>
    <definedName name="третий">#REF!</definedName>
    <definedName name="ть">#N/A</definedName>
    <definedName name="тэ44">[92]Т4.4!$A$2:$O$65536</definedName>
    <definedName name="Тюменьэнерго" localSheetId="6">#REF!</definedName>
    <definedName name="Тюменьэнерго">#REF!</definedName>
    <definedName name="у">#N/A</definedName>
    <definedName name="у1">#N/A</definedName>
    <definedName name="уа">'[126]ИТ-бюджет'!$L$5:$L$99</definedName>
    <definedName name="уакувпа">'[127]ИТ-бюджет'!$L$5:$L$99</definedName>
    <definedName name="уваупа">'[128]ИТ-бюджет'!$L$5:$L$99</definedName>
    <definedName name="увп">'[129]ИТ-бюджет'!$L$5:$L$98</definedName>
    <definedName name="УГОЛЬ" localSheetId="9">[78]Справочники!$A$19:$A$21</definedName>
    <definedName name="УГОЛЬ">[100]Справочники!$A$19:$A$21</definedName>
    <definedName name="уепа" localSheetId="6">#REF!</definedName>
    <definedName name="уепа">#REF!</definedName>
    <definedName name="уепау" localSheetId="6">#REF!</definedName>
    <definedName name="уепау">#REF!</definedName>
    <definedName name="ук">#N/A</definedName>
    <definedName name="умер">#N/A</definedName>
    <definedName name="уп">'[130]ИТ-бюджет'!$L$5:$L$99</definedName>
    <definedName name="упавп">'[116]ИТ-бюджет'!$L$5:$L$99</definedName>
    <definedName name="упакуп" localSheetId="6">#REF!</definedName>
    <definedName name="упакуп">#REF!</definedName>
    <definedName name="УПХ">[131]СлКлассОтток!$D$78:$D$91</definedName>
    <definedName name="уу">#N/A</definedName>
    <definedName name="УФ">#N/A</definedName>
    <definedName name="уываываывыпавыа">#N/A</definedName>
    <definedName name="уыукпе">#N/A</definedName>
    <definedName name="ф2">'[132]план 2000'!$G$643</definedName>
    <definedName name="фам">#N/A</definedName>
    <definedName name="фев" localSheetId="6">#REF!</definedName>
    <definedName name="фев">#REF!</definedName>
    <definedName name="фев2" localSheetId="6">#REF!</definedName>
    <definedName name="фев2">#REF!</definedName>
    <definedName name="Филиал" localSheetId="6">#REF!</definedName>
    <definedName name="Филиал">#REF!</definedName>
    <definedName name="Филиалы">[107]СлЦО!$C$6:$C$12</definedName>
    <definedName name="фио">#REF!</definedName>
    <definedName name="фо" localSheetId="6">#REF!</definedName>
    <definedName name="фо">#REF!</definedName>
    <definedName name="Форма">#N/A</definedName>
    <definedName name="фот2019">#REF!</definedName>
    <definedName name="ФСН">'[91]Баланс по ТЭЦ-1'!$J$58</definedName>
    <definedName name="фф">#N/A</definedName>
    <definedName name="ФЦН1">'[91]Баланс по ТЭЦ-1'!$J$152</definedName>
    <definedName name="ФЦН2">'[91]Баланс по ТЭЦ-1'!$J$153</definedName>
    <definedName name="фыаспит">#N/A</definedName>
    <definedName name="ХН">'[91]Баланс по ТЭЦ-1'!$J$68</definedName>
    <definedName name="хх">'[26]6'!$B$28:$B$37,'[26]6'!$D$28:$H$37,'[26]6'!$J$28:$N$37,'[26]6'!$D$39:$H$41,'[26]6'!$J$39:$N$41,'[26]6'!$B$46:$B$55,P1_T6_Protect</definedName>
    <definedName name="хэзббббшоолп">#N/A</definedName>
    <definedName name="ц">#N/A</definedName>
    <definedName name="ц1">#N/A</definedName>
    <definedName name="ЦО">[107]СлЦО!$C$7:$C$50</definedName>
    <definedName name="цу">#N/A</definedName>
    <definedName name="цуа">#N/A</definedName>
    <definedName name="цупакувп">'[133]ИТ-бюджет'!$L$5:$L$98</definedName>
    <definedName name="чавапвапвавав">#N/A</definedName>
    <definedName name="часы_работы">[92]справочники!$D$16:$D$20</definedName>
    <definedName name="черновик">#N/A</definedName>
    <definedName name="четвертый" localSheetId="5">#REF!</definedName>
    <definedName name="четвертый" localSheetId="6">#REF!</definedName>
    <definedName name="четвертый">#REF!</definedName>
    <definedName name="Ш_СК">[13]Ш_Передача_ЭЭ!$A$79</definedName>
    <definedName name="шглоьотьиита">#N/A</definedName>
    <definedName name="шгншногрппрпр">#N/A</definedName>
    <definedName name="шгоропропрап">#N/A</definedName>
    <definedName name="шгшщгшпрпрапа">#N/A</definedName>
    <definedName name="шир_дан" localSheetId="6">#REF!</definedName>
    <definedName name="шир_дан">#REF!</definedName>
    <definedName name="шир_отч" localSheetId="6">#REF!</definedName>
    <definedName name="шир_отч">#REF!</definedName>
    <definedName name="шир_прош" localSheetId="6">#REF!</definedName>
    <definedName name="шир_прош">#REF!</definedName>
    <definedName name="шир_тек" localSheetId="6">#REF!</definedName>
    <definedName name="шир_тек">#REF!</definedName>
    <definedName name="шогоитими">#N/A</definedName>
    <definedName name="шорорррпапра">#N/A</definedName>
    <definedName name="шоррпвакуф">#N/A</definedName>
    <definedName name="шорттисаавч">#N/A</definedName>
    <definedName name="штлоррпммпачв">#N/A</definedName>
    <definedName name="шшшшшо">#N/A</definedName>
    <definedName name="шщщолоорпап">#N/A</definedName>
    <definedName name="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олььти">#N/A</definedName>
    <definedName name="щшропса">#N/A</definedName>
    <definedName name="щшщгтропрпвс">#N/A</definedName>
    <definedName name="щщ">#N/A</definedName>
    <definedName name="щщщ">#N/A</definedName>
    <definedName name="ы">#N/A</definedName>
    <definedName name="ы11" localSheetId="5">'[120]табл 1'!#REF!</definedName>
    <definedName name="ы11" localSheetId="6">'[120]табл 1'!#REF!</definedName>
    <definedName name="ы11">'[120]табл 1'!#REF!</definedName>
    <definedName name="ыаппр">#N/A</definedName>
    <definedName name="ыаупп">#N/A</definedName>
    <definedName name="ыаыыа">#N/A</definedName>
    <definedName name="ыв">#N/A</definedName>
    <definedName name="ывпкывк">#N/A</definedName>
    <definedName name="ывпмьпь">#N/A</definedName>
    <definedName name="ывявапро">#N/A</definedName>
    <definedName name="ымпы">#N/A</definedName>
    <definedName name="ыпр">#N/A</definedName>
    <definedName name="ыфса">#N/A</definedName>
    <definedName name="ыыыы">#N/A</definedName>
    <definedName name="ь" localSheetId="6">#REF!</definedName>
    <definedName name="ь">#REF!</definedName>
    <definedName name="ьтьтьтьт">#REF!</definedName>
    <definedName name="ЬЬ">'[134]ИТОГИ  по Н,Р,Э,Q'!$A$2:$IV$4</definedName>
    <definedName name="ььтлдолртот">#N/A</definedName>
    <definedName name="ээ">#N/A</definedName>
    <definedName name="ю">#N/A</definedName>
    <definedName name="юю" localSheetId="6">P1_T29?item_ext?2СТ.Э</definedName>
    <definedName name="юю">P1_T29?item_ext?2СТ.Э</definedName>
    <definedName name="ююююююю">#N/A</definedName>
    <definedName name="я" localSheetId="5">#REF!</definedName>
    <definedName name="я" localSheetId="6">#REF!</definedName>
    <definedName name="я" localSheetId="9">#N/A</definedName>
    <definedName name="я">#REF!</definedName>
    <definedName name="янв" localSheetId="6">#REF!</definedName>
    <definedName name="янв">#REF!</definedName>
    <definedName name="янв2" localSheetId="6">#REF!</definedName>
    <definedName name="янв2">#REF!</definedName>
    <definedName name="Янтарьэнерго" localSheetId="6">#REF!</definedName>
    <definedName name="Янтарьэнерго">#REF!</definedName>
    <definedName name="яя">#N/A</definedName>
    <definedName name="яяя">#N/A</definedName>
  </definedNames>
  <calcPr calcId="145621"/>
</workbook>
</file>

<file path=xl/calcChain.xml><?xml version="1.0" encoding="utf-8"?>
<calcChain xmlns="http://schemas.openxmlformats.org/spreadsheetml/2006/main">
  <c r="Q4" i="11" l="1"/>
  <c r="R4" i="11"/>
  <c r="P4" i="11"/>
  <c r="D83" i="11" l="1"/>
  <c r="E83" i="11"/>
  <c r="C83" i="11"/>
  <c r="D82" i="11"/>
  <c r="I82" i="11" s="1"/>
  <c r="E82" i="11"/>
  <c r="C82" i="11"/>
  <c r="I83" i="11"/>
  <c r="I81" i="11"/>
  <c r="D81" i="11"/>
  <c r="E81" i="11"/>
  <c r="C81" i="11"/>
  <c r="J80" i="11"/>
  <c r="K80" i="11"/>
  <c r="C80" i="11"/>
  <c r="I80" i="11" s="1"/>
  <c r="D80" i="11"/>
  <c r="E80" i="11"/>
  <c r="J79" i="11"/>
  <c r="K79" i="11"/>
  <c r="I79" i="11"/>
  <c r="J78" i="11"/>
  <c r="K78" i="11"/>
  <c r="C78" i="11"/>
  <c r="I78" i="11"/>
  <c r="D78" i="11"/>
  <c r="E78" i="11"/>
  <c r="D79" i="11"/>
  <c r="E79" i="11"/>
  <c r="C79" i="11"/>
  <c r="J77" i="11"/>
  <c r="K77" i="11"/>
  <c r="C77" i="11"/>
  <c r="I77" i="11" s="1"/>
  <c r="D77" i="11"/>
  <c r="E77" i="11"/>
  <c r="J76" i="11"/>
  <c r="K76" i="11"/>
  <c r="C76" i="11"/>
  <c r="I76" i="11"/>
  <c r="D76" i="11"/>
  <c r="E76" i="11"/>
  <c r="J75" i="11"/>
  <c r="K75" i="11"/>
  <c r="C75" i="11"/>
  <c r="I75" i="11" s="1"/>
  <c r="J74" i="11"/>
  <c r="K74" i="11"/>
  <c r="C74" i="11"/>
  <c r="I74" i="11"/>
  <c r="D75" i="11"/>
  <c r="E75" i="11"/>
  <c r="J73" i="11"/>
  <c r="K73" i="11"/>
  <c r="C73" i="11"/>
  <c r="I73" i="11" s="1"/>
  <c r="C72" i="11"/>
  <c r="I72" i="11" s="1"/>
  <c r="J72" i="11"/>
  <c r="K72" i="11"/>
  <c r="D74" i="11"/>
  <c r="E74" i="11"/>
  <c r="D73" i="11"/>
  <c r="E73" i="11"/>
  <c r="D72" i="11"/>
  <c r="E72" i="11"/>
  <c r="E70" i="11"/>
  <c r="D70" i="11"/>
  <c r="C70" i="11"/>
  <c r="P59" i="11"/>
  <c r="S50" i="11"/>
  <c r="Y49" i="11"/>
  <c r="X49" i="11"/>
  <c r="W49" i="11"/>
  <c r="V49" i="11"/>
  <c r="U49" i="11"/>
  <c r="T49" i="11"/>
  <c r="S48" i="11"/>
  <c r="Y47" i="11"/>
  <c r="X47" i="11"/>
  <c r="W47" i="11"/>
  <c r="V47" i="11"/>
  <c r="U47" i="11"/>
  <c r="T47" i="11"/>
  <c r="F47" i="11"/>
  <c r="E47" i="11"/>
  <c r="D47" i="11"/>
  <c r="C47" i="11"/>
  <c r="G47" i="11" s="1"/>
  <c r="L46" i="11"/>
  <c r="K46" i="11"/>
  <c r="J46" i="11"/>
  <c r="I46" i="11"/>
  <c r="H46" i="11"/>
  <c r="G46" i="11"/>
  <c r="Y45" i="11"/>
  <c r="X45" i="11"/>
  <c r="W45" i="11"/>
  <c r="V45" i="11"/>
  <c r="U45" i="11"/>
  <c r="T45" i="11"/>
  <c r="L45" i="11"/>
  <c r="K45" i="11"/>
  <c r="J45" i="11"/>
  <c r="I45" i="11"/>
  <c r="H45" i="11"/>
  <c r="G45" i="11"/>
  <c r="Y44" i="11"/>
  <c r="X44" i="11"/>
  <c r="W44" i="11"/>
  <c r="V44" i="11"/>
  <c r="U44" i="11"/>
  <c r="T44" i="11"/>
  <c r="L44" i="11"/>
  <c r="K44" i="11"/>
  <c r="J44" i="11"/>
  <c r="I44" i="11"/>
  <c r="H44" i="11"/>
  <c r="G44" i="11"/>
  <c r="Y43" i="11"/>
  <c r="X43" i="11"/>
  <c r="W43" i="11"/>
  <c r="V43" i="11"/>
  <c r="U43" i="11"/>
  <c r="T43" i="11"/>
  <c r="L43" i="11"/>
  <c r="K43" i="11"/>
  <c r="J43" i="11"/>
  <c r="I43" i="11"/>
  <c r="H43" i="11"/>
  <c r="G43" i="11"/>
  <c r="Y42" i="11"/>
  <c r="X42" i="11"/>
  <c r="W42" i="11"/>
  <c r="V42" i="11"/>
  <c r="U42" i="11"/>
  <c r="T42" i="11"/>
  <c r="L42" i="11"/>
  <c r="K42" i="11"/>
  <c r="J42" i="11"/>
  <c r="I42" i="11"/>
  <c r="H42" i="11"/>
  <c r="G42" i="11"/>
  <c r="Y41" i="11"/>
  <c r="X41" i="11"/>
  <c r="W41" i="11"/>
  <c r="V41" i="11"/>
  <c r="U41" i="11"/>
  <c r="T41" i="11"/>
  <c r="S40" i="11"/>
  <c r="F40" i="11"/>
  <c r="E40" i="11"/>
  <c r="D40" i="11"/>
  <c r="C40" i="11"/>
  <c r="H40" i="11" s="1"/>
  <c r="U39" i="11"/>
  <c r="T39" i="11"/>
  <c r="L39" i="11"/>
  <c r="K39" i="11"/>
  <c r="J39" i="11"/>
  <c r="I39" i="11"/>
  <c r="H39" i="11"/>
  <c r="G39" i="11"/>
  <c r="S38" i="11"/>
  <c r="L38" i="11"/>
  <c r="K38" i="11"/>
  <c r="J38" i="11"/>
  <c r="I38" i="11"/>
  <c r="H38" i="11"/>
  <c r="G38" i="11"/>
  <c r="Y37" i="11"/>
  <c r="X37" i="11"/>
  <c r="W37" i="11"/>
  <c r="V37" i="11"/>
  <c r="U37" i="11"/>
  <c r="T37" i="11"/>
  <c r="L37" i="11"/>
  <c r="K37" i="11"/>
  <c r="J37" i="11"/>
  <c r="I37" i="11"/>
  <c r="H37" i="11"/>
  <c r="G37" i="11"/>
  <c r="L36" i="11"/>
  <c r="K36" i="11"/>
  <c r="J36" i="11"/>
  <c r="I36" i="11"/>
  <c r="H36" i="11"/>
  <c r="G36" i="11"/>
  <c r="Y35" i="11"/>
  <c r="X35" i="11"/>
  <c r="W35" i="11"/>
  <c r="V35" i="11"/>
  <c r="U35" i="11"/>
  <c r="T35" i="11"/>
  <c r="Y34" i="11"/>
  <c r="X34" i="11"/>
  <c r="W34" i="11"/>
  <c r="V34" i="11"/>
  <c r="U34" i="11"/>
  <c r="T34" i="11"/>
  <c r="F34" i="11"/>
  <c r="E34" i="11"/>
  <c r="D34" i="11"/>
  <c r="C34" i="11"/>
  <c r="Y33" i="11"/>
  <c r="X33" i="11"/>
  <c r="W33" i="11"/>
  <c r="V33" i="11"/>
  <c r="U33" i="11"/>
  <c r="T33" i="11"/>
  <c r="L33" i="11"/>
  <c r="K33" i="11"/>
  <c r="J33" i="11"/>
  <c r="I33" i="11"/>
  <c r="H33" i="11"/>
  <c r="G33" i="11"/>
  <c r="Y32" i="11"/>
  <c r="X32" i="11"/>
  <c r="W32" i="11"/>
  <c r="V32" i="11"/>
  <c r="U32" i="11"/>
  <c r="T32" i="11"/>
  <c r="L32" i="11"/>
  <c r="K32" i="11"/>
  <c r="J32" i="11"/>
  <c r="I32" i="11"/>
  <c r="H32" i="11"/>
  <c r="G32" i="11"/>
  <c r="Y31" i="11"/>
  <c r="X31" i="11"/>
  <c r="W31" i="11"/>
  <c r="V31" i="11"/>
  <c r="U31" i="11"/>
  <c r="T31" i="11"/>
  <c r="L31" i="11"/>
  <c r="K31" i="11"/>
  <c r="J31" i="11"/>
  <c r="I31" i="11"/>
  <c r="H31" i="11"/>
  <c r="G31" i="11"/>
  <c r="S30" i="11"/>
  <c r="L30" i="11"/>
  <c r="K30" i="11"/>
  <c r="J30" i="11"/>
  <c r="I30" i="11"/>
  <c r="H30" i="11"/>
  <c r="G30" i="11"/>
  <c r="L29" i="11"/>
  <c r="K29" i="11"/>
  <c r="J29" i="11"/>
  <c r="I29" i="11"/>
  <c r="H29" i="11"/>
  <c r="G29" i="11"/>
  <c r="S28" i="11"/>
  <c r="L28" i="11"/>
  <c r="K28" i="11"/>
  <c r="J28" i="11"/>
  <c r="I28" i="11"/>
  <c r="H28" i="11"/>
  <c r="G28" i="11"/>
  <c r="S25" i="11"/>
  <c r="R25" i="11"/>
  <c r="Q25" i="11"/>
  <c r="P25" i="11"/>
  <c r="Y24" i="11"/>
  <c r="X24" i="11"/>
  <c r="W24" i="11"/>
  <c r="V24" i="11"/>
  <c r="U24" i="11"/>
  <c r="T24" i="11"/>
  <c r="F24" i="11"/>
  <c r="E24" i="11"/>
  <c r="D24" i="11"/>
  <c r="C24" i="11"/>
  <c r="G24" i="11" s="1"/>
  <c r="S23" i="11"/>
  <c r="R23" i="11"/>
  <c r="Q23" i="11"/>
  <c r="P23" i="11"/>
  <c r="L23" i="11"/>
  <c r="K23" i="11"/>
  <c r="J23" i="11"/>
  <c r="I23" i="11"/>
  <c r="H23" i="11"/>
  <c r="G23" i="11"/>
  <c r="Y22" i="11"/>
  <c r="X22" i="11"/>
  <c r="W22" i="11"/>
  <c r="V22" i="11"/>
  <c r="U22" i="11"/>
  <c r="T22" i="11"/>
  <c r="L22" i="11"/>
  <c r="K22" i="11"/>
  <c r="J22" i="11"/>
  <c r="I22" i="11"/>
  <c r="H22" i="11"/>
  <c r="G22" i="11"/>
  <c r="Y21" i="11"/>
  <c r="X21" i="11"/>
  <c r="W21" i="11"/>
  <c r="V21" i="11"/>
  <c r="U21" i="11"/>
  <c r="T21" i="11"/>
  <c r="L21" i="11"/>
  <c r="K21" i="11"/>
  <c r="J21" i="11"/>
  <c r="I21" i="11"/>
  <c r="H21" i="11"/>
  <c r="G21" i="11"/>
  <c r="Y20" i="11"/>
  <c r="X20" i="11"/>
  <c r="W20" i="11"/>
  <c r="V20" i="11"/>
  <c r="U20" i="11"/>
  <c r="T20" i="11"/>
  <c r="L20" i="11"/>
  <c r="K20" i="11"/>
  <c r="J20" i="11"/>
  <c r="I20" i="11"/>
  <c r="H20" i="11"/>
  <c r="G20" i="11"/>
  <c r="S19" i="11"/>
  <c r="L19" i="11"/>
  <c r="K19" i="11"/>
  <c r="J19" i="11"/>
  <c r="I19" i="11"/>
  <c r="H19" i="11"/>
  <c r="G19" i="11"/>
  <c r="R18" i="11"/>
  <c r="R29" i="11" s="1"/>
  <c r="Q18" i="11"/>
  <c r="Q29" i="11" s="1"/>
  <c r="P18" i="11"/>
  <c r="P29" i="11" s="1"/>
  <c r="L18" i="11"/>
  <c r="K18" i="11"/>
  <c r="J18" i="11"/>
  <c r="I18" i="11"/>
  <c r="H18" i="11"/>
  <c r="G18" i="11"/>
  <c r="S17" i="11"/>
  <c r="R16" i="11"/>
  <c r="R27" i="11" s="1"/>
  <c r="Q16" i="11"/>
  <c r="Q27" i="11" s="1"/>
  <c r="P16" i="11"/>
  <c r="P27" i="11" s="1"/>
  <c r="F16" i="11"/>
  <c r="F25" i="11" s="1"/>
  <c r="E16" i="11"/>
  <c r="E25" i="11" s="1"/>
  <c r="D16" i="11"/>
  <c r="D25" i="11" s="1"/>
  <c r="C16" i="11"/>
  <c r="C25" i="11" s="1"/>
  <c r="R15" i="11"/>
  <c r="R26" i="11" s="1"/>
  <c r="Q15" i="11"/>
  <c r="Q26" i="11" s="1"/>
  <c r="P15" i="11"/>
  <c r="P26" i="11" s="1"/>
  <c r="L15" i="11"/>
  <c r="K15" i="11"/>
  <c r="J15" i="11"/>
  <c r="I15" i="11"/>
  <c r="H15" i="11"/>
  <c r="G15" i="11"/>
  <c r="S14" i="11"/>
  <c r="R14" i="11"/>
  <c r="Q14" i="11"/>
  <c r="P14" i="11"/>
  <c r="L14" i="11"/>
  <c r="K14" i="11"/>
  <c r="J14" i="11"/>
  <c r="I14" i="11"/>
  <c r="H14" i="11"/>
  <c r="G14" i="11"/>
  <c r="Y13" i="11"/>
  <c r="X13" i="11"/>
  <c r="W13" i="11"/>
  <c r="V13" i="11"/>
  <c r="U13" i="11"/>
  <c r="T13" i="11"/>
  <c r="L13" i="11"/>
  <c r="K13" i="11"/>
  <c r="J13" i="11"/>
  <c r="I13" i="11"/>
  <c r="H13" i="11"/>
  <c r="G13" i="11"/>
  <c r="S12" i="11"/>
  <c r="R12" i="11"/>
  <c r="Q12" i="11"/>
  <c r="P12" i="11"/>
  <c r="U12" i="11" s="1"/>
  <c r="L12" i="11"/>
  <c r="K12" i="11"/>
  <c r="J12" i="11"/>
  <c r="I12" i="11"/>
  <c r="H12" i="11"/>
  <c r="G12" i="11"/>
  <c r="Y11" i="11"/>
  <c r="X11" i="11"/>
  <c r="W11" i="11"/>
  <c r="V11" i="11"/>
  <c r="U11" i="11"/>
  <c r="T11" i="11"/>
  <c r="L11" i="11"/>
  <c r="K11" i="11"/>
  <c r="J11" i="11"/>
  <c r="I11" i="11"/>
  <c r="H11" i="11"/>
  <c r="G11" i="11"/>
  <c r="Y10" i="11"/>
  <c r="X10" i="11"/>
  <c r="W10" i="11"/>
  <c r="V10" i="11"/>
  <c r="U10" i="11"/>
  <c r="T10" i="11"/>
  <c r="L10" i="11"/>
  <c r="K10" i="11"/>
  <c r="J10" i="11"/>
  <c r="I10" i="11"/>
  <c r="H10" i="11"/>
  <c r="G10" i="11"/>
  <c r="S9" i="11"/>
  <c r="R9" i="11"/>
  <c r="Q9" i="11"/>
  <c r="P9" i="11"/>
  <c r="T9" i="11" s="1"/>
  <c r="L9" i="11"/>
  <c r="K9" i="11"/>
  <c r="J9" i="11"/>
  <c r="I9" i="11"/>
  <c r="H9" i="11"/>
  <c r="G9" i="11"/>
  <c r="Y8" i="11"/>
  <c r="X8" i="11"/>
  <c r="W8" i="11"/>
  <c r="V8" i="11"/>
  <c r="U8" i="11"/>
  <c r="T8" i="11"/>
  <c r="L8" i="11"/>
  <c r="K8" i="11"/>
  <c r="J8" i="11"/>
  <c r="I8" i="11"/>
  <c r="H8" i="11"/>
  <c r="G8" i="11"/>
  <c r="S7" i="11"/>
  <c r="R7" i="11"/>
  <c r="Q7" i="11"/>
  <c r="Q51" i="11" s="1"/>
  <c r="Q53" i="11" s="1"/>
  <c r="P7" i="11"/>
  <c r="P51" i="11" s="1"/>
  <c r="P53" i="11" s="1"/>
  <c r="L7" i="11"/>
  <c r="K7" i="11"/>
  <c r="J7" i="11"/>
  <c r="I7" i="11"/>
  <c r="H7" i="11"/>
  <c r="G7" i="11"/>
  <c r="Y6" i="11"/>
  <c r="X6" i="11"/>
  <c r="W6" i="11"/>
  <c r="V6" i="11"/>
  <c r="U6" i="11"/>
  <c r="T6" i="11"/>
  <c r="Y5" i="11"/>
  <c r="X5" i="11"/>
  <c r="W5" i="11"/>
  <c r="V5" i="11"/>
  <c r="U5" i="11"/>
  <c r="T5" i="11"/>
  <c r="U7" i="11" l="1"/>
  <c r="D48" i="11"/>
  <c r="F48" i="11"/>
  <c r="I40" i="11"/>
  <c r="K47" i="11"/>
  <c r="U23" i="11"/>
  <c r="T12" i="11"/>
  <c r="T23" i="11"/>
  <c r="T25" i="11"/>
  <c r="G40" i="11"/>
  <c r="K40" i="11"/>
  <c r="T14" i="11"/>
  <c r="H34" i="11"/>
  <c r="L34" i="11"/>
  <c r="I47" i="11"/>
  <c r="P57" i="11"/>
  <c r="P54" i="11"/>
  <c r="P56" i="11"/>
  <c r="R51" i="11"/>
  <c r="R53" i="11" s="1"/>
  <c r="AA41" i="11"/>
  <c r="T7" i="11"/>
  <c r="U9" i="11"/>
  <c r="U14" i="11"/>
  <c r="V26" i="11"/>
  <c r="W26" i="11"/>
  <c r="T15" i="11"/>
  <c r="V15" i="11"/>
  <c r="X15" i="11"/>
  <c r="J25" i="11"/>
  <c r="I25" i="11"/>
  <c r="H16" i="11"/>
  <c r="J16" i="11"/>
  <c r="L16" i="11"/>
  <c r="W27" i="11"/>
  <c r="Q28" i="11"/>
  <c r="V27" i="11"/>
  <c r="T16" i="11"/>
  <c r="V16" i="11"/>
  <c r="X16" i="11"/>
  <c r="P17" i="11"/>
  <c r="R17" i="11"/>
  <c r="P30" i="11"/>
  <c r="U29" i="11"/>
  <c r="T29" i="11"/>
  <c r="R30" i="11"/>
  <c r="Y29" i="11"/>
  <c r="X29" i="11"/>
  <c r="U18" i="11"/>
  <c r="W18" i="11"/>
  <c r="Y18" i="11"/>
  <c r="P19" i="11"/>
  <c r="R19" i="11"/>
  <c r="K24" i="11"/>
  <c r="L24" i="11"/>
  <c r="H24" i="11"/>
  <c r="D49" i="11"/>
  <c r="F49" i="11"/>
  <c r="Q56" i="11"/>
  <c r="Q57" i="11"/>
  <c r="Q54" i="11"/>
  <c r="T26" i="11"/>
  <c r="U26" i="11"/>
  <c r="X26" i="11"/>
  <c r="Y26" i="11"/>
  <c r="U15" i="11"/>
  <c r="W15" i="11"/>
  <c r="Y15" i="11"/>
  <c r="H25" i="11"/>
  <c r="G25" i="11"/>
  <c r="E26" i="11"/>
  <c r="L25" i="11"/>
  <c r="K25" i="11"/>
  <c r="G16" i="11"/>
  <c r="I16" i="11"/>
  <c r="K16" i="11"/>
  <c r="P28" i="11"/>
  <c r="U27" i="11"/>
  <c r="T27" i="11"/>
  <c r="R28" i="11"/>
  <c r="Y27" i="11"/>
  <c r="X27" i="11"/>
  <c r="U16" i="11"/>
  <c r="W16" i="11"/>
  <c r="Y16" i="11"/>
  <c r="Q17" i="11"/>
  <c r="W29" i="11"/>
  <c r="Q30" i="11"/>
  <c r="V29" i="11"/>
  <c r="T18" i="11"/>
  <c r="V18" i="11"/>
  <c r="X18" i="11"/>
  <c r="Q19" i="11"/>
  <c r="I24" i="11"/>
  <c r="J24" i="11"/>
  <c r="U25" i="11"/>
  <c r="G34" i="11"/>
  <c r="I34" i="11"/>
  <c r="K34" i="11"/>
  <c r="J40" i="11"/>
  <c r="L40" i="11"/>
  <c r="H47" i="11"/>
  <c r="J47" i="11"/>
  <c r="L47" i="11"/>
  <c r="C48" i="11"/>
  <c r="E48" i="11"/>
  <c r="J34" i="11"/>
  <c r="H48" i="11" l="1"/>
  <c r="C49" i="11"/>
  <c r="G48" i="11"/>
  <c r="V30" i="11"/>
  <c r="W30" i="11"/>
  <c r="T28" i="11"/>
  <c r="U28" i="11"/>
  <c r="P46" i="11"/>
  <c r="T36" i="11"/>
  <c r="P40" i="11"/>
  <c r="P38" i="11"/>
  <c r="U36" i="11"/>
  <c r="I48" i="11"/>
  <c r="U19" i="11"/>
  <c r="T19" i="11"/>
  <c r="X30" i="11"/>
  <c r="Y30" i="11"/>
  <c r="T30" i="11"/>
  <c r="U30" i="11"/>
  <c r="U17" i="11"/>
  <c r="T17" i="11"/>
  <c r="V28" i="11"/>
  <c r="W28" i="11"/>
  <c r="Q38" i="11"/>
  <c r="V36" i="11"/>
  <c r="Q46" i="11"/>
  <c r="W36" i="11"/>
  <c r="L48" i="11"/>
  <c r="E49" i="11"/>
  <c r="K48" i="11"/>
  <c r="Q40" i="11"/>
  <c r="W39" i="11"/>
  <c r="V39" i="11"/>
  <c r="X28" i="11"/>
  <c r="Y28" i="11"/>
  <c r="R46" i="11"/>
  <c r="X36" i="11"/>
  <c r="R38" i="11"/>
  <c r="Y36" i="11"/>
  <c r="J48" i="11"/>
  <c r="Y39" i="11"/>
  <c r="R40" i="11"/>
  <c r="X39" i="11"/>
  <c r="E17" i="11"/>
  <c r="R57" i="11"/>
  <c r="R54" i="11"/>
  <c r="R56" i="11"/>
  <c r="P60" i="11"/>
  <c r="R50" i="11" l="1"/>
  <c r="R48" i="11"/>
  <c r="Y46" i="11"/>
  <c r="X46" i="11"/>
  <c r="W46" i="11"/>
  <c r="Q50" i="11"/>
  <c r="Q48" i="11"/>
  <c r="V46" i="11"/>
  <c r="U40" i="11"/>
  <c r="T40" i="11"/>
  <c r="P50" i="11"/>
  <c r="P48" i="11"/>
  <c r="U46" i="11"/>
  <c r="T46" i="11"/>
  <c r="P61" i="11"/>
  <c r="P62" i="11"/>
  <c r="U38" i="11"/>
  <c r="T38" i="11"/>
  <c r="T48" i="11" l="1"/>
  <c r="U48" i="11"/>
  <c r="T50" i="11"/>
  <c r="U50" i="11"/>
  <c r="W21" i="9" l="1"/>
  <c r="V21" i="9"/>
  <c r="U21" i="9"/>
  <c r="T21" i="9"/>
  <c r="S21" i="9"/>
  <c r="R21" i="9"/>
  <c r="Q21" i="9"/>
  <c r="P21" i="9"/>
  <c r="O21" i="9"/>
  <c r="N21" i="9"/>
  <c r="M21" i="9"/>
  <c r="L21" i="9"/>
  <c r="K21" i="9"/>
  <c r="J21" i="9"/>
  <c r="I21" i="9"/>
  <c r="H21" i="9"/>
  <c r="G21" i="9"/>
  <c r="F21" i="9"/>
  <c r="W15" i="9"/>
  <c r="V15" i="9"/>
  <c r="U15" i="9"/>
  <c r="T15" i="9"/>
  <c r="S15" i="9"/>
  <c r="R15" i="9"/>
  <c r="Q15" i="9"/>
  <c r="P15" i="9"/>
  <c r="O15" i="9"/>
  <c r="N15" i="9"/>
  <c r="M15" i="9"/>
  <c r="L15" i="9"/>
  <c r="K15" i="9"/>
  <c r="J15" i="9"/>
  <c r="I15" i="9"/>
  <c r="H15" i="9"/>
  <c r="G15" i="9"/>
  <c r="F15" i="9"/>
  <c r="W9" i="9"/>
  <c r="V9" i="9"/>
  <c r="U9" i="9"/>
  <c r="T9" i="9"/>
  <c r="S9" i="9"/>
  <c r="R9" i="9"/>
  <c r="Q9" i="9"/>
  <c r="P9" i="9"/>
  <c r="O9" i="9"/>
  <c r="N9" i="9"/>
  <c r="M9" i="9"/>
  <c r="L9" i="9"/>
  <c r="K9" i="9"/>
  <c r="J9" i="9"/>
  <c r="I9" i="9"/>
  <c r="H9" i="9"/>
  <c r="G9" i="9"/>
  <c r="F9" i="9"/>
  <c r="W7" i="9"/>
  <c r="V7" i="9"/>
  <c r="U7" i="9"/>
  <c r="T7" i="9"/>
  <c r="S7" i="9"/>
  <c r="R7" i="9"/>
  <c r="Q7" i="9"/>
  <c r="P7" i="9"/>
  <c r="O7" i="9"/>
  <c r="N7" i="9"/>
  <c r="M7" i="9"/>
  <c r="L7" i="9"/>
  <c r="K7" i="9"/>
  <c r="J7" i="9"/>
  <c r="I7" i="9"/>
  <c r="H7" i="9"/>
  <c r="G7" i="9"/>
  <c r="F7" i="9"/>
  <c r="H86" i="6" l="1"/>
  <c r="G87" i="6"/>
  <c r="H88" i="6"/>
  <c r="G88" i="6"/>
  <c r="H87" i="6"/>
  <c r="G86" i="6"/>
  <c r="H85" i="6"/>
  <c r="G85" i="6"/>
  <c r="G13" i="8" l="1"/>
  <c r="G15" i="8"/>
  <c r="G19" i="8"/>
  <c r="I11" i="8" l="1"/>
  <c r="I9" i="8"/>
  <c r="H11" i="8"/>
  <c r="H9" i="8"/>
  <c r="G11" i="8"/>
  <c r="G10" i="8"/>
  <c r="G9" i="8"/>
  <c r="G8" i="8"/>
  <c r="H52" i="8"/>
  <c r="G52" i="8"/>
  <c r="I52" i="8" s="1"/>
  <c r="D52" i="8"/>
  <c r="H51" i="8"/>
  <c r="G51" i="8"/>
  <c r="I51" i="8" s="1"/>
  <c r="D51" i="8"/>
  <c r="H50" i="8"/>
  <c r="H49" i="8" s="1"/>
  <c r="G50" i="8"/>
  <c r="I50" i="8" s="1"/>
  <c r="D50" i="8"/>
  <c r="G49" i="8"/>
  <c r="H48" i="8"/>
  <c r="G48" i="8"/>
  <c r="D48" i="8"/>
  <c r="H47" i="8"/>
  <c r="I47" i="8" s="1"/>
  <c r="G47" i="8"/>
  <c r="D47" i="8"/>
  <c r="H46" i="8"/>
  <c r="H45" i="8" s="1"/>
  <c r="G46" i="8"/>
  <c r="G45" i="8" s="1"/>
  <c r="D46" i="8"/>
  <c r="H44" i="8"/>
  <c r="G44" i="8"/>
  <c r="D44" i="8"/>
  <c r="H43" i="8"/>
  <c r="G43" i="8"/>
  <c r="I43" i="8" s="1"/>
  <c r="D43" i="8"/>
  <c r="H42" i="8"/>
  <c r="H41" i="8" s="1"/>
  <c r="G42" i="8"/>
  <c r="I42" i="8" s="1"/>
  <c r="D42" i="8"/>
  <c r="H40" i="8"/>
  <c r="G40" i="8"/>
  <c r="D40" i="8"/>
  <c r="H39" i="8"/>
  <c r="G39" i="8"/>
  <c r="I39" i="8" s="1"/>
  <c r="D39" i="8"/>
  <c r="H38" i="8"/>
  <c r="H37" i="8" s="1"/>
  <c r="G38" i="8"/>
  <c r="D38" i="8"/>
  <c r="H36" i="8"/>
  <c r="G36" i="8"/>
  <c r="I36" i="8" s="1"/>
  <c r="D36" i="8"/>
  <c r="H35" i="8"/>
  <c r="G35" i="8"/>
  <c r="I35" i="8" s="1"/>
  <c r="D35" i="8"/>
  <c r="H34" i="8"/>
  <c r="G34" i="8"/>
  <c r="I34" i="8" s="1"/>
  <c r="D34" i="8"/>
  <c r="H33" i="8"/>
  <c r="G33" i="8"/>
  <c r="I33" i="8" s="1"/>
  <c r="H32" i="8"/>
  <c r="G32" i="8"/>
  <c r="D32" i="8"/>
  <c r="H31" i="8"/>
  <c r="I31" i="8" s="1"/>
  <c r="G31" i="8"/>
  <c r="D31" i="8"/>
  <c r="H30" i="8"/>
  <c r="G30" i="8"/>
  <c r="G29" i="8" s="1"/>
  <c r="D30" i="8"/>
  <c r="H28" i="8"/>
  <c r="G28" i="8"/>
  <c r="I28" i="8" s="1"/>
  <c r="D28" i="8"/>
  <c r="H27" i="8"/>
  <c r="G27" i="8"/>
  <c r="D27" i="8"/>
  <c r="H26" i="8"/>
  <c r="G26" i="8"/>
  <c r="D26" i="8"/>
  <c r="H25" i="8"/>
  <c r="G25" i="8"/>
  <c r="I25" i="8" s="1"/>
  <c r="H24" i="8"/>
  <c r="G24" i="8"/>
  <c r="D24" i="8"/>
  <c r="H23" i="8"/>
  <c r="G23" i="8"/>
  <c r="D23" i="8"/>
  <c r="H22" i="8"/>
  <c r="H21" i="8" s="1"/>
  <c r="G22" i="8"/>
  <c r="I22" i="8" s="1"/>
  <c r="D22" i="8"/>
  <c r="H20" i="8"/>
  <c r="G20" i="8"/>
  <c r="D20" i="8"/>
  <c r="H19" i="8"/>
  <c r="I19" i="8"/>
  <c r="D19" i="8"/>
  <c r="H18" i="8"/>
  <c r="G18" i="8"/>
  <c r="I18" i="8" s="1"/>
  <c r="D18" i="8"/>
  <c r="H17" i="8"/>
  <c r="G16" i="8"/>
  <c r="H16" i="8"/>
  <c r="H14" i="8"/>
  <c r="G14" i="8"/>
  <c r="H15" i="8"/>
  <c r="H10" i="8" s="1"/>
  <c r="I10" i="8" s="1"/>
  <c r="D16" i="8"/>
  <c r="D15" i="8"/>
  <c r="D14" i="8"/>
  <c r="I7" i="8"/>
  <c r="H7" i="8"/>
  <c r="G7" i="8"/>
  <c r="G7" i="6"/>
  <c r="H7" i="6"/>
  <c r="I7" i="6"/>
  <c r="B9" i="6"/>
  <c r="C9" i="6"/>
  <c r="D9" i="6" s="1"/>
  <c r="D10" i="6"/>
  <c r="D11" i="6"/>
  <c r="D12" i="6"/>
  <c r="D13" i="6"/>
  <c r="B14" i="6"/>
  <c r="D14" i="6" s="1"/>
  <c r="C14" i="6"/>
  <c r="D15" i="6"/>
  <c r="D16" i="6"/>
  <c r="D17" i="6"/>
  <c r="D18" i="6"/>
  <c r="C21" i="6"/>
  <c r="C30" i="6"/>
  <c r="B31" i="6"/>
  <c r="B30" i="6" s="1"/>
  <c r="C31" i="6"/>
  <c r="D31" i="6"/>
  <c r="B32" i="6"/>
  <c r="D32" i="6" s="1"/>
  <c r="C32" i="6"/>
  <c r="B33" i="6"/>
  <c r="C33" i="6"/>
  <c r="D33" i="6"/>
  <c r="G33" i="6"/>
  <c r="B34" i="6"/>
  <c r="C34" i="6"/>
  <c r="B41" i="6"/>
  <c r="C41" i="6"/>
  <c r="D42" i="6"/>
  <c r="G42" i="6"/>
  <c r="H42" i="6"/>
  <c r="D43" i="6"/>
  <c r="G43" i="6"/>
  <c r="H43" i="6"/>
  <c r="I43" i="6" s="1"/>
  <c r="D44" i="6"/>
  <c r="G44" i="6"/>
  <c r="H44" i="6"/>
  <c r="I44" i="6" s="1"/>
  <c r="D45" i="6"/>
  <c r="G45" i="6"/>
  <c r="H45" i="6"/>
  <c r="I45" i="6" s="1"/>
  <c r="B47" i="6"/>
  <c r="B46" i="6" s="1"/>
  <c r="C47" i="6"/>
  <c r="C37" i="6" s="1"/>
  <c r="D48" i="6"/>
  <c r="G48" i="6"/>
  <c r="H48" i="6"/>
  <c r="D49" i="6"/>
  <c r="G49" i="6"/>
  <c r="H49" i="6"/>
  <c r="I49" i="6" s="1"/>
  <c r="D50" i="6"/>
  <c r="G50" i="6"/>
  <c r="H50" i="6"/>
  <c r="I50" i="6" s="1"/>
  <c r="D51" i="6"/>
  <c r="G51" i="6"/>
  <c r="H51" i="6"/>
  <c r="I51" i="6" s="1"/>
  <c r="D52" i="6"/>
  <c r="G52" i="6"/>
  <c r="H52" i="6"/>
  <c r="I52" i="6" s="1"/>
  <c r="D53" i="6"/>
  <c r="G53" i="6"/>
  <c r="H53" i="6"/>
  <c r="I53" i="6" s="1"/>
  <c r="D54" i="6"/>
  <c r="G54" i="6"/>
  <c r="H54" i="6"/>
  <c r="I54" i="6" s="1"/>
  <c r="B55" i="6"/>
  <c r="B38" i="6" s="1"/>
  <c r="C55" i="6"/>
  <c r="C38" i="6" s="1"/>
  <c r="C27" i="6" s="1"/>
  <c r="D55" i="6"/>
  <c r="D56" i="6"/>
  <c r="G56" i="6"/>
  <c r="I56" i="6" s="1"/>
  <c r="H56" i="6"/>
  <c r="D57" i="6"/>
  <c r="G57" i="6"/>
  <c r="I57" i="6" s="1"/>
  <c r="H57" i="6"/>
  <c r="D58" i="6"/>
  <c r="G58" i="6"/>
  <c r="H58" i="6"/>
  <c r="D59" i="6"/>
  <c r="G59" i="6"/>
  <c r="I59" i="6" s="1"/>
  <c r="H59" i="6"/>
  <c r="D60" i="6"/>
  <c r="G60" i="6"/>
  <c r="H60" i="6"/>
  <c r="D61" i="6"/>
  <c r="G61" i="6"/>
  <c r="I61" i="6" s="1"/>
  <c r="H61" i="6"/>
  <c r="D62" i="6"/>
  <c r="G62" i="6"/>
  <c r="H62" i="6"/>
  <c r="B63" i="6"/>
  <c r="C63" i="6"/>
  <c r="C39" i="6" s="1"/>
  <c r="C28" i="6" s="1"/>
  <c r="C22" i="6" s="1"/>
  <c r="D64" i="6"/>
  <c r="G64" i="6"/>
  <c r="H64" i="6"/>
  <c r="I64" i="6"/>
  <c r="D65" i="6"/>
  <c r="G65" i="6"/>
  <c r="H65" i="6"/>
  <c r="I65" i="6"/>
  <c r="D66" i="6"/>
  <c r="G66" i="6"/>
  <c r="H66" i="6"/>
  <c r="I66" i="6"/>
  <c r="D67" i="6"/>
  <c r="G67" i="6"/>
  <c r="H67" i="6"/>
  <c r="I67" i="6"/>
  <c r="D68" i="6"/>
  <c r="G68" i="6"/>
  <c r="H68" i="6"/>
  <c r="I68" i="6"/>
  <c r="D69" i="6"/>
  <c r="G69" i="6"/>
  <c r="H69" i="6"/>
  <c r="I69" i="6"/>
  <c r="D70" i="6"/>
  <c r="G70" i="6"/>
  <c r="H70" i="6"/>
  <c r="I70" i="6"/>
  <c r="B71" i="6"/>
  <c r="B40" i="6" s="1"/>
  <c r="C71" i="6"/>
  <c r="C40" i="6" s="1"/>
  <c r="C29" i="6" s="1"/>
  <c r="C23" i="6" s="1"/>
  <c r="D71" i="6"/>
  <c r="D72" i="6"/>
  <c r="G72" i="6"/>
  <c r="I72" i="6" s="1"/>
  <c r="H72" i="6"/>
  <c r="D73" i="6"/>
  <c r="G73" i="6"/>
  <c r="I73" i="6" s="1"/>
  <c r="H73" i="6"/>
  <c r="D74" i="6"/>
  <c r="G74" i="6"/>
  <c r="H74" i="6"/>
  <c r="D75" i="6"/>
  <c r="G75" i="6"/>
  <c r="I75" i="6" s="1"/>
  <c r="H75" i="6"/>
  <c r="D76" i="6"/>
  <c r="G76" i="6"/>
  <c r="H76" i="6"/>
  <c r="D77" i="6"/>
  <c r="G77" i="6"/>
  <c r="I77" i="6" s="1"/>
  <c r="H77" i="6"/>
  <c r="D78" i="6"/>
  <c r="G78" i="6"/>
  <c r="H78" i="6"/>
  <c r="B79" i="6"/>
  <c r="C79" i="6"/>
  <c r="D80" i="6"/>
  <c r="G80" i="6"/>
  <c r="I80" i="6" s="1"/>
  <c r="H80" i="6"/>
  <c r="H79" i="6" s="1"/>
  <c r="D81" i="6"/>
  <c r="G81" i="6"/>
  <c r="I81" i="6" s="1"/>
  <c r="H81" i="6"/>
  <c r="D82" i="6"/>
  <c r="G82" i="6"/>
  <c r="H82" i="6"/>
  <c r="I82" i="6"/>
  <c r="D83" i="6"/>
  <c r="G83" i="6"/>
  <c r="I83" i="6" s="1"/>
  <c r="H83" i="6"/>
  <c r="B84" i="6"/>
  <c r="C84" i="6"/>
  <c r="D84" i="6"/>
  <c r="D85" i="6"/>
  <c r="I85" i="6"/>
  <c r="H31" i="6"/>
  <c r="D86" i="6"/>
  <c r="H32" i="6"/>
  <c r="D87" i="6"/>
  <c r="I87" i="6"/>
  <c r="H33" i="6"/>
  <c r="D88" i="6"/>
  <c r="H34" i="6"/>
  <c r="B92" i="6"/>
  <c r="C92" i="6"/>
  <c r="C91" i="6" s="1"/>
  <c r="D93" i="6"/>
  <c r="G93" i="6"/>
  <c r="H93" i="6"/>
  <c r="D94" i="6"/>
  <c r="G94" i="6"/>
  <c r="I94" i="6" s="1"/>
  <c r="H94" i="6"/>
  <c r="D95" i="6"/>
  <c r="G95" i="6"/>
  <c r="H95" i="6"/>
  <c r="H92" i="6" s="1"/>
  <c r="D96" i="6"/>
  <c r="G96" i="6"/>
  <c r="H96" i="6"/>
  <c r="B97" i="6"/>
  <c r="C97" i="6"/>
  <c r="D97" i="6" s="1"/>
  <c r="D98" i="6"/>
  <c r="G98" i="6"/>
  <c r="G97" i="6" s="1"/>
  <c r="H98" i="6"/>
  <c r="I98" i="6"/>
  <c r="D99" i="6"/>
  <c r="G99" i="6"/>
  <c r="H99" i="6"/>
  <c r="I99" i="6" s="1"/>
  <c r="D100" i="6"/>
  <c r="G100" i="6"/>
  <c r="H100" i="6"/>
  <c r="I100" i="6"/>
  <c r="D101" i="6"/>
  <c r="G101" i="6"/>
  <c r="H101" i="6"/>
  <c r="I101" i="6"/>
  <c r="B102" i="6"/>
  <c r="D102" i="6" s="1"/>
  <c r="C102" i="6"/>
  <c r="D103" i="6"/>
  <c r="G103" i="6"/>
  <c r="H103" i="6"/>
  <c r="H102" i="6" s="1"/>
  <c r="D104" i="6"/>
  <c r="G104" i="6"/>
  <c r="H104" i="6"/>
  <c r="D105" i="6"/>
  <c r="G105" i="6"/>
  <c r="H105" i="6"/>
  <c r="D106" i="6"/>
  <c r="G106" i="6"/>
  <c r="I106" i="6" s="1"/>
  <c r="H106" i="6"/>
  <c r="C107" i="6"/>
  <c r="B108" i="6"/>
  <c r="C108" i="6"/>
  <c r="D109" i="6"/>
  <c r="G109" i="6"/>
  <c r="I109" i="6" s="1"/>
  <c r="H109" i="6"/>
  <c r="D110" i="6"/>
  <c r="G110" i="6"/>
  <c r="H110" i="6"/>
  <c r="H108" i="6" s="1"/>
  <c r="D111" i="6"/>
  <c r="G111" i="6"/>
  <c r="H111" i="6"/>
  <c r="D112" i="6"/>
  <c r="G112" i="6"/>
  <c r="H112" i="6"/>
  <c r="B113" i="6"/>
  <c r="C113" i="6"/>
  <c r="D113" i="6"/>
  <c r="D114" i="6"/>
  <c r="G114" i="6"/>
  <c r="G113" i="6" s="1"/>
  <c r="H114" i="6"/>
  <c r="H113" i="6" s="1"/>
  <c r="D115" i="6"/>
  <c r="G115" i="6"/>
  <c r="H115" i="6"/>
  <c r="I115" i="6" s="1"/>
  <c r="D116" i="6"/>
  <c r="G116" i="6"/>
  <c r="H116" i="6"/>
  <c r="I116" i="6" s="1"/>
  <c r="D117" i="6"/>
  <c r="G117" i="6"/>
  <c r="H117" i="6"/>
  <c r="I117" i="6" s="1"/>
  <c r="B118" i="6"/>
  <c r="D118" i="6" s="1"/>
  <c r="C118" i="6"/>
  <c r="D119" i="6"/>
  <c r="G119" i="6"/>
  <c r="H119" i="6"/>
  <c r="D120" i="6"/>
  <c r="G120" i="6"/>
  <c r="H120" i="6"/>
  <c r="D121" i="6"/>
  <c r="G121" i="6"/>
  <c r="I121" i="6" s="1"/>
  <c r="H121" i="6"/>
  <c r="D122" i="6"/>
  <c r="G122" i="6"/>
  <c r="H122" i="6"/>
  <c r="H118" i="6" s="1"/>
  <c r="C123" i="6"/>
  <c r="B124" i="6"/>
  <c r="C124" i="6"/>
  <c r="D125" i="6"/>
  <c r="G125" i="6"/>
  <c r="H125" i="6"/>
  <c r="H124" i="6" s="1"/>
  <c r="H123" i="6" s="1"/>
  <c r="D126" i="6"/>
  <c r="G126" i="6"/>
  <c r="H126" i="6"/>
  <c r="D127" i="6"/>
  <c r="G127" i="6"/>
  <c r="H127" i="6"/>
  <c r="D128" i="6"/>
  <c r="G128" i="6"/>
  <c r="I128" i="6" s="1"/>
  <c r="H128" i="6"/>
  <c r="B129" i="6"/>
  <c r="C129" i="6"/>
  <c r="D129" i="6"/>
  <c r="D130" i="6"/>
  <c r="G130" i="6"/>
  <c r="G129" i="6" s="1"/>
  <c r="H130" i="6"/>
  <c r="H129" i="6" s="1"/>
  <c r="D131" i="6"/>
  <c r="G131" i="6"/>
  <c r="H131" i="6"/>
  <c r="I131" i="6" s="1"/>
  <c r="D132" i="6"/>
  <c r="G132" i="6"/>
  <c r="H132" i="6"/>
  <c r="I132" i="6" s="1"/>
  <c r="D133" i="6"/>
  <c r="G133" i="6"/>
  <c r="H133" i="6"/>
  <c r="I133" i="6" s="1"/>
  <c r="B134" i="6"/>
  <c r="D134" i="6" s="1"/>
  <c r="C134" i="6"/>
  <c r="D135" i="6"/>
  <c r="G135" i="6"/>
  <c r="H135" i="6"/>
  <c r="D136" i="6"/>
  <c r="G136" i="6"/>
  <c r="I136" i="6" s="1"/>
  <c r="H136" i="6"/>
  <c r="D137" i="6"/>
  <c r="G137" i="6"/>
  <c r="H137" i="6"/>
  <c r="H134" i="6" s="1"/>
  <c r="D138" i="6"/>
  <c r="G138" i="6"/>
  <c r="H138" i="6"/>
  <c r="B139" i="6"/>
  <c r="B140" i="6"/>
  <c r="C140" i="6"/>
  <c r="C139" i="6" s="1"/>
  <c r="D140" i="6"/>
  <c r="D139" i="6" s="1"/>
  <c r="D141" i="6"/>
  <c r="G141" i="6"/>
  <c r="H141" i="6"/>
  <c r="H140" i="6" s="1"/>
  <c r="H139" i="6" s="1"/>
  <c r="D142" i="6"/>
  <c r="G142" i="6"/>
  <c r="H142" i="6"/>
  <c r="D143" i="6"/>
  <c r="G143" i="6"/>
  <c r="H143" i="6"/>
  <c r="D144" i="6"/>
  <c r="G144" i="6"/>
  <c r="I144" i="6" s="1"/>
  <c r="H144" i="6"/>
  <c r="B145" i="6"/>
  <c r="C145" i="6"/>
  <c r="D145" i="6"/>
  <c r="D146" i="6"/>
  <c r="G146" i="6"/>
  <c r="G145" i="6" s="1"/>
  <c r="I145" i="6" s="1"/>
  <c r="H146" i="6"/>
  <c r="H145" i="6" s="1"/>
  <c r="I146" i="6"/>
  <c r="D147" i="6"/>
  <c r="G147" i="6"/>
  <c r="H147" i="6"/>
  <c r="I147" i="6"/>
  <c r="D148" i="6"/>
  <c r="G148" i="6"/>
  <c r="H148" i="6"/>
  <c r="I148" i="6"/>
  <c r="D149" i="6"/>
  <c r="G149" i="6"/>
  <c r="H149" i="6"/>
  <c r="I149" i="6"/>
  <c r="B150" i="6"/>
  <c r="D150" i="6" s="1"/>
  <c r="C150" i="6"/>
  <c r="G150" i="6"/>
  <c r="H150" i="6"/>
  <c r="D151" i="6"/>
  <c r="G151" i="6"/>
  <c r="H151" i="6"/>
  <c r="I151" i="6"/>
  <c r="D152" i="6"/>
  <c r="G152" i="6"/>
  <c r="H152" i="6"/>
  <c r="I152" i="6"/>
  <c r="D153" i="6"/>
  <c r="G153" i="6"/>
  <c r="H153" i="6"/>
  <c r="I153" i="6"/>
  <c r="D154" i="6"/>
  <c r="G154" i="6"/>
  <c r="H154" i="6"/>
  <c r="I154" i="6"/>
  <c r="H30" i="6" l="1"/>
  <c r="G79" i="6"/>
  <c r="I79" i="6" s="1"/>
  <c r="I78" i="6"/>
  <c r="I76" i="6"/>
  <c r="I74" i="6"/>
  <c r="H71" i="6"/>
  <c r="H40" i="6" s="1"/>
  <c r="H29" i="6" s="1"/>
  <c r="H23" i="6" s="1"/>
  <c r="H63" i="6"/>
  <c r="G63" i="6"/>
  <c r="I63" i="6" s="1"/>
  <c r="I62" i="6"/>
  <c r="I60" i="6"/>
  <c r="I58" i="6"/>
  <c r="H55" i="6"/>
  <c r="H47" i="6"/>
  <c r="G47" i="6"/>
  <c r="G37" i="6" s="1"/>
  <c r="G26" i="6" s="1"/>
  <c r="I48" i="6"/>
  <c r="H41" i="6"/>
  <c r="I42" i="6"/>
  <c r="G41" i="6"/>
  <c r="I41" i="6" s="1"/>
  <c r="I33" i="6"/>
  <c r="H97" i="6"/>
  <c r="I97" i="6" s="1"/>
  <c r="H91" i="6"/>
  <c r="I45" i="8"/>
  <c r="G21" i="8"/>
  <c r="I21" i="8" s="1"/>
  <c r="G17" i="8"/>
  <c r="I17" i="8" s="1"/>
  <c r="I24" i="8"/>
  <c r="I27" i="8"/>
  <c r="I30" i="8"/>
  <c r="G37" i="8"/>
  <c r="I37" i="8" s="1"/>
  <c r="G41" i="8"/>
  <c r="I41" i="8" s="1"/>
  <c r="I44" i="8"/>
  <c r="I48" i="8"/>
  <c r="I20" i="8"/>
  <c r="I23" i="8"/>
  <c r="I26" i="8"/>
  <c r="I49" i="8"/>
  <c r="I32" i="8"/>
  <c r="I40" i="8"/>
  <c r="I46" i="8"/>
  <c r="I38" i="8"/>
  <c r="H29" i="8"/>
  <c r="I29" i="8" s="1"/>
  <c r="I16" i="8"/>
  <c r="H13" i="8"/>
  <c r="H8" i="8" s="1"/>
  <c r="I8" i="8" s="1"/>
  <c r="H107" i="6"/>
  <c r="C36" i="6"/>
  <c r="C26" i="6"/>
  <c r="H46" i="6"/>
  <c r="H37" i="6"/>
  <c r="H39" i="6"/>
  <c r="H28" i="6" s="1"/>
  <c r="H22" i="6" s="1"/>
  <c r="I137" i="6"/>
  <c r="I150" i="6"/>
  <c r="I138" i="6"/>
  <c r="I143" i="6"/>
  <c r="I135" i="6"/>
  <c r="I127" i="6"/>
  <c r="I120" i="6"/>
  <c r="I112" i="6"/>
  <c r="I105" i="6"/>
  <c r="I93" i="6"/>
  <c r="B91" i="6"/>
  <c r="D92" i="6"/>
  <c r="D91" i="6" s="1"/>
  <c r="G84" i="6"/>
  <c r="G71" i="6"/>
  <c r="G55" i="6"/>
  <c r="I47" i="6"/>
  <c r="D34" i="6"/>
  <c r="G31" i="6"/>
  <c r="B107" i="6"/>
  <c r="D108" i="6"/>
  <c r="D107" i="6" s="1"/>
  <c r="G34" i="6"/>
  <c r="I34" i="6" s="1"/>
  <c r="I88" i="6"/>
  <c r="I125" i="6"/>
  <c r="B123" i="6"/>
  <c r="D124" i="6"/>
  <c r="D123" i="6" s="1"/>
  <c r="I122" i="6"/>
  <c r="I113" i="6"/>
  <c r="I110" i="6"/>
  <c r="I103" i="6"/>
  <c r="I95" i="6"/>
  <c r="D79" i="6"/>
  <c r="D63" i="6"/>
  <c r="G39" i="6"/>
  <c r="D41" i="6"/>
  <c r="G140" i="6"/>
  <c r="C46" i="6"/>
  <c r="D46" i="6" s="1"/>
  <c r="H38" i="6"/>
  <c r="H27" i="6" s="1"/>
  <c r="H21" i="6" s="1"/>
  <c r="I141" i="6"/>
  <c r="I142" i="6"/>
  <c r="I129" i="6"/>
  <c r="I126" i="6"/>
  <c r="I119" i="6"/>
  <c r="I111" i="6"/>
  <c r="I104" i="6"/>
  <c r="I96" i="6"/>
  <c r="G32" i="6"/>
  <c r="I32" i="6" s="1"/>
  <c r="I86" i="6"/>
  <c r="B29" i="6"/>
  <c r="D40" i="6"/>
  <c r="B27" i="6"/>
  <c r="D38" i="6"/>
  <c r="D30" i="6"/>
  <c r="G134" i="6"/>
  <c r="I134" i="6" s="1"/>
  <c r="I130" i="6"/>
  <c r="G124" i="6"/>
  <c r="G118" i="6"/>
  <c r="I118" i="6" s="1"/>
  <c r="I114" i="6"/>
  <c r="G108" i="6"/>
  <c r="G102" i="6"/>
  <c r="I102" i="6" s="1"/>
  <c r="G92" i="6"/>
  <c r="B39" i="6"/>
  <c r="B37" i="6"/>
  <c r="H84" i="6"/>
  <c r="D47" i="6"/>
  <c r="I37" i="6" l="1"/>
  <c r="G46" i="6"/>
  <c r="I46" i="6" s="1"/>
  <c r="H90" i="6"/>
  <c r="H14" i="6" s="1"/>
  <c r="I14" i="8"/>
  <c r="I15" i="8"/>
  <c r="I13" i="8"/>
  <c r="G91" i="6"/>
  <c r="I92" i="6"/>
  <c r="B21" i="6"/>
  <c r="D21" i="6" s="1"/>
  <c r="D27" i="6"/>
  <c r="G139" i="6"/>
  <c r="I139" i="6" s="1"/>
  <c r="I140" i="6"/>
  <c r="I55" i="6"/>
  <c r="G38" i="6"/>
  <c r="H36" i="6"/>
  <c r="H26" i="6"/>
  <c r="G123" i="6"/>
  <c r="I123" i="6" s="1"/>
  <c r="I124" i="6"/>
  <c r="G30" i="6"/>
  <c r="I30" i="6" s="1"/>
  <c r="I31" i="6"/>
  <c r="I71" i="6"/>
  <c r="G40" i="6"/>
  <c r="G20" i="6"/>
  <c r="D39" i="6"/>
  <c r="B28" i="6"/>
  <c r="G28" i="6"/>
  <c r="I39" i="6"/>
  <c r="B36" i="6"/>
  <c r="D36" i="6" s="1"/>
  <c r="D37" i="6"/>
  <c r="B26" i="6"/>
  <c r="G107" i="6"/>
  <c r="I107" i="6" s="1"/>
  <c r="I108" i="6"/>
  <c r="B23" i="6"/>
  <c r="D23" i="6" s="1"/>
  <c r="D29" i="6"/>
  <c r="I84" i="6"/>
  <c r="C20" i="6"/>
  <c r="C19" i="6" s="1"/>
  <c r="C8" i="6" s="1"/>
  <c r="C25" i="6"/>
  <c r="H20" i="6" l="1"/>
  <c r="H19" i="6" s="1"/>
  <c r="H8" i="6" s="1"/>
  <c r="H25" i="6"/>
  <c r="I26" i="6"/>
  <c r="I20" i="6"/>
  <c r="G90" i="6"/>
  <c r="I91" i="6"/>
  <c r="B22" i="6"/>
  <c r="D22" i="6" s="1"/>
  <c r="D28" i="6"/>
  <c r="B20" i="6"/>
  <c r="B25" i="6"/>
  <c r="D25" i="6" s="1"/>
  <c r="D26" i="6"/>
  <c r="G22" i="6"/>
  <c r="I22" i="6" s="1"/>
  <c r="I28" i="6"/>
  <c r="I40" i="6"/>
  <c r="G29" i="6"/>
  <c r="I38" i="6"/>
  <c r="G27" i="6"/>
  <c r="G36" i="6"/>
  <c r="I36" i="6" s="1"/>
  <c r="B19" i="6" l="1"/>
  <c r="D20" i="6"/>
  <c r="I90" i="6"/>
  <c r="G14" i="6"/>
  <c r="G23" i="6"/>
  <c r="I23" i="6" s="1"/>
  <c r="I29" i="6"/>
  <c r="G21" i="6"/>
  <c r="I27" i="6"/>
  <c r="G25" i="6"/>
  <c r="I25" i="6" s="1"/>
  <c r="I21" i="6" l="1"/>
  <c r="G19" i="6"/>
  <c r="I19" i="6" s="1"/>
  <c r="I14" i="6"/>
  <c r="D19" i="6"/>
  <c r="B8" i="6"/>
  <c r="D8" i="6" s="1"/>
  <c r="G8" i="6" l="1"/>
  <c r="I8" i="6" s="1"/>
  <c r="H11" i="5"/>
  <c r="P11" i="5"/>
  <c r="Q11" i="5"/>
  <c r="R11" i="5"/>
  <c r="H12" i="5"/>
  <c r="P12" i="5"/>
  <c r="Q12" i="5"/>
  <c r="R12" i="5"/>
  <c r="H13" i="5"/>
  <c r="P13" i="5"/>
  <c r="R13" i="5" s="1"/>
  <c r="Q13" i="5"/>
  <c r="H14" i="5"/>
  <c r="P14" i="5"/>
  <c r="R14" i="5" s="1"/>
  <c r="Q14" i="5"/>
  <c r="H15" i="5"/>
  <c r="P15" i="5"/>
  <c r="Q15" i="5"/>
  <c r="R15" i="5"/>
  <c r="H16" i="5"/>
  <c r="P16" i="5"/>
  <c r="Q16" i="5"/>
  <c r="R16" i="5"/>
  <c r="H17" i="5"/>
  <c r="P17" i="5"/>
  <c r="Q17" i="5"/>
  <c r="R17" i="5"/>
  <c r="H18" i="5"/>
  <c r="P18" i="5"/>
  <c r="Q18" i="5"/>
  <c r="R18" i="5"/>
  <c r="H19" i="5"/>
  <c r="P19" i="5"/>
  <c r="Q19" i="5"/>
  <c r="R19" i="5"/>
  <c r="D20" i="5"/>
  <c r="E20" i="5"/>
  <c r="F20" i="5"/>
  <c r="G20" i="5"/>
  <c r="H20" i="5"/>
  <c r="I20" i="5"/>
  <c r="J20" i="5"/>
  <c r="K20" i="5"/>
  <c r="L20" i="5"/>
  <c r="M20" i="5"/>
  <c r="N20" i="5"/>
  <c r="O20" i="5"/>
  <c r="Q20" i="5"/>
  <c r="P20" i="5" l="1"/>
  <c r="R20" i="5"/>
</calcChain>
</file>

<file path=xl/comments1.xml><?xml version="1.0" encoding="utf-8"?>
<comments xmlns="http://schemas.openxmlformats.org/spreadsheetml/2006/main">
  <authors>
    <author>Автор</author>
  </authors>
  <commentList>
    <comment ref="E8" authorId="0">
      <text>
        <r>
          <rPr>
            <b/>
            <sz val="9"/>
            <color indexed="81"/>
            <rFont val="Tahoma"/>
            <family val="2"/>
            <charset val="204"/>
          </rPr>
          <t>Автор:</t>
        </r>
        <r>
          <rPr>
            <sz val="9"/>
            <color indexed="81"/>
            <rFont val="Tahoma"/>
            <family val="2"/>
            <charset val="204"/>
          </rPr>
          <t xml:space="preserve">
стоимость по договору</t>
        </r>
      </text>
    </comment>
    <comment ref="F8" authorId="0">
      <text>
        <r>
          <rPr>
            <b/>
            <sz val="9"/>
            <color indexed="81"/>
            <rFont val="Tahoma"/>
            <family val="2"/>
            <charset val="204"/>
          </rPr>
          <t>Автор:</t>
        </r>
        <r>
          <rPr>
            <sz val="9"/>
            <color indexed="81"/>
            <rFont val="Tahoma"/>
            <family val="2"/>
            <charset val="204"/>
          </rPr>
          <t xml:space="preserve">
организационно-технические мероприятия</t>
        </r>
      </text>
    </comment>
  </commentList>
</comments>
</file>

<file path=xl/sharedStrings.xml><?xml version="1.0" encoding="utf-8"?>
<sst xmlns="http://schemas.openxmlformats.org/spreadsheetml/2006/main" count="646" uniqueCount="373">
  <si>
    <t>Статья</t>
  </si>
  <si>
    <t>Материалы для подтверждения</t>
  </si>
  <si>
    <t>Заработная плата</t>
  </si>
  <si>
    <t>услуги связи</t>
  </si>
  <si>
    <t>расходы на услуги ЖКХ</t>
  </si>
  <si>
    <t xml:space="preserve">и т.д </t>
  </si>
  <si>
    <t>Аренда</t>
  </si>
  <si>
    <t>Аренда электросетевого оборудования</t>
  </si>
  <si>
    <t>Расходы на облуживание заемных средств</t>
  </si>
  <si>
    <t>Аренда прочего оборудования (помещения, автотранспорт)</t>
  </si>
  <si>
    <t>На бумажном носителе</t>
  </si>
  <si>
    <t>Бухгалтерская и налоговая отчетность</t>
  </si>
  <si>
    <t>Договор на компенсацию потерь со сбытовой компанией</t>
  </si>
  <si>
    <t>Инвестпрограмма на ДПР</t>
  </si>
  <si>
    <t>Амортизация</t>
  </si>
  <si>
    <t>Сырье, материалы</t>
  </si>
  <si>
    <t>Работы и услуги производственного характера</t>
  </si>
  <si>
    <t>Расходы из прибыли</t>
  </si>
  <si>
    <t>Приложение 1</t>
  </si>
  <si>
    <t>Учетная политика</t>
  </si>
  <si>
    <t>Другие прочие расходы</t>
  </si>
  <si>
    <t>страхование</t>
  </si>
  <si>
    <t>Оплата услуг ПАО "ФСК ЕЭС"</t>
  </si>
  <si>
    <t>Выпадающие доходы по п.87 Основ</t>
  </si>
  <si>
    <t>Приложение 2</t>
  </si>
  <si>
    <t>Приложение 3</t>
  </si>
  <si>
    <t>Арендапрочего оборудования (помещения, транспорт)</t>
  </si>
  <si>
    <t>Выручка (доходы/расходы)</t>
  </si>
  <si>
    <t>Справка о наличии телефона и сайта (скан-копия договора с оператором на выделенный телефонный номер предоставляется в электронном виде).</t>
  </si>
  <si>
    <t>Заявление на открытие дела об установлении тарифов на новый регулируемый период или корректировку НВВ (в заявлении обязательно указывается ссылка и дата размещения предложений о размере цен (тарифов) и долгосрочных параметров регулирования (за 10 дней до предоставления материалов в департамент) + Скриншот страницы, где размещены вышеуказанные предложения (с обязательным отображением даты)).</t>
  </si>
  <si>
    <t>Пояснительная записка (содержит краткую информацию о количестве (общей мощности) трансформаторов в МВА, протяженности по уровням напряжения сетей в км, принятой системе налогообложения, наличии льгот по налогам, прочая информация о предприятии).</t>
  </si>
  <si>
    <t>Шаблоны (CALС.NVV и NET.PLAN) с приложением расчета корректировок по МУ № 98-э.</t>
  </si>
  <si>
    <t>Таблицы по раздельному учету (1.3 и 1.6).</t>
  </si>
  <si>
    <t>Раздельный учёт</t>
  </si>
  <si>
    <t>Шаблоны (CALC.NVV и NET.PLAN)</t>
  </si>
  <si>
    <t>Расчёт корректировок по МУ № 98</t>
  </si>
  <si>
    <t>- в формате электронной таблицы Exсel (*.xls).</t>
  </si>
  <si>
    <t>Постатейные расшифровки затрат</t>
  </si>
  <si>
    <t>- в соответствии с  Приложением 2</t>
  </si>
  <si>
    <t>- в соответствии с  Приложением 3</t>
  </si>
  <si>
    <t>Опись всех материалов, представленных как на бумажном носителе, так и в электронном виде (приложить в электронном виде в формате Word).</t>
  </si>
  <si>
    <t>На электронном носителе</t>
  </si>
  <si>
    <t>- проект ИП или распоряжение (при наличии) Минэнерго Ульяновской области со всеми приложениями (приложения в формате таблицы Exсel).</t>
  </si>
  <si>
    <t>- ОСВ по сч. 20, 25, 26 (отдельная группировка по каждому виду прочих расходов (услуги связи, информационные услуги и т.д.);
- реестр договоров отдельно по каждому виду прочих затрат с указанием стоимости договора;
- договора по каждому виду прочих затрат.</t>
  </si>
  <si>
    <t>…</t>
  </si>
  <si>
    <t>- договор с ПАО "ФСК";
- сканы актов с ПАО "ФСК";
- сводная таблица.</t>
  </si>
  <si>
    <t>Ссылка на расшифровывающие материалы
в тарифном деле</t>
  </si>
  <si>
    <t>- расшифровка фактических расходов (сумма должна совпадать с шаблоном);
- ОСВ и карточка счета сч.91.</t>
  </si>
  <si>
    <t>- кредитный договор, график платежей, ОСВ по сч. 66, 67;
- расчет кассовых разрывов.</t>
  </si>
  <si>
    <t>- документы, подтверждающие величины начисленных амортизации и налогов, включённые в расчёт арендной платы (бухгалтерские документы, заверенные собственником имущества);
- ОСВ по счетам 20, 25, 26, 60 по контрагентам (арендодателям);
- сводная таблица.</t>
  </si>
  <si>
    <t>Примечание:</t>
  </si>
  <si>
    <t>Расшифровка всех планируемых расходов (постатейно) должна совпадать с шаблоном CALC.NVV.</t>
  </si>
  <si>
    <t>- ОСВ по сч. 20, 25, 26;
- виды страхования, застрахованные объекты;
- договора, полисы страхования.</t>
  </si>
  <si>
    <t>Прочие подконтрольные либо прочие неподконтрольные расходы, которые расшифровываются в отдельной таблице шаблона, должны быть расшифрованы полностью с указанием вида затрат и суммы.</t>
  </si>
  <si>
    <t>ВСЕГО свыше 150 кВт</t>
  </si>
  <si>
    <t xml:space="preserve">ВСЕГО до 150 кВт (включительно) </t>
  </si>
  <si>
    <t>ВСЕГО до 15 кВт (включительно) – 3 категория</t>
  </si>
  <si>
    <t>13</t>
  </si>
  <si>
    <t>11</t>
  </si>
  <si>
    <t>10 = 7 - 8 - 9</t>
  </si>
  <si>
    <t>9.1</t>
  </si>
  <si>
    <t>9</t>
  </si>
  <si>
    <t>8 = 7 * 20%</t>
  </si>
  <si>
    <t>7 = 5 - 6</t>
  </si>
  <si>
    <t>6</t>
  </si>
  <si>
    <t>5</t>
  </si>
  <si>
    <t>Остаток чистой прибыли (чистого убытка), тыс.руб.</t>
  </si>
  <si>
    <t xml:space="preserve">Реквизиты КС-2,3 </t>
  </si>
  <si>
    <t>Капитальные вложения (строительство/реконструкция)  тыс. руб.</t>
  </si>
  <si>
    <t>Налог на прибыль, тыс.руб.</t>
  </si>
  <si>
    <t>прибыль до налогообложения, 
тыс.руб.</t>
  </si>
  <si>
    <t>признано в составе себестоимости, тыс.руб.</t>
  </si>
  <si>
    <t>Выручка, тыс.руб. без НДС</t>
  </si>
  <si>
    <t>в том числе:</t>
  </si>
  <si>
    <t>Стоимость ТП по договору ВСЕГО, тыс. руб. без НДС</t>
  </si>
  <si>
    <t>Стоимость ТП по договору без инвест. сост-щей. тыс. руб. без НДС</t>
  </si>
  <si>
    <t>Подключаемая мощность, кВт</t>
  </si>
  <si>
    <t>Выполненных работ  по данным бухгалтерского учета</t>
  </si>
  <si>
    <t xml:space="preserve">Реквизиты Акта о ТП
(№ от ЧЧ.ММ.ГГГГ) </t>
  </si>
  <si>
    <t>Реквизиты договора 
(№ от ЧЧ.ММ.ГГГГ)</t>
  </si>
  <si>
    <t>Контрагент</t>
  </si>
  <si>
    <t>№ п/п</t>
  </si>
  <si>
    <t>*не превышающей 15 кВт включительно (с учетом мощности ранее присоединенных в этой точке присоединения энергопринимающих устройств), устанавливается исходя из стоимости мероприятий по технологическому присоединению в размере не более 550 рублей при присоединении заявителя по 3-й категории надежности (по одному источнику электроснабжения) при условии, что расстояние от границ участка заявителя до объектов электросетевого хозяйства необходимого заявителю класса напряжения сетевой организации, в которую подана заявка, составляет не более 300 метров в городах и поселках городского типа и не более 500 метров в сельской местности.</t>
  </si>
  <si>
    <t>И Т О  Г О</t>
  </si>
  <si>
    <t>свыше 8900 кВт</t>
  </si>
  <si>
    <t>35-110</t>
  </si>
  <si>
    <t>свыше 150 кВт до 8900 кВт</t>
  </si>
  <si>
    <t>8</t>
  </si>
  <si>
    <t>7</t>
  </si>
  <si>
    <t>6-10</t>
  </si>
  <si>
    <t>до 150 кВт</t>
  </si>
  <si>
    <t>4</t>
  </si>
  <si>
    <t xml:space="preserve"> от 15 до 150 кВт, кроме указанных в п. 1</t>
  </si>
  <si>
    <t>3</t>
  </si>
  <si>
    <t>до 15 кВт*</t>
  </si>
  <si>
    <t>2</t>
  </si>
  <si>
    <t>до 15 кВт, кроме п.2</t>
  </si>
  <si>
    <t>1</t>
  </si>
  <si>
    <t>17=15-16</t>
  </si>
  <si>
    <t>16=13+14</t>
  </si>
  <si>
    <t>15=11+12</t>
  </si>
  <si>
    <t xml:space="preserve">Заключённых в предыдущих периодах </t>
  </si>
  <si>
    <t xml:space="preserve">Заключённых в отчётном периоде </t>
  </si>
  <si>
    <t>ВСЕГО</t>
  </si>
  <si>
    <t>Фактические расходы на технологическое присоединение в соответствии с данными бухгалтерского учета (тыс. руб. без НДС)</t>
  </si>
  <si>
    <t>Присоединённая мощность по выполненным договорам, кВт</t>
  </si>
  <si>
    <t>Присоединяемая мощность по заключённым договорам, кВт</t>
  </si>
  <si>
    <t>Напряжение присоединения, кВ</t>
  </si>
  <si>
    <t>Наименование категорий присоединения</t>
  </si>
  <si>
    <t>№</t>
  </si>
  <si>
    <t>Таблица 1</t>
  </si>
  <si>
    <r>
      <t>Количество поданных заявок, шт
(</t>
    </r>
    <r>
      <rPr>
        <b/>
        <sz val="16"/>
        <color theme="1"/>
        <rFont val="Times New Roman"/>
        <family val="1"/>
        <charset val="204"/>
      </rPr>
      <t>за отчётный период</t>
    </r>
    <r>
      <rPr>
        <sz val="16"/>
        <color theme="1"/>
        <rFont val="Times New Roman"/>
        <family val="1"/>
        <charset val="204"/>
      </rPr>
      <t>)</t>
    </r>
  </si>
  <si>
    <r>
      <t>Количество заключённых договоров, шт  
(</t>
    </r>
    <r>
      <rPr>
        <b/>
        <sz val="16"/>
        <color theme="1"/>
        <rFont val="Times New Roman"/>
        <family val="1"/>
        <charset val="204"/>
      </rPr>
      <t>за отчётный период</t>
    </r>
    <r>
      <rPr>
        <sz val="16"/>
        <color theme="1"/>
        <rFont val="Times New Roman"/>
        <family val="1"/>
        <charset val="204"/>
      </rPr>
      <t>)</t>
    </r>
  </si>
  <si>
    <r>
      <t xml:space="preserve">Стоимость технологических присоединений </t>
    </r>
    <r>
      <rPr>
        <b/>
        <sz val="16"/>
        <color indexed="8"/>
        <rFont val="Times New Roman"/>
        <family val="1"/>
        <charset val="204"/>
      </rPr>
      <t>по выполненным договорам</t>
    </r>
    <r>
      <rPr>
        <sz val="16"/>
        <color indexed="8"/>
        <rFont val="Times New Roman"/>
        <family val="1"/>
        <charset val="204"/>
      </rPr>
      <t xml:space="preserve"> (кроме мероприятий по строительству объектов "последней мили", С1), тыс.руб. без НДС</t>
    </r>
  </si>
  <si>
    <r>
      <rPr>
        <b/>
        <sz val="16"/>
        <color indexed="8"/>
        <rFont val="Times New Roman"/>
        <family val="1"/>
        <charset val="204"/>
      </rPr>
      <t>Фактические расходы</t>
    </r>
    <r>
      <rPr>
        <sz val="16"/>
        <color indexed="8"/>
        <rFont val="Times New Roman"/>
        <family val="1"/>
        <charset val="204"/>
      </rPr>
      <t xml:space="preserve"> на технологические присоединения (мероприятия по строительству объектов "последней мили"), тыс. руб. без НДС</t>
    </r>
  </si>
  <si>
    <t>Стоимость технологических присоединений
по заключенным договорам,
тыс.руб. без НДС</t>
  </si>
  <si>
    <t xml:space="preserve">Количество выполненных договоров  </t>
  </si>
  <si>
    <r>
      <t xml:space="preserve">Стоимость технологических присоединений </t>
    </r>
    <r>
      <rPr>
        <b/>
        <sz val="16"/>
        <color indexed="8"/>
        <rFont val="Times New Roman"/>
        <family val="1"/>
        <charset val="204"/>
      </rPr>
      <t>по выполненным договорам</t>
    </r>
    <r>
      <rPr>
        <sz val="16"/>
        <color indexed="8"/>
        <rFont val="Times New Roman"/>
        <family val="1"/>
        <charset val="204"/>
      </rPr>
      <t xml:space="preserve"> (мероприятия по строительству объектов "последней мили"), 
тыс.руб. без НДС</t>
    </r>
  </si>
  <si>
    <r>
      <rPr>
        <b/>
        <sz val="16"/>
        <color indexed="8"/>
        <rFont val="Times New Roman"/>
        <family val="1"/>
        <charset val="204"/>
      </rPr>
      <t>Фактические расходы</t>
    </r>
    <r>
      <rPr>
        <sz val="16"/>
        <color indexed="8"/>
        <rFont val="Times New Roman"/>
        <family val="1"/>
        <charset val="204"/>
      </rPr>
      <t xml:space="preserve"> на технологические присоединения (кроме мероприятий по строительству объектов "последней мили", С1), 
тыс. руб. без НДС</t>
    </r>
  </si>
  <si>
    <t>Выручка сетевой организации от оказания услуг
по технологическому присоединению
в соответствии с актами выполненных работ,
тыс.руб. без НДС</t>
  </si>
  <si>
    <t>Прибыль (Убыток) полученный
от оказания услуг по технологическому присоединению</t>
  </si>
  <si>
    <r>
      <t xml:space="preserve">Расшифровка по оказанным (фактическим) услугам по технологическому присоединению к электрическим сетям </t>
    </r>
    <r>
      <rPr>
        <b/>
        <u/>
        <sz val="16"/>
        <color indexed="10"/>
        <rFont val="Times New Roman"/>
        <family val="1"/>
        <charset val="204"/>
      </rPr>
      <t>ТСО (наименование)</t>
    </r>
    <r>
      <rPr>
        <b/>
        <sz val="16"/>
        <color indexed="10"/>
        <rFont val="Times New Roman"/>
        <family val="1"/>
        <charset val="204"/>
      </rPr>
      <t xml:space="preserve"> </t>
    </r>
    <r>
      <rPr>
        <b/>
        <sz val="16"/>
        <rFont val="Times New Roman"/>
        <family val="1"/>
        <charset val="204"/>
      </rPr>
      <t>за ______ год</t>
    </r>
  </si>
  <si>
    <r>
      <t xml:space="preserve">Отчёт о произведённых технологических присоединениях к электрическим сетям </t>
    </r>
    <r>
      <rPr>
        <b/>
        <u/>
        <sz val="22"/>
        <color theme="9"/>
        <rFont val="Times New Roman"/>
        <family val="1"/>
        <charset val="204"/>
      </rPr>
      <t>ТСО (наименование)</t>
    </r>
    <r>
      <rPr>
        <b/>
        <sz val="22"/>
        <color theme="0"/>
        <rFont val="Times New Roman"/>
        <family val="1"/>
        <charset val="204"/>
      </rPr>
      <t xml:space="preserve"> за _______ год.</t>
    </r>
  </si>
  <si>
    <t>Таблица 2</t>
  </si>
  <si>
    <t>НН</t>
  </si>
  <si>
    <t>СН2</t>
  </si>
  <si>
    <t>СН1</t>
  </si>
  <si>
    <t>ВН</t>
  </si>
  <si>
    <t>Мощность по ДВУХСТАВОЧНОМУ ТАРИФУ</t>
  </si>
  <si>
    <t>Электроэнергия по ДВУХСТАВОЧНОМУ ТАРИФУ</t>
  </si>
  <si>
    <t>Электроэнергия по ОДНОСТАВОЧНОМУ ТАРИФУ</t>
  </si>
  <si>
    <t>наименование ТСО 4</t>
  </si>
  <si>
    <t>наименование ТСО 3</t>
  </si>
  <si>
    <t>наименование ТСО 2</t>
  </si>
  <si>
    <t>наименование ТСО 1</t>
  </si>
  <si>
    <t>ДОХОД от ТСО</t>
  </si>
  <si>
    <t>Некоммерческие объединения граждан (ГСК, ГК, погреба, сараи) и граждане, владеющие отдельно стоящими гаражами</t>
  </si>
  <si>
    <t>Содержащиеся за счет прихожан религиозные организации</t>
  </si>
  <si>
    <t>Юрлица, приобретающие э/э в целях потребления осужденными в помещениях для их содержания</t>
  </si>
  <si>
    <t>Садоводческие, огороднические или дачные некоммерческие объединения граждан</t>
  </si>
  <si>
    <t>Население, проживающее в сельских населенных пунктах и приравненные к ним</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</si>
  <si>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</si>
  <si>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Население и приравненные к нему категории потребителей, за исключением указанного в пунктах 2 и 3</t>
  </si>
  <si>
    <t>Электроэнергия НАСЕЛЕНИЕ</t>
  </si>
  <si>
    <t>Электроэнергия ПРОЧИЕ ПОТРЕБИТЕЛИ</t>
  </si>
  <si>
    <t>Мощность</t>
  </si>
  <si>
    <t>Электроэнергия</t>
  </si>
  <si>
    <t>Полезный отпуск</t>
  </si>
  <si>
    <t>ДОХОД ОТ ТСО</t>
  </si>
  <si>
    <t>Переток в ССО</t>
  </si>
  <si>
    <t>Потери</t>
  </si>
  <si>
    <t>ДОХОД ВСЕГО</t>
  </si>
  <si>
    <t>ПОСТУПЛЕНИЕ В СЕТЬ</t>
  </si>
  <si>
    <t>2 полугодие</t>
  </si>
  <si>
    <t>1 полугодие</t>
  </si>
  <si>
    <t>СУММА тыс. руб. без НДС</t>
  </si>
  <si>
    <t>ТАРИФ руб./тыс.кВтч, руб/МВт мес.
на 2 полугодие</t>
  </si>
  <si>
    <t>ТАРИФ руб./тыс.кВтч, руб/МВт мес.
на 1 полугодие</t>
  </si>
  <si>
    <t>ОБЪЕМ, тыс. кВтч</t>
  </si>
  <si>
    <t>Таблица 3</t>
  </si>
  <si>
    <t>- акты услуг со смежными ТСО;
- акты со сбытовыми организациями;
- акты с прямыми потребителями;
- акты на компенсацию потерь;
- сводная информация в формате приложенных таблиц 3 и 4.
Информация должна соответствовать годовому отчёту взаиморасчётов!!!</t>
  </si>
  <si>
    <t>Таблица 4</t>
  </si>
  <si>
    <t>наименование ТСО 5</t>
  </si>
  <si>
    <t>наименование ТСО 6</t>
  </si>
  <si>
    <t>наименование ТСО 7</t>
  </si>
  <si>
    <t>наименование ТСО 8</t>
  </si>
  <si>
    <t>наименование ТСО 9</t>
  </si>
  <si>
    <t>наименование ТСО 10</t>
  </si>
  <si>
    <t>тыс. руб. (без НДС)</t>
  </si>
  <si>
    <t>Наименование мероприятия</t>
  </si>
  <si>
    <t>Физические параметры объекта</t>
  </si>
  <si>
    <t>признак ТП</t>
  </si>
  <si>
    <t>примечание, комментарий</t>
  </si>
  <si>
    <t>вводимая мощность, протяженность сетей</t>
  </si>
  <si>
    <t>ед.изм. (МВА, км)</t>
  </si>
  <si>
    <t>утверждено в тарифах на передачу ээ
на 2018 год</t>
  </si>
  <si>
    <t>факт исполнения скорректированного распоряжения</t>
  </si>
  <si>
    <t>план</t>
  </si>
  <si>
    <t>факт</t>
  </si>
  <si>
    <t>амортизация</t>
  </si>
  <si>
    <t>прибыль</t>
  </si>
  <si>
    <t>амортизация в тарифах на передачу ээ</t>
  </si>
  <si>
    <t>прибыль в тарифах на передачу ээ</t>
  </si>
  <si>
    <t>ТП</t>
  </si>
  <si>
    <t>прочие источники</t>
  </si>
  <si>
    <t>да/нет</t>
  </si>
  <si>
    <t>присоед. мощность</t>
  </si>
  <si>
    <t>Х</t>
  </si>
  <si>
    <t>Реконструкция*</t>
  </si>
  <si>
    <t>1.1.</t>
  </si>
  <si>
    <t>1.2.</t>
  </si>
  <si>
    <t>1.3.</t>
  </si>
  <si>
    <t>Техническое перевооружение**</t>
  </si>
  <si>
    <t>Новое строительство***</t>
  </si>
  <si>
    <t>* К реконструкции относится переустройство существующих объектов основных средств, связанное с совершенствованием производства и повышением его технико-экономических показателей и осуществляемое по проекту реконструкции основных средств в целях увеличение пропускной способности сети, улучшения качества и повышения надежности.</t>
  </si>
  <si>
    <t>** К техническому перевооружению относится комплекс мероприятий по повышению технико-экономических показателей основных средств или их отдельных частей на основе внедрения передовой техники и технологии, механизации, автоматизации производства, модернизации и замены морально устаревшего и физически изношенного оборудования.</t>
  </si>
  <si>
    <t>*** К новому строительству относятся мероприятия по строительству новых объектов основных средств, не связанные с *,** и ***</t>
  </si>
  <si>
    <r>
      <t>Исполнение инвестиционной программы за 2019 год (</t>
    </r>
    <r>
      <rPr>
        <b/>
        <sz val="20"/>
        <color indexed="10"/>
        <rFont val="Times New Roman"/>
        <family val="1"/>
        <charset val="204"/>
      </rPr>
      <t>наименование ТСО</t>
    </r>
    <r>
      <rPr>
        <b/>
        <sz val="20"/>
        <color indexed="8"/>
        <rFont val="Times New Roman"/>
        <family val="1"/>
        <charset val="204"/>
      </rPr>
      <t>)</t>
    </r>
  </si>
  <si>
    <t>ИП 2019</t>
  </si>
  <si>
    <t>распоряжение на 2019 год (утверждено до 31.12.2018)</t>
  </si>
  <si>
    <t>распоряжение на 2019 год (корректировка в течение 2019 года)</t>
  </si>
  <si>
    <t>факт исполнения распоряжения до 31.12.2018</t>
  </si>
  <si>
    <t>Информация соответствия критериям ТСО… на 31.12.2019 и на 2021 год.</t>
  </si>
  <si>
    <t>Критерии на 31.12.2019</t>
  </si>
  <si>
    <t>ИП отчет за 2019 год (при наличии)</t>
  </si>
  <si>
    <t>- отчёт о выполненных работах за 2019 г (в сравнении с планом на 2019 год), с указанием объектов, выполненных работах, способе ремонта, сумма должна совпадать с шаблоном с пояснительной запиской;
- договора на выполнение работ (услуг), акты о приемке выполненных работ КС-2;
- ОСВ по сч. 08, 10, 20, 25, 26, 60;
- реестр договоров за 2019 год с указанием стоимости договора.</t>
  </si>
  <si>
    <t>- сводная таблица с расшифровкой по группам материалов (инструмент, топливо, запчасти и т.д.) с указанием суммы (должна совпадать с шаблоном);
- информация о проведении торгов, закупках за 2019 г. с пояснительной запиской;
- ОСВ по сч. 07, 08, 10, 20, 25, 26, 60;
- реестр договоров за 2019 год с указанием стоимости договора.
Если выручка за год от нескольких видов деятельности, то необходимо подтвердить бухгалтерским документом (карточкой счета, анализом счета, ОСВ) списание материалов на услуги по передаче э/э.</t>
  </si>
  <si>
    <t>эл носитель/факт 2019/Сырье, материалы</t>
  </si>
  <si>
    <t>эл носитель/факт 2019/Работы и услуги</t>
  </si>
  <si>
    <t>эл носитель/факт 2019/Зарплата</t>
  </si>
  <si>
    <t>- фактическое штатное расписание за 2019 год с указанием занятых и вакантных мест; пояснительная записка об изменении численности (если таковая имела место быть и причины)
- статистическая отчетность по численности (П-4, 1-Т и др.);
- ОСВ по сч. 70 с указанием ФИО.</t>
  </si>
  <si>
    <t>эл носитель/факт 2019/Прочие/Услуги связи</t>
  </si>
  <si>
    <t>эл носитель/факт 2019/Прочие/ЖКХ/вода</t>
  </si>
  <si>
    <t>эл носитель/факт 2019/Прочие/ЖКХ/мусор</t>
  </si>
  <si>
    <t>эл носитель/факт 2019/Прочие/ЖКХ/…</t>
  </si>
  <si>
    <t>эл носитель/факт 2019/Прочие/страхование</t>
  </si>
  <si>
    <t>эл носитель/факт 2019/Прочие/…</t>
  </si>
  <si>
    <t>эл носитель/факт 2019/ФСК</t>
  </si>
  <si>
    <t>эл носитель/факт 2019/Аренда сети</t>
  </si>
  <si>
    <t>эл носитель/факт 2019/Аренда прочая</t>
  </si>
  <si>
    <t>эл носитель/факт 2019/Проценты</t>
  </si>
  <si>
    <t>эл носитель/факт 2019/Амортизация</t>
  </si>
  <si>
    <t>эл носитель/факт 2019/Выпадающие по ТП</t>
  </si>
  <si>
    <t>эл носитель/факт 2019/Расшифровка выручки</t>
  </si>
  <si>
    <r>
      <t xml:space="preserve">Расчет фактической выручки от оказания услуг по передаче электроэнергии по </t>
    </r>
    <r>
      <rPr>
        <b/>
        <u/>
        <sz val="16"/>
        <color rgb="FFFF0000"/>
        <rFont val="Times New Roman"/>
        <family val="1"/>
        <charset val="204"/>
      </rPr>
      <t>ТСО (наименование)</t>
    </r>
    <r>
      <rPr>
        <b/>
        <sz val="16"/>
        <rFont val="Times New Roman"/>
        <family val="1"/>
        <charset val="204"/>
      </rPr>
      <t xml:space="preserve"> за 2019 год</t>
    </r>
  </si>
  <si>
    <r>
      <t xml:space="preserve">Расчет фактических расходов от оплаты услуг по передаче электроэнергии ССО по </t>
    </r>
    <r>
      <rPr>
        <b/>
        <u/>
        <sz val="16"/>
        <color rgb="FFFF0000"/>
        <rFont val="Times New Roman"/>
        <family val="1"/>
        <charset val="204"/>
      </rPr>
      <t>ТСО (наименование)</t>
    </r>
    <r>
      <rPr>
        <b/>
        <sz val="16"/>
        <rFont val="Times New Roman"/>
        <family val="1"/>
        <charset val="204"/>
      </rPr>
      <t xml:space="preserve"> за 2019 год</t>
    </r>
  </si>
  <si>
    <t>Постатейная расшифровка затрат (план 2021)</t>
  </si>
  <si>
    <t>эл носитель/план 2021/ФСК</t>
  </si>
  <si>
    <t>- сводный расчет на 2021 год с указанием объема, планируемого тарифа с разбивкой по энергии и мощности.</t>
  </si>
  <si>
    <t>эл носитель/план 2021/Аренда сети</t>
  </si>
  <si>
    <t>эл носитель/план 2021/Аренда прочая</t>
  </si>
  <si>
    <t>эл носитель/план 2021/Проценты</t>
  </si>
  <si>
    <t>- кредитный договор на 2021, график платежей;
- расчет кассовых разрывов;
- сводный расчёт.</t>
  </si>
  <si>
    <t>эл носитель/план 2021/Амортизация</t>
  </si>
  <si>
    <t>эл носитель/план 2021/Выпадающие по ТП</t>
  </si>
  <si>
    <t>Инвентарный номер</t>
  </si>
  <si>
    <t>Наименование основного средства</t>
  </si>
  <si>
    <t>№ амортизационной группы</t>
  </si>
  <si>
    <t>Максимальный срок полезного использования, мес</t>
  </si>
  <si>
    <t>Первоначальная стоимость на дату принятия основного средства к бухгалтерскому учету, руб.</t>
  </si>
  <si>
    <t xml:space="preserve">Дата ввода в эксплуатацию </t>
  </si>
  <si>
    <t>дата окончания СПИ</t>
  </si>
  <si>
    <t>итого</t>
  </si>
  <si>
    <r>
      <t xml:space="preserve">Расчет начисленной амортизации на объекты основных средств, непосредственно участвующих  в передаче электрической энергииза </t>
    </r>
    <r>
      <rPr>
        <b/>
        <u/>
        <sz val="16"/>
        <color theme="1"/>
        <rFont val="Calibri"/>
        <family val="2"/>
        <charset val="204"/>
        <scheme val="minor"/>
      </rPr>
      <t>с учетом максимального срока полезного использования</t>
    </r>
  </si>
  <si>
    <t>Первоначальная стоимость на начало 20__ г, руб.</t>
  </si>
  <si>
    <t>Начисленная амортизация  за 20__ год (бух учет), руб.</t>
  </si>
  <si>
    <t>- сводный расчет плановой амортизации с указанием года ввода, срока эксплуатации, балансовой стоимости в формате приложенной таблицы "Расчет амортизации".</t>
  </si>
  <si>
    <t>- карточки учёта основных средств в соответствии с Постановлением Госкомстата РФ от 21.01.2003 № 7 "Об утверждении унифицированных форм первичной учетной документации по учету основных средств";
- приказы (распоряжения) об установлении сроков полезного использования основного средства для целей бухгалтерского и налогового учета;
- ОСВ по сч. 01, 02 с указанием перечня оборудования;
- ведомость начисления амортизации за 2019 год;
- сводная таблица с указанием года ввода, срока эксплуатации, балансовой стоимости в виде приложенной таблицы "Расчет амортизации".</t>
  </si>
  <si>
    <t xml:space="preserve">- в формате электронной таблицы Exсel (*.xls), которая является приложением к данным матералам "Отчет по ИП". Заполненная таблица (фактические показатели) должна соответствовать данным шаблона NET.INV и отчёту об использовании инвестиционных ресурсов (приказ ФСТ России от 20.02.2014 № 202-э).
При заполнении приложения необходимо учитывать следующее:
- в случае корректировки ИП с заменой первоначальных мероприятий, необходимо отразить в таблице сначала мероприятия, утверждённые до 31.12.2018, а затем мероприятия с учётом корректировки;
- графа «Признак ТП» заполняется в случае внеплановых мероприятий; в графе «Признак ТП» указывается «да», если мероприятие относится к технологическому присоединению энергопринимающих устройств потребителя, а также величина присоединяемой мощности таких устройств.
</t>
  </si>
  <si>
    <t>Перед постатейными расшифровками прилагается пояснительная записка по каждой статье затрат по факту 2019 года и плану на 2021 год (с указанием нормативного обоснования и необходимости несения таких затрат).</t>
  </si>
  <si>
    <t>Перечень материалов, предоставляемых в рамках тарифной заявки на 2021 год</t>
  </si>
  <si>
    <t>Критерии на 2021 год</t>
  </si>
  <si>
    <t>- в формате электронной таблицы Exсel (Информация_по_критериям_2021.xls), все приложения должны быть заполнены;
- папка Договора должна содержать отдельные папки по каждому договору аренды (внутри каждой папки скан договора со всеми приложениями и дополнительными соглашениями, акт приема-передачи, однолинейная схема, Таблицы П2.1. и П2.2., информация о государственной регистрации либо ответ об отсутствии необходимости таковой).</t>
  </si>
  <si>
    <t>факт 2019 года</t>
  </si>
  <si>
    <t>план 2021 года</t>
  </si>
  <si>
    <t>……..</t>
  </si>
  <si>
    <t>Сумма переоценки (если имела место)</t>
  </si>
  <si>
    <t>На момент подачи материалов к 01.05 данная таблица должна быть заполнена на 31.12.2019, а также на 31.03.2020 г., а также план организации на 2021 год.</t>
  </si>
  <si>
    <t>На момент корректировки материалов до 01.12.2020 года данная таблица должна быть заполнена на 31.12.2019, а также на 31.10.2020 г., а также план организации на 2021 год.</t>
  </si>
  <si>
    <t>- расчёт выпадающих доходов в соответствии с МУ № 215-э/1., а также данный расчет должен совпадать с Таблицами 1 и 2</t>
  </si>
  <si>
    <t>- справки о выполненных работах;
- договора на ТП;
- акты о ТП;
- расчёт должен быть произведён в соответствии с МУ № 215-э/1 и совпадать с Таблицами 1 и 2</t>
  </si>
  <si>
    <t>- таблицы по раздельному учету (1.3 и 1.6)в формате электронной таблицы Excel (*.xls); необходимо заполнять ВСЕ ГРАФЫ указанных таблиц (численность и пр...)
- приказы о ведении раздельного учета (при наличии).</t>
  </si>
  <si>
    <t>Основные показатели финансовой деятельности</t>
  </si>
  <si>
    <t xml:space="preserve">Анализ финансового состояния </t>
  </si>
  <si>
    <t xml:space="preserve">Отчет о финансовых результатах </t>
  </si>
  <si>
    <t>Наименование показателей</t>
  </si>
  <si>
    <t xml:space="preserve">Код </t>
  </si>
  <si>
    <t>на 31.12.17</t>
  </si>
  <si>
    <t>на 31.12.18</t>
  </si>
  <si>
    <t>на 1 октября</t>
  </si>
  <si>
    <t>Отклонение тыс. руб.</t>
  </si>
  <si>
    <t>Отклонение %</t>
  </si>
  <si>
    <t>Отчетный год</t>
  </si>
  <si>
    <t>2016/2015</t>
  </si>
  <si>
    <t>2018/2017</t>
  </si>
  <si>
    <t>АКТИВ</t>
  </si>
  <si>
    <t>ВЫРУЧКА</t>
  </si>
  <si>
    <t>I. ВНЕОБОРОТНЫЕ АКТИВЫ</t>
  </si>
  <si>
    <t>в т.ч.  передача э/э</t>
  </si>
  <si>
    <t xml:space="preserve">Нематериальные активы </t>
  </si>
  <si>
    <t>%</t>
  </si>
  <si>
    <t>Результаты исследований и разработок</t>
  </si>
  <si>
    <t>тех. присоединение</t>
  </si>
  <si>
    <t>Нематериальные поисковые активы</t>
  </si>
  <si>
    <t xml:space="preserve">Материальные поисковые активы </t>
  </si>
  <si>
    <t>Себестоимость продаж</t>
  </si>
  <si>
    <t>Основные средства</t>
  </si>
  <si>
    <t>Доходные вложения в материальные ценности</t>
  </si>
  <si>
    <t>Финансовые вложения</t>
  </si>
  <si>
    <t>Отложенные налоговые активы</t>
  </si>
  <si>
    <t>Валовая прибыль (убыток)</t>
  </si>
  <si>
    <t>Итого по разделу I</t>
  </si>
  <si>
    <t xml:space="preserve">II.ОБОРОТНЫЕ АКТИВЫ </t>
  </si>
  <si>
    <t>Запасы</t>
  </si>
  <si>
    <t>Налог на добавленную стоимсоть по приобретенным ценностям</t>
  </si>
  <si>
    <t>Дебиторская задолженность</t>
  </si>
  <si>
    <t>Управленческие расходы</t>
  </si>
  <si>
    <t>Денежные средства и денежные эквиваленты</t>
  </si>
  <si>
    <t>Прочие оборотные активы</t>
  </si>
  <si>
    <t>Итого по разделу II</t>
  </si>
  <si>
    <t>БАЛАНС</t>
  </si>
  <si>
    <t>ПАССИВ</t>
  </si>
  <si>
    <t>ПРИБЫЛЬ (УБЫТОК) ОТ ПРОДАЖ</t>
  </si>
  <si>
    <t>III.КАПИТАЛ И РЕЗЕРВЫ</t>
  </si>
  <si>
    <t xml:space="preserve">Уставный капитал </t>
  </si>
  <si>
    <t>технологическое присоединение</t>
  </si>
  <si>
    <t>Добавочный капитал</t>
  </si>
  <si>
    <t>Резервный капитал</t>
  </si>
  <si>
    <t>Проценты к получению</t>
  </si>
  <si>
    <t>Нераспределенная прибыль (непокрытый убыток)</t>
  </si>
  <si>
    <t>Проценты к уплате</t>
  </si>
  <si>
    <t>Итого по разделу III</t>
  </si>
  <si>
    <t>Прочие доходы</t>
  </si>
  <si>
    <t>IV.ДОЛГОСРОЧНЫЕ ОБЯЗАТЕЛЬСТВА</t>
  </si>
  <si>
    <t>Прочие расходы</t>
  </si>
  <si>
    <t>Заемные средства</t>
  </si>
  <si>
    <t>Прибыль (убыток) до налогооблажения</t>
  </si>
  <si>
    <t>Отложенные налоговые обязательства</t>
  </si>
  <si>
    <t>Оценочные обязательства</t>
  </si>
  <si>
    <t>Прочие обязательства</t>
  </si>
  <si>
    <t>Итого по разделу IV</t>
  </si>
  <si>
    <t>V. КРАТКОСРОЧНЫЕ ОБЯЗАТЕЛЬСТВА</t>
  </si>
  <si>
    <t>ТЕКУЩИЙ НАЛОГ НА ПРИБЫЛЬ</t>
  </si>
  <si>
    <t>в т.ч. постоянные налоговые обязательства (активы)</t>
  </si>
  <si>
    <t>Кредиторская задолженность</t>
  </si>
  <si>
    <t>Изменение отложенных налоговых обязательств</t>
  </si>
  <si>
    <t>Доходы будущих периодов</t>
  </si>
  <si>
    <t>Изменение отложенных активов</t>
  </si>
  <si>
    <t>Прочее</t>
  </si>
  <si>
    <t>прочие обязательства</t>
  </si>
  <si>
    <t>ЧИСТАЯ ПРИБЫЛЬ (УБЫТОК)</t>
  </si>
  <si>
    <t>Итого по разделу V</t>
  </si>
  <si>
    <t>ОСНО</t>
  </si>
  <si>
    <t>ОСН</t>
  </si>
  <si>
    <t>2019/2018</t>
  </si>
  <si>
    <t>Коммерческие/Управленческие расходы</t>
  </si>
  <si>
    <t>на 31.12.19</t>
  </si>
  <si>
    <t>ДОХОДЫ ОТ УЧАСТИЯ В ДР ОРГАНИЗАЦИЯХ</t>
  </si>
  <si>
    <t>Полученный от акционеров (участников) взнос в уставный капитал до регистрации</t>
  </si>
  <si>
    <t>Прочие внеоборотные активы</t>
  </si>
  <si>
    <t>Переоценка внеоборотных активов</t>
  </si>
  <si>
    <t>Формула</t>
  </si>
  <si>
    <t>Сравнение с нормативом</t>
  </si>
  <si>
    <t>Коэффициент текущей ликвидности = Оборотные активы / Краткосрочные обязательства</t>
  </si>
  <si>
    <t>Коэффициент абсолютной ликвидности = (Денежные средства + Краткосрочные финансовые вложения) /Краткосрочные обязательства</t>
  </si>
  <si>
    <t>Коэффициент быстрой ликвидности = (Оборотные активы-Запасы)/Краткосрочные обязательства</t>
  </si>
  <si>
    <t>Коэффициент автономии = Собственный капитал/Активы</t>
  </si>
  <si>
    <t>Коэффициент капитализации = (Долгосрочные обязательства + Краткосрочные обязательства)/Собственный капитал</t>
  </si>
  <si>
    <t>Коэффициент обеспеченности собственными оборотными средствами = (Собственный капитал — Внеоборотные активы)/Оборотные активы</t>
  </si>
  <si>
    <t>Коэффициент рентабельности активов = Чистая прибыль / Активы</t>
  </si>
  <si>
    <t>Коэффициент рентабельности собственного капитала = Чистая прибыль/Собственный капитал</t>
  </si>
  <si>
    <t>Коэффициент рентабельности продаж = Чистая прибыль/ Выручка</t>
  </si>
  <si>
    <t>Коэффициент оборачиваемости дебиторской задолженности = Выручка от продаж/Средняя сумма дебиторской задолженности</t>
  </si>
  <si>
    <t>Коэффициент оборачиваемости кредиторской задолженности = Выручка от продаж/Средняя величина кредиторской задолженности</t>
  </si>
  <si>
    <t>Коэффициент оборачиваемости запасов = Выручка от продаж/Средняя величина запасов</t>
  </si>
  <si>
    <t>формулы</t>
  </si>
  <si>
    <t>Коэффициент текущей ликвидности показывает способность компании погашать текущие (краткосрочные) обязательства за счёт только оборотных активов. Чем больше значение коэффициента, тем лучше платежеспособность предприятия. Этот показатель учитывает, что не все активы можно продать в срочном порядке.</t>
  </si>
  <si>
    <t xml:space="preserve">Коэффициент абсолютной ликвидности показывает, какая доля краткосрочных долговых обязательств будет покрыта за счет денежных средств и их эквивалентов в виде рыночных ценных бумаг и депозитов, т.е. абсолютно ликвидными активами. </t>
  </si>
  <si>
    <t xml:space="preserve">Этот коэффициент показывает, насколько возможно будет погасить текущие обязательства, если положение станет критическим. При этом исходят из предположения, что у товарно-материальных запасов нет ликвидационной стоимости. Для правильного расчета коэффициента быстрой ликвидности оценивают качество ценных бумаг и дебиторской задолженности. </t>
  </si>
  <si>
    <t xml:space="preserve"> Коэффициент автономии показывает долю активов организации, которые покрываются за счет собственного капитала (обеспечиваются собственными источниками формирования). Оставшаяся доля активов покрывается за счет заемных средств.
Чем выше значение коэффициента, тем с вероятнее организация погасит долги за счет собственных средств. Чем выше показатель, тем выше финансовая независимость предприятия. </t>
  </si>
  <si>
    <t>Коэффициент капитализации показывает соотношение заемных средств и суммарной капитализации и характеризует степень эффективности использования компанией собственного капитала. Он определяет, насколько велика зависимость компании от заемных средств.</t>
  </si>
  <si>
    <t>Коэффициент обеспеченности собственными средствами показывает, долю оборотных активов компании, финансируемых за счет собственных средств предприятия.</t>
  </si>
  <si>
    <t xml:space="preserve">Рентабельность собственного капитала показывает величину прибыли, которую получит предприятие на единицу стоимости собственного капитала. </t>
  </si>
  <si>
    <t xml:space="preserve">Рентабельность активов (ROA) характеризует степень эффективности использования имущества организации, профессиональную квалификацию менеджмента предприятия. Данный показатель называют нормой прибыли. </t>
  </si>
  <si>
    <t xml:space="preserve">Рентабельность продаж показывает, какую сумму прибыли получает предприятие с каждого рубля проданной продукции. </t>
  </si>
  <si>
    <t xml:space="preserve">Коэффициент оборачиваемости дебиторской задолженности показывает сколько раз в среднем в течение года дебиторская задолженность превращалась в денежные средства. </t>
  </si>
  <si>
    <t xml:space="preserve">Коэффициент оборачиваемости кредиторской задолженности показывает сколько требуется оборотов для оплаты выставленных счетов. </t>
  </si>
  <si>
    <t xml:space="preserve">Коэффициент оборачиваемости запасов показывает, сколько раз в среднем продаются запасы предприятия за некоторый период времени. </t>
  </si>
  <si>
    <t>- бухгалтерский баланс, отчёт о финансовых результатах, декларация по УСН;                                                                                                                                                                                                              - заполнить вкладку "Финансовые показатели" на основании очетных бухгалтерских форм;
- налоговые декларации по налогу на прибыль, налогу на имущество, транспортному налогу, земельному налогу, платы за негативное воздействие на окружающую среду;
- уведомление о переходе на УСН;
- оборотно-сальдовая ведомость по сч. 68;
- план счетов, используемый в бухгалтерском учёте на предприятии.</t>
  </si>
  <si>
    <t>- в формате электронной таблицы Exсel  (Информация_по_критериям_2021.xls).</t>
  </si>
  <si>
    <t>Скан оригинального документа.</t>
  </si>
  <si>
    <t>2019 г</t>
  </si>
  <si>
    <t>Постатейная расшифровка затрат (факт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</si>
</sst>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55">
    <numFmt numFmtId="43" formatCode="_-* #,##0.00\ _₽_-;\-* #,##0.00\ _₽_-;_-* &quot;-&quot;??\ _₽_-;_-@_-"/>
    <numFmt numFmtId="164" formatCode="_(* #,##0.00_);_(* \(#,##0.00\);_(* &quot;-&quot;??_);_(@_)"/>
    <numFmt numFmtId="165" formatCode="_-* #,##0.00_ ;[Red]_-* \(#,##0.00\);\–;&quot;X&quot;"/>
    <numFmt numFmtId="166" formatCode="_-* #,##0_ ;[Red]_-* \(#,##0\);\–;&quot;X&quot;"/>
    <numFmt numFmtId="167" formatCode="_-* #,##0.00[$€-1]_-;\-* #,##0.00[$€-1]_-;_-* &quot;-&quot;??[$€-1]_-"/>
    <numFmt numFmtId="168" formatCode="&quot;$&quot;#,##0_);[Red]\(&quot;$&quot;#,##0\)"/>
    <numFmt numFmtId="169" formatCode="General_)"/>
    <numFmt numFmtId="170" formatCode="0.0"/>
    <numFmt numFmtId="171" formatCode="_-* #,##0_р_._-;\-* #,##0_р_._-;_-* &quot;-&quot;_р_._-;_-@_-"/>
    <numFmt numFmtId="172" formatCode="_-* #,##0.00_р_._-;\-* #,##0.00_р_._-;_-* &quot;-&quot;??_р_._-;_-@_-"/>
    <numFmt numFmtId="173" formatCode="#,##0_ ;\-#,##0\ "/>
    <numFmt numFmtId="174" formatCode="_-* #,##0.00_р_._-;\-* #,##0.00_р_._-;_-* \-??_р_._-;_-@_-"/>
    <numFmt numFmtId="175" formatCode="_-* #,##0.00\ _р_._-;\-* #,##0.00\ _р_._-;_-* &quot;-&quot;??\ _р_._-;_-@_-"/>
    <numFmt numFmtId="176" formatCode="#,##0.000"/>
    <numFmt numFmtId="177" formatCode="0.0%"/>
    <numFmt numFmtId="178" formatCode="0.0%_);\(0.0%\)"/>
    <numFmt numFmtId="179" formatCode="_-[$$-1009]* #,##0.00_-;\-[$$-1009]* #,##0.00_-;_-[$$-1009]* &quot;-&quot;??_-;_-@_-"/>
    <numFmt numFmtId="180" formatCode="#,##0.0_);\(#,##0.0\)"/>
    <numFmt numFmtId="181" formatCode="\t0.00%"/>
    <numFmt numFmtId="182" formatCode="#,##0_);[Red]\(#,##0\)"/>
    <numFmt numFmtId="183" formatCode="#,##0.0_);[Red]\(#,##0.0\)"/>
    <numFmt numFmtId="184" formatCode="\t#\ ??/??"/>
    <numFmt numFmtId="185" formatCode="[Magenta]\ &quot;Ошибка&quot;;[Magenta]\ &quot;Ошибка&quot;;[Blue]\ &quot;OK&quot;"/>
    <numFmt numFmtId="186" formatCode="_-* #,##0.00&quot;р.&quot;_-;\-* #,##0.00&quot;р.&quot;_-;_-* &quot;-&quot;??&quot;р.&quot;_-;_-@_-"/>
    <numFmt numFmtId="187" formatCode="_-* #,##0.00&quot;р.&quot;_-;\-* #,##0.00&quot;р.&quot;_-;_-* \-??&quot;р.&quot;_-;_-@_-"/>
    <numFmt numFmtId="188" formatCode="\£\ #,##0_);[Red]\(\£\ #,##0\)"/>
    <numFmt numFmtId="189" formatCode="\¥\ #,##0_);[Red]\(\¥\ #,##0\)"/>
    <numFmt numFmtId="190" formatCode="0.00;0;"/>
    <numFmt numFmtId="191" formatCode="#,##0.0;\(#,##0.0\)"/>
    <numFmt numFmtId="192" formatCode="#,##0.00;\(#,##0.00\)"/>
    <numFmt numFmtId="193" formatCode="_(&quot;$&quot;* #,##0_);_(&quot;$&quot;* \(#,##0\);_(&quot;$&quot;* &quot;-&quot;_);_(@_)"/>
    <numFmt numFmtId="194" formatCode="_(&quot;$&quot;* #,##0.00_);_(&quot;$&quot;* \(#,##0.00\);_(&quot;$&quot;* &quot;-&quot;??_);_(@_)"/>
    <numFmt numFmtId="195" formatCode="###\ ##\ ##"/>
    <numFmt numFmtId="196" formatCode="0_);\(0\)"/>
    <numFmt numFmtId="197" formatCode="_(* #,##0_);_(* \(#,##0\);_(* &quot;-&quot;??_);_(@_)"/>
    <numFmt numFmtId="198" formatCode="#,##0;[Red]#,##0"/>
    <numFmt numFmtId="199" formatCode="&quot;\&quot;#,##0;[Red]\-&quot;\&quot;#,##0"/>
    <numFmt numFmtId="200" formatCode="_-* #,##0&quot;đ.&quot;_-;\-* #,##0&quot;đ.&quot;_-;_-* &quot;-&quot;&quot;đ.&quot;_-;_-@_-"/>
    <numFmt numFmtId="201" formatCode="_-* #,##0.00&quot;đ.&quot;_-;\-* #,##0.00&quot;đ.&quot;_-;_-* &quot;-&quot;??&quot;đ.&quot;_-;_-@_-"/>
    <numFmt numFmtId="202" formatCode="0.0_)"/>
    <numFmt numFmtId="203" formatCode="\£#,##0_);\(\£#,##0\)"/>
    <numFmt numFmtId="204" formatCode="_(* #,##0_);_(* \(#,##0\);_(* &quot;-&quot;_);_(@_)"/>
    <numFmt numFmtId="205" formatCode="_(* #,##0.0_);_(* \(#,##0.00\);_(* &quot;-&quot;??_);_(@_)"/>
    <numFmt numFmtId="206" formatCode="0.000"/>
    <numFmt numFmtId="207" formatCode="&quot;fl&quot;#,##0_);\(&quot;fl&quot;#,##0\)"/>
    <numFmt numFmtId="208" formatCode="&quot;fl&quot;#,##0_);[Red]\(&quot;fl&quot;#,##0\)"/>
    <numFmt numFmtId="209" formatCode="&quot;fl&quot;#,##0.00_);\(&quot;fl&quot;#,##0.00\)"/>
    <numFmt numFmtId="210" formatCode="&quot;$&quot;#,##0_);\(&quot;$&quot;#,##0\)"/>
    <numFmt numFmtId="211" formatCode="#,##0.00_);\(#,##0.00\);@_)"/>
    <numFmt numFmtId="212" formatCode="#,##0.000_);\(#,##0.000\);@_)"/>
    <numFmt numFmtId="213" formatCode="&quot;_&quot;\-* #,##0\ &quot;F&quot;&quot;_&quot;\-;\-* #,##0\ &quot;F&quot;&quot;_&quot;\-;&quot;_&quot;\-* &quot;-&quot;\ &quot;F&quot;&quot;_&quot;\-;&quot;_&quot;\-@&quot;_&quot;\-"/>
    <numFmt numFmtId="214" formatCode="#,##0.0;[Red]\(#,##0.0\)"/>
    <numFmt numFmtId="215" formatCode="#,##0;[Red]\(#,##0\)"/>
    <numFmt numFmtId="216" formatCode="* \(#,##0\);* #,##0_);&quot;-&quot;??_);@"/>
    <numFmt numFmtId="217" formatCode="0.00_);\(0.00\);0.00"/>
    <numFmt numFmtId="218" formatCode="\$#,##0_);[Red]&quot;($&quot;#,##0\)"/>
    <numFmt numFmtId="219" formatCode="_(* #,##0.00_);[Red]_(* \(#,##0.00\);_(* &quot;-&quot;??_);_(@_)"/>
    <numFmt numFmtId="220" formatCode="_(&quot;$&quot;* #,##0.00_);_(&quot;$&quot;* \(#,##0.00\);@_)"/>
    <numFmt numFmtId="221" formatCode="_(&quot;$&quot;* #,##0.000_);_(&quot;$&quot;* \(#,##0.000\);@_)"/>
    <numFmt numFmtId="222" formatCode="mmm\,yy"/>
    <numFmt numFmtId="223" formatCode="\$#,##0\ ;\(\$#,##0\)"/>
    <numFmt numFmtId="224" formatCode="dd\ mmm\ yyyy"/>
    <numFmt numFmtId="225" formatCode="m/d/yy\ h:mm"/>
    <numFmt numFmtId="226" formatCode="* #,##0_);* \(#,##0\);&quot;-&quot;??_);@"/>
    <numFmt numFmtId="227" formatCode="_-* #,##0_-;\-* #,##0_-;_-* &quot;-&quot;_-;_-@_-"/>
    <numFmt numFmtId="228" formatCode="ddd\ dd\ mmm"/>
    <numFmt numFmtId="229" formatCode="&quot;$&quot;#,##0.0;[Red]\(&quot;$&quot;#,##0.0\)"/>
    <numFmt numFmtId="230" formatCode="0.0\x"/>
    <numFmt numFmtId="231" formatCode="_-* #,##0\ _F_B_-;\-* #,##0\ _F_B_-;_-* &quot;-&quot;\ _F_B_-;_-@_-"/>
    <numFmt numFmtId="232" formatCode="_-* #,##0.00\ _F_B_-;\-* #,##0.00\ _F_B_-;_-* &quot;-&quot;??\ _F_B_-;_-@_-"/>
    <numFmt numFmtId="233" formatCode="#,##0;\(#,##0\);\-_)"/>
    <numFmt numFmtId="234" formatCode="#,##0.0_);\(#,##0.0\);\-_)"/>
    <numFmt numFmtId="235" formatCode="#,##0.00_);\(#,##0.00\);\-_)"/>
    <numFmt numFmtId="236" formatCode="0\ \ \ \ \ "/>
    <numFmt numFmtId="237" formatCode="#,##0_);[Blue]\(#,##0\)"/>
    <numFmt numFmtId="238" formatCode="&quot;₽&quot;"/>
    <numFmt numFmtId="239" formatCode="0.00_);\(0.00\);0.00_)"/>
    <numFmt numFmtId="240" formatCode="#,##0.0"/>
    <numFmt numFmtId="241" formatCode="#,##0.00_ ;[Red]\(#,##0.00&quot;) &quot;"/>
    <numFmt numFmtId="242" formatCode="_-* #,##0_-;_-* #,##0\-;_-* &quot;-&quot;_-;_-@_-"/>
    <numFmt numFmtId="243" formatCode="_-* #,##0.00_-;_-* #,##0.00\-;_-* &quot;-&quot;??_-;_-@_-"/>
    <numFmt numFmtId="244" formatCode="_-* #,##0\ _$_-;\-* #,##0\ _$_-;_-* &quot;-&quot;\ _$_-;_-@_-"/>
    <numFmt numFmtId="245" formatCode="_-* #,##0.00\ _$_-;\-* #,##0.00\ _$_-;_-* &quot;-&quot;??\ _$_-;_-@_-"/>
    <numFmt numFmtId="246" formatCode="#,##0__\ \ \ \ "/>
    <numFmt numFmtId="247" formatCode="_-* #,##0\ &quot;$&quot;_-;\-* #,##0\ &quot;$&quot;_-;_-* &quot;-&quot;\ &quot;$&quot;_-;_-@_-"/>
    <numFmt numFmtId="248" formatCode="_-* #,##0.00\ &quot;$&quot;_-;\-* #,##0.00\ &quot;$&quot;_-;_-* &quot;-&quot;??\ &quot;$&quot;_-;_-@_-"/>
    <numFmt numFmtId="249" formatCode="_(* #,##0.000_);[Red]_(* \(#,##0.000\);_(* &quot;-&quot;??_);_(@_)"/>
    <numFmt numFmtId="250" formatCode="&quot;$&quot;#,##0.0_);\(&quot;$&quot;#,##0.0\)"/>
    <numFmt numFmtId="251" formatCode="0.00\x"/>
    <numFmt numFmtId="252" formatCode="#,##0.00_)\x;\(#,##0.00\)\x;@_)"/>
    <numFmt numFmtId="253" formatCode="#,##0.000_)\x;\(#,##0.000\)\x;@_)"/>
    <numFmt numFmtId="254" formatCode="0.0&quot;x&quot;;&quot;nm&quot;;\-_x"/>
    <numFmt numFmtId="255" formatCode="0.00&quot;x&quot;;&quot;nm&quot;;\-_x"/>
    <numFmt numFmtId="256" formatCode="#,##0_);\(#,##0\);&quot;-  &quot;"/>
    <numFmt numFmtId="257" formatCode="#,##0.0_);\(#,##0.0\);&quot;-  &quot;"/>
    <numFmt numFmtId="258" formatCode="#,##0.00\ ;\(#,##0.00\)"/>
    <numFmt numFmtId="259" formatCode="#,##0_);[Red]\(#,##0\);&quot;-----&quot;"/>
    <numFmt numFmtId="260" formatCode="#,##0.00_);[Red]\(#,##0.00\);&quot;-----&quot;"/>
    <numFmt numFmtId="261" formatCode="_-* #,##0_đ_._-;\-* #,##0_đ_._-;_-* &quot;-&quot;_đ_._-;_-@_-"/>
    <numFmt numFmtId="262" formatCode="_-* #,##0\ _d_._-;\-* #,##0\ _d_._-;_-* &quot;-&quot;\ _d_._-;_-@_-"/>
    <numFmt numFmtId="263" formatCode="_-* #,##0.00_đ_._-;\-* #,##0.00_đ_._-;_-* &quot;-&quot;??_đ_._-;_-@_-"/>
    <numFmt numFmtId="264" formatCode="_-* #,##0.00\ _d_._-;\-* #,##0.00\ _d_._-;_-* &quot;-&quot;??\ _d_._-;_-@_-"/>
    <numFmt numFmtId="265" formatCode="_-* #,##0\ &quot;FB&quot;_-;\-* #,##0\ &quot;FB&quot;_-;_-* &quot;-&quot;\ &quot;FB&quot;_-;_-@_-"/>
    <numFmt numFmtId="266" formatCode="_-* #,##0.00\ &quot;FB&quot;_-;\-* #,##0.00\ &quot;FB&quot;_-;_-* &quot;-&quot;??\ &quot;FB&quot;_-;_-@_-"/>
    <numFmt numFmtId="267" formatCode="dd\,mmm"/>
    <numFmt numFmtId="268" formatCode="#,##0.000_)%;\(#,##0.000\)%;@_)"/>
    <numFmt numFmtId="269" formatCode="0.0%_);\(0.0%\);&quot;-  &quot;"/>
    <numFmt numFmtId="270" formatCode="0.0%_);\(0.0%\);\-_%_)"/>
    <numFmt numFmtId="271" formatCode="0%_);\(0%\);\-_%_)"/>
    <numFmt numFmtId="272" formatCode="0.00%_);\(0.00%\);\-_%_)"/>
    <numFmt numFmtId="273" formatCode="##0&quot;bp&quot;_);\(##0&quot;bp&quot;\);\-_b_p_)"/>
    <numFmt numFmtId="274" formatCode="mm\,dd\,yy\ hh:mm"/>
    <numFmt numFmtId="275" formatCode="mm\,dd\,yy"/>
    <numFmt numFmtId="276" formatCode="&quot;_&quot;\(&quot;$&quot;* #,##0.00&quot;_&quot;\);&quot;_&quot;\(&quot;$&quot;* \(#,##0.00\);&quot;_&quot;\(&quot;$&quot;* &quot;-&quot;??&quot;_&quot;\);&quot;_&quot;\(@&quot;_&quot;\)"/>
    <numFmt numFmtId="277" formatCode="#,##0______;;&quot;------------      &quot;"/>
    <numFmt numFmtId="278" formatCode="0.00;\-0.00;0.00"/>
    <numFmt numFmtId="279" formatCode="0.00\x;\-0.00\x;0.00\x"/>
    <numFmt numFmtId="280" formatCode="##0.00000"/>
    <numFmt numFmtId="281" formatCode="_(* #,##0.000_);_(* \(#,##0.000\);_(* &quot;-&quot;??_);_(@_)"/>
    <numFmt numFmtId="282" formatCode="_(* #,##0.000_);_(* \(#,##0.000\);_(* &quot;-&quot;???_);_(@_)"/>
    <numFmt numFmtId="283" formatCode="&quot;$&quot;#,##0"/>
    <numFmt numFmtId="284" formatCode="mmm\ dd\,\ yyyy"/>
    <numFmt numFmtId="285" formatCode="mmm\-yyyy"/>
    <numFmt numFmtId="286" formatCode="yyyy"/>
    <numFmt numFmtId="287" formatCode="#,##0.00&quot;р.&quot;;[Red]\-#,##0.00&quot;р.&quot;"/>
    <numFmt numFmtId="288" formatCode=";;;\ \ \ @"/>
    <numFmt numFmtId="289" formatCode=";;;\ \ \ \ \ @"/>
    <numFmt numFmtId="290" formatCode=";;;\ \ \ \ \ \ @"/>
    <numFmt numFmtId="291" formatCode="#,##0\ &quot;F&quot;;\-#,##0\ &quot;F&quot;"/>
    <numFmt numFmtId="292" formatCode="_-&quot;F&quot;\ * #,##0_-;_-&quot;F&quot;\ * #,##0\-;_-&quot;F&quot;\ * &quot;-&quot;_-;_-@_-"/>
    <numFmt numFmtId="293" formatCode="_-&quot;F&quot;\ * #,##0.00_-;_-&quot;F&quot;\ * #,##0.00\-;_-&quot;F&quot;\ * &quot;-&quot;??_-;_-@_-"/>
    <numFmt numFmtId="294" formatCode="_-* #,##0_?_._-;\-* #,##0_?_._-;_-* &quot;-&quot;_?_._-;_-@_-"/>
    <numFmt numFmtId="295" formatCode="_-* #,##0.00&quot;?.&quot;_-;\-* #,##0.00&quot;?.&quot;_-;_-* &quot;-&quot;??&quot;?.&quot;_-;_-@_-"/>
    <numFmt numFmtId="296" formatCode="&quot;$&quot;#,##0.00_);[Red]\(&quot;$&quot;#,##0.00\)"/>
    <numFmt numFmtId="297" formatCode="&quot;$&quot;#,##0.0000_);[Red]\(&quot;$&quot;#,##0.0000\)"/>
    <numFmt numFmtId="298" formatCode="_(&quot;$&quot;* #,##0.0_);_(&quot;$&quot;* \(#,##0.0\);_(&quot;$&quot;* &quot;-&quot;??_);_(@_)"/>
    <numFmt numFmtId="299" formatCode="yyyy&quot;A&quot;"/>
    <numFmt numFmtId="300" formatCode="yyyy&quot;E&quot;"/>
    <numFmt numFmtId="301" formatCode="\¥#,##0_);\(\¥#,##0\)"/>
    <numFmt numFmtId="302" formatCode="#,##0\в"/>
    <numFmt numFmtId="303" formatCode="_(&quot;р.&quot;* #,##0_);_(&quot;р.&quot;* \(#,##0\);_(&quot;р.&quot;* &quot;-&quot;_);_(@_)"/>
    <numFmt numFmtId="304" formatCode="#,##0_ ;[Red]\-#,##0\ "/>
    <numFmt numFmtId="305" formatCode="[$$-409]#,##0"/>
    <numFmt numFmtId="306" formatCode="#,##0&quot;р.&quot;"/>
    <numFmt numFmtId="307" formatCode="_-* #,##0\ _р_._-;\-* #,##0\ _р_._-;_-* &quot;-&quot;\ _р_._-;_-@_-"/>
    <numFmt numFmtId="308" formatCode="#,##0;\(#,##0\)"/>
    <numFmt numFmtId="309" formatCode="\(#,##0.0\)"/>
    <numFmt numFmtId="310" formatCode="#,##0\ &quot;?.&quot;;\-#,##0\ &quot;?.&quot;"/>
    <numFmt numFmtId="311" formatCode="#,##0.000_ ;\-#,##0.000\ "/>
    <numFmt numFmtId="312" formatCode="#,##0.00_ ;[Red]\-#,##0.00\ "/>
    <numFmt numFmtId="313" formatCode="#,##0.00&quot;р.&quot;;\-#,##0.00&quot;р.&quot;"/>
    <numFmt numFmtId="314" formatCode="#,##0.00_ ;\-#,##0.00\ "/>
    <numFmt numFmtId="315" formatCode="0.000%"/>
    <numFmt numFmtId="316" formatCode="#,##0.0000"/>
    <numFmt numFmtId="317" formatCode="\$#\.00"/>
  </numFmts>
  <fonts count="33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color theme="1"/>
      <name val="Times New Roman"/>
      <family val="1"/>
      <charset val="204"/>
    </font>
    <font>
      <b/>
      <sz val="18"/>
      <color theme="1"/>
      <name val="Times New Roman"/>
      <family val="1"/>
      <charset val="204"/>
    </font>
    <font>
      <sz val="14"/>
      <name val="Times New Roman"/>
      <family val="1"/>
      <charset val="204"/>
    </font>
    <font>
      <b/>
      <sz val="14"/>
      <color theme="1"/>
      <name val="Times New Roman"/>
      <family val="1"/>
      <charset val="204"/>
    </font>
    <font>
      <sz val="10"/>
      <name val="Arial Cyr"/>
      <charset val="204"/>
    </font>
    <font>
      <sz val="12"/>
      <name val="Times New Roman"/>
      <family val="1"/>
      <charset val="204"/>
    </font>
    <font>
      <sz val="10"/>
      <name val="Helv"/>
    </font>
    <font>
      <sz val="10"/>
      <color indexed="8"/>
      <name val="Arial"/>
      <family val="2"/>
    </font>
    <font>
      <sz val="10"/>
      <name val="Arial"/>
      <family val="2"/>
      <charset val="204"/>
    </font>
    <font>
      <sz val="10"/>
      <color theme="1"/>
      <name val="Times New Roman"/>
      <family val="2"/>
      <charset val="204"/>
    </font>
    <font>
      <sz val="11"/>
      <color indexed="8"/>
      <name val="Calibri"/>
      <family val="2"/>
      <charset val="204"/>
    </font>
    <font>
      <sz val="8"/>
      <name val="Arial"/>
      <family val="2"/>
    </font>
    <font>
      <sz val="11"/>
      <color theme="1"/>
      <name val="Calibri"/>
      <family val="2"/>
      <scheme val="minor"/>
    </font>
    <font>
      <sz val="11"/>
      <color theme="1"/>
      <name val="Times New Roman"/>
      <family val="1"/>
      <charset val="204"/>
    </font>
    <font>
      <b/>
      <sz val="11"/>
      <color theme="1"/>
      <name val="Times New Roman"/>
      <family val="1"/>
      <charset val="204"/>
    </font>
    <font>
      <b/>
      <sz val="12"/>
      <name val="Times New Roman"/>
      <family val="1"/>
      <charset val="204"/>
    </font>
    <font>
      <b/>
      <i/>
      <sz val="12"/>
      <name val="Times New Roman"/>
      <family val="1"/>
      <charset val="204"/>
    </font>
    <font>
      <b/>
      <sz val="14"/>
      <name val="Times New Roman"/>
      <family val="1"/>
      <charset val="204"/>
    </font>
    <font>
      <b/>
      <sz val="9"/>
      <color indexed="81"/>
      <name val="Tahoma"/>
      <family val="2"/>
      <charset val="204"/>
    </font>
    <font>
      <sz val="9"/>
      <color indexed="81"/>
      <name val="Tahoma"/>
      <family val="2"/>
      <charset val="204"/>
    </font>
    <font>
      <sz val="10"/>
      <name val="Helv"/>
      <charset val="204"/>
    </font>
    <font>
      <sz val="8"/>
      <name val="Arial"/>
      <family val="2"/>
      <charset val="204"/>
    </font>
    <font>
      <sz val="11"/>
      <color indexed="9"/>
      <name val="Calibri"/>
      <family val="2"/>
      <charset val="204"/>
    </font>
    <font>
      <sz val="10"/>
      <name val="Tahoma"/>
      <family val="2"/>
      <charset val="204"/>
    </font>
    <font>
      <sz val="10"/>
      <name val="MS Sans Serif"/>
      <family val="2"/>
      <charset val="204"/>
    </font>
    <font>
      <sz val="8"/>
      <name val="Palatino"/>
      <family val="1"/>
    </font>
    <font>
      <u/>
      <sz val="10"/>
      <color indexed="36"/>
      <name val="Arial Cyr"/>
      <charset val="204"/>
    </font>
    <font>
      <u/>
      <sz val="10"/>
      <color indexed="12"/>
      <name val="Arial Cyr"/>
      <charset val="204"/>
    </font>
    <font>
      <sz val="12"/>
      <name val="Arial"/>
      <family val="2"/>
      <charset val="204"/>
    </font>
    <font>
      <sz val="10"/>
      <name val="Arial"/>
      <family val="2"/>
    </font>
    <font>
      <sz val="8"/>
      <name val="Helv"/>
      <charset val="204"/>
    </font>
    <font>
      <sz val="8"/>
      <name val="Helv"/>
    </font>
    <font>
      <sz val="10"/>
      <color indexed="8"/>
      <name val="Arial"/>
      <family val="2"/>
      <charset val="204"/>
    </font>
    <font>
      <b/>
      <sz val="10"/>
      <color indexed="8"/>
      <name val="Arial"/>
      <family val="2"/>
      <charset val="204"/>
    </font>
    <font>
      <sz val="5"/>
      <color indexed="8"/>
      <name val="Arial"/>
      <family val="2"/>
      <charset val="204"/>
    </font>
    <font>
      <sz val="7"/>
      <color indexed="8"/>
      <name val="Arial"/>
      <family val="2"/>
      <charset val="204"/>
    </font>
    <font>
      <sz val="6"/>
      <color indexed="8"/>
      <name val="Arial"/>
      <family val="2"/>
      <charset val="204"/>
    </font>
    <font>
      <sz val="8"/>
      <color indexed="8"/>
      <name val="Arial"/>
      <family val="2"/>
      <charset val="204"/>
    </font>
    <font>
      <b/>
      <sz val="12"/>
      <color indexed="8"/>
      <name val="Arial"/>
      <family val="2"/>
      <charset val="204"/>
    </font>
    <font>
      <b/>
      <sz val="8"/>
      <color indexed="8"/>
      <name val="Arial"/>
      <family val="2"/>
      <charset val="204"/>
    </font>
    <font>
      <sz val="11"/>
      <name val="Tahoma"/>
      <family val="2"/>
      <charset val="204"/>
    </font>
    <font>
      <sz val="10"/>
      <name val="Arial CYR"/>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9"/>
      <color indexed="12"/>
      <name val="Tahoma"/>
      <family val="2"/>
      <charset val="204"/>
    </font>
    <font>
      <b/>
      <u/>
      <sz val="9"/>
      <color indexed="12"/>
      <name val="Tahoma"/>
      <family val="2"/>
      <charset val="204"/>
    </font>
    <font>
      <u/>
      <sz val="10"/>
      <color indexed="12"/>
      <name val="Times New Roman Cyr"/>
      <charset val="204"/>
    </font>
    <font>
      <b/>
      <sz val="14"/>
      <name val="Franklin Gothic Medium"/>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9"/>
      <name val="Tahoma"/>
      <family val="2"/>
      <charset val="204"/>
    </font>
    <font>
      <b/>
      <sz val="10"/>
      <color indexed="12"/>
      <name val="Arial Cyr"/>
      <family val="2"/>
      <charset val="204"/>
    </font>
    <font>
      <sz val="9"/>
      <name val="Tahoma"/>
      <family val="2"/>
      <charset val="204"/>
    </font>
    <font>
      <b/>
      <sz val="11"/>
      <color indexed="8"/>
      <name val="Calibri"/>
      <family val="2"/>
      <charset val="204"/>
    </font>
    <font>
      <b/>
      <sz val="11"/>
      <color indexed="9"/>
      <name val="Calibri"/>
      <family val="2"/>
      <charset val="204"/>
    </font>
    <font>
      <b/>
      <sz val="12"/>
      <name val="Arial"/>
      <family val="2"/>
      <charset val="204"/>
    </font>
    <font>
      <b/>
      <sz val="14"/>
      <name val="Arial"/>
      <family val="2"/>
      <charset val="204"/>
    </font>
    <font>
      <b/>
      <sz val="18"/>
      <color indexed="56"/>
      <name val="Cambria"/>
      <family val="2"/>
      <charset val="204"/>
    </font>
    <font>
      <sz val="11"/>
      <color indexed="60"/>
      <name val="Calibri"/>
      <family val="2"/>
      <charset val="204"/>
    </font>
    <font>
      <sz val="9"/>
      <color indexed="11"/>
      <name val="Tahoma"/>
      <family val="2"/>
      <charset val="204"/>
    </font>
    <font>
      <sz val="11"/>
      <color indexed="20"/>
      <name val="Calibri"/>
      <family val="2"/>
      <charset val="204"/>
    </font>
    <font>
      <sz val="11"/>
      <name val="Times New Roman CYR"/>
      <family val="1"/>
      <charset val="204"/>
    </font>
    <font>
      <i/>
      <sz val="11"/>
      <color indexed="23"/>
      <name val="Calibri"/>
      <family val="2"/>
      <charset val="204"/>
    </font>
    <font>
      <sz val="10"/>
      <name val="Times New Roman CYR"/>
      <charset val="204"/>
    </font>
    <font>
      <sz val="11"/>
      <color indexed="52"/>
      <name val="Calibri"/>
      <family val="2"/>
      <charset val="204"/>
    </font>
    <font>
      <sz val="11"/>
      <color indexed="10"/>
      <name val="Calibri"/>
      <family val="2"/>
      <charset val="204"/>
    </font>
    <font>
      <sz val="11"/>
      <color indexed="17"/>
      <name val="Calibri"/>
      <family val="2"/>
      <charset val="204"/>
    </font>
    <font>
      <b/>
      <sz val="22"/>
      <color theme="0"/>
      <name val="Times New Roman"/>
      <family val="1"/>
      <charset val="204"/>
    </font>
    <font>
      <b/>
      <sz val="16"/>
      <name val="Times New Roman"/>
      <family val="1"/>
      <charset val="204"/>
    </font>
    <font>
      <b/>
      <u/>
      <sz val="16"/>
      <color indexed="10"/>
      <name val="Times New Roman"/>
      <family val="1"/>
      <charset val="204"/>
    </font>
    <font>
      <b/>
      <sz val="16"/>
      <color indexed="10"/>
      <name val="Times New Roman"/>
      <family val="1"/>
      <charset val="204"/>
    </font>
    <font>
      <sz val="16"/>
      <color theme="1"/>
      <name val="Times New Roman"/>
      <family val="1"/>
      <charset val="204"/>
    </font>
    <font>
      <b/>
      <sz val="16"/>
      <color theme="1"/>
      <name val="Times New Roman"/>
      <family val="1"/>
      <charset val="204"/>
    </font>
    <font>
      <b/>
      <sz val="16"/>
      <color indexed="8"/>
      <name val="Times New Roman"/>
      <family val="1"/>
      <charset val="204"/>
    </font>
    <font>
      <sz val="16"/>
      <color indexed="8"/>
      <name val="Times New Roman"/>
      <family val="1"/>
      <charset val="204"/>
    </font>
    <font>
      <sz val="18"/>
      <color theme="1"/>
      <name val="Times New Roman"/>
      <family val="1"/>
      <charset val="204"/>
    </font>
    <font>
      <b/>
      <u/>
      <sz val="22"/>
      <color theme="9"/>
      <name val="Times New Roman"/>
      <family val="1"/>
      <charset val="204"/>
    </font>
    <font>
      <b/>
      <u/>
      <sz val="16"/>
      <color rgb="FFFF0000"/>
      <name val="Times New Roman"/>
      <family val="1"/>
      <charset val="204"/>
    </font>
    <font>
      <sz val="8"/>
      <color indexed="12"/>
      <name val="Arial"/>
      <family val="2"/>
      <charset val="204"/>
    </font>
    <font>
      <sz val="10"/>
      <name val="Book Antiqua"/>
      <family val="1"/>
      <charset val="204"/>
    </font>
    <font>
      <sz val="1"/>
      <color indexed="8"/>
      <name val="Courier"/>
      <family val="3"/>
    </font>
    <font>
      <sz val="10"/>
      <name val="Times New Roman CYR"/>
      <family val="1"/>
      <charset val="204"/>
    </font>
    <font>
      <sz val="10"/>
      <name val="Times New Roman"/>
      <family val="1"/>
      <charset val="204"/>
    </font>
    <font>
      <sz val="12"/>
      <color indexed="10"/>
      <name val="Times New Roman"/>
      <family val="1"/>
      <charset val="204"/>
    </font>
    <font>
      <sz val="8"/>
      <name val="Verdana"/>
      <family val="2"/>
      <charset val="204"/>
    </font>
    <font>
      <sz val="13"/>
      <name val="Times New Roman"/>
      <family val="1"/>
      <charset val="204"/>
    </font>
    <font>
      <sz val="10"/>
      <name val="Courier"/>
      <family val="3"/>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name val="Helv"/>
      <family val="2"/>
    </font>
    <font>
      <sz val="10"/>
      <name val="Helv"/>
      <family val="2"/>
      <charset val="204"/>
    </font>
    <font>
      <sz val="1"/>
      <color indexed="8"/>
      <name val="Courier"/>
      <family val="1"/>
      <charset val="204"/>
    </font>
    <font>
      <sz val="1"/>
      <color indexed="8"/>
      <name val="Courier New"/>
      <family val="3"/>
    </font>
    <font>
      <b/>
      <sz val="1"/>
      <color indexed="8"/>
      <name val="Courier"/>
      <family val="3"/>
    </font>
    <font>
      <b/>
      <sz val="1"/>
      <color indexed="8"/>
      <name val="Courier"/>
      <family val="1"/>
      <charset val="204"/>
    </font>
    <font>
      <b/>
      <sz val="1"/>
      <color indexed="8"/>
      <name val="Courier New"/>
      <family val="3"/>
    </font>
    <font>
      <sz val="10"/>
      <name val="Times New Roman"/>
      <family val="1"/>
    </font>
    <font>
      <sz val="10"/>
      <name val="Arial Cyr"/>
    </font>
    <font>
      <sz val="8.25"/>
      <name val="Helv"/>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name val="PragmaticaCTT"/>
      <charset val="2"/>
    </font>
    <font>
      <sz val="11"/>
      <color indexed="8"/>
      <name val="Calibri"/>
      <family val="2"/>
    </font>
    <font>
      <sz val="11"/>
      <color indexed="9"/>
      <name val="Calibri"/>
      <family val="2"/>
    </font>
    <font>
      <sz val="10"/>
      <color indexed="12"/>
      <name val="Arial"/>
      <family val="2"/>
      <charset val="204"/>
    </font>
    <font>
      <sz val="11"/>
      <name val="Arial"/>
      <family val="2"/>
      <charset val="204"/>
    </font>
    <font>
      <u/>
      <sz val="10"/>
      <color indexed="12"/>
      <name val="Courier"/>
      <family val="3"/>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8"/>
      <name val="Geneva"/>
      <charset val="204"/>
    </font>
    <font>
      <sz val="10"/>
      <color indexed="8"/>
      <name val="Tms Rmn"/>
    </font>
    <font>
      <sz val="8"/>
      <color indexed="12"/>
      <name val="Tms Rmn"/>
    </font>
    <font>
      <sz val="12"/>
      <name val="Tms Rmn"/>
    </font>
    <font>
      <b/>
      <sz val="12"/>
      <name val="Times New Roman"/>
      <family val="1"/>
    </font>
    <font>
      <u val="singleAccounting"/>
      <sz val="10"/>
      <name val="Arial"/>
      <family val="2"/>
    </font>
    <font>
      <sz val="12"/>
      <name val="±???A?"/>
      <charset val="129"/>
    </font>
    <font>
      <sz val="10"/>
      <color indexed="18"/>
      <name val="Times New Roman"/>
      <family val="1"/>
      <charset val="204"/>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10"/>
      <name val="Geneva"/>
    </font>
    <font>
      <sz val="10"/>
      <color indexed="24"/>
      <name val="Arial"/>
      <family val="2"/>
      <charset val="204"/>
    </font>
    <font>
      <sz val="10"/>
      <name val="BERNHARD"/>
    </font>
    <font>
      <sz val="8.5"/>
      <name val="MS Sans Serif"/>
      <family val="2"/>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9"/>
      <name val="Arial Cyr"/>
      <family val="2"/>
      <charset val="204"/>
    </font>
    <font>
      <sz val="10"/>
      <name val="Arial Narrow"/>
      <family val="2"/>
    </font>
    <font>
      <sz val="8"/>
      <name val="Arial Cyr"/>
      <charset val="204"/>
    </font>
    <font>
      <sz val="7"/>
      <name val="Arial"/>
      <family val="2"/>
    </font>
    <font>
      <sz val="8"/>
      <name val="Tms Rmn"/>
    </font>
    <font>
      <i/>
      <sz val="10"/>
      <name val="Arial"/>
      <family val="2"/>
      <charset val="204"/>
    </font>
    <font>
      <u val="doubleAccounting"/>
      <sz val="10"/>
      <name val="Arial"/>
      <family val="2"/>
    </font>
    <font>
      <sz val="10"/>
      <name val="Times New Roman CE"/>
    </font>
    <font>
      <u/>
      <sz val="8"/>
      <color indexed="12"/>
      <name val="Arial Cyr"/>
      <charset val="204"/>
    </font>
    <font>
      <b/>
      <sz val="11"/>
      <color indexed="8"/>
      <name val="Calibri"/>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0"/>
      <color indexed="18"/>
      <name val="Arial Cyr"/>
      <charset val="204"/>
    </font>
    <font>
      <b/>
      <sz val="18"/>
      <name val="Arial"/>
      <family val="2"/>
      <charset val="204"/>
    </font>
    <font>
      <b/>
      <sz val="18"/>
      <color indexed="24"/>
      <name val="Arial"/>
      <family val="2"/>
      <charset val="204"/>
    </font>
    <font>
      <b/>
      <sz val="12"/>
      <color indexed="24"/>
      <name val="Arial"/>
      <family val="2"/>
      <charset val="204"/>
    </font>
    <font>
      <b/>
      <sz val="8"/>
      <name val="Palatino"/>
      <family val="1"/>
    </font>
    <font>
      <b/>
      <i/>
      <sz val="26"/>
      <name val="Times New Roman"/>
      <family val="1"/>
    </font>
    <font>
      <b/>
      <sz val="8"/>
      <name val="Arial Cyr"/>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Times New Roman Cyr"/>
      <charset val="204"/>
    </font>
    <font>
      <sz val="12"/>
      <name val="Optima"/>
      <charset val="204"/>
    </font>
    <font>
      <u/>
      <sz val="10"/>
      <color indexed="36"/>
      <name val="Courier"/>
      <family val="3"/>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b/>
      <sz val="10"/>
      <name val="Arial Cyr"/>
      <family val="2"/>
      <charset val="204"/>
    </font>
    <font>
      <i/>
      <sz val="10"/>
      <name val="Frutiger 45 Light"/>
      <family val="2"/>
    </font>
    <font>
      <sz val="10"/>
      <color theme="1"/>
      <name val="Arial"/>
      <family val="2"/>
    </font>
    <font>
      <sz val="14"/>
      <name val="NewtonC"/>
      <charset val="204"/>
    </font>
    <font>
      <sz val="10"/>
      <name val="Times New Roman CE"/>
      <charset val="238"/>
    </font>
    <font>
      <sz val="12"/>
      <name val="Times New Roman CE"/>
      <charset val="238"/>
    </font>
    <font>
      <sz val="8"/>
      <name val="Helv"/>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b/>
      <sz val="10"/>
      <name val="HelveticaLT"/>
      <family val="2"/>
      <charset val="204"/>
    </font>
    <font>
      <b/>
      <i/>
      <sz val="10"/>
      <name val="Arial"/>
      <family val="2"/>
      <charset val="204"/>
    </font>
    <font>
      <sz val="10"/>
      <color indexed="10"/>
      <name val="Times New Roman"/>
      <family val="1"/>
    </font>
    <font>
      <sz val="10"/>
      <color indexed="8"/>
      <name val="Times New Roman"/>
      <family val="1"/>
      <charset val="204"/>
    </font>
    <font>
      <sz val="1"/>
      <color indexed="8"/>
      <name val="Arial"/>
      <family val="2"/>
      <charset val="204"/>
    </font>
    <font>
      <i/>
      <sz val="8"/>
      <color indexed="8"/>
      <name val="Arial"/>
      <family val="2"/>
      <charset val="204"/>
    </font>
    <font>
      <sz val="9.5"/>
      <color indexed="23"/>
      <name val="Helvetica-Black"/>
    </font>
    <font>
      <sz val="10"/>
      <color indexed="39"/>
      <name val="Arial"/>
      <family val="2"/>
    </font>
    <font>
      <sz val="10"/>
      <color indexed="62"/>
      <name val="Arial Cyr"/>
      <family val="2"/>
      <charset val="204"/>
    </font>
    <font>
      <b/>
      <sz val="10"/>
      <color indexed="8"/>
      <name val="Arial"/>
      <family val="2"/>
    </font>
    <font>
      <b/>
      <sz val="8"/>
      <name val="Arial"/>
      <family val="2"/>
    </font>
    <font>
      <b/>
      <sz val="16"/>
      <color indexed="23"/>
      <name val="Arial"/>
      <family val="2"/>
      <charset val="204"/>
    </font>
    <font>
      <sz val="10"/>
      <color indexed="10"/>
      <name val="Arial"/>
      <family val="2"/>
    </font>
    <font>
      <sz val="10"/>
      <name val="Tms Rmn"/>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sz val="10"/>
      <name val="NTHelvetica/Cyrillic"/>
      <charset val="204"/>
    </font>
    <font>
      <b/>
      <sz val="10"/>
      <name val="Arial"/>
      <family val="2"/>
      <charset val="204"/>
    </font>
    <font>
      <b/>
      <sz val="18"/>
      <name val="Times New Roman"/>
      <family val="1"/>
      <charset val="204"/>
    </font>
    <font>
      <sz val="10"/>
      <name val="Arial Narrow"/>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sz val="14"/>
      <color indexed="9"/>
      <name val="Arial Narrow"/>
      <family val="2"/>
      <charset val="204"/>
    </font>
    <font>
      <u/>
      <sz val="8"/>
      <color indexed="8"/>
      <name val="Arial"/>
      <family val="2"/>
    </font>
    <font>
      <b/>
      <i/>
      <sz val="10"/>
      <color indexed="9"/>
      <name val="Arial"/>
      <family val="2"/>
      <charset val="204"/>
    </font>
    <font>
      <sz val="8"/>
      <name val="Garamond"/>
      <family val="1"/>
    </font>
    <font>
      <sz val="10"/>
      <color indexed="10"/>
      <name val="Arial Cyr"/>
      <family val="2"/>
      <charset val="204"/>
    </font>
    <font>
      <u/>
      <sz val="11"/>
      <color theme="10"/>
      <name val="Calibri"/>
      <family val="2"/>
    </font>
    <font>
      <sz val="12"/>
      <name val="Arial Narrow"/>
      <family val="2"/>
      <charset val="204"/>
    </font>
    <font>
      <sz val="10"/>
      <color indexed="8"/>
      <name val="Times New Roman"/>
      <family val="2"/>
      <charset val="204"/>
    </font>
    <font>
      <b/>
      <sz val="15"/>
      <color indexed="55"/>
      <name val="Calibri"/>
      <family val="2"/>
      <charset val="204"/>
    </font>
    <font>
      <b/>
      <sz val="11"/>
      <color indexed="56"/>
      <name val="Arial Cyr"/>
      <family val="2"/>
      <charset val="204"/>
    </font>
    <font>
      <b/>
      <sz val="14"/>
      <name val="Arial Cyr"/>
      <family val="2"/>
      <charset val="204"/>
    </font>
    <font>
      <b/>
      <sz val="9"/>
      <name val="Arial"/>
      <family val="2"/>
    </font>
    <font>
      <i/>
      <u/>
      <sz val="9"/>
      <name val="Arial"/>
      <family val="2"/>
      <charset val="204"/>
    </font>
    <font>
      <b/>
      <sz val="10"/>
      <name val="Arial Cyr"/>
      <charset val="204"/>
    </font>
    <font>
      <b/>
      <sz val="10"/>
      <color indexed="52"/>
      <name val="Arial Cyr"/>
      <family val="2"/>
      <charset val="204"/>
    </font>
    <font>
      <sz val="8"/>
      <color rgb="FF0000FF"/>
      <name val="Times New Roman Cyr"/>
      <family val="1"/>
      <charset val="204"/>
    </font>
    <font>
      <sz val="1"/>
      <name val="Arial Cyr"/>
    </font>
    <font>
      <sz val="8"/>
      <color theme="1"/>
      <name val="Arial"/>
      <family val="2"/>
      <charset val="204"/>
    </font>
    <font>
      <sz val="11"/>
      <color indexed="8"/>
      <name val="Arial"/>
      <family val="2"/>
      <charset val="204"/>
    </font>
    <font>
      <sz val="10"/>
      <color theme="1"/>
      <name val="Arial"/>
      <family val="2"/>
      <charset val="204"/>
    </font>
    <font>
      <sz val="12"/>
      <color indexed="24"/>
      <name val="Arial"/>
      <family val="2"/>
      <charset val="204"/>
    </font>
    <font>
      <sz val="9"/>
      <name val="Arial Cyr"/>
    </font>
    <font>
      <b/>
      <sz val="10"/>
      <color indexed="9"/>
      <name val="Arial Cyr"/>
      <family val="2"/>
      <charset val="204"/>
    </font>
    <font>
      <sz val="11"/>
      <name val="ＭＳ Ｐゴシック"/>
      <family val="3"/>
      <charset val="128"/>
    </font>
    <font>
      <b/>
      <sz val="11"/>
      <color theme="1"/>
      <name val="Calibri"/>
      <family val="2"/>
      <charset val="204"/>
      <scheme val="minor"/>
    </font>
    <font>
      <b/>
      <sz val="20"/>
      <color indexed="8"/>
      <name val="Times New Roman"/>
      <family val="1"/>
      <charset val="204"/>
    </font>
    <font>
      <b/>
      <sz val="20"/>
      <color indexed="10"/>
      <name val="Times New Roman"/>
      <family val="1"/>
      <charset val="204"/>
    </font>
    <font>
      <b/>
      <sz val="14"/>
      <color indexed="8"/>
      <name val="Times New Roman"/>
      <family val="1"/>
      <charset val="204"/>
    </font>
    <font>
      <sz val="12"/>
      <color indexed="8"/>
      <name val="Times New Roman"/>
      <family val="1"/>
      <charset val="204"/>
    </font>
    <font>
      <b/>
      <sz val="12"/>
      <color indexed="8"/>
      <name val="Times New Roman"/>
      <family val="1"/>
      <charset val="204"/>
    </font>
    <font>
      <sz val="14"/>
      <color indexed="8"/>
      <name val="Times New Roman"/>
      <family val="1"/>
      <charset val="204"/>
    </font>
    <font>
      <sz val="12"/>
      <color rgb="FFFF0000"/>
      <name val="Times New Roman"/>
      <family val="1"/>
      <charset val="204"/>
    </font>
    <font>
      <sz val="14"/>
      <color rgb="FFFF0000"/>
      <name val="Times New Roman"/>
      <family val="1"/>
      <charset val="204"/>
    </font>
    <font>
      <sz val="11"/>
      <name val="?l?r ?o?S?V?b?N"/>
      <family val="3"/>
    </font>
    <font>
      <sz val="10"/>
      <name val="’†?S?V?b?N‘М"/>
      <family val="3"/>
      <charset val="128"/>
    </font>
    <font>
      <sz val="10"/>
      <color indexed="57"/>
      <name val="Wingdings"/>
      <charset val="2"/>
    </font>
    <font>
      <sz val="10"/>
      <name val="Courier"/>
      <family val="1"/>
      <charset val="204"/>
    </font>
    <font>
      <b/>
      <i/>
      <sz val="11"/>
      <color indexed="12"/>
      <name val="Arial Cyr"/>
      <family val="2"/>
      <charset val="204"/>
    </font>
    <font>
      <sz val="8"/>
      <color indexed="12"/>
      <name val="Palatino"/>
      <family val="1"/>
    </font>
    <font>
      <u/>
      <sz val="10"/>
      <name val="Arial"/>
      <family val="2"/>
      <charset val="204"/>
    </font>
    <font>
      <b/>
      <sz val="10"/>
      <color indexed="10"/>
      <name val="Arial Cyr"/>
      <family val="2"/>
      <charset val="204"/>
    </font>
    <font>
      <sz val="8"/>
      <name val="Arial Cyr"/>
      <family val="2"/>
      <charset val="204"/>
    </font>
    <font>
      <sz val="11"/>
      <name val="Helvetica-Black"/>
    </font>
    <font>
      <b/>
      <sz val="8"/>
      <name val="Arial CYR"/>
      <family val="2"/>
      <charset val="204"/>
    </font>
    <font>
      <u/>
      <sz val="11"/>
      <color indexed="12"/>
      <name val="Calibri"/>
      <family val="2"/>
      <charset val="204"/>
    </font>
    <font>
      <b/>
      <sz val="12"/>
      <color indexed="12"/>
      <name val="Arial Cyr"/>
      <family val="2"/>
      <charset val="204"/>
    </font>
    <font>
      <b/>
      <sz val="18"/>
      <color indexed="62"/>
      <name val="Arial Cyr"/>
      <family val="2"/>
      <charset val="204"/>
    </font>
    <font>
      <b/>
      <i/>
      <sz val="18"/>
      <color indexed="62"/>
      <name val="Arial Cyr"/>
      <family val="2"/>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14"/>
      <name val="Arial Cyr"/>
      <family val="2"/>
      <charset val="204"/>
    </font>
    <font>
      <b/>
      <sz val="16"/>
      <color theme="1"/>
      <name val="Calibri"/>
      <family val="2"/>
      <charset val="204"/>
      <scheme val="minor"/>
    </font>
    <font>
      <b/>
      <u/>
      <sz val="16"/>
      <color theme="1"/>
      <name val="Calibri"/>
      <family val="2"/>
      <charset val="204"/>
      <scheme val="minor"/>
    </font>
    <font>
      <sz val="16"/>
      <color theme="1"/>
      <name val="Calibri"/>
      <family val="2"/>
      <charset val="204"/>
      <scheme val="minor"/>
    </font>
    <font>
      <b/>
      <sz val="16"/>
      <color indexed="8"/>
      <name val="Calibri"/>
      <family val="2"/>
      <charset val="204"/>
    </font>
    <font>
      <b/>
      <sz val="11"/>
      <color indexed="8"/>
      <name val="Times New Roman"/>
      <family val="1"/>
      <charset val="204"/>
    </font>
    <font>
      <b/>
      <sz val="10"/>
      <color indexed="62"/>
      <name val="Tahoma"/>
      <family val="2"/>
      <charset val="204"/>
    </font>
    <font>
      <u/>
      <sz val="9"/>
      <color indexed="18"/>
      <name val="Tahoma"/>
      <family val="2"/>
      <charset val="204"/>
    </font>
    <font>
      <u/>
      <sz val="9"/>
      <color theme="10"/>
      <name val="Tahoma"/>
      <family val="2"/>
      <charset val="204"/>
    </font>
    <font>
      <sz val="10"/>
      <color theme="1"/>
      <name val="Arial Cyr"/>
      <family val="2"/>
      <charset val="204"/>
    </font>
    <font>
      <sz val="11"/>
      <color indexed="8"/>
      <name val="Times New Roman"/>
      <family val="1"/>
      <charset val="204"/>
    </font>
    <font>
      <b/>
      <sz val="10"/>
      <color indexed="63"/>
      <name val="Times New Roman"/>
      <family val="1"/>
      <charset val="204"/>
    </font>
    <font>
      <sz val="10"/>
      <color theme="1"/>
      <name val="Times New Roman"/>
      <family val="1"/>
      <charset val="204"/>
    </font>
    <font>
      <i/>
      <sz val="10"/>
      <color indexed="63"/>
      <name val="Times New Roman"/>
      <family val="1"/>
      <charset val="204"/>
    </font>
  </fonts>
  <fills count="109">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35"/>
        <bgColor indexed="64"/>
      </patternFill>
    </fill>
    <fill>
      <patternFill patternType="solid">
        <fgColor indexed="31"/>
        <bgColor indexed="64"/>
      </patternFill>
    </fill>
    <fill>
      <patternFill patternType="solid">
        <fgColor rgb="FFFFFFCC"/>
      </patternFill>
    </fill>
    <fill>
      <patternFill patternType="solid">
        <fgColor theme="2" tint="-0.249977111117893"/>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9"/>
      </patternFill>
    </fill>
    <fill>
      <patternFill patternType="solid">
        <fgColor indexed="26"/>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55"/>
      </patternFill>
    </fill>
    <fill>
      <patternFill patternType="solid">
        <fgColor indexed="42"/>
        <bgColor indexed="64"/>
      </patternFill>
    </fill>
    <fill>
      <patternFill patternType="solid">
        <fgColor indexed="43"/>
      </patternFill>
    </fill>
    <fill>
      <patternFill patternType="solid">
        <fgColor indexed="11"/>
        <bgColor indexed="64"/>
      </patternFill>
    </fill>
    <fill>
      <patternFill patternType="solid">
        <fgColor indexed="47"/>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bgColor indexed="64"/>
      </patternFill>
    </fill>
    <fill>
      <patternFill patternType="solid">
        <fgColor rgb="FFFFFF99"/>
        <bgColor indexed="64"/>
      </patternFill>
    </fill>
    <fill>
      <patternFill patternType="solid">
        <fgColor theme="7"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indexed="22"/>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65"/>
        <bgColor indexed="8"/>
      </patternFill>
    </fill>
    <fill>
      <patternFill patternType="lightGray">
        <fgColor indexed="15"/>
      </patternFill>
    </fill>
    <fill>
      <patternFill patternType="mediumGray">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9"/>
        <bgColor indexed="8"/>
      </patternFill>
    </fill>
    <fill>
      <patternFill patternType="solid">
        <fgColor indexed="13"/>
        <bgColor indexed="8"/>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40"/>
        <bgColor indexed="64"/>
      </patternFill>
    </fill>
    <fill>
      <patternFill patternType="solid">
        <fgColor indexed="17"/>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theme="4" tint="0.79998168889431442"/>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lightUp">
        <fgColor theme="0" tint="-0.24994659260841701"/>
        <bgColor indexed="65"/>
      </patternFill>
    </fill>
    <fill>
      <patternFill patternType="lightDown">
        <fgColor indexed="42"/>
      </patternFill>
    </fill>
    <fill>
      <patternFill patternType="solid">
        <fgColor indexed="44"/>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hair">
        <color indexed="64"/>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hair">
        <color indexed="64"/>
      </left>
      <right/>
      <top style="hair">
        <color indexed="64"/>
      </top>
      <bottom style="hair">
        <color indexed="9"/>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style="thin">
        <color auto="1"/>
      </left>
      <right/>
      <top/>
      <bottom style="medium">
        <color indexed="64"/>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medium">
        <color indexed="64"/>
      </top>
      <bottom style="thin">
        <color indexed="64"/>
      </bottom>
      <diagonal/>
    </border>
    <border>
      <left/>
      <right/>
      <top style="double">
        <color indexed="64"/>
      </top>
      <bottom style="double">
        <color indexed="64"/>
      </bottom>
      <diagonal/>
    </border>
    <border>
      <left/>
      <right/>
      <top/>
      <bottom style="dotted">
        <color indexed="64"/>
      </bottom>
      <diagonal/>
    </border>
    <border>
      <left/>
      <right/>
      <top/>
      <bottom style="thick">
        <color indexed="64"/>
      </bottom>
      <diagonal/>
    </border>
    <border>
      <left style="hair">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thin">
        <color indexed="64"/>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64"/>
      </left>
      <right style="thin">
        <color auto="1"/>
      </right>
      <top style="thin">
        <color indexed="64"/>
      </top>
      <bottom style="thin">
        <color auto="1"/>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dashed">
        <color auto="1"/>
      </left>
      <right style="dashed">
        <color auto="1"/>
      </right>
      <top style="dashed">
        <color auto="1"/>
      </top>
      <bottom style="dashed">
        <color auto="1"/>
      </bottom>
      <diagonal/>
    </border>
    <border>
      <left/>
      <right/>
      <top style="double">
        <color indexed="64"/>
      </top>
      <bottom/>
      <diagonal/>
    </border>
    <border>
      <left style="medium">
        <color auto="1"/>
      </left>
      <right style="medium">
        <color auto="1"/>
      </right>
      <top style="medium">
        <color auto="1"/>
      </top>
      <bottom style="medium">
        <color auto="1"/>
      </bottom>
      <diagonal/>
    </border>
    <border>
      <left/>
      <right/>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thin">
        <color auto="1"/>
      </left>
      <right style="thin">
        <color auto="1"/>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336">
    <xf numFmtId="0" fontId="0" fillId="0" borderId="0"/>
    <xf numFmtId="0" fontId="9" fillId="0" borderId="0"/>
    <xf numFmtId="0" fontId="4" fillId="0" borderId="0"/>
    <xf numFmtId="0" fontId="11" fillId="0" borderId="0"/>
    <xf numFmtId="4" fontId="12" fillId="3" borderId="37" applyNumberFormat="0" applyProtection="0">
      <alignment horizontal="left" vertical="center" indent="1"/>
    </xf>
    <xf numFmtId="4" fontId="12" fillId="4" borderId="37" applyNumberFormat="0" applyProtection="0">
      <alignment horizontal="right" vertical="center"/>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9" fillId="0" borderId="0"/>
    <xf numFmtId="0" fontId="13" fillId="0" borderId="0"/>
    <xf numFmtId="0" fontId="13" fillId="0" borderId="0"/>
    <xf numFmtId="0" fontId="10" fillId="0" borderId="0"/>
    <xf numFmtId="0" fontId="9" fillId="0" borderId="0"/>
    <xf numFmtId="0" fontId="9" fillId="0" borderId="0"/>
    <xf numFmtId="0" fontId="4" fillId="0" borderId="0"/>
    <xf numFmtId="0" fontId="13" fillId="0" borderId="0"/>
    <xf numFmtId="0" fontId="13" fillId="0" borderId="0"/>
    <xf numFmtId="0" fontId="13" fillId="0" borderId="0"/>
    <xf numFmtId="0" fontId="4" fillId="0" borderId="0"/>
    <xf numFmtId="0" fontId="4" fillId="0" borderId="0"/>
    <xf numFmtId="0" fontId="9" fillId="0" borderId="0"/>
    <xf numFmtId="0" fontId="9" fillId="0" borderId="0"/>
    <xf numFmtId="0" fontId="9" fillId="0" borderId="0"/>
    <xf numFmtId="0" fontId="13" fillId="0" borderId="0"/>
    <xf numFmtId="0" fontId="13" fillId="0" borderId="0"/>
    <xf numFmtId="0" fontId="13" fillId="0" borderId="0"/>
    <xf numFmtId="0" fontId="15" fillId="0" borderId="0"/>
    <xf numFmtId="0" fontId="4"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10"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9" fillId="0" borderId="0"/>
    <xf numFmtId="0" fontId="13" fillId="0" borderId="0"/>
    <xf numFmtId="0" fontId="13" fillId="0" borderId="0"/>
    <xf numFmtId="0" fontId="13" fillId="0" borderId="0"/>
    <xf numFmtId="0" fontId="9" fillId="0" borderId="0"/>
    <xf numFmtId="0" fontId="4" fillId="0" borderId="0"/>
    <xf numFmtId="0" fontId="13" fillId="0" borderId="0"/>
    <xf numFmtId="0" fontId="9" fillId="0" borderId="0"/>
    <xf numFmtId="0" fontId="4" fillId="0" borderId="0"/>
    <xf numFmtId="0" fontId="9" fillId="0" borderId="0"/>
    <xf numFmtId="0" fontId="13" fillId="0" borderId="0"/>
    <xf numFmtId="0" fontId="13" fillId="0" borderId="0"/>
    <xf numFmtId="0" fontId="13" fillId="0" borderId="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16" fillId="0" borderId="0"/>
    <xf numFmtId="0" fontId="13" fillId="0" borderId="0"/>
    <xf numFmtId="0" fontId="13" fillId="0" borderId="0"/>
    <xf numFmtId="0" fontId="13" fillId="0" borderId="0"/>
    <xf numFmtId="0" fontId="14" fillId="0" borderId="0"/>
    <xf numFmtId="0" fontId="13" fillId="0" borderId="0"/>
    <xf numFmtId="0" fontId="13" fillId="0" borderId="0"/>
    <xf numFmtId="0" fontId="9" fillId="0" borderId="0"/>
    <xf numFmtId="0" fontId="4" fillId="0" borderId="0"/>
    <xf numFmtId="0" fontId="13" fillId="0" borderId="0"/>
    <xf numFmtId="9" fontId="4"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0" fontId="3" fillId="0" borderId="0"/>
    <xf numFmtId="0" fontId="9" fillId="0" borderId="0"/>
    <xf numFmtId="167" fontId="11" fillId="0" borderId="0"/>
    <xf numFmtId="0" fontId="25" fillId="0" borderId="0"/>
    <xf numFmtId="0" fontId="25" fillId="0" borderId="0"/>
    <xf numFmtId="0" fontId="25" fillId="0" borderId="0"/>
    <xf numFmtId="38" fontId="26" fillId="0" borderId="0">
      <alignment vertical="top"/>
    </xf>
    <xf numFmtId="38" fontId="26" fillId="0" borderId="0">
      <alignment vertical="top"/>
    </xf>
    <xf numFmtId="38" fontId="26" fillId="0" borderId="0">
      <alignment vertical="top"/>
    </xf>
    <xf numFmtId="38" fontId="26" fillId="0" borderId="0">
      <alignment vertical="top"/>
    </xf>
    <xf numFmtId="0" fontId="11" fillId="0" borderId="0"/>
    <xf numFmtId="38" fontId="26" fillId="0" borderId="0">
      <alignment vertical="top"/>
    </xf>
    <xf numFmtId="38" fontId="26" fillId="0" borderId="0">
      <alignment vertical="top"/>
    </xf>
    <xf numFmtId="38" fontId="26" fillId="0" borderId="0">
      <alignment vertical="top"/>
    </xf>
    <xf numFmtId="38" fontId="26" fillId="0" borderId="0">
      <alignment vertical="top"/>
    </xf>
    <xf numFmtId="0" fontId="25" fillId="0" borderId="0"/>
    <xf numFmtId="0" fontId="25" fillId="0" borderId="0"/>
    <xf numFmtId="0" fontId="11" fillId="0" borderId="0"/>
    <xf numFmtId="38" fontId="26" fillId="0" borderId="0">
      <alignment vertical="top"/>
    </xf>
    <xf numFmtId="38" fontId="26" fillId="0" borderId="0">
      <alignment vertical="top"/>
    </xf>
    <xf numFmtId="38" fontId="26" fillId="0" borderId="0">
      <alignment vertical="top"/>
    </xf>
    <xf numFmtId="38" fontId="26" fillId="0" borderId="0">
      <alignment vertical="top"/>
    </xf>
    <xf numFmtId="0" fontId="25" fillId="0" borderId="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27" fillId="1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8" fillId="0" borderId="43" applyNumberFormat="0" applyAlignment="0">
      <protection locked="0"/>
    </xf>
    <xf numFmtId="168" fontId="29" fillId="0" borderId="0" applyFont="0" applyFill="0" applyBorder="0" applyAlignment="0" applyProtection="0"/>
    <xf numFmtId="0" fontId="30" fillId="0" borderId="0" applyFill="0" applyBorder="0" applyProtection="0">
      <alignment vertical="center"/>
    </xf>
    <xf numFmtId="0" fontId="31" fillId="0" borderId="0" applyNumberFormat="0" applyFill="0" applyBorder="0" applyAlignment="0" applyProtection="0">
      <alignment vertical="top"/>
      <protection locked="0"/>
    </xf>
    <xf numFmtId="0" fontId="28" fillId="23" borderId="43" applyNumberFormat="0" applyAlignment="0"/>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34" fillId="0" borderId="0"/>
    <xf numFmtId="0" fontId="35" fillId="0" borderId="0"/>
    <xf numFmtId="0" fontId="30" fillId="0" borderId="0" applyFill="0" applyBorder="0" applyProtection="0">
      <alignment vertical="center"/>
    </xf>
    <xf numFmtId="0" fontId="30" fillId="0" borderId="0" applyFill="0" applyBorder="0" applyProtection="0">
      <alignment vertical="center"/>
    </xf>
    <xf numFmtId="0" fontId="36" fillId="0" borderId="0" applyNumberFormat="0">
      <alignment horizontal="left"/>
    </xf>
    <xf numFmtId="0" fontId="37" fillId="24" borderId="0">
      <alignment horizontal="left" vertical="top"/>
    </xf>
    <xf numFmtId="0" fontId="38" fillId="24" borderId="0">
      <alignment horizontal="center" vertical="center"/>
    </xf>
    <xf numFmtId="0" fontId="39" fillId="24" borderId="0">
      <alignment horizontal="center" vertical="center"/>
    </xf>
    <xf numFmtId="0" fontId="40" fillId="24" borderId="0">
      <alignment horizontal="right" vertical="center"/>
    </xf>
    <xf numFmtId="0" fontId="41" fillId="23" borderId="0">
      <alignment horizontal="right" vertical="center"/>
    </xf>
    <xf numFmtId="0" fontId="41" fillId="23" borderId="0">
      <alignment horizontal="center" vertical="center"/>
    </xf>
    <xf numFmtId="0" fontId="42" fillId="24" borderId="0">
      <alignment horizontal="center" vertical="center"/>
    </xf>
    <xf numFmtId="0" fontId="41" fillId="24" borderId="0">
      <alignment horizontal="center" vertical="center"/>
    </xf>
    <xf numFmtId="0" fontId="39" fillId="24" borderId="0">
      <alignment horizontal="center" vertical="center"/>
    </xf>
    <xf numFmtId="0" fontId="43" fillId="13" borderId="0">
      <alignment horizontal="center" vertical="center"/>
    </xf>
    <xf numFmtId="0" fontId="44" fillId="25" borderId="0">
      <alignment horizontal="center" vertical="center"/>
    </xf>
    <xf numFmtId="0" fontId="42" fillId="25" borderId="0">
      <alignment horizontal="right" vertical="center"/>
    </xf>
    <xf numFmtId="0" fontId="42" fillId="24" borderId="0">
      <alignment horizontal="right" vertical="center"/>
    </xf>
    <xf numFmtId="0" fontId="41" fillId="24" borderId="0">
      <alignment horizontal="center" vertical="center"/>
    </xf>
    <xf numFmtId="49" fontId="45" fillId="26" borderId="44" applyNumberFormat="0">
      <alignment horizontal="center" vertical="center"/>
    </xf>
    <xf numFmtId="0" fontId="27"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30" borderId="0" applyNumberFormat="0" applyBorder="0" applyAlignment="0" applyProtection="0"/>
    <xf numFmtId="169" fontId="46" fillId="0" borderId="45">
      <protection locked="0"/>
    </xf>
    <xf numFmtId="0" fontId="47" fillId="14" borderId="43" applyNumberFormat="0" applyAlignment="0" applyProtection="0"/>
    <xf numFmtId="0" fontId="48" fillId="23" borderId="37" applyNumberFormat="0" applyAlignment="0" applyProtection="0"/>
    <xf numFmtId="0" fontId="49" fillId="23" borderId="43" applyNumberFormat="0" applyAlignment="0" applyProtection="0"/>
    <xf numFmtId="0" fontId="5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Border="0">
      <alignment horizontal="center" vertical="center" wrapText="1"/>
    </xf>
    <xf numFmtId="0" fontId="54" fillId="0" borderId="46" applyNumberFormat="0" applyFill="0" applyAlignment="0" applyProtection="0"/>
    <xf numFmtId="0" fontId="55" fillId="0" borderId="47" applyNumberFormat="0" applyFill="0" applyAlignment="0" applyProtection="0"/>
    <xf numFmtId="0" fontId="56" fillId="0" borderId="48" applyNumberFormat="0" applyFill="0" applyAlignment="0" applyProtection="0"/>
    <xf numFmtId="0" fontId="56" fillId="0" borderId="0" applyNumberFormat="0" applyFill="0" applyBorder="0" applyAlignment="0" applyProtection="0"/>
    <xf numFmtId="0" fontId="57" fillId="0" borderId="49" applyBorder="0">
      <alignment horizontal="center" vertical="center" wrapText="1"/>
    </xf>
    <xf numFmtId="169" fontId="58" fillId="31" borderId="45"/>
    <xf numFmtId="4" fontId="59" fillId="3" borderId="1" applyBorder="0">
      <alignment horizontal="right"/>
    </xf>
    <xf numFmtId="0" fontId="60" fillId="0" borderId="50" applyNumberFormat="0" applyFill="0" applyAlignment="0" applyProtection="0"/>
    <xf numFmtId="0" fontId="61" fillId="32" borderId="51" applyNumberFormat="0" applyAlignment="0" applyProtection="0"/>
    <xf numFmtId="0" fontId="62" fillId="0" borderId="0">
      <alignment horizontal="center" vertical="top" wrapText="1"/>
    </xf>
    <xf numFmtId="0" fontId="63" fillId="0" borderId="0">
      <alignment horizontal="centerContinuous" vertical="center" wrapText="1"/>
    </xf>
    <xf numFmtId="0" fontId="33" fillId="33" borderId="0" applyFill="0">
      <alignment wrapText="1"/>
    </xf>
    <xf numFmtId="0" fontId="64" fillId="0" borderId="0" applyNumberFormat="0" applyFill="0" applyBorder="0" applyAlignment="0" applyProtection="0"/>
    <xf numFmtId="0" fontId="65" fillId="34" borderId="0" applyNumberFormat="0" applyBorder="0" applyAlignment="0" applyProtection="0"/>
    <xf numFmtId="49" fontId="59" fillId="0" borderId="0" applyBorder="0">
      <alignment vertical="top"/>
    </xf>
    <xf numFmtId="0" fontId="13" fillId="0" borderId="0"/>
    <xf numFmtId="0" fontId="3" fillId="0" borderId="0"/>
    <xf numFmtId="0" fontId="15" fillId="0" borderId="0"/>
    <xf numFmtId="0" fontId="3" fillId="0" borderId="0"/>
    <xf numFmtId="0" fontId="9" fillId="0" borderId="0"/>
    <xf numFmtId="0" fontId="9" fillId="0" borderId="0"/>
    <xf numFmtId="0" fontId="66" fillId="35" borderId="0" applyNumberFormat="0" applyBorder="0" applyAlignment="0">
      <alignment horizontal="left" vertical="center"/>
    </xf>
    <xf numFmtId="0" fontId="9" fillId="0" borderId="0"/>
    <xf numFmtId="0" fontId="10" fillId="0" borderId="0"/>
    <xf numFmtId="0" fontId="13" fillId="0" borderId="0"/>
    <xf numFmtId="0" fontId="10" fillId="0" borderId="0"/>
    <xf numFmtId="0" fontId="10" fillId="0" borderId="0"/>
    <xf numFmtId="49" fontId="59" fillId="35" borderId="0" applyBorder="0">
      <alignment vertical="top"/>
    </xf>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7" fillId="10" borderId="0" applyNumberFormat="0" applyBorder="0" applyAlignment="0" applyProtection="0"/>
    <xf numFmtId="170" fontId="68" fillId="3" borderId="29" applyNumberFormat="0" applyBorder="0" applyAlignment="0">
      <alignment vertical="center"/>
      <protection locked="0"/>
    </xf>
    <xf numFmtId="0" fontId="69" fillId="0" borderId="0" applyNumberFormat="0" applyFill="0" applyBorder="0" applyAlignment="0" applyProtection="0"/>
    <xf numFmtId="0" fontId="15" fillId="25" borderId="52" applyNumberFormat="0" applyFont="0" applyAlignment="0" applyProtection="0"/>
    <xf numFmtId="9" fontId="70" fillId="0" borderId="0" applyFont="0" applyFill="0" applyBorder="0" applyAlignment="0" applyProtection="0"/>
    <xf numFmtId="0" fontId="71" fillId="0" borderId="53" applyNumberFormat="0" applyFill="0" applyAlignment="0" applyProtection="0"/>
    <xf numFmtId="0" fontId="72" fillId="0" borderId="0" applyNumberFormat="0" applyFill="0" applyBorder="0" applyAlignment="0" applyProtection="0"/>
    <xf numFmtId="49" fontId="33" fillId="0" borderId="0">
      <alignment horizontal="center"/>
    </xf>
    <xf numFmtId="172" fontId="10"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1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4" fontId="46" fillId="0" borderId="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3" fillId="0" borderId="0" applyFont="0" applyFill="0" applyBorder="0" applyAlignment="0" applyProtection="0"/>
    <xf numFmtId="172" fontId="15"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 fontId="59" fillId="33" borderId="0" applyBorder="0">
      <alignment horizontal="right"/>
    </xf>
    <xf numFmtId="4" fontId="59" fillId="36" borderId="54" applyBorder="0">
      <alignment horizontal="right"/>
    </xf>
    <xf numFmtId="4" fontId="59" fillId="33" borderId="1" applyFont="0" applyBorder="0">
      <alignment horizontal="right"/>
    </xf>
    <xf numFmtId="0" fontId="73" fillId="11" borderId="0" applyNumberFormat="0" applyBorder="0" applyAlignment="0" applyProtection="0"/>
    <xf numFmtId="0" fontId="3" fillId="0" borderId="0"/>
    <xf numFmtId="177" fontId="26" fillId="0" borderId="0">
      <alignment vertical="top"/>
    </xf>
    <xf numFmtId="177" fontId="26" fillId="0" borderId="0">
      <alignment vertical="top"/>
    </xf>
    <xf numFmtId="177" fontId="85" fillId="0" borderId="0">
      <alignment vertical="top"/>
    </xf>
    <xf numFmtId="178" fontId="85" fillId="44" borderId="0">
      <alignment vertical="top"/>
    </xf>
    <xf numFmtId="177" fontId="85" fillId="33" borderId="0">
      <alignment vertical="top"/>
    </xf>
    <xf numFmtId="177" fontId="85" fillId="33" borderId="0">
      <alignment vertical="top"/>
    </xf>
    <xf numFmtId="0" fontId="13" fillId="0" borderId="0"/>
    <xf numFmtId="0" fontId="86" fillId="0" borderId="0" applyFont="0" applyFill="0" applyBorder="0" applyAlignment="0"/>
    <xf numFmtId="167" fontId="13" fillId="0" borderId="0"/>
    <xf numFmtId="167" fontId="13" fillId="0" borderId="0"/>
    <xf numFmtId="0" fontId="13" fillId="0" borderId="0"/>
    <xf numFmtId="0" fontId="87" fillId="0" borderId="86">
      <protection locked="0"/>
    </xf>
    <xf numFmtId="0" fontId="11" fillId="0" borderId="0"/>
    <xf numFmtId="179" fontId="11" fillId="0" borderId="0"/>
    <xf numFmtId="179" fontId="11" fillId="0" borderId="0"/>
    <xf numFmtId="179" fontId="11" fillId="0" borderId="0"/>
    <xf numFmtId="179" fontId="25" fillId="0" borderId="0"/>
    <xf numFmtId="179" fontId="25"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67" fontId="11" fillId="0" borderId="0"/>
    <xf numFmtId="0" fontId="11" fillId="0" borderId="0"/>
    <xf numFmtId="167" fontId="11" fillId="0" borderId="0"/>
    <xf numFmtId="0" fontId="11" fillId="0" borderId="0"/>
    <xf numFmtId="0" fontId="11" fillId="0" borderId="0"/>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0" fontId="11" fillId="0" borderId="0"/>
    <xf numFmtId="0" fontId="90" fillId="0" borderId="0"/>
    <xf numFmtId="0" fontId="90" fillId="0" borderId="0"/>
    <xf numFmtId="0" fontId="90" fillId="0" borderId="0"/>
    <xf numFmtId="0" fontId="90" fillId="0" borderId="0"/>
    <xf numFmtId="0" fontId="90" fillId="0" borderId="0"/>
    <xf numFmtId="167" fontId="91" fillId="0" borderId="0"/>
    <xf numFmtId="167" fontId="11" fillId="0" borderId="0"/>
    <xf numFmtId="0" fontId="11" fillId="0" borderId="0"/>
    <xf numFmtId="0" fontId="91" fillId="0" borderId="0"/>
    <xf numFmtId="167" fontId="11" fillId="0" borderId="0"/>
    <xf numFmtId="0" fontId="11" fillId="0" borderId="0"/>
    <xf numFmtId="179" fontId="11" fillId="0" borderId="0"/>
    <xf numFmtId="179" fontId="11" fillId="0" borderId="0"/>
    <xf numFmtId="179" fontId="25" fillId="0" borderId="0"/>
    <xf numFmtId="179" fontId="25" fillId="0" borderId="0"/>
    <xf numFmtId="179" fontId="25" fillId="0" borderId="0"/>
    <xf numFmtId="179" fontId="25" fillId="0" borderId="0"/>
    <xf numFmtId="179" fontId="25" fillId="0" borderId="0"/>
    <xf numFmtId="167" fontId="91" fillId="0" borderId="0"/>
    <xf numFmtId="0" fontId="91" fillId="0" borderId="0"/>
    <xf numFmtId="179" fontId="11" fillId="0" borderId="0"/>
    <xf numFmtId="179" fontId="25" fillId="0" borderId="0"/>
    <xf numFmtId="179" fontId="11" fillId="0" borderId="0"/>
    <xf numFmtId="179" fontId="25" fillId="0" borderId="0"/>
    <xf numFmtId="179" fontId="11" fillId="0" borderId="0"/>
    <xf numFmtId="0" fontId="25" fillId="0" borderId="0"/>
    <xf numFmtId="0" fontId="92" fillId="0" borderId="0"/>
    <xf numFmtId="0" fontId="92" fillId="0" borderId="0"/>
    <xf numFmtId="0" fontId="92" fillId="0" borderId="0"/>
    <xf numFmtId="0" fontId="92" fillId="0" borderId="0"/>
    <xf numFmtId="0" fontId="92" fillId="0" borderId="0"/>
    <xf numFmtId="179" fontId="25" fillId="0" borderId="0"/>
    <xf numFmtId="167" fontId="11" fillId="0" borderId="0"/>
    <xf numFmtId="0" fontId="11" fillId="0" borderId="0"/>
    <xf numFmtId="0" fontId="11" fillId="0" borderId="0"/>
    <xf numFmtId="167" fontId="11" fillId="0" borderId="0"/>
    <xf numFmtId="0" fontId="11" fillId="0" borderId="0"/>
    <xf numFmtId="167" fontId="91" fillId="0" borderId="0"/>
    <xf numFmtId="0" fontId="91" fillId="0" borderId="0"/>
    <xf numFmtId="179" fontId="25" fillId="0" borderId="0"/>
    <xf numFmtId="179" fontId="11" fillId="0" borderId="0"/>
    <xf numFmtId="179" fontId="25" fillId="0" borderId="0"/>
    <xf numFmtId="167" fontId="91" fillId="0" borderId="0"/>
    <xf numFmtId="0" fontId="91" fillId="0" borderId="0"/>
    <xf numFmtId="0" fontId="25" fillId="0" borderId="0"/>
    <xf numFmtId="179" fontId="11" fillId="0" borderId="0"/>
    <xf numFmtId="179" fontId="11" fillId="0" borderId="0"/>
    <xf numFmtId="179" fontId="11" fillId="0" borderId="0"/>
    <xf numFmtId="179" fontId="25" fillId="0" borderId="0"/>
    <xf numFmtId="179" fontId="11" fillId="0" borderId="0"/>
    <xf numFmtId="4" fontId="88" fillId="0" borderId="0">
      <alignment vertical="center"/>
    </xf>
    <xf numFmtId="0" fontId="25" fillId="0" borderId="0"/>
    <xf numFmtId="180" fontId="13" fillId="0" borderId="0" applyFont="0" applyFill="0" applyBorder="0" applyAlignment="0" applyProtection="0"/>
    <xf numFmtId="0" fontId="25" fillId="0" borderId="0"/>
    <xf numFmtId="0" fontId="46" fillId="0" borderId="0"/>
    <xf numFmtId="0" fontId="46" fillId="0" borderId="0"/>
    <xf numFmtId="181" fontId="93" fillId="0" borderId="0" applyFont="0" applyFill="0" applyBorder="0" applyAlignment="0" applyProtection="0"/>
    <xf numFmtId="39" fontId="13" fillId="0" borderId="0" applyFont="0" applyFill="0" applyBorder="0" applyAlignment="0" applyProtection="0"/>
    <xf numFmtId="0" fontId="11" fillId="0" borderId="0"/>
    <xf numFmtId="0" fontId="94" fillId="0" borderId="0" applyNumberFormat="0" applyFill="0" applyBorder="0" applyAlignment="0" applyProtection="0"/>
    <xf numFmtId="0" fontId="13" fillId="34" borderId="0" applyNumberFormat="0" applyFont="0" applyAlignment="0" applyProtection="0"/>
    <xf numFmtId="167" fontId="25" fillId="0" borderId="0"/>
    <xf numFmtId="0" fontId="25" fillId="0" borderId="0"/>
    <xf numFmtId="0" fontId="25" fillId="0" borderId="0"/>
    <xf numFmtId="0" fontId="25" fillId="0" borderId="0"/>
    <xf numFmtId="0" fontId="11" fillId="0" borderId="0"/>
    <xf numFmtId="0" fontId="11" fillId="0" borderId="0"/>
    <xf numFmtId="0" fontId="11" fillId="0" borderId="0"/>
    <xf numFmtId="182"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182"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182"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182"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183" fontId="89" fillId="0" borderId="0" applyFont="0" applyFill="0" applyBorder="0" applyAlignment="0" applyProtection="0"/>
    <xf numFmtId="184" fontId="93" fillId="0" borderId="0" applyFont="0" applyFill="0" applyBorder="0" applyAlignment="0" applyProtection="0"/>
    <xf numFmtId="167" fontId="25" fillId="0" borderId="0"/>
    <xf numFmtId="0" fontId="25" fillId="0" borderId="0"/>
    <xf numFmtId="167" fontId="25" fillId="0" borderId="0"/>
    <xf numFmtId="0" fontId="25" fillId="0" borderId="0"/>
    <xf numFmtId="0" fontId="89" fillId="0" borderId="0" applyFont="0" applyFill="0" applyBorder="0" applyAlignment="0" applyProtection="0"/>
    <xf numFmtId="0" fontId="89" fillId="0" borderId="0" applyFont="0" applyFill="0" applyBorder="0" applyAlignment="0" applyProtection="0"/>
    <xf numFmtId="167" fontId="11" fillId="0" borderId="0"/>
    <xf numFmtId="0" fontId="11" fillId="0" borderId="0"/>
    <xf numFmtId="4" fontId="88" fillId="0" borderId="0">
      <alignment vertical="center"/>
    </xf>
    <xf numFmtId="167" fontId="11" fillId="0" borderId="0"/>
    <xf numFmtId="0" fontId="11" fillId="0" borderId="0"/>
    <xf numFmtId="0" fontId="95" fillId="0" borderId="0" applyNumberFormat="0" applyFill="0" applyBorder="0" applyProtection="0">
      <alignment vertical="top"/>
    </xf>
    <xf numFmtId="0" fontId="96" fillId="0" borderId="87" applyNumberFormat="0" applyFill="0" applyProtection="0">
      <alignment horizontal="center"/>
    </xf>
    <xf numFmtId="0" fontId="96" fillId="0" borderId="87" applyNumberFormat="0" applyFill="0" applyProtection="0">
      <alignment horizontal="center"/>
    </xf>
    <xf numFmtId="0" fontId="96" fillId="0" borderId="87" applyNumberFormat="0" applyFill="0" applyProtection="0">
      <alignment horizontal="center"/>
    </xf>
    <xf numFmtId="0" fontId="96" fillId="0" borderId="87" applyNumberFormat="0" applyFill="0" applyProtection="0">
      <alignment horizontal="center"/>
    </xf>
    <xf numFmtId="0" fontId="96" fillId="0" borderId="0" applyNumberFormat="0" applyFill="0" applyBorder="0" applyProtection="0">
      <alignment horizontal="left"/>
    </xf>
    <xf numFmtId="0" fontId="97" fillId="0" borderId="0" applyNumberFormat="0" applyFill="0" applyBorder="0" applyProtection="0">
      <alignment horizontal="centerContinuous"/>
    </xf>
    <xf numFmtId="167" fontId="98" fillId="0" borderId="0"/>
    <xf numFmtId="0" fontId="98" fillId="0" borderId="0"/>
    <xf numFmtId="167" fontId="25" fillId="0" borderId="0"/>
    <xf numFmtId="0" fontId="25" fillId="0" borderId="0"/>
    <xf numFmtId="167" fontId="25" fillId="0" borderId="0"/>
    <xf numFmtId="0" fontId="25" fillId="0" borderId="0"/>
    <xf numFmtId="0" fontId="11" fillId="0" borderId="0"/>
    <xf numFmtId="0" fontId="25" fillId="0" borderId="0"/>
    <xf numFmtId="4" fontId="88" fillId="0" borderId="0">
      <alignment vertical="center"/>
    </xf>
    <xf numFmtId="0" fontId="25" fillId="0" borderId="0"/>
    <xf numFmtId="0" fontId="25" fillId="0" borderId="0"/>
    <xf numFmtId="0" fontId="11" fillId="0" borderId="0"/>
    <xf numFmtId="0" fontId="11" fillId="0" borderId="0"/>
    <xf numFmtId="0" fontId="11" fillId="0" borderId="0"/>
    <xf numFmtId="0" fontId="11" fillId="0" borderId="0"/>
    <xf numFmtId="179" fontId="11" fillId="0" borderId="0"/>
    <xf numFmtId="179" fontId="11" fillId="0" borderId="0"/>
    <xf numFmtId="179" fontId="25" fillId="0" borderId="0"/>
    <xf numFmtId="179" fontId="25" fillId="0" borderId="0"/>
    <xf numFmtId="179" fontId="11" fillId="0" borderId="0"/>
    <xf numFmtId="179" fontId="25" fillId="0" borderId="0"/>
    <xf numFmtId="179" fontId="25" fillId="0" borderId="0"/>
    <xf numFmtId="179" fontId="25" fillId="0" borderId="0"/>
    <xf numFmtId="179" fontId="25" fillId="0" borderId="0"/>
    <xf numFmtId="179" fontId="25" fillId="0" borderId="0"/>
    <xf numFmtId="179" fontId="11" fillId="0" borderId="0"/>
    <xf numFmtId="0" fontId="25" fillId="0" borderId="0"/>
    <xf numFmtId="0" fontId="11" fillId="0" borderId="0"/>
    <xf numFmtId="179" fontId="11" fillId="0" borderId="0"/>
    <xf numFmtId="0" fontId="25" fillId="0" borderId="0"/>
    <xf numFmtId="0" fontId="25" fillId="0" borderId="0"/>
    <xf numFmtId="0" fontId="25" fillId="0" borderId="0"/>
    <xf numFmtId="0" fontId="11" fillId="0" borderId="0"/>
    <xf numFmtId="179" fontId="25" fillId="0" borderId="0"/>
    <xf numFmtId="179" fontId="25" fillId="0" borderId="0"/>
    <xf numFmtId="179" fontId="25" fillId="0" borderId="0"/>
    <xf numFmtId="179" fontId="25" fillId="0" borderId="0"/>
    <xf numFmtId="179" fontId="25" fillId="0" borderId="0"/>
    <xf numFmtId="179" fontId="11" fillId="0" borderId="0"/>
    <xf numFmtId="179" fontId="11" fillId="0" borderId="0"/>
    <xf numFmtId="179"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9" fillId="0" borderId="0"/>
    <xf numFmtId="0" fontId="99" fillId="0" borderId="0"/>
    <xf numFmtId="179" fontId="25" fillId="0" borderId="0"/>
    <xf numFmtId="167" fontId="13" fillId="3" borderId="88" applyNumberFormat="0" applyFont="0">
      <alignment shrinkToFit="1"/>
      <protection locked="0"/>
    </xf>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0" fontId="25" fillId="0" borderId="0"/>
    <xf numFmtId="0" fontId="11" fillId="0" borderId="0"/>
    <xf numFmtId="0" fontId="25" fillId="0" borderId="0"/>
    <xf numFmtId="179" fontId="25" fillId="0" borderId="0"/>
    <xf numFmtId="179" fontId="25" fillId="0" borderId="0"/>
    <xf numFmtId="179" fontId="25" fillId="0" borderId="0"/>
    <xf numFmtId="0" fontId="11" fillId="0" borderId="0"/>
    <xf numFmtId="167" fontId="25" fillId="0" borderId="0"/>
    <xf numFmtId="0" fontId="25" fillId="0" borderId="0"/>
    <xf numFmtId="0" fontId="25" fillId="0" borderId="0"/>
    <xf numFmtId="0" fontId="11" fillId="0" borderId="0"/>
    <xf numFmtId="0" fontId="25" fillId="0" borderId="0"/>
    <xf numFmtId="4" fontId="88" fillId="0" borderId="0">
      <alignment vertical="center"/>
    </xf>
    <xf numFmtId="0" fontId="25" fillId="0" borderId="0"/>
    <xf numFmtId="0" fontId="11" fillId="0" borderId="0"/>
    <xf numFmtId="0" fontId="11" fillId="0" borderId="0"/>
    <xf numFmtId="0" fontId="11" fillId="0" borderId="0"/>
    <xf numFmtId="0" fontId="11" fillId="0" borderId="0"/>
    <xf numFmtId="0" fontId="11" fillId="0" borderId="0"/>
    <xf numFmtId="0" fontId="25"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1" fillId="0" borderId="0"/>
    <xf numFmtId="0" fontId="11" fillId="0" borderId="0"/>
    <xf numFmtId="0" fontId="11" fillId="0" borderId="0"/>
    <xf numFmtId="0" fontId="11" fillId="0" borderId="0"/>
    <xf numFmtId="0" fontId="25" fillId="0" borderId="0"/>
    <xf numFmtId="179" fontId="25" fillId="0" borderId="0"/>
    <xf numFmtId="179" fontId="25" fillId="0" borderId="0"/>
    <xf numFmtId="179" fontId="25" fillId="0" borderId="0"/>
    <xf numFmtId="179" fontId="11" fillId="0" borderId="0"/>
    <xf numFmtId="179" fontId="11" fillId="0" borderId="0"/>
    <xf numFmtId="179" fontId="25" fillId="0" borderId="0"/>
    <xf numFmtId="179" fontId="25" fillId="0" borderId="0"/>
    <xf numFmtId="179" fontId="25" fillId="0" borderId="0"/>
    <xf numFmtId="179" fontId="25" fillId="0" borderId="0"/>
    <xf numFmtId="0" fontId="25" fillId="0" borderId="0"/>
    <xf numFmtId="0" fontId="25" fillId="0" borderId="0"/>
    <xf numFmtId="0" fontId="11" fillId="0" borderId="0"/>
    <xf numFmtId="0" fontId="11" fillId="0" borderId="0"/>
    <xf numFmtId="0" fontId="25" fillId="0" borderId="0"/>
    <xf numFmtId="4" fontId="88" fillId="0" borderId="0">
      <alignment vertical="center"/>
    </xf>
    <xf numFmtId="0" fontId="25" fillId="0" borderId="0"/>
    <xf numFmtId="0" fontId="25" fillId="0" borderId="0"/>
    <xf numFmtId="0" fontId="25" fillId="0" borderId="0"/>
    <xf numFmtId="0" fontId="25" fillId="0" borderId="0"/>
    <xf numFmtId="0" fontId="25" fillId="0" borderId="0"/>
    <xf numFmtId="0" fontId="92" fillId="0" borderId="0"/>
    <xf numFmtId="0" fontId="92" fillId="0" borderId="0"/>
    <xf numFmtId="0" fontId="92" fillId="0" borderId="0"/>
    <xf numFmtId="0" fontId="92" fillId="0" borderId="0"/>
    <xf numFmtId="0" fontId="92" fillId="0" borderId="0"/>
    <xf numFmtId="0" fontId="25" fillId="0" borderId="0"/>
    <xf numFmtId="0" fontId="92" fillId="0" borderId="0"/>
    <xf numFmtId="0" fontId="92" fillId="0" borderId="0"/>
    <xf numFmtId="0" fontId="92" fillId="0" borderId="0"/>
    <xf numFmtId="0" fontId="92" fillId="0" borderId="0"/>
    <xf numFmtId="0" fontId="92" fillId="0" borderId="0"/>
    <xf numFmtId="0" fontId="25" fillId="0" borderId="0"/>
    <xf numFmtId="0" fontId="92" fillId="0" borderId="0"/>
    <xf numFmtId="0" fontId="92" fillId="0" borderId="0"/>
    <xf numFmtId="0" fontId="92" fillId="0" borderId="0"/>
    <xf numFmtId="0" fontId="92" fillId="0" borderId="0"/>
    <xf numFmtId="0" fontId="92" fillId="0" borderId="0"/>
    <xf numFmtId="0" fontId="11" fillId="0" borderId="0"/>
    <xf numFmtId="0" fontId="25" fillId="0" borderId="0"/>
    <xf numFmtId="0" fontId="11" fillId="0" borderId="0"/>
    <xf numFmtId="0" fontId="11" fillId="0" borderId="0"/>
    <xf numFmtId="0" fontId="25" fillId="0" borderId="0"/>
    <xf numFmtId="0" fontId="25" fillId="0" borderId="0"/>
    <xf numFmtId="179" fontId="25" fillId="0" borderId="0"/>
    <xf numFmtId="0" fontId="11" fillId="0" borderId="0"/>
    <xf numFmtId="167" fontId="11" fillId="0" borderId="0"/>
    <xf numFmtId="0" fontId="11" fillId="0" borderId="0"/>
    <xf numFmtId="0" fontId="25" fillId="0" borderId="0"/>
    <xf numFmtId="4" fontId="88" fillId="0" borderId="0">
      <alignment vertical="center"/>
    </xf>
    <xf numFmtId="0" fontId="25" fillId="0" borderId="0"/>
    <xf numFmtId="0" fontId="25" fillId="0" borderId="0"/>
    <xf numFmtId="0" fontId="25" fillId="0" borderId="0"/>
    <xf numFmtId="0" fontId="13" fillId="0" borderId="0"/>
    <xf numFmtId="167" fontId="13" fillId="0" borderId="0"/>
    <xf numFmtId="0" fontId="13" fillId="0" borderId="0"/>
    <xf numFmtId="167" fontId="13" fillId="0" borderId="0"/>
    <xf numFmtId="0" fontId="11" fillId="0" borderId="0"/>
    <xf numFmtId="179" fontId="11" fillId="0" borderId="0"/>
    <xf numFmtId="4" fontId="88" fillId="0" borderId="0">
      <alignment vertical="center"/>
    </xf>
    <xf numFmtId="179" fontId="11" fillId="0" borderId="0"/>
    <xf numFmtId="0" fontId="25" fillId="0" borderId="0"/>
    <xf numFmtId="0" fontId="25" fillId="0" borderId="0"/>
    <xf numFmtId="0" fontId="11" fillId="0" borderId="0"/>
    <xf numFmtId="179" fontId="11" fillId="0" borderId="0"/>
    <xf numFmtId="179" fontId="25" fillId="0" borderId="0"/>
    <xf numFmtId="179" fontId="11" fillId="0" borderId="0"/>
    <xf numFmtId="0" fontId="11" fillId="0" borderId="0"/>
    <xf numFmtId="0" fontId="11" fillId="0" borderId="0"/>
    <xf numFmtId="0" fontId="11" fillId="0" borderId="0"/>
    <xf numFmtId="179" fontId="25" fillId="0" borderId="0"/>
    <xf numFmtId="179" fontId="25" fillId="0" borderId="0"/>
    <xf numFmtId="0" fontId="25" fillId="0" borderId="0"/>
    <xf numFmtId="0" fontId="92" fillId="0" borderId="0"/>
    <xf numFmtId="0" fontId="92" fillId="0" borderId="0"/>
    <xf numFmtId="0" fontId="92" fillId="0" borderId="0"/>
    <xf numFmtId="0" fontId="92" fillId="0" borderId="0"/>
    <xf numFmtId="0" fontId="92" fillId="0" borderId="0"/>
    <xf numFmtId="0" fontId="25" fillId="0" borderId="0"/>
    <xf numFmtId="0" fontId="92" fillId="0" borderId="0"/>
    <xf numFmtId="0" fontId="92" fillId="0" borderId="0"/>
    <xf numFmtId="0" fontId="92" fillId="0" borderId="0"/>
    <xf numFmtId="0" fontId="92" fillId="0" borderId="0"/>
    <xf numFmtId="0" fontId="92" fillId="0" borderId="0"/>
    <xf numFmtId="0" fontId="11" fillId="0" borderId="0"/>
    <xf numFmtId="0" fontId="11" fillId="0" borderId="0"/>
    <xf numFmtId="179" fontId="25" fillId="0" borderId="0"/>
    <xf numFmtId="0" fontId="11" fillId="0" borderId="0"/>
    <xf numFmtId="0" fontId="25" fillId="0" borderId="0"/>
    <xf numFmtId="179" fontId="11" fillId="0" borderId="0"/>
    <xf numFmtId="0" fontId="11" fillId="0" borderId="0"/>
    <xf numFmtId="179" fontId="25" fillId="0" borderId="0"/>
    <xf numFmtId="179" fontId="25" fillId="0" borderId="0"/>
    <xf numFmtId="179" fontId="25" fillId="0" borderId="0"/>
    <xf numFmtId="179" fontId="25" fillId="0" borderId="0"/>
    <xf numFmtId="179" fontId="25" fillId="0" borderId="0"/>
    <xf numFmtId="0" fontId="11" fillId="0" borderId="0"/>
    <xf numFmtId="0" fontId="25" fillId="0" borderId="0"/>
    <xf numFmtId="0" fontId="25" fillId="0" borderId="0"/>
    <xf numFmtId="179" fontId="11" fillId="0" borderId="0"/>
    <xf numFmtId="0" fontId="11" fillId="0" borderId="0"/>
    <xf numFmtId="0" fontId="25" fillId="0" borderId="0"/>
    <xf numFmtId="0" fontId="11" fillId="0" borderId="0"/>
    <xf numFmtId="167" fontId="25" fillId="0" borderId="0"/>
    <xf numFmtId="0" fontId="25" fillId="0" borderId="0"/>
    <xf numFmtId="0" fontId="25" fillId="0" borderId="0"/>
    <xf numFmtId="0" fontId="25" fillId="0" borderId="0"/>
    <xf numFmtId="182"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182"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0" fontId="25" fillId="0" borderId="0"/>
    <xf numFmtId="179" fontId="25" fillId="0" borderId="0"/>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167" fontId="11" fillId="0" borderId="0"/>
    <xf numFmtId="0" fontId="11" fillId="0" borderId="0"/>
    <xf numFmtId="167" fontId="11" fillId="0" borderId="0"/>
    <xf numFmtId="0" fontId="11" fillId="0" borderId="0"/>
    <xf numFmtId="0" fontId="25" fillId="0" borderId="0"/>
    <xf numFmtId="0" fontId="92" fillId="0" borderId="0"/>
    <xf numFmtId="0" fontId="92" fillId="0" borderId="0"/>
    <xf numFmtId="0" fontId="92" fillId="0" borderId="0"/>
    <xf numFmtId="0" fontId="92" fillId="0" borderId="0"/>
    <xf numFmtId="0" fontId="92" fillId="0" borderId="0"/>
    <xf numFmtId="0" fontId="13" fillId="0" borderId="0"/>
    <xf numFmtId="0" fontId="13" fillId="0" borderId="0"/>
    <xf numFmtId="0" fontId="13" fillId="0" borderId="0"/>
    <xf numFmtId="0" fontId="13" fillId="0" borderId="0"/>
    <xf numFmtId="0" fontId="13" fillId="0" borderId="0"/>
    <xf numFmtId="0" fontId="25" fillId="0" borderId="0"/>
    <xf numFmtId="0" fontId="25" fillId="0" borderId="0"/>
    <xf numFmtId="167" fontId="25" fillId="0" borderId="0"/>
    <xf numFmtId="0" fontId="25" fillId="0" borderId="0"/>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179" fontId="11" fillId="0" borderId="0"/>
    <xf numFmtId="179" fontId="11" fillId="0" borderId="0"/>
    <xf numFmtId="0" fontId="25" fillId="0" borderId="0"/>
    <xf numFmtId="0" fontId="25" fillId="0" borderId="0"/>
    <xf numFmtId="179" fontId="11" fillId="0" borderId="0"/>
    <xf numFmtId="0" fontId="11" fillId="0" borderId="0"/>
    <xf numFmtId="0" fontId="11" fillId="0" borderId="0"/>
    <xf numFmtId="4" fontId="88" fillId="0" borderId="0">
      <alignment vertical="center"/>
    </xf>
    <xf numFmtId="179" fontId="11" fillId="0" borderId="0"/>
    <xf numFmtId="0" fontId="25" fillId="0" borderId="0"/>
    <xf numFmtId="179" fontId="11" fillId="0" borderId="0"/>
    <xf numFmtId="0" fontId="11" fillId="0" borderId="0"/>
    <xf numFmtId="182"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182"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0" fontId="25" fillId="0" borderId="0"/>
    <xf numFmtId="0" fontId="92" fillId="0" borderId="0"/>
    <xf numFmtId="0" fontId="92" fillId="0" borderId="0"/>
    <xf numFmtId="0" fontId="92" fillId="0" borderId="0"/>
    <xf numFmtId="0" fontId="92" fillId="0" borderId="0"/>
    <xf numFmtId="0" fontId="92" fillId="0" borderId="0"/>
    <xf numFmtId="0" fontId="25" fillId="0" borderId="0"/>
    <xf numFmtId="0" fontId="92" fillId="0" borderId="0"/>
    <xf numFmtId="0" fontId="92" fillId="0" borderId="0"/>
    <xf numFmtId="0" fontId="92" fillId="0" borderId="0"/>
    <xf numFmtId="0" fontId="92" fillId="0" borderId="0"/>
    <xf numFmtId="0" fontId="92" fillId="0" borderId="0"/>
    <xf numFmtId="0" fontId="90" fillId="0" borderId="0"/>
    <xf numFmtId="0" fontId="90" fillId="0" borderId="0"/>
    <xf numFmtId="0" fontId="90" fillId="0" borderId="0"/>
    <xf numFmtId="0" fontId="90" fillId="0" borderId="0"/>
    <xf numFmtId="0" fontId="25" fillId="0" borderId="0"/>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167" fontId="25" fillId="0" borderId="0"/>
    <xf numFmtId="0" fontId="25" fillId="0" borderId="0"/>
    <xf numFmtId="167" fontId="25" fillId="0" borderId="0"/>
    <xf numFmtId="0" fontId="25" fillId="0" borderId="0"/>
    <xf numFmtId="179" fontId="25" fillId="0" borderId="0"/>
    <xf numFmtId="0" fontId="11" fillId="0" borderId="0"/>
    <xf numFmtId="0" fontId="25" fillId="0" borderId="0"/>
    <xf numFmtId="167" fontId="11" fillId="0" borderId="0"/>
    <xf numFmtId="0" fontId="11" fillId="0" borderId="0"/>
    <xf numFmtId="167" fontId="25" fillId="0" borderId="0"/>
    <xf numFmtId="0" fontId="25" fillId="0" borderId="0"/>
    <xf numFmtId="0" fontId="11" fillId="0" borderId="0"/>
    <xf numFmtId="0" fontId="90" fillId="0" borderId="0"/>
    <xf numFmtId="0" fontId="90" fillId="0" borderId="0"/>
    <xf numFmtId="0" fontId="90" fillId="0" borderId="0"/>
    <xf numFmtId="0" fontId="90" fillId="0" borderId="0"/>
    <xf numFmtId="0" fontId="90" fillId="0" borderId="0"/>
    <xf numFmtId="167" fontId="25" fillId="0" borderId="0"/>
    <xf numFmtId="0" fontId="25" fillId="0" borderId="0"/>
    <xf numFmtId="167" fontId="25" fillId="0" borderId="0"/>
    <xf numFmtId="0" fontId="25" fillId="0" borderId="0"/>
    <xf numFmtId="179" fontId="25" fillId="0" borderId="0"/>
    <xf numFmtId="179" fontId="25" fillId="0" borderId="0"/>
    <xf numFmtId="179" fontId="11" fillId="0" borderId="0"/>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0" fontId="25" fillId="0" borderId="0"/>
    <xf numFmtId="0" fontId="92" fillId="0" borderId="0"/>
    <xf numFmtId="0" fontId="92" fillId="0" borderId="0"/>
    <xf numFmtId="0" fontId="92" fillId="0" borderId="0"/>
    <xf numFmtId="0" fontId="92" fillId="0" borderId="0"/>
    <xf numFmtId="0" fontId="92" fillId="0" borderId="0"/>
    <xf numFmtId="179" fontId="11" fillId="0" borderId="0"/>
    <xf numFmtId="179" fontId="11" fillId="0" borderId="0"/>
    <xf numFmtId="179" fontId="11" fillId="0" borderId="0"/>
    <xf numFmtId="179" fontId="11" fillId="0" borderId="0"/>
    <xf numFmtId="179" fontId="11"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11" fillId="0" borderId="0"/>
    <xf numFmtId="179" fontId="11" fillId="0" borderId="0"/>
    <xf numFmtId="179" fontId="25" fillId="0" borderId="0"/>
    <xf numFmtId="179" fontId="25" fillId="0" borderId="0"/>
    <xf numFmtId="179" fontId="11" fillId="0" borderId="0"/>
    <xf numFmtId="179" fontId="11" fillId="0" borderId="0"/>
    <xf numFmtId="179" fontId="11" fillId="0" borderId="0"/>
    <xf numFmtId="179" fontId="11" fillId="0" borderId="0"/>
    <xf numFmtId="179" fontId="25" fillId="0" borderId="0"/>
    <xf numFmtId="179" fontId="11" fillId="0" borderId="0"/>
    <xf numFmtId="0" fontId="25" fillId="0" borderId="0"/>
    <xf numFmtId="167" fontId="98" fillId="0" borderId="0"/>
    <xf numFmtId="0" fontId="98" fillId="0" borderId="0"/>
    <xf numFmtId="182"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182"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182"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179" fontId="11" fillId="0" borderId="0"/>
    <xf numFmtId="0" fontId="25" fillId="0" borderId="0"/>
    <xf numFmtId="0" fontId="11" fillId="0" borderId="0"/>
    <xf numFmtId="179" fontId="11" fillId="0" borderId="0"/>
    <xf numFmtId="179" fontId="11" fillId="0" borderId="0"/>
    <xf numFmtId="0" fontId="11" fillId="0" borderId="0"/>
    <xf numFmtId="179" fontId="25" fillId="0" borderId="0"/>
    <xf numFmtId="179" fontId="25" fillId="0" borderId="0"/>
    <xf numFmtId="179" fontId="25" fillId="0" borderId="0"/>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0" fontId="25" fillId="0" borderId="0"/>
    <xf numFmtId="0" fontId="25" fillId="0" borderId="0"/>
    <xf numFmtId="0" fontId="11" fillId="0" borderId="0"/>
    <xf numFmtId="0" fontId="25" fillId="0" borderId="0"/>
    <xf numFmtId="167" fontId="25" fillId="0" borderId="0"/>
    <xf numFmtId="0" fontId="25" fillId="0" borderId="0"/>
    <xf numFmtId="0" fontId="11" fillId="0" borderId="0"/>
    <xf numFmtId="179" fontId="11" fillId="0" borderId="0"/>
    <xf numFmtId="179" fontId="11" fillId="0" borderId="0"/>
    <xf numFmtId="0" fontId="25" fillId="0" borderId="0"/>
    <xf numFmtId="179" fontId="25" fillId="0" borderId="0"/>
    <xf numFmtId="0" fontId="25" fillId="0" borderId="0"/>
    <xf numFmtId="179" fontId="25" fillId="0" borderId="0"/>
    <xf numFmtId="4" fontId="88" fillId="0" borderId="0">
      <alignment vertical="center"/>
    </xf>
    <xf numFmtId="179" fontId="11" fillId="0" borderId="0"/>
    <xf numFmtId="0" fontId="25" fillId="0" borderId="0"/>
    <xf numFmtId="0" fontId="11" fillId="0" borderId="0"/>
    <xf numFmtId="0" fontId="11" fillId="0" borderId="0"/>
    <xf numFmtId="179" fontId="25" fillId="0" borderId="0"/>
    <xf numFmtId="179" fontId="11" fillId="0" borderId="0"/>
    <xf numFmtId="4" fontId="88" fillId="0" borderId="0">
      <alignment vertical="center"/>
    </xf>
    <xf numFmtId="4" fontId="88" fillId="0" borderId="0">
      <alignment vertical="center"/>
    </xf>
    <xf numFmtId="4" fontId="88"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0" fontId="25" fillId="0" borderId="0"/>
    <xf numFmtId="0" fontId="25" fillId="0" borderId="0"/>
    <xf numFmtId="4" fontId="88" fillId="0" borderId="0">
      <alignment vertical="center"/>
    </xf>
    <xf numFmtId="179" fontId="25" fillId="0" borderId="0"/>
    <xf numFmtId="0" fontId="25" fillId="0" borderId="0"/>
    <xf numFmtId="4" fontId="88" fillId="0" borderId="0">
      <alignment vertical="center"/>
    </xf>
    <xf numFmtId="167" fontId="11" fillId="0" borderId="0"/>
    <xf numFmtId="0" fontId="11" fillId="0" borderId="0"/>
    <xf numFmtId="167" fontId="11" fillId="0" borderId="0"/>
    <xf numFmtId="0" fontId="11" fillId="0" borderId="0"/>
    <xf numFmtId="179" fontId="25" fillId="0" borderId="0"/>
    <xf numFmtId="0" fontId="11" fillId="0" borderId="0"/>
    <xf numFmtId="0" fontId="90" fillId="0" borderId="0"/>
    <xf numFmtId="0" fontId="90" fillId="0" borderId="0"/>
    <xf numFmtId="0" fontId="90" fillId="0" borderId="0"/>
    <xf numFmtId="0" fontId="90" fillId="0" borderId="0"/>
    <xf numFmtId="0" fontId="90" fillId="0" borderId="0"/>
    <xf numFmtId="0" fontId="11" fillId="0" borderId="0"/>
    <xf numFmtId="179" fontId="11" fillId="0" borderId="0"/>
    <xf numFmtId="179" fontId="25" fillId="0" borderId="0"/>
    <xf numFmtId="0" fontId="11" fillId="0" borderId="0"/>
    <xf numFmtId="167"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67" fontId="25" fillId="0" borderId="0"/>
    <xf numFmtId="0" fontId="25" fillId="0" borderId="0"/>
    <xf numFmtId="179" fontId="11" fillId="0" borderId="0"/>
    <xf numFmtId="179" fontId="11" fillId="0" borderId="0"/>
    <xf numFmtId="179" fontId="11" fillId="0" borderId="0"/>
    <xf numFmtId="179" fontId="25" fillId="0" borderId="0"/>
    <xf numFmtId="0" fontId="11" fillId="0" borderId="0"/>
    <xf numFmtId="0" fontId="11" fillId="0" borderId="0"/>
    <xf numFmtId="0" fontId="25" fillId="0" borderId="0"/>
    <xf numFmtId="167" fontId="11" fillId="0" borderId="0"/>
    <xf numFmtId="0" fontId="11" fillId="0" borderId="0"/>
    <xf numFmtId="167"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0" fontId="25" fillId="0" borderId="0"/>
    <xf numFmtId="179" fontId="25" fillId="0" borderId="0"/>
    <xf numFmtId="185" fontId="13" fillId="45" borderId="0" applyFont="0" applyBorder="0">
      <alignment horizontal="center" vertical="center" shrinkToFit="1"/>
    </xf>
    <xf numFmtId="0" fontId="25" fillId="0" borderId="0"/>
    <xf numFmtId="0" fontId="25" fillId="0" borderId="0"/>
    <xf numFmtId="0" fontId="87" fillId="0" borderId="0">
      <protection locked="0"/>
    </xf>
    <xf numFmtId="0" fontId="87" fillId="0" borderId="0">
      <protection locked="0"/>
    </xf>
    <xf numFmtId="0" fontId="87" fillId="0" borderId="0">
      <protection locked="0"/>
    </xf>
    <xf numFmtId="0" fontId="87" fillId="0" borderId="0">
      <protection locked="0"/>
    </xf>
    <xf numFmtId="186" fontId="100" fillId="0" borderId="0">
      <protection locked="0"/>
    </xf>
    <xf numFmtId="187" fontId="101" fillId="0" borderId="0">
      <protection locked="0"/>
    </xf>
    <xf numFmtId="186" fontId="87" fillId="0" borderId="0">
      <protection locked="0"/>
    </xf>
    <xf numFmtId="186" fontId="100" fillId="0" borderId="0">
      <protection locked="0"/>
    </xf>
    <xf numFmtId="187" fontId="101" fillId="0" borderId="0">
      <protection locked="0"/>
    </xf>
    <xf numFmtId="186" fontId="100" fillId="0" borderId="0">
      <protection locked="0"/>
    </xf>
    <xf numFmtId="187" fontId="101" fillId="0" borderId="0">
      <protection locked="0"/>
    </xf>
    <xf numFmtId="186" fontId="87" fillId="0" borderId="0">
      <protection locked="0"/>
    </xf>
    <xf numFmtId="186" fontId="100" fillId="0" borderId="0">
      <protection locked="0"/>
    </xf>
    <xf numFmtId="187" fontId="101" fillId="0" borderId="0">
      <protection locked="0"/>
    </xf>
    <xf numFmtId="0" fontId="87" fillId="0" borderId="0">
      <protection locked="0"/>
    </xf>
    <xf numFmtId="186" fontId="100" fillId="0" borderId="0">
      <protection locked="0"/>
    </xf>
    <xf numFmtId="187" fontId="101" fillId="0" borderId="0">
      <protection locked="0"/>
    </xf>
    <xf numFmtId="186" fontId="87" fillId="0" borderId="0">
      <protection locked="0"/>
    </xf>
    <xf numFmtId="186" fontId="100" fillId="0" borderId="0">
      <protection locked="0"/>
    </xf>
    <xf numFmtId="187" fontId="101" fillId="0" borderId="0">
      <protection locked="0"/>
    </xf>
    <xf numFmtId="0" fontId="87" fillId="0" borderId="0">
      <protection locked="0"/>
    </xf>
    <xf numFmtId="0" fontId="87" fillId="0" borderId="0">
      <protection locked="0"/>
    </xf>
    <xf numFmtId="188" fontId="10" fillId="0" borderId="0" applyFont="0" applyFill="0" applyBorder="0" applyAlignment="0" applyProtection="0"/>
    <xf numFmtId="189" fontId="10" fillId="0" borderId="0" applyFont="0" applyFill="0" applyBorder="0" applyAlignment="0" applyProtection="0"/>
    <xf numFmtId="0" fontId="87" fillId="0" borderId="86">
      <protection locked="0"/>
    </xf>
    <xf numFmtId="0" fontId="102" fillId="0" borderId="0">
      <protection locked="0"/>
    </xf>
    <xf numFmtId="0" fontId="102" fillId="0" borderId="0">
      <protection locked="0"/>
    </xf>
    <xf numFmtId="167" fontId="103" fillId="0" borderId="0">
      <protection locked="0"/>
    </xf>
    <xf numFmtId="167" fontId="104" fillId="0" borderId="0">
      <protection locked="0"/>
    </xf>
    <xf numFmtId="167" fontId="102" fillId="0" borderId="0">
      <protection locked="0"/>
    </xf>
    <xf numFmtId="0" fontId="103" fillId="0" borderId="0">
      <protection locked="0"/>
    </xf>
    <xf numFmtId="0" fontId="104" fillId="0" borderId="0">
      <protection locked="0"/>
    </xf>
    <xf numFmtId="167" fontId="103" fillId="0" borderId="0">
      <protection locked="0"/>
    </xf>
    <xf numFmtId="167" fontId="104" fillId="0" borderId="0">
      <protection locked="0"/>
    </xf>
    <xf numFmtId="167" fontId="102" fillId="0" borderId="0">
      <protection locked="0"/>
    </xf>
    <xf numFmtId="0" fontId="103" fillId="0" borderId="0">
      <protection locked="0"/>
    </xf>
    <xf numFmtId="0" fontId="104" fillId="0" borderId="0">
      <protection locked="0"/>
    </xf>
    <xf numFmtId="0" fontId="105" fillId="0" borderId="0"/>
    <xf numFmtId="167" fontId="100" fillId="0" borderId="89">
      <protection locked="0"/>
    </xf>
    <xf numFmtId="167" fontId="101" fillId="0" borderId="86">
      <protection locked="0"/>
    </xf>
    <xf numFmtId="0" fontId="101" fillId="0" borderId="86">
      <protection locked="0"/>
    </xf>
    <xf numFmtId="167" fontId="87" fillId="0" borderId="89">
      <protection locked="0"/>
    </xf>
    <xf numFmtId="0" fontId="100" fillId="0" borderId="89">
      <protection locked="0"/>
    </xf>
    <xf numFmtId="0" fontId="101" fillId="0" borderId="86">
      <protection locked="0"/>
    </xf>
    <xf numFmtId="0" fontId="87" fillId="0" borderId="0">
      <protection locked="0"/>
    </xf>
    <xf numFmtId="0" fontId="87" fillId="0" borderId="0">
      <protection locked="0"/>
    </xf>
    <xf numFmtId="0" fontId="87" fillId="0" borderId="89">
      <protection locked="0"/>
    </xf>
    <xf numFmtId="0" fontId="100" fillId="0" borderId="0">
      <protection locked="0"/>
    </xf>
    <xf numFmtId="0" fontId="100" fillId="0" borderId="89">
      <protection locked="0"/>
    </xf>
    <xf numFmtId="0" fontId="100" fillId="0" borderId="0">
      <protection locked="0"/>
    </xf>
    <xf numFmtId="0" fontId="100" fillId="0" borderId="89">
      <protection locked="0"/>
    </xf>
    <xf numFmtId="0" fontId="100" fillId="0" borderId="0">
      <protection locked="0"/>
    </xf>
    <xf numFmtId="0" fontId="100" fillId="0" borderId="89">
      <protection locked="0"/>
    </xf>
    <xf numFmtId="0" fontId="100" fillId="0" borderId="0">
      <protection locked="0"/>
    </xf>
    <xf numFmtId="0" fontId="100" fillId="0" borderId="89">
      <protection locked="0"/>
    </xf>
    <xf numFmtId="0" fontId="100" fillId="0" borderId="0">
      <protection locked="0"/>
    </xf>
    <xf numFmtId="0" fontId="100" fillId="0" borderId="89">
      <protection locked="0"/>
    </xf>
    <xf numFmtId="0" fontId="100" fillId="0" borderId="0">
      <protection locked="0"/>
    </xf>
    <xf numFmtId="0" fontId="100" fillId="0" borderId="89">
      <protection locked="0"/>
    </xf>
    <xf numFmtId="0" fontId="87" fillId="0" borderId="0">
      <protection locked="0"/>
    </xf>
    <xf numFmtId="0" fontId="87"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87" fillId="0" borderId="0">
      <protection locked="0"/>
    </xf>
    <xf numFmtId="0" fontId="102" fillId="0" borderId="0">
      <protection locked="0"/>
    </xf>
    <xf numFmtId="0" fontId="102" fillId="0" borderId="0">
      <protection locked="0"/>
    </xf>
    <xf numFmtId="190" fontId="106" fillId="0" borderId="0">
      <alignment horizontal="center"/>
    </xf>
    <xf numFmtId="170" fontId="107" fillId="0" borderId="41" applyFont="0" applyFill="0" applyBorder="0" applyAlignment="0" applyProtection="0">
      <alignment horizontal="right"/>
    </xf>
    <xf numFmtId="191" fontId="36" fillId="0" borderId="0" applyFont="0" applyAlignment="0" applyProtection="0">
      <protection locked="0" hidden="1"/>
    </xf>
    <xf numFmtId="0" fontId="29" fillId="46" borderId="0"/>
    <xf numFmtId="0" fontId="108" fillId="47" borderId="6" applyNumberFormat="0" applyFill="0" applyBorder="0" applyAlignment="0">
      <alignment horizontal="left"/>
    </xf>
    <xf numFmtId="0" fontId="62" fillId="47" borderId="0" applyNumberFormat="0" applyFill="0" applyBorder="0" applyAlignment="0"/>
    <xf numFmtId="0" fontId="109" fillId="26" borderId="6" applyNumberFormat="0" applyFill="0" applyBorder="0" applyAlignment="0">
      <alignment horizontal="left"/>
    </xf>
    <xf numFmtId="0" fontId="110" fillId="48" borderId="0" applyNumberFormat="0" applyFill="0" applyBorder="0" applyAlignment="0"/>
    <xf numFmtId="0" fontId="111" fillId="0" borderId="0" applyNumberFormat="0" applyFill="0" applyBorder="0" applyAlignment="0"/>
    <xf numFmtId="0" fontId="112" fillId="0" borderId="81" applyNumberFormat="0" applyFill="0" applyBorder="0" applyAlignment="0">
      <alignment horizontal="left"/>
    </xf>
    <xf numFmtId="0" fontId="113" fillId="49" borderId="76" applyNumberFormat="0" applyFill="0" applyBorder="0" applyAlignment="0">
      <alignment horizontal="centerContinuous"/>
    </xf>
    <xf numFmtId="0" fontId="114" fillId="0" borderId="0" applyNumberFormat="0" applyFill="0" applyBorder="0" applyAlignment="0"/>
    <xf numFmtId="0" fontId="114" fillId="50" borderId="82" applyNumberFormat="0" applyFill="0" applyBorder="0" applyAlignment="0"/>
    <xf numFmtId="0" fontId="115" fillId="0" borderId="81" applyNumberFormat="0" applyFill="0" applyBorder="0" applyAlignment="0"/>
    <xf numFmtId="0" fontId="114" fillId="0" borderId="0" applyNumberFormat="0" applyFill="0" applyBorder="0" applyAlignment="0"/>
    <xf numFmtId="167"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167" fontId="15" fillId="9" borderId="0" applyNumberFormat="0" applyBorder="0" applyAlignment="0" applyProtection="0"/>
    <xf numFmtId="0" fontId="15" fillId="9" borderId="0" applyNumberFormat="0" applyBorder="0" applyAlignment="0" applyProtection="0"/>
    <xf numFmtId="167" fontId="15" fillId="10" borderId="0" applyNumberFormat="0" applyBorder="0" applyAlignment="0" applyProtection="0"/>
    <xf numFmtId="167"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167" fontId="15" fillId="10" borderId="0" applyNumberFormat="0" applyBorder="0" applyAlignment="0" applyProtection="0"/>
    <xf numFmtId="167"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7" fontId="15" fillId="11" borderId="0" applyNumberFormat="0" applyBorder="0" applyAlignment="0" applyProtection="0"/>
    <xf numFmtId="167"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167" fontId="15" fillId="11" borderId="0" applyNumberFormat="0" applyBorder="0" applyAlignment="0" applyProtection="0"/>
    <xf numFmtId="167"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3" borderId="0" applyNumberFormat="0" applyBorder="0" applyAlignment="0" applyProtection="0"/>
    <xf numFmtId="167"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167" fontId="15" fillId="13" borderId="0" applyNumberFormat="0" applyBorder="0" applyAlignment="0" applyProtection="0"/>
    <xf numFmtId="167"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67" fontId="15" fillId="14" borderId="0" applyNumberFormat="0" applyBorder="0" applyAlignment="0" applyProtection="0"/>
    <xf numFmtId="167"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167" fontId="15" fillId="14" borderId="0" applyNumberFormat="0" applyBorder="0" applyAlignment="0" applyProtection="0"/>
    <xf numFmtId="167"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7"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92" fontId="36" fillId="0" borderId="0" applyFill="0" applyBorder="0" applyProtection="0">
      <alignment horizontal="right"/>
    </xf>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6" borderId="0" applyNumberFormat="0" applyBorder="0" applyAlignment="0" applyProtection="0"/>
    <xf numFmtId="167"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167" fontId="15" fillId="16" borderId="0" applyNumberFormat="0" applyBorder="0" applyAlignment="0" applyProtection="0"/>
    <xf numFmtId="167"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67" fontId="15" fillId="17" borderId="0" applyNumberFormat="0" applyBorder="0" applyAlignment="0" applyProtection="0"/>
    <xf numFmtId="167"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167" fontId="15" fillId="17" borderId="0" applyNumberFormat="0" applyBorder="0" applyAlignment="0" applyProtection="0"/>
    <xf numFmtId="167"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4" fontId="116" fillId="0" borderId="90">
      <alignment horizontal="right" vertical="top"/>
    </xf>
    <xf numFmtId="4" fontId="116" fillId="0" borderId="90">
      <alignment horizontal="right" vertical="top"/>
    </xf>
    <xf numFmtId="4" fontId="116" fillId="0" borderId="90">
      <alignment horizontal="right" vertical="top"/>
    </xf>
    <xf numFmtId="4" fontId="116" fillId="0" borderId="90">
      <alignment horizontal="right" vertical="top"/>
    </xf>
    <xf numFmtId="4" fontId="116" fillId="0" borderId="90">
      <alignment horizontal="right" vertical="top"/>
    </xf>
    <xf numFmtId="167"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167" fontId="27" fillId="19" borderId="0" applyNumberFormat="0" applyBorder="0" applyAlignment="0" applyProtection="0"/>
    <xf numFmtId="167"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167" fontId="27" fillId="19" borderId="0" applyNumberFormat="0" applyBorder="0" applyAlignment="0" applyProtection="0"/>
    <xf numFmtId="167"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9" borderId="0" applyNumberFormat="0" applyBorder="0" applyAlignment="0" applyProtection="0"/>
    <xf numFmtId="0" fontId="27" fillId="19" borderId="0" applyNumberFormat="0" applyBorder="0" applyAlignment="0" applyProtection="0"/>
    <xf numFmtId="167" fontId="27" fillId="16" borderId="0" applyNumberFormat="0" applyBorder="0" applyAlignment="0" applyProtection="0"/>
    <xf numFmtId="167"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167" fontId="27" fillId="16" borderId="0" applyNumberFormat="0" applyBorder="0" applyAlignment="0" applyProtection="0"/>
    <xf numFmtId="167"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6" borderId="0" applyNumberFormat="0" applyBorder="0" applyAlignment="0" applyProtection="0"/>
    <xf numFmtId="0" fontId="27" fillId="16" borderId="0" applyNumberFormat="0" applyBorder="0" applyAlignment="0" applyProtection="0"/>
    <xf numFmtId="167" fontId="27" fillId="17" borderId="0" applyNumberFormat="0" applyBorder="0" applyAlignment="0" applyProtection="0"/>
    <xf numFmtId="167"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167" fontId="27" fillId="17" borderId="0" applyNumberFormat="0" applyBorder="0" applyAlignment="0" applyProtection="0"/>
    <xf numFmtId="167"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17" borderId="0" applyNumberFormat="0" applyBorder="0" applyAlignment="0" applyProtection="0"/>
    <xf numFmtId="0" fontId="27" fillId="17"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2" borderId="0" applyNumberFormat="0" applyBorder="0" applyAlignment="0" applyProtection="0"/>
    <xf numFmtId="167"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167" fontId="27" fillId="22" borderId="0" applyNumberFormat="0" applyBorder="0" applyAlignment="0" applyProtection="0"/>
    <xf numFmtId="167"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167" fontId="27" fillId="22" borderId="0" applyNumberFormat="0" applyBorder="0" applyAlignment="0" applyProtection="0"/>
    <xf numFmtId="0" fontId="27" fillId="22" borderId="0" applyNumberFormat="0" applyBorder="0" applyAlignment="0" applyProtection="0"/>
    <xf numFmtId="4" fontId="116" fillId="0" borderId="90">
      <alignment horizontal="right" vertical="top"/>
    </xf>
    <xf numFmtId="4" fontId="116" fillId="0" borderId="90">
      <alignment horizontal="right" vertical="top"/>
    </xf>
    <xf numFmtId="4" fontId="116" fillId="0" borderId="90">
      <alignment horizontal="right" vertical="top"/>
    </xf>
    <xf numFmtId="4" fontId="116" fillId="0" borderId="90">
      <alignment horizontal="right" vertical="top"/>
    </xf>
    <xf numFmtId="4" fontId="116" fillId="0" borderId="90">
      <alignment horizontal="right" vertical="top"/>
    </xf>
    <xf numFmtId="0" fontId="35" fillId="0" borderId="0">
      <alignment horizontal="right"/>
    </xf>
    <xf numFmtId="193" fontId="13" fillId="0" borderId="0" applyFont="0" applyFill="0" applyBorder="0" applyAlignment="0" applyProtection="0"/>
    <xf numFmtId="194"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167" fontId="27" fillId="27" borderId="0" applyNumberFormat="0" applyBorder="0" applyAlignment="0" applyProtection="0"/>
    <xf numFmtId="0" fontId="117" fillId="51" borderId="0" applyNumberFormat="0" applyBorder="0" applyAlignment="0" applyProtection="0"/>
    <xf numFmtId="0" fontId="117" fillId="52" borderId="0" applyNumberFormat="0" applyBorder="0" applyAlignment="0" applyProtection="0"/>
    <xf numFmtId="0" fontId="118" fillId="5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18" fillId="54" borderId="0" applyNumberFormat="0" applyBorder="0" applyAlignment="0" applyProtection="0"/>
    <xf numFmtId="167" fontId="27" fillId="28" borderId="0" applyNumberFormat="0" applyBorder="0" applyAlignment="0" applyProtection="0"/>
    <xf numFmtId="0" fontId="117" fillId="55" borderId="0" applyNumberFormat="0" applyBorder="0" applyAlignment="0" applyProtection="0"/>
    <xf numFmtId="0" fontId="117" fillId="56" borderId="0" applyNumberFormat="0" applyBorder="0" applyAlignment="0" applyProtection="0"/>
    <xf numFmtId="0" fontId="118" fillId="57"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118" fillId="58" borderId="0" applyNumberFormat="0" applyBorder="0" applyAlignment="0" applyProtection="0"/>
    <xf numFmtId="167" fontId="27" fillId="29" borderId="0" applyNumberFormat="0" applyBorder="0" applyAlignment="0" applyProtection="0"/>
    <xf numFmtId="0" fontId="117" fillId="59" borderId="0" applyNumberFormat="0" applyBorder="0" applyAlignment="0" applyProtection="0"/>
    <xf numFmtId="0" fontId="117" fillId="60" borderId="0" applyNumberFormat="0" applyBorder="0" applyAlignment="0" applyProtection="0"/>
    <xf numFmtId="0" fontId="118" fillId="61"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118" fillId="57" borderId="0" applyNumberFormat="0" applyBorder="0" applyAlignment="0" applyProtection="0"/>
    <xf numFmtId="167" fontId="27" fillId="20" borderId="0" applyNumberFormat="0" applyBorder="0" applyAlignment="0" applyProtection="0"/>
    <xf numFmtId="0" fontId="117" fillId="60" borderId="0" applyNumberFormat="0" applyBorder="0" applyAlignment="0" applyProtection="0"/>
    <xf numFmtId="0" fontId="117" fillId="61" borderId="0" applyNumberFormat="0" applyBorder="0" applyAlignment="0" applyProtection="0"/>
    <xf numFmtId="0" fontId="118" fillId="6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118" fillId="62" borderId="0" applyNumberFormat="0" applyBorder="0" applyAlignment="0" applyProtection="0"/>
    <xf numFmtId="167" fontId="27" fillId="21" borderId="0" applyNumberFormat="0" applyBorder="0" applyAlignment="0" applyProtection="0"/>
    <xf numFmtId="0" fontId="117" fillId="51" borderId="0" applyNumberFormat="0" applyBorder="0" applyAlignment="0" applyProtection="0"/>
    <xf numFmtId="0" fontId="117" fillId="52" borderId="0" applyNumberFormat="0" applyBorder="0" applyAlignment="0" applyProtection="0"/>
    <xf numFmtId="0" fontId="118" fillId="52"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118" fillId="63" borderId="0" applyNumberFormat="0" applyBorder="0" applyAlignment="0" applyProtection="0"/>
    <xf numFmtId="167" fontId="27" fillId="30" borderId="0" applyNumberFormat="0" applyBorder="0" applyAlignment="0" applyProtection="0"/>
    <xf numFmtId="0" fontId="117" fillId="64" borderId="0" applyNumberFormat="0" applyBorder="0" applyAlignment="0" applyProtection="0"/>
    <xf numFmtId="0" fontId="117" fillId="56" borderId="0" applyNumberFormat="0" applyBorder="0" applyAlignment="0" applyProtection="0"/>
    <xf numFmtId="0" fontId="118" fillId="65"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18" fillId="66" borderId="0" applyNumberFormat="0" applyBorder="0" applyAlignment="0" applyProtection="0"/>
    <xf numFmtId="195" fontId="119" fillId="67" borderId="0">
      <alignment horizontal="center" vertical="center"/>
    </xf>
    <xf numFmtId="196" fontId="120" fillId="0" borderId="27" applyFont="0" applyFill="0">
      <alignment horizontal="right" vertical="center"/>
      <protection locked="0"/>
    </xf>
    <xf numFmtId="197" fontId="13" fillId="0" borderId="0" applyFont="0" applyFill="0" applyBorder="0" applyProtection="0"/>
    <xf numFmtId="167" fontId="121" fillId="0" borderId="0" applyNumberFormat="0" applyFill="0" applyBorder="0" applyAlignment="0" applyProtection="0">
      <alignment vertical="top"/>
      <protection locked="0"/>
    </xf>
    <xf numFmtId="198" fontId="10" fillId="0" borderId="0" applyFont="0" applyFill="0" applyBorder="0" applyAlignment="0" applyProtection="0"/>
    <xf numFmtId="199" fontId="10" fillId="0" borderId="0" applyFont="0" applyFill="0" applyBorder="0" applyAlignment="0" applyProtection="0"/>
    <xf numFmtId="0" fontId="32" fillId="0" borderId="0" applyNumberFormat="0" applyFill="0" applyBorder="0" applyAlignment="0" applyProtection="0">
      <alignment vertical="top"/>
      <protection locked="0"/>
    </xf>
    <xf numFmtId="0" fontId="34" fillId="0" borderId="0"/>
    <xf numFmtId="169" fontId="46" fillId="0" borderId="45">
      <protection locked="0"/>
    </xf>
    <xf numFmtId="200" fontId="9" fillId="0" borderId="0" applyFont="0" applyFill="0" applyBorder="0" applyAlignment="0" applyProtection="0"/>
    <xf numFmtId="201" fontId="9" fillId="0" borderId="0" applyFont="0" applyFill="0" applyBorder="0" applyAlignment="0" applyProtection="0"/>
    <xf numFmtId="202" fontId="122" fillId="0" borderId="0">
      <alignment horizontal="left"/>
    </xf>
    <xf numFmtId="39" fontId="123" fillId="0" borderId="0" applyFont="0" applyFill="0">
      <alignment vertical="center"/>
    </xf>
    <xf numFmtId="0" fontId="124" fillId="0" borderId="0">
      <alignment horizontal="right"/>
    </xf>
    <xf numFmtId="196" fontId="120" fillId="0" borderId="0" applyFont="0" applyBorder="0" applyProtection="0">
      <alignment vertical="center"/>
    </xf>
    <xf numFmtId="195" fontId="13" fillId="0" borderId="0" applyNumberFormat="0" applyFont="0" applyAlignment="0">
      <alignment horizontal="center" vertical="center"/>
    </xf>
    <xf numFmtId="0" fontId="34" fillId="0" borderId="0" applyNumberFormat="0" applyFill="0" applyBorder="0" applyAlignment="0" applyProtection="0"/>
    <xf numFmtId="0" fontId="125" fillId="0" borderId="0" applyNumberFormat="0" applyFill="0" applyBorder="0" applyAlignment="0" applyProtection="0"/>
    <xf numFmtId="197" fontId="126" fillId="31" borderId="1"/>
    <xf numFmtId="0" fontId="127" fillId="0" borderId="0"/>
    <xf numFmtId="178" fontId="128" fillId="0" borderId="0"/>
    <xf numFmtId="39" fontId="129" fillId="44" borderId="0" applyNumberFormat="0" applyBorder="0">
      <alignment vertical="center"/>
    </xf>
    <xf numFmtId="167"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30" fillId="0" borderId="0"/>
    <xf numFmtId="0" fontId="131" fillId="0" borderId="0" applyNumberFormat="0" applyFill="0" applyBorder="0" applyAlignment="0" applyProtection="0"/>
    <xf numFmtId="0" fontId="46" fillId="0" borderId="0">
      <alignment horizontal="left"/>
    </xf>
    <xf numFmtId="0" fontId="132" fillId="0" borderId="0" applyNumberFormat="0" applyFill="0" applyBorder="0" applyAlignment="0" applyProtection="0"/>
    <xf numFmtId="180" fontId="128" fillId="0" borderId="0"/>
    <xf numFmtId="0" fontId="133" fillId="0" borderId="0" applyNumberFormat="0" applyFill="0" applyBorder="0" applyAlignment="0" applyProtection="0"/>
    <xf numFmtId="0" fontId="134" fillId="0" borderId="82" applyNumberFormat="0" applyFill="0" applyAlignment="0" applyProtection="0"/>
    <xf numFmtId="203" fontId="135" fillId="0" borderId="0" applyFont="0" applyFill="0" applyBorder="0" applyAlignment="0" applyProtection="0"/>
    <xf numFmtId="0" fontId="10" fillId="0" borderId="0" applyFont="0" applyFill="0" applyBorder="0" applyAlignment="0" applyProtection="0"/>
    <xf numFmtId="204" fontId="16" fillId="0" borderId="0"/>
    <xf numFmtId="0" fontId="136" fillId="0" borderId="0"/>
    <xf numFmtId="205" fontId="127" fillId="0" borderId="0" applyFill="0" applyBorder="0" applyAlignment="0"/>
    <xf numFmtId="205" fontId="127" fillId="0" borderId="0" applyFill="0" applyBorder="0" applyAlignment="0"/>
    <xf numFmtId="169" fontId="127" fillId="0" borderId="0" applyFill="0" applyBorder="0" applyAlignment="0"/>
    <xf numFmtId="169" fontId="127" fillId="0" borderId="0" applyFill="0" applyBorder="0" applyAlignment="0"/>
    <xf numFmtId="206" fontId="127" fillId="0" borderId="0" applyFill="0" applyBorder="0" applyAlignment="0"/>
    <xf numFmtId="206" fontId="127" fillId="0" borderId="0" applyFill="0" applyBorder="0" applyAlignment="0"/>
    <xf numFmtId="207" fontId="127" fillId="0" borderId="0" applyFill="0" applyBorder="0" applyAlignment="0"/>
    <xf numFmtId="207" fontId="127" fillId="0" borderId="0" applyFill="0" applyBorder="0" applyAlignment="0"/>
    <xf numFmtId="208" fontId="127" fillId="0" borderId="0" applyFill="0" applyBorder="0" applyAlignment="0"/>
    <xf numFmtId="208" fontId="127" fillId="0" borderId="0" applyFill="0" applyBorder="0" applyAlignment="0"/>
    <xf numFmtId="205" fontId="127" fillId="0" borderId="0" applyFill="0" applyBorder="0" applyAlignment="0"/>
    <xf numFmtId="205" fontId="127" fillId="0" borderId="0" applyFill="0" applyBorder="0" applyAlignment="0"/>
    <xf numFmtId="209" fontId="127" fillId="0" borderId="0" applyFill="0" applyBorder="0" applyAlignment="0"/>
    <xf numFmtId="209" fontId="127" fillId="0" borderId="0" applyFill="0" applyBorder="0" applyAlignment="0"/>
    <xf numFmtId="169" fontId="127" fillId="0" borderId="0" applyFill="0" applyBorder="0" applyAlignment="0"/>
    <xf numFmtId="169" fontId="127" fillId="0" borderId="0" applyFill="0" applyBorder="0" applyAlignment="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13" fillId="68" borderId="0" applyNumberFormat="0" applyFont="0" applyBorder="0" applyAlignment="0"/>
    <xf numFmtId="0" fontId="134" fillId="0" borderId="82" applyNumberFormat="0" applyFont="0" applyFill="0" applyProtection="0">
      <alignment horizontal="centerContinuous" vertical="center"/>
    </xf>
    <xf numFmtId="1" fontId="137" fillId="0" borderId="0"/>
    <xf numFmtId="167" fontId="34" fillId="0" borderId="0"/>
    <xf numFmtId="167" fontId="34" fillId="0" borderId="0"/>
    <xf numFmtId="167" fontId="34" fillId="0" borderId="0"/>
    <xf numFmtId="167" fontId="13" fillId="0" borderId="0"/>
    <xf numFmtId="167" fontId="34" fillId="0" borderId="0"/>
    <xf numFmtId="167" fontId="13" fillId="0" borderId="0"/>
    <xf numFmtId="0" fontId="89" fillId="3" borderId="0" applyNumberFormat="0" applyFont="0" applyBorder="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138" fillId="69" borderId="91" applyFont="0" applyFill="0" applyBorder="0"/>
    <xf numFmtId="0" fontId="26" fillId="0" borderId="3"/>
    <xf numFmtId="0" fontId="29" fillId="0" borderId="0">
      <alignment horizontal="center" wrapText="1"/>
      <protection hidden="1"/>
    </xf>
    <xf numFmtId="0" fontId="134" fillId="0" borderId="0" applyNumberFormat="0" applyFill="0" applyBorder="0" applyProtection="0">
      <alignment horizontal="center" vertical="center"/>
    </xf>
    <xf numFmtId="0" fontId="139" fillId="0" borderId="0">
      <alignment horizontal="right"/>
    </xf>
    <xf numFmtId="167" fontId="29" fillId="0" borderId="0" applyFont="0" applyFill="0" applyBorder="0" applyAlignment="0" applyProtection="0"/>
    <xf numFmtId="210" fontId="140" fillId="0" borderId="0"/>
    <xf numFmtId="210" fontId="140" fillId="0" borderId="0"/>
    <xf numFmtId="210" fontId="140" fillId="0" borderId="0"/>
    <xf numFmtId="210" fontId="140" fillId="0" borderId="0"/>
    <xf numFmtId="210" fontId="140" fillId="0" borderId="0"/>
    <xf numFmtId="210" fontId="140" fillId="0" borderId="0"/>
    <xf numFmtId="210" fontId="140" fillId="0" borderId="0"/>
    <xf numFmtId="210" fontId="140" fillId="0" borderId="0"/>
    <xf numFmtId="167" fontId="34"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0" fontId="141" fillId="0" borderId="0" applyFont="0" applyFill="0" applyBorder="0" applyAlignment="0" applyProtection="0"/>
    <xf numFmtId="211" fontId="142" fillId="0" borderId="0" applyFont="0" applyFill="0" applyBorder="0" applyProtection="0">
      <alignment horizontal="right"/>
    </xf>
    <xf numFmtId="212" fontId="142" fillId="0" borderId="0" applyFont="0" applyFill="0" applyBorder="0" applyProtection="0">
      <alignment horizontal="right"/>
    </xf>
    <xf numFmtId="0" fontId="30" fillId="0" borderId="0" applyFont="0" applyFill="0" applyBorder="0" applyAlignment="0" applyProtection="0">
      <alignment horizontal="right"/>
    </xf>
    <xf numFmtId="0" fontId="30" fillId="0" borderId="0" applyFont="0" applyFill="0" applyBorder="0" applyAlignment="0" applyProtection="0"/>
    <xf numFmtId="172" fontId="15" fillId="0" borderId="0" applyFont="0" applyFill="0" applyBorder="0" applyAlignment="0" applyProtection="0"/>
    <xf numFmtId="172" fontId="9" fillId="0" borderId="0" applyFont="0" applyFill="0" applyBorder="0" applyAlignment="0" applyProtection="0"/>
    <xf numFmtId="183" fontId="143" fillId="0" borderId="0" applyFont="0" applyFill="0" applyBorder="0" applyAlignment="0" applyProtection="0"/>
    <xf numFmtId="213" fontId="29" fillId="0" borderId="0" applyFont="0" applyFill="0" applyBorder="0" applyAlignment="0" applyProtection="0"/>
    <xf numFmtId="3" fontId="144" fillId="0" borderId="0" applyFont="0" applyFill="0" applyBorder="0" applyAlignment="0" applyProtection="0"/>
    <xf numFmtId="0" fontId="145" fillId="0" borderId="0"/>
    <xf numFmtId="0" fontId="11" fillId="0" borderId="0"/>
    <xf numFmtId="3" fontId="144" fillId="0" borderId="0" applyFont="0" applyFill="0" applyBorder="0" applyAlignment="0" applyProtection="0"/>
    <xf numFmtId="3" fontId="144" fillId="0" borderId="0" applyFont="0" applyFill="0" applyBorder="0" applyAlignment="0" applyProtection="0"/>
    <xf numFmtId="0" fontId="145" fillId="0" borderId="0"/>
    <xf numFmtId="0" fontId="11" fillId="0" borderId="0"/>
    <xf numFmtId="167" fontId="146" fillId="0" borderId="0"/>
    <xf numFmtId="0" fontId="147" fillId="0" borderId="0"/>
    <xf numFmtId="169" fontId="148" fillId="0" borderId="0" applyFill="0" applyBorder="0">
      <alignment horizontal="left"/>
    </xf>
    <xf numFmtId="196" fontId="149" fillId="0" borderId="55" applyNumberFormat="0" applyFill="0" applyBorder="0" applyAlignment="0" applyProtection="0"/>
    <xf numFmtId="167" fontId="34" fillId="0" borderId="0"/>
    <xf numFmtId="167" fontId="34" fillId="0" borderId="0"/>
    <xf numFmtId="191" fontId="150" fillId="0" borderId="0"/>
    <xf numFmtId="214" fontId="150" fillId="0" borderId="0"/>
    <xf numFmtId="215" fontId="150" fillId="0" borderId="0"/>
    <xf numFmtId="167" fontId="34" fillId="0" borderId="0"/>
    <xf numFmtId="167" fontId="129" fillId="0" borderId="0">
      <alignment horizontal="left" indent="3"/>
    </xf>
    <xf numFmtId="167" fontId="129" fillId="0" borderId="0">
      <alignment horizontal="left" indent="5"/>
    </xf>
    <xf numFmtId="216" fontId="105" fillId="0" borderId="0" applyFill="0" applyBorder="0" applyProtection="0"/>
    <xf numFmtId="216" fontId="105" fillId="0" borderId="83" applyFill="0" applyProtection="0"/>
    <xf numFmtId="216" fontId="105" fillId="0" borderId="89" applyFill="0" applyProtection="0"/>
    <xf numFmtId="216" fontId="89" fillId="0" borderId="0" applyFill="0" applyBorder="0" applyProtection="0"/>
    <xf numFmtId="169" fontId="58" fillId="31" borderId="45"/>
    <xf numFmtId="217" fontId="29" fillId="0" borderId="0" applyFill="0" applyBorder="0">
      <alignment horizontal="right"/>
      <protection locked="0"/>
    </xf>
    <xf numFmtId="218" fontId="34" fillId="0" borderId="0" applyFill="0" applyBorder="0" applyAlignment="0" applyProtection="0"/>
    <xf numFmtId="218" fontId="34" fillId="0" borderId="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218" fontId="34" fillId="0" borderId="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219" fontId="86" fillId="0" borderId="0" applyFont="0" applyFill="0" applyBorder="0" applyAlignment="0" applyProtection="0"/>
    <xf numFmtId="220" fontId="142" fillId="0" borderId="0" applyFont="0" applyFill="0" applyBorder="0" applyProtection="0">
      <alignment horizontal="right"/>
    </xf>
    <xf numFmtId="221" fontId="142" fillId="0" borderId="0" applyFont="0" applyFill="0" applyBorder="0" applyProtection="0">
      <alignment horizontal="right"/>
    </xf>
    <xf numFmtId="0" fontId="30" fillId="0" borderId="0" applyFont="0" applyFill="0" applyBorder="0" applyAlignment="0" applyProtection="0">
      <alignment horizontal="right"/>
    </xf>
    <xf numFmtId="0" fontId="30" fillId="0" borderId="0" applyFont="0" applyFill="0" applyBorder="0" applyAlignment="0" applyProtection="0">
      <alignment horizontal="right"/>
    </xf>
    <xf numFmtId="222" fontId="29" fillId="0" borderId="0" applyFont="0" applyFill="0" applyBorder="0" applyAlignment="0" applyProtection="0"/>
    <xf numFmtId="223" fontId="144" fillId="0" borderId="0" applyFont="0" applyFill="0" applyBorder="0" applyAlignment="0" applyProtection="0"/>
    <xf numFmtId="223" fontId="144" fillId="0" borderId="0" applyFont="0" applyFill="0" applyBorder="0" applyAlignment="0" applyProtection="0"/>
    <xf numFmtId="0" fontId="29" fillId="0" borderId="0" applyFont="0" applyFill="0" applyBorder="0" applyAlignment="0">
      <protection locked="0"/>
    </xf>
    <xf numFmtId="0" fontId="151" fillId="3" borderId="66" applyNumberFormat="0" applyFont="0" applyBorder="0" applyAlignment="0" applyProtection="0"/>
    <xf numFmtId="0" fontId="10" fillId="0" borderId="0" applyFont="0" applyFill="0" applyBorder="0" applyAlignment="0" applyProtection="0"/>
    <xf numFmtId="167" fontId="144" fillId="0" borderId="0" applyFont="0" applyFill="0" applyBorder="0" applyAlignment="0" applyProtection="0"/>
    <xf numFmtId="0" fontId="144" fillId="0" borderId="0" applyFont="0" applyFill="0" applyBorder="0" applyAlignment="0" applyProtection="0"/>
    <xf numFmtId="0" fontId="30" fillId="0" borderId="0" applyFont="0" applyFill="0" applyBorder="0" applyAlignment="0" applyProtection="0"/>
    <xf numFmtId="14" fontId="12" fillId="0" borderId="0" applyFill="0" applyBorder="0" applyAlignment="0"/>
    <xf numFmtId="14" fontId="12" fillId="0" borderId="0" applyFill="0" applyBorder="0" applyAlignment="0"/>
    <xf numFmtId="224" fontId="128" fillId="0" borderId="0" applyFill="0" applyBorder="0" applyProtection="0"/>
    <xf numFmtId="14" fontId="128" fillId="0" borderId="0" applyFill="0" applyBorder="0" applyProtection="0"/>
    <xf numFmtId="15" fontId="152" fillId="0" borderId="0" applyFont="0" applyFill="0" applyBorder="0" applyAlignment="0" applyProtection="0"/>
    <xf numFmtId="17" fontId="13" fillId="44" borderId="81">
      <alignment horizontal="center"/>
    </xf>
    <xf numFmtId="14" fontId="153" fillId="0" borderId="0">
      <alignment vertical="top"/>
    </xf>
    <xf numFmtId="14" fontId="153" fillId="0" borderId="0">
      <alignment vertical="top"/>
    </xf>
    <xf numFmtId="225" fontId="13" fillId="0" borderId="0" applyFont="0" applyFill="0" applyBorder="0" applyAlignment="0" applyProtection="0">
      <alignment wrapText="1"/>
    </xf>
    <xf numFmtId="226" fontId="105" fillId="0" borderId="0" applyFill="0" applyBorder="0" applyProtection="0"/>
    <xf numFmtId="226" fontId="105" fillId="0" borderId="83" applyFill="0" applyProtection="0"/>
    <xf numFmtId="226" fontId="105" fillId="0" borderId="89" applyFill="0" applyProtection="0"/>
    <xf numFmtId="226" fontId="89" fillId="0" borderId="0" applyFill="0" applyBorder="0" applyProtection="0"/>
    <xf numFmtId="38" fontId="89" fillId="0" borderId="0" applyFont="0" applyFill="0" applyBorder="0" applyAlignment="0" applyProtection="0"/>
    <xf numFmtId="0" fontId="46" fillId="0" borderId="0" applyNumberFormat="0" applyFill="0" applyBorder="0" applyAlignment="0" applyProtection="0"/>
    <xf numFmtId="38" fontId="29" fillId="0" borderId="92">
      <alignment vertical="center"/>
    </xf>
    <xf numFmtId="38" fontId="29" fillId="0" borderId="92">
      <alignment vertical="center"/>
    </xf>
    <xf numFmtId="227" fontId="13" fillId="0" borderId="0" applyFont="0" applyFill="0" applyBorder="0" applyAlignment="0" applyProtection="0"/>
    <xf numFmtId="164" fontId="13" fillId="0" borderId="0" applyFont="0" applyFill="0" applyBorder="0" applyAlignment="0" applyProtection="0"/>
    <xf numFmtId="0" fontId="87" fillId="0" borderId="0">
      <protection locked="0"/>
    </xf>
    <xf numFmtId="228" fontId="154" fillId="0" borderId="0">
      <alignment horizontal="left"/>
    </xf>
    <xf numFmtId="167" fontId="34" fillId="0" borderId="0"/>
    <xf numFmtId="229" fontId="155" fillId="0" borderId="0"/>
    <xf numFmtId="230" fontId="86" fillId="0" borderId="0" applyFont="0" applyFill="0" applyBorder="0" applyAlignment="0" applyProtection="0"/>
    <xf numFmtId="169" fontId="156" fillId="0" borderId="0">
      <alignment horizontal="center"/>
    </xf>
    <xf numFmtId="0" fontId="30" fillId="0" borderId="93" applyNumberFormat="0" applyFont="0" applyFill="0" applyAlignment="0" applyProtection="0"/>
    <xf numFmtId="0" fontId="157" fillId="0" borderId="0" applyFill="0" applyBorder="0" applyAlignment="0" applyProtection="0"/>
    <xf numFmtId="38" fontId="29" fillId="0" borderId="0" applyFont="0" applyFill="0" applyBorder="0" applyAlignment="0" applyProtection="0"/>
    <xf numFmtId="0" fontId="158" fillId="0" borderId="0" applyFont="0" applyFill="0" applyBorder="0" applyAlignment="0" applyProtection="0"/>
    <xf numFmtId="0" fontId="133" fillId="0" borderId="0" applyNumberFormat="0" applyFill="0" applyBorder="0" applyAlignment="0" applyProtection="0"/>
    <xf numFmtId="3" fontId="13" fillId="0" borderId="1"/>
    <xf numFmtId="182" fontId="159" fillId="0" borderId="0">
      <alignment vertical="top"/>
    </xf>
    <xf numFmtId="182" fontId="159" fillId="0" borderId="0">
      <alignment vertical="top"/>
    </xf>
    <xf numFmtId="0" fontId="160" fillId="70" borderId="0" applyNumberFormat="0" applyBorder="0" applyAlignment="0" applyProtection="0"/>
    <xf numFmtId="0" fontId="160" fillId="71" borderId="0" applyNumberFormat="0" applyBorder="0" applyAlignment="0" applyProtection="0"/>
    <xf numFmtId="0" fontId="160" fillId="72" borderId="0" applyNumberFormat="0" applyBorder="0" applyAlignment="0" applyProtection="0"/>
    <xf numFmtId="0" fontId="102" fillId="0" borderId="0">
      <protection locked="0"/>
    </xf>
    <xf numFmtId="0" fontId="102" fillId="0" borderId="0">
      <protection locked="0"/>
    </xf>
    <xf numFmtId="205" fontId="127" fillId="0" borderId="0" applyFill="0" applyBorder="0" applyAlignment="0"/>
    <xf numFmtId="205" fontId="127" fillId="0" borderId="0" applyFill="0" applyBorder="0" applyAlignment="0"/>
    <xf numFmtId="169" fontId="127" fillId="0" borderId="0" applyFill="0" applyBorder="0" applyAlignment="0"/>
    <xf numFmtId="169" fontId="127" fillId="0" borderId="0" applyFill="0" applyBorder="0" applyAlignment="0"/>
    <xf numFmtId="205" fontId="127" fillId="0" borderId="0" applyFill="0" applyBorder="0" applyAlignment="0"/>
    <xf numFmtId="205" fontId="127" fillId="0" borderId="0" applyFill="0" applyBorder="0" applyAlignment="0"/>
    <xf numFmtId="209" fontId="127" fillId="0" borderId="0" applyFill="0" applyBorder="0" applyAlignment="0"/>
    <xf numFmtId="209" fontId="127" fillId="0" borderId="0" applyFill="0" applyBorder="0" applyAlignment="0"/>
    <xf numFmtId="169" fontId="127" fillId="0" borderId="0" applyFill="0" applyBorder="0" applyAlignment="0"/>
    <xf numFmtId="169" fontId="127" fillId="0" borderId="0" applyFill="0" applyBorder="0" applyAlignment="0"/>
    <xf numFmtId="167" fontId="7" fillId="0" borderId="0" applyFont="0" applyFill="0" applyBorder="0" applyAlignment="0" applyProtection="0"/>
    <xf numFmtId="167" fontId="7" fillId="0" borderId="0" applyFont="0" applyFill="0" applyBorder="0" applyAlignment="0" applyProtection="0"/>
    <xf numFmtId="0" fontId="46" fillId="0" borderId="0"/>
    <xf numFmtId="167"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231" fontId="13" fillId="0" borderId="0" applyFont="0" applyFill="0" applyBorder="0" applyAlignment="0" applyProtection="0"/>
    <xf numFmtId="232" fontId="13" fillId="0" borderId="0" applyFont="0" applyFill="0" applyBorder="0" applyAlignment="0" applyProtection="0"/>
    <xf numFmtId="0" fontId="87" fillId="0" borderId="0">
      <protection locked="0"/>
    </xf>
    <xf numFmtId="0" fontId="87" fillId="0" borderId="0">
      <protection locked="0"/>
    </xf>
    <xf numFmtId="0" fontId="87" fillId="0" borderId="0">
      <protection locked="0"/>
    </xf>
    <xf numFmtId="0" fontId="87" fillId="0" borderId="0">
      <protection locked="0"/>
    </xf>
    <xf numFmtId="0" fontId="87" fillId="0" borderId="0">
      <protection locked="0"/>
    </xf>
    <xf numFmtId="0" fontId="87" fillId="0" borderId="0">
      <protection locked="0"/>
    </xf>
    <xf numFmtId="0" fontId="87" fillId="0" borderId="0">
      <protection locked="0"/>
    </xf>
    <xf numFmtId="0" fontId="87" fillId="0" borderId="0">
      <protection locked="0"/>
    </xf>
    <xf numFmtId="0" fontId="87" fillId="0" borderId="0">
      <protection locked="0"/>
    </xf>
    <xf numFmtId="2" fontId="144" fillId="0" borderId="0" applyFont="0" applyFill="0" applyBorder="0" applyAlignment="0" applyProtection="0"/>
    <xf numFmtId="2" fontId="144" fillId="0" borderId="0" applyFont="0" applyFill="0" applyBorder="0" applyAlignment="0" applyProtection="0"/>
    <xf numFmtId="167" fontId="34" fillId="0" borderId="0"/>
    <xf numFmtId="0" fontId="34" fillId="0" borderId="0"/>
    <xf numFmtId="167" fontId="13" fillId="0" borderId="18"/>
    <xf numFmtId="15" fontId="13" fillId="0" borderId="0">
      <alignment vertical="center"/>
    </xf>
    <xf numFmtId="0" fontId="161" fillId="0" borderId="0" applyFill="0" applyBorder="0" applyProtection="0">
      <alignment horizontal="left"/>
    </xf>
    <xf numFmtId="0" fontId="13" fillId="0" borderId="0" applyNumberFormat="0" applyFont="0">
      <alignment wrapText="1"/>
    </xf>
    <xf numFmtId="0" fontId="162" fillId="0" borderId="55" applyNumberFormat="0" applyFill="0" applyAlignment="0" applyProtection="0"/>
    <xf numFmtId="0" fontId="162" fillId="0" borderId="55" applyNumberFormat="0" applyFill="0" applyAlignment="0" applyProtection="0"/>
    <xf numFmtId="0" fontId="162" fillId="0" borderId="55" applyNumberFormat="0" applyFill="0" applyAlignment="0" applyProtection="0"/>
    <xf numFmtId="0" fontId="162" fillId="0" borderId="55" applyNumberFormat="0" applyFill="0" applyAlignment="0" applyProtection="0"/>
    <xf numFmtId="204" fontId="46" fillId="35" borderId="1" applyBorder="0">
      <alignment horizontal="center" vertical="center"/>
    </xf>
    <xf numFmtId="167"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164" fontId="163" fillId="0" borderId="0" applyNumberFormat="0" applyFill="0" applyBorder="0" applyAlignment="0" applyProtection="0">
      <alignment horizontal="center"/>
    </xf>
    <xf numFmtId="38" fontId="16" fillId="44" borderId="0" applyNumberFormat="0" applyBorder="0" applyAlignment="0" applyProtection="0"/>
    <xf numFmtId="167" fontId="34" fillId="0" borderId="0"/>
    <xf numFmtId="167" fontId="13" fillId="0" borderId="0"/>
    <xf numFmtId="0" fontId="164" fillId="0" borderId="0" applyNumberFormat="0">
      <alignment horizontal="right"/>
    </xf>
    <xf numFmtId="0" fontId="165" fillId="0" borderId="0" applyNumberFormat="0">
      <alignment horizontal="right"/>
    </xf>
    <xf numFmtId="0" fontId="165" fillId="0" borderId="0" applyNumberFormat="0">
      <alignment horizontal="left"/>
    </xf>
    <xf numFmtId="0" fontId="164" fillId="0" borderId="0" applyNumberFormat="0">
      <alignment horizontal="left"/>
    </xf>
    <xf numFmtId="0" fontId="166" fillId="0" borderId="0" applyNumberFormat="0">
      <alignment horizontal="left" vertical="top"/>
    </xf>
    <xf numFmtId="177" fontId="34" fillId="33" borderId="1" applyNumberFormat="0" applyFont="0" applyBorder="0" applyAlignment="0" applyProtection="0"/>
    <xf numFmtId="180" fontId="167" fillId="0" borderId="0">
      <alignment vertical="center"/>
    </xf>
    <xf numFmtId="0" fontId="30" fillId="0" borderId="0" applyFont="0" applyFill="0" applyBorder="0" applyAlignment="0" applyProtection="0">
      <alignment horizontal="right"/>
    </xf>
    <xf numFmtId="180" fontId="168" fillId="33" borderId="0" applyNumberFormat="0" applyFont="0" applyAlignment="0"/>
    <xf numFmtId="0" fontId="169" fillId="0" borderId="0"/>
    <xf numFmtId="167" fontId="170" fillId="0" borderId="57" applyNumberFormat="0" applyAlignment="0" applyProtection="0">
      <alignment horizontal="left" vertical="center"/>
    </xf>
    <xf numFmtId="167" fontId="170" fillId="0" borderId="6">
      <alignment horizontal="left" vertical="center"/>
    </xf>
    <xf numFmtId="167" fontId="171" fillId="0" borderId="0">
      <alignment vertical="top"/>
    </xf>
    <xf numFmtId="167" fontId="172" fillId="73"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173" fillId="0" borderId="0" applyNumberFormat="0" applyFill="0" applyBorder="0" applyAlignment="0" applyProtection="0"/>
    <xf numFmtId="0" fontId="173"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174" fillId="0" borderId="0" applyNumberFormat="0" applyFill="0" applyBorder="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71" fillId="0" borderId="0">
      <alignment vertical="top"/>
    </xf>
    <xf numFmtId="0" fontId="171" fillId="0" borderId="0">
      <alignment vertical="top"/>
    </xf>
    <xf numFmtId="0" fontId="175" fillId="0" borderId="0">
      <alignment horizontal="center"/>
    </xf>
    <xf numFmtId="167" fontId="176" fillId="0" borderId="0"/>
    <xf numFmtId="0" fontId="63" fillId="0" borderId="0"/>
    <xf numFmtId="0" fontId="176" fillId="0" borderId="0"/>
    <xf numFmtId="0" fontId="63" fillId="0" borderId="0"/>
    <xf numFmtId="167" fontId="114" fillId="0" borderId="0"/>
    <xf numFmtId="182" fontId="177" fillId="0" borderId="0">
      <alignment vertical="top"/>
    </xf>
    <xf numFmtId="0" fontId="114" fillId="0" borderId="0"/>
    <xf numFmtId="167" fontId="170" fillId="0" borderId="0"/>
    <xf numFmtId="0" fontId="170" fillId="0" borderId="0"/>
    <xf numFmtId="167" fontId="129" fillId="0" borderId="0"/>
    <xf numFmtId="0" fontId="129" fillId="0" borderId="0"/>
    <xf numFmtId="167" fontId="129" fillId="0" borderId="0"/>
    <xf numFmtId="0" fontId="129" fillId="0" borderId="0"/>
    <xf numFmtId="167" fontId="156" fillId="0" borderId="0"/>
    <xf numFmtId="0" fontId="178" fillId="0" borderId="94" applyNumberFormat="0" applyFill="0" applyBorder="0" applyAlignment="0" applyProtection="0">
      <alignment horizontal="left"/>
    </xf>
    <xf numFmtId="0" fontId="13" fillId="0" borderId="0"/>
    <xf numFmtId="0" fontId="13" fillId="0" borderId="0"/>
    <xf numFmtId="0" fontId="129" fillId="74" borderId="1">
      <alignment horizontal="center" vertical="center" wrapText="1"/>
      <protection locked="0"/>
    </xf>
    <xf numFmtId="183" fontId="179" fillId="45" borderId="0" applyNumberFormat="0" applyBorder="0" applyAlignment="0" applyProtection="0">
      <protection locked="0"/>
    </xf>
    <xf numFmtId="167" fontId="13" fillId="0" borderId="0">
      <alignment horizontal="center"/>
    </xf>
    <xf numFmtId="0" fontId="180" fillId="0" borderId="0" applyFont="0" applyFill="0" applyBorder="0" applyAlignment="0" applyProtection="0"/>
    <xf numFmtId="0" fontId="181" fillId="0" borderId="0"/>
    <xf numFmtId="167" fontId="182" fillId="0" borderId="0">
      <alignment vertical="center" wrapText="1"/>
    </xf>
    <xf numFmtId="169" fontId="93" fillId="0" borderId="0"/>
    <xf numFmtId="2" fontId="183" fillId="0" borderId="0"/>
    <xf numFmtId="167" fontId="184" fillId="0" borderId="0" applyNumberFormat="0" applyFill="0" applyBorder="0" applyAlignment="0" applyProtection="0">
      <alignment vertical="top"/>
      <protection locked="0"/>
    </xf>
    <xf numFmtId="167" fontId="47" fillId="14" borderId="43" applyNumberFormat="0" applyAlignment="0" applyProtection="0"/>
    <xf numFmtId="10" fontId="16" fillId="75" borderId="1" applyNumberFormat="0" applyBorder="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0" fontId="185" fillId="0" borderId="0">
      <protection locked="0"/>
    </xf>
    <xf numFmtId="233" fontId="186" fillId="0" borderId="0" applyFill="0" applyBorder="0" applyProtection="0"/>
    <xf numFmtId="234" fontId="186" fillId="0" borderId="0" applyFill="0" applyBorder="0" applyProtection="0"/>
    <xf numFmtId="235" fontId="186" fillId="0" borderId="0" applyFill="0" applyBorder="0" applyProtection="0"/>
    <xf numFmtId="37" fontId="143" fillId="76" borderId="0">
      <protection locked="0"/>
    </xf>
    <xf numFmtId="0" fontId="187" fillId="0" borderId="0" applyNumberFormat="0" applyFill="0" applyBorder="0" applyAlignment="0">
      <protection locked="0"/>
    </xf>
    <xf numFmtId="15" fontId="185" fillId="0" borderId="0">
      <protection locked="0"/>
    </xf>
    <xf numFmtId="2" fontId="185" fillId="0" borderId="3">
      <protection locked="0"/>
    </xf>
    <xf numFmtId="236" fontId="188" fillId="75" borderId="0" applyNumberFormat="0" applyFont="0" applyBorder="0" applyAlignment="0">
      <alignment horizontal="right"/>
      <protection locked="0"/>
    </xf>
    <xf numFmtId="182" fontId="85" fillId="0" borderId="0">
      <alignment vertical="top"/>
    </xf>
    <xf numFmtId="182" fontId="85" fillId="44" borderId="0">
      <alignment vertical="top"/>
    </xf>
    <xf numFmtId="237" fontId="85" fillId="33" borderId="0">
      <alignment vertical="top"/>
    </xf>
    <xf numFmtId="38" fontId="85" fillId="0" borderId="0">
      <alignment vertical="top"/>
    </xf>
    <xf numFmtId="0" fontId="185" fillId="0" borderId="0">
      <protection locked="0"/>
    </xf>
    <xf numFmtId="3" fontId="36" fillId="0" borderId="0"/>
    <xf numFmtId="238" fontId="189" fillId="0" borderId="95" applyFont="0" applyFill="0" applyBorder="0" applyAlignment="0" applyProtection="0"/>
    <xf numFmtId="0" fontId="31" fillId="0" borderId="0" applyNumberFormat="0" applyFill="0" applyBorder="0" applyAlignment="0" applyProtection="0">
      <alignment vertical="top"/>
      <protection locked="0"/>
    </xf>
    <xf numFmtId="0" fontId="190" fillId="0" borderId="0">
      <alignment vertical="center"/>
    </xf>
    <xf numFmtId="177" fontId="191" fillId="0" borderId="0" applyFill="0" applyBorder="0" applyProtection="0">
      <alignment vertical="top"/>
    </xf>
    <xf numFmtId="239" fontId="29" fillId="0" borderId="0" applyFill="0" applyBorder="0">
      <alignment horizontal="right"/>
      <protection locked="0"/>
    </xf>
    <xf numFmtId="0" fontId="192" fillId="77" borderId="90">
      <alignment horizontal="left" vertical="center" wrapText="1"/>
    </xf>
    <xf numFmtId="3" fontId="193" fillId="78" borderId="90">
      <protection locked="0"/>
    </xf>
    <xf numFmtId="240" fontId="194" fillId="79" borderId="90">
      <alignment horizontal="left"/>
      <protection locked="0"/>
    </xf>
    <xf numFmtId="241" fontId="194" fillId="79" borderId="90">
      <protection locked="0"/>
    </xf>
    <xf numFmtId="0" fontId="194" fillId="79" borderId="90">
      <alignment horizontal="center"/>
      <protection locked="0"/>
    </xf>
    <xf numFmtId="197" fontId="13" fillId="80" borderId="1">
      <alignment vertical="center"/>
    </xf>
    <xf numFmtId="242" fontId="13" fillId="0" borderId="0" applyFont="0" applyFill="0" applyBorder="0" applyAlignment="0" applyProtection="0"/>
    <xf numFmtId="243" fontId="13" fillId="0" borderId="0" applyFont="0" applyFill="0" applyBorder="0" applyAlignment="0" applyProtection="0"/>
    <xf numFmtId="38" fontId="195" fillId="0" borderId="0"/>
    <xf numFmtId="38" fontId="196" fillId="0" borderId="0"/>
    <xf numFmtId="38" fontId="197" fillId="0" borderId="0"/>
    <xf numFmtId="38" fontId="198" fillId="0" borderId="0"/>
    <xf numFmtId="0" fontId="199" fillId="0" borderId="0"/>
    <xf numFmtId="0" fontId="199" fillId="0" borderId="0"/>
    <xf numFmtId="195" fontId="200" fillId="81" borderId="96" applyBorder="0" applyAlignment="0">
      <alignment horizontal="left" indent="1"/>
    </xf>
    <xf numFmtId="167" fontId="34" fillId="0" borderId="0"/>
    <xf numFmtId="196" fontId="26" fillId="0" borderId="0" applyFill="0" applyBorder="0" applyAlignment="0" applyProtection="0"/>
    <xf numFmtId="205" fontId="127" fillId="0" borderId="0" applyFill="0" applyBorder="0" applyAlignment="0"/>
    <xf numFmtId="205" fontId="127" fillId="0" borderId="0" applyFill="0" applyBorder="0" applyAlignment="0"/>
    <xf numFmtId="169" fontId="127" fillId="0" borderId="0" applyFill="0" applyBorder="0" applyAlignment="0"/>
    <xf numFmtId="169" fontId="127" fillId="0" borderId="0" applyFill="0" applyBorder="0" applyAlignment="0"/>
    <xf numFmtId="205" fontId="127" fillId="0" borderId="0" applyFill="0" applyBorder="0" applyAlignment="0"/>
    <xf numFmtId="205" fontId="127" fillId="0" borderId="0" applyFill="0" applyBorder="0" applyAlignment="0"/>
    <xf numFmtId="209" fontId="127" fillId="0" borderId="0" applyFill="0" applyBorder="0" applyAlignment="0"/>
    <xf numFmtId="209" fontId="127" fillId="0" borderId="0" applyFill="0" applyBorder="0" applyAlignment="0"/>
    <xf numFmtId="169" fontId="127" fillId="0" borderId="0" applyFill="0" applyBorder="0" applyAlignment="0"/>
    <xf numFmtId="169" fontId="127" fillId="0" borderId="0" applyFill="0" applyBorder="0" applyAlignment="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78" fontId="128" fillId="0" borderId="0"/>
    <xf numFmtId="0" fontId="11" fillId="0" borderId="0"/>
    <xf numFmtId="177" fontId="201" fillId="0" borderId="0"/>
    <xf numFmtId="167" fontId="13" fillId="0" borderId="0">
      <alignment horizontal="center"/>
    </xf>
    <xf numFmtId="0" fontId="13" fillId="0" borderId="0" applyFont="0" applyFill="0" applyBorder="0" applyAlignment="0" applyProtection="0"/>
    <xf numFmtId="0" fontId="13" fillId="0" borderId="0" applyFont="0" applyFill="0" applyBorder="0" applyAlignment="0" applyProtection="0"/>
    <xf numFmtId="244" fontId="13" fillId="0" borderId="0" applyFont="0" applyFill="0" applyBorder="0" applyAlignment="0" applyProtection="0"/>
    <xf numFmtId="245" fontId="13" fillId="0" borderId="0" applyFont="0" applyFill="0" applyBorder="0" applyAlignment="0" applyProtection="0"/>
    <xf numFmtId="2" fontId="36" fillId="0" borderId="84" applyFont="0" applyFill="0" applyBorder="0" applyAlignment="0"/>
    <xf numFmtId="246" fontId="202" fillId="0" borderId="1">
      <alignment horizontal="right"/>
      <protection locked="0"/>
    </xf>
    <xf numFmtId="0" fontId="13" fillId="0" borderId="0" applyFont="0" applyFill="0" applyBorder="0" applyAlignment="0" applyProtection="0"/>
    <xf numFmtId="0" fontId="13" fillId="0" borderId="0" applyFont="0" applyFill="0" applyBorder="0" applyAlignment="0" applyProtection="0"/>
    <xf numFmtId="247" fontId="13" fillId="0" borderId="0" applyFont="0" applyFill="0" applyBorder="0" applyAlignment="0" applyProtection="0"/>
    <xf numFmtId="248" fontId="13" fillId="0" borderId="0" applyFont="0" applyFill="0" applyBorder="0" applyAlignment="0" applyProtection="0"/>
    <xf numFmtId="249" fontId="86" fillId="0" borderId="0" applyFont="0" applyFill="0" applyBorder="0" applyAlignment="0" applyProtection="0"/>
    <xf numFmtId="250" fontId="86" fillId="0" borderId="0" applyFont="0" applyFill="0" applyBorder="0" applyAlignment="0" applyProtection="0"/>
    <xf numFmtId="251" fontId="86" fillId="0" borderId="0" applyFont="0" applyFill="0" applyBorder="0" applyAlignment="0" applyProtection="0"/>
    <xf numFmtId="252" fontId="142" fillId="0" borderId="0" applyFont="0" applyFill="0" applyBorder="0" applyProtection="0">
      <alignment horizontal="right"/>
    </xf>
    <xf numFmtId="253" fontId="142" fillId="0" borderId="0" applyFont="0" applyFill="0" applyBorder="0" applyProtection="0">
      <alignment horizontal="right"/>
    </xf>
    <xf numFmtId="254" fontId="128" fillId="0" borderId="0" applyFill="0" applyBorder="0" applyProtection="0">
      <alignment horizontal="right"/>
    </xf>
    <xf numFmtId="255" fontId="128" fillId="0" borderId="0" applyFill="0" applyBorder="0" applyProtection="0">
      <alignment horizontal="right"/>
    </xf>
    <xf numFmtId="230" fontId="203" fillId="0" borderId="0" applyFont="0" applyFill="0" applyBorder="0" applyAlignment="0" applyProtection="0"/>
    <xf numFmtId="177" fontId="204" fillId="0" borderId="0">
      <alignment vertical="center"/>
    </xf>
    <xf numFmtId="167"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205" fillId="0" borderId="0">
      <alignment horizontal="left"/>
    </xf>
    <xf numFmtId="37" fontId="206" fillId="0" borderId="0"/>
    <xf numFmtId="0" fontId="29" fillId="0" borderId="0"/>
    <xf numFmtId="0" fontId="207" fillId="44" borderId="1" applyFont="0" applyBorder="0" applyAlignment="0">
      <alignment horizontal="center" vertical="center"/>
    </xf>
    <xf numFmtId="37" fontId="128" fillId="0" borderId="0">
      <alignment vertical="center"/>
    </xf>
    <xf numFmtId="0" fontId="29" fillId="0" borderId="88"/>
    <xf numFmtId="172" fontId="208" fillId="0" borderId="0">
      <alignment vertical="center"/>
    </xf>
    <xf numFmtId="0" fontId="13" fillId="0" borderId="0"/>
    <xf numFmtId="0" fontId="13" fillId="0" borderId="0"/>
    <xf numFmtId="0" fontId="13" fillId="0" borderId="0"/>
    <xf numFmtId="0" fontId="13" fillId="0" borderId="0"/>
    <xf numFmtId="0" fontId="13" fillId="0" borderId="0"/>
    <xf numFmtId="167" fontId="209" fillId="0" borderId="0"/>
    <xf numFmtId="16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15" fillId="0" borderId="0"/>
    <xf numFmtId="167" fontId="15" fillId="0" borderId="0"/>
    <xf numFmtId="0" fontId="3" fillId="0" borderId="0"/>
    <xf numFmtId="0" fontId="3" fillId="0" borderId="0"/>
    <xf numFmtId="0" fontId="3" fillId="0" borderId="0"/>
    <xf numFmtId="167" fontId="13" fillId="0" borderId="0"/>
    <xf numFmtId="167" fontId="13" fillId="0" borderId="0"/>
    <xf numFmtId="167" fontId="70" fillId="0" borderId="0"/>
    <xf numFmtId="167" fontId="9" fillId="0" borderId="0"/>
    <xf numFmtId="167" fontId="17" fillId="0" borderId="0"/>
    <xf numFmtId="0" fontId="13" fillId="0" borderId="0"/>
    <xf numFmtId="0" fontId="13" fillId="0" borderId="0"/>
    <xf numFmtId="0" fontId="210" fillId="0" borderId="0">
      <alignment horizontal="right"/>
    </xf>
    <xf numFmtId="167" fontId="13" fillId="0" borderId="0"/>
    <xf numFmtId="0" fontId="211" fillId="0" borderId="0"/>
    <xf numFmtId="0" fontId="9" fillId="0" borderId="0"/>
    <xf numFmtId="0" fontId="212" fillId="0" borderId="0"/>
    <xf numFmtId="0" fontId="89" fillId="0" borderId="0"/>
    <xf numFmtId="167" fontId="213" fillId="0" borderId="0"/>
    <xf numFmtId="0" fontId="35" fillId="0" borderId="0"/>
    <xf numFmtId="0" fontId="213" fillId="0" borderId="0"/>
    <xf numFmtId="1" fontId="89" fillId="0" borderId="0"/>
    <xf numFmtId="0" fontId="214" fillId="0" borderId="0"/>
    <xf numFmtId="0" fontId="215" fillId="0" borderId="0"/>
    <xf numFmtId="0" fontId="216" fillId="0" borderId="0"/>
    <xf numFmtId="167" fontId="11" fillId="0" borderId="0"/>
    <xf numFmtId="167" fontId="99" fillId="0" borderId="0"/>
    <xf numFmtId="167" fontId="34" fillId="0" borderId="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167" fontId="15" fillId="25" borderId="52" applyNumberFormat="0" applyFont="0" applyAlignment="0" applyProtection="0"/>
    <xf numFmtId="167" fontId="9"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256" fontId="128" fillId="0" borderId="0" applyBorder="0" applyProtection="0">
      <alignment horizontal="right"/>
    </xf>
    <xf numFmtId="256" fontId="186" fillId="82" borderId="0" applyBorder="0" applyProtection="0">
      <alignment horizontal="right"/>
    </xf>
    <xf numFmtId="256" fontId="123" fillId="0" borderId="6" applyBorder="0"/>
    <xf numFmtId="256" fontId="217" fillId="0" borderId="0" applyBorder="0" applyProtection="0">
      <alignment horizontal="right"/>
    </xf>
    <xf numFmtId="257" fontId="217" fillId="0" borderId="0" applyBorder="0" applyProtection="0">
      <alignment horizontal="right"/>
    </xf>
    <xf numFmtId="257" fontId="218" fillId="82" borderId="0" applyProtection="0">
      <alignment horizontal="right"/>
    </xf>
    <xf numFmtId="37" fontId="204" fillId="0" borderId="0" applyFill="0" applyBorder="0" applyProtection="0">
      <alignment horizontal="right"/>
    </xf>
    <xf numFmtId="258" fontId="36" fillId="0" borderId="0" applyBorder="0" applyProtection="0">
      <protection locked="0" hidden="1"/>
    </xf>
    <xf numFmtId="259" fontId="219" fillId="0" borderId="1" applyBorder="0">
      <alignment horizontal="center"/>
    </xf>
    <xf numFmtId="260" fontId="220" fillId="0" borderId="1" applyBorder="0">
      <alignment horizontal="center"/>
    </xf>
    <xf numFmtId="233" fontId="128" fillId="0" borderId="0" applyFill="0" applyBorder="0" applyProtection="0"/>
    <xf numFmtId="234" fontId="128" fillId="0" borderId="0" applyFill="0" applyBorder="0" applyProtection="0"/>
    <xf numFmtId="235" fontId="128" fillId="0" borderId="0" applyFill="0" applyBorder="0" applyProtection="0"/>
    <xf numFmtId="261" fontId="9" fillId="0" borderId="0" applyFont="0" applyFill="0" applyBorder="0" applyAlignment="0" applyProtection="0"/>
    <xf numFmtId="262" fontId="9" fillId="0" borderId="0" applyFont="0" applyFill="0" applyBorder="0" applyAlignment="0" applyProtection="0"/>
    <xf numFmtId="263" fontId="9" fillId="0" borderId="0" applyFont="0" applyFill="0" applyBorder="0" applyAlignment="0" applyProtection="0"/>
    <xf numFmtId="264" fontId="9" fillId="0" borderId="0" applyFont="0" applyFill="0" applyBorder="0" applyAlignment="0" applyProtection="0"/>
    <xf numFmtId="167" fontId="34" fillId="0" borderId="0"/>
    <xf numFmtId="0" fontId="34" fillId="0" borderId="0"/>
    <xf numFmtId="167" fontId="221" fillId="0" borderId="0"/>
    <xf numFmtId="0" fontId="221" fillId="0" borderId="0"/>
    <xf numFmtId="167" fontId="221" fillId="0" borderId="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40" fontId="12" fillId="24" borderId="0">
      <alignment horizontal="right"/>
    </xf>
    <xf numFmtId="0" fontId="222" fillId="77" borderId="0">
      <alignment horizontal="center"/>
    </xf>
    <xf numFmtId="0" fontId="223" fillId="83" borderId="0"/>
    <xf numFmtId="0" fontId="224" fillId="24" borderId="0" applyBorder="0">
      <alignment horizontal="centerContinuous"/>
    </xf>
    <xf numFmtId="0" fontId="225" fillId="83" borderId="0" applyBorder="0">
      <alignment horizontal="centerContinuous"/>
    </xf>
    <xf numFmtId="0" fontId="48" fillId="23" borderId="37" applyNumberFormat="0" applyAlignment="0" applyProtection="0"/>
    <xf numFmtId="0" fontId="170" fillId="0" borderId="0" applyNumberFormat="0" applyFill="0" applyBorder="0" applyAlignment="0" applyProtection="0"/>
    <xf numFmtId="0" fontId="226" fillId="0" borderId="0"/>
    <xf numFmtId="1" fontId="227" fillId="0" borderId="0" applyProtection="0">
      <alignment horizontal="right" vertical="center"/>
    </xf>
    <xf numFmtId="0" fontId="114" fillId="44" borderId="0">
      <alignment vertical="center"/>
    </xf>
    <xf numFmtId="0" fontId="228" fillId="0" borderId="0">
      <alignment horizontal="center"/>
    </xf>
    <xf numFmtId="49" fontId="229" fillId="0" borderId="82" applyFill="0" applyProtection="0">
      <alignment vertical="center"/>
    </xf>
    <xf numFmtId="177" fontId="13" fillId="0" borderId="0" applyFill="0" applyBorder="0" applyProtection="0">
      <alignment vertical="top"/>
    </xf>
    <xf numFmtId="265" fontId="13" fillId="0" borderId="0" applyFont="0" applyFill="0" applyBorder="0" applyAlignment="0" applyProtection="0"/>
    <xf numFmtId="266" fontId="13" fillId="0" borderId="0" applyFont="0" applyFill="0" applyBorder="0" applyAlignment="0" applyProtection="0"/>
    <xf numFmtId="180" fontId="204" fillId="0" borderId="0"/>
    <xf numFmtId="267" fontId="29" fillId="0" borderId="0" applyFont="0" applyFill="0" applyBorder="0" applyAlignment="0" applyProtection="0"/>
    <xf numFmtId="267" fontId="29" fillId="0" borderId="0" applyFont="0" applyFill="0" applyBorder="0" applyAlignment="0" applyProtection="0"/>
    <xf numFmtId="213" fontId="29" fillId="0" borderId="0" applyFont="0" applyFill="0" applyBorder="0" applyAlignment="0" applyProtection="0"/>
    <xf numFmtId="213" fontId="29" fillId="0" borderId="0" applyFont="0" applyFill="0" applyBorder="0" applyAlignment="0" applyProtection="0"/>
    <xf numFmtId="177" fontId="10" fillId="0" borderId="0" applyFont="0" applyFill="0" applyBorder="0" applyAlignment="0" applyProtection="0"/>
    <xf numFmtId="10" fontId="13" fillId="0" borderId="0" applyFont="0" applyFill="0" applyBorder="0" applyAlignment="0" applyProtection="0"/>
    <xf numFmtId="268" fontId="142" fillId="0" borderId="0" applyFont="0" applyFill="0" applyBorder="0" applyProtection="0">
      <alignment horizontal="right"/>
    </xf>
    <xf numFmtId="269" fontId="128" fillId="0" borderId="0" applyBorder="0" applyProtection="0">
      <alignment horizontal="right"/>
    </xf>
    <xf numFmtId="269" fontId="186" fillId="82" borderId="0" applyProtection="0">
      <alignment horizontal="right"/>
    </xf>
    <xf numFmtId="269" fontId="217" fillId="0" borderId="0" applyFont="0" applyBorder="0" applyProtection="0">
      <alignment horizontal="right"/>
    </xf>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270" fontId="167" fillId="0" borderId="0" applyBorder="0"/>
    <xf numFmtId="177" fontId="13" fillId="0" borderId="0" applyFont="0" applyFill="0" applyBorder="0" applyAlignment="0" applyProtection="0"/>
    <xf numFmtId="10" fontId="13" fillId="0" borderId="0" applyFont="0" applyFill="0" applyBorder="0" applyAlignment="0" applyProtection="0"/>
    <xf numFmtId="271" fontId="128" fillId="0" borderId="0" applyFill="0" applyBorder="0" applyProtection="0"/>
    <xf numFmtId="270" fontId="128" fillId="0" borderId="0" applyFill="0" applyBorder="0" applyProtection="0"/>
    <xf numFmtId="272" fontId="128" fillId="0" borderId="0" applyFill="0" applyBorder="0" applyProtection="0"/>
    <xf numFmtId="273" fontId="128" fillId="0" borderId="0" applyFill="0" applyBorder="0" applyProtection="0"/>
    <xf numFmtId="274" fontId="29" fillId="0" borderId="0" applyFont="0" applyFill="0" applyBorder="0" applyAlignment="0" applyProtection="0"/>
    <xf numFmtId="0" fontId="29" fillId="0" borderId="0" applyFill="0" applyBorder="0">
      <alignment horizontal="right"/>
      <protection locked="0"/>
    </xf>
    <xf numFmtId="39" fontId="128" fillId="0" borderId="0">
      <alignment vertical="center"/>
    </xf>
    <xf numFmtId="180" fontId="128" fillId="0" borderId="0"/>
    <xf numFmtId="275" fontId="29" fillId="0" borderId="0" applyFill="0" applyBorder="0" applyAlignment="0"/>
    <xf numFmtId="275" fontId="29" fillId="0" borderId="0" applyFill="0" applyBorder="0" applyAlignment="0"/>
    <xf numFmtId="276" fontId="29" fillId="0" borderId="0" applyFill="0" applyBorder="0" applyAlignment="0"/>
    <xf numFmtId="276" fontId="29" fillId="0" borderId="0" applyFill="0" applyBorder="0" applyAlignment="0"/>
    <xf numFmtId="275" fontId="29" fillId="0" borderId="0" applyFill="0" applyBorder="0" applyAlignment="0"/>
    <xf numFmtId="275" fontId="29" fillId="0" borderId="0" applyFill="0" applyBorder="0" applyAlignment="0"/>
    <xf numFmtId="222" fontId="29" fillId="0" borderId="0" applyFill="0" applyBorder="0" applyAlignment="0"/>
    <xf numFmtId="222" fontId="29" fillId="0" borderId="0" applyFill="0" applyBorder="0" applyAlignment="0"/>
    <xf numFmtId="276" fontId="29" fillId="0" borderId="0" applyFill="0" applyBorder="0" applyAlignment="0"/>
    <xf numFmtId="276" fontId="29" fillId="0" borderId="0" applyFill="0" applyBorder="0" applyAlignment="0"/>
    <xf numFmtId="167" fontId="34" fillId="0" borderId="0"/>
    <xf numFmtId="0" fontId="34" fillId="0" borderId="0"/>
    <xf numFmtId="277" fontId="230" fillId="0" borderId="97" applyBorder="0">
      <alignment horizontal="right"/>
      <protection locked="0"/>
    </xf>
    <xf numFmtId="167" fontId="13" fillId="0" borderId="0"/>
    <xf numFmtId="167" fontId="16" fillId="0" borderId="0"/>
    <xf numFmtId="170" fontId="37" fillId="0" borderId="0"/>
    <xf numFmtId="0" fontId="231" fillId="0" borderId="0">
      <alignment horizontal="left"/>
    </xf>
    <xf numFmtId="0" fontId="231" fillId="0" borderId="0">
      <alignment horizontal="right"/>
    </xf>
    <xf numFmtId="197" fontId="232" fillId="80" borderId="1">
      <alignment horizontal="center" vertical="center" wrapText="1"/>
      <protection locked="0"/>
    </xf>
    <xf numFmtId="0" fontId="13" fillId="0" borderId="0">
      <alignment vertical="center"/>
    </xf>
    <xf numFmtId="278" fontId="29" fillId="0" borderId="0" applyFill="0" applyBorder="0">
      <alignment horizontal="right"/>
      <protection locked="0"/>
    </xf>
    <xf numFmtId="279" fontId="29" fillId="0" borderId="0">
      <alignment horizontal="right"/>
      <protection locked="0"/>
    </xf>
    <xf numFmtId="167" fontId="34" fillId="0" borderId="0"/>
    <xf numFmtId="0" fontId="233" fillId="0" borderId="0" applyNumberFormat="0" applyFill="0" applyBorder="0" applyAlignment="0" applyProtection="0">
      <alignment horizontal="left"/>
      <protection locked="0"/>
    </xf>
    <xf numFmtId="167" fontId="16" fillId="0" borderId="0"/>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234" fillId="0" borderId="98">
      <alignment horizontal="centerContinuous"/>
    </xf>
    <xf numFmtId="0" fontId="42" fillId="25" borderId="0">
      <alignment horizontal="center" vertical="top"/>
    </xf>
    <xf numFmtId="0" fontId="42" fillId="25" borderId="0">
      <alignment horizontal="center" vertical="top"/>
    </xf>
    <xf numFmtId="0" fontId="42" fillId="25" borderId="0">
      <alignment horizontal="center" vertical="top"/>
    </xf>
    <xf numFmtId="0" fontId="235" fillId="0" borderId="0">
      <alignment horizontal="left" vertical="top"/>
    </xf>
    <xf numFmtId="0" fontId="42" fillId="0" borderId="0">
      <alignment horizontal="right" vertical="top"/>
    </xf>
    <xf numFmtId="0" fontId="42" fillId="0" borderId="0">
      <alignment horizontal="right" vertical="top"/>
    </xf>
    <xf numFmtId="0" fontId="42" fillId="0" borderId="0">
      <alignment horizontal="center" vertical="top"/>
    </xf>
    <xf numFmtId="0" fontId="42" fillId="0" borderId="0">
      <alignment horizontal="right" vertical="top"/>
    </xf>
    <xf numFmtId="0" fontId="42" fillId="0" borderId="0">
      <alignment horizontal="center" vertical="top"/>
    </xf>
    <xf numFmtId="0" fontId="42" fillId="0" borderId="0">
      <alignment horizontal="right" vertical="top"/>
    </xf>
    <xf numFmtId="0" fontId="42" fillId="18" borderId="0">
      <alignment horizontal="center" vertical="top"/>
    </xf>
    <xf numFmtId="0" fontId="235" fillId="0" borderId="0">
      <alignment horizontal="left" vertical="top"/>
    </xf>
    <xf numFmtId="0" fontId="236" fillId="0" borderId="0">
      <alignment horizontal="left" vertical="center"/>
    </xf>
    <xf numFmtId="0" fontId="237" fillId="0" borderId="99">
      <alignment vertical="center"/>
    </xf>
    <xf numFmtId="167" fontId="13" fillId="0" borderId="0"/>
    <xf numFmtId="4" fontId="12" fillId="3" borderId="37" applyNumberFormat="0" applyProtection="0">
      <alignment vertical="center"/>
    </xf>
    <xf numFmtId="4" fontId="12" fillId="3" borderId="37" applyNumberFormat="0" applyProtection="0">
      <alignment vertical="center"/>
    </xf>
    <xf numFmtId="4" fontId="12" fillId="3" borderId="37" applyNumberFormat="0" applyProtection="0">
      <alignment vertical="center"/>
    </xf>
    <xf numFmtId="4" fontId="12" fillId="3" borderId="37" applyNumberFormat="0" applyProtection="0">
      <alignment vertical="center"/>
    </xf>
    <xf numFmtId="4" fontId="12" fillId="3" borderId="37" applyNumberFormat="0" applyProtection="0">
      <alignment vertical="center"/>
    </xf>
    <xf numFmtId="4" fontId="238" fillId="3" borderId="37" applyNumberFormat="0" applyProtection="0">
      <alignment vertical="center"/>
    </xf>
    <xf numFmtId="4" fontId="9" fillId="3" borderId="37" applyNumberFormat="0" applyProtection="0">
      <alignment vertical="center"/>
    </xf>
    <xf numFmtId="4" fontId="238" fillId="3" borderId="37" applyNumberFormat="0" applyProtection="0">
      <alignment vertical="center"/>
    </xf>
    <xf numFmtId="4" fontId="238" fillId="3" borderId="37" applyNumberFormat="0" applyProtection="0">
      <alignment vertical="center"/>
    </xf>
    <xf numFmtId="4" fontId="9" fillId="3" borderId="37" applyNumberFormat="0" applyProtection="0">
      <alignment horizontal="left" vertical="center" indent="1"/>
    </xf>
    <xf numFmtId="4" fontId="12" fillId="3" borderId="37" applyNumberFormat="0" applyProtection="0">
      <alignment horizontal="left" vertical="center" indent="1"/>
    </xf>
    <xf numFmtId="4" fontId="12" fillId="3" borderId="37" applyNumberFormat="0" applyProtection="0">
      <alignment horizontal="left" vertical="center" indent="1"/>
    </xf>
    <xf numFmtId="4" fontId="12" fillId="3" borderId="37" applyNumberFormat="0" applyProtection="0">
      <alignment horizontal="left" vertical="center" indent="1"/>
    </xf>
    <xf numFmtId="4" fontId="9" fillId="3" borderId="37" applyNumberFormat="0" applyProtection="0">
      <alignment horizontal="left" vertical="center" indent="1"/>
    </xf>
    <xf numFmtId="4" fontId="12" fillId="3" borderId="37" applyNumberFormat="0" applyProtection="0">
      <alignment horizontal="left" vertical="center" indent="1"/>
    </xf>
    <xf numFmtId="4" fontId="12" fillId="3" borderId="37" applyNumberFormat="0" applyProtection="0">
      <alignment horizontal="left" vertical="center" indent="1"/>
    </xf>
    <xf numFmtId="167"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239"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4" fontId="12" fillId="84" borderId="37" applyNumberFormat="0" applyProtection="0">
      <alignment horizontal="right" vertical="center"/>
    </xf>
    <xf numFmtId="4" fontId="9" fillId="84" borderId="37" applyNumberFormat="0" applyProtection="0">
      <alignment horizontal="right" vertical="center"/>
    </xf>
    <xf numFmtId="4" fontId="12" fillId="84" borderId="37" applyNumberFormat="0" applyProtection="0">
      <alignment horizontal="right" vertical="center"/>
    </xf>
    <xf numFmtId="4" fontId="12" fillId="84" borderId="37" applyNumberFormat="0" applyProtection="0">
      <alignment horizontal="right" vertical="center"/>
    </xf>
    <xf numFmtId="4" fontId="12" fillId="85" borderId="37" applyNumberFormat="0" applyProtection="0">
      <alignment horizontal="right" vertical="center"/>
    </xf>
    <xf numFmtId="4" fontId="9" fillId="85" borderId="37" applyNumberFormat="0" applyProtection="0">
      <alignment horizontal="right" vertical="center"/>
    </xf>
    <xf numFmtId="4" fontId="12" fillId="85" borderId="37" applyNumberFormat="0" applyProtection="0">
      <alignment horizontal="right" vertical="center"/>
    </xf>
    <xf numFmtId="4" fontId="12" fillId="85" borderId="37" applyNumberFormat="0" applyProtection="0">
      <alignment horizontal="right" vertical="center"/>
    </xf>
    <xf numFmtId="4" fontId="12" fillId="86" borderId="37" applyNumberFormat="0" applyProtection="0">
      <alignment horizontal="right" vertical="center"/>
    </xf>
    <xf numFmtId="4" fontId="9" fillId="86" borderId="37" applyNumberFormat="0" applyProtection="0">
      <alignment horizontal="right" vertical="center"/>
    </xf>
    <xf numFmtId="4" fontId="12" fillId="86" borderId="37" applyNumberFormat="0" applyProtection="0">
      <alignment horizontal="right" vertical="center"/>
    </xf>
    <xf numFmtId="4" fontId="12" fillId="86" borderId="37" applyNumberFormat="0" applyProtection="0">
      <alignment horizontal="right" vertical="center"/>
    </xf>
    <xf numFmtId="4" fontId="12" fillId="87" borderId="37" applyNumberFormat="0" applyProtection="0">
      <alignment horizontal="right" vertical="center"/>
    </xf>
    <xf numFmtId="4" fontId="9" fillId="87" borderId="37" applyNumberFormat="0" applyProtection="0">
      <alignment horizontal="right" vertical="center"/>
    </xf>
    <xf numFmtId="4" fontId="12" fillId="87" borderId="37" applyNumberFormat="0" applyProtection="0">
      <alignment horizontal="right" vertical="center"/>
    </xf>
    <xf numFmtId="4" fontId="12" fillId="87" borderId="37" applyNumberFormat="0" applyProtection="0">
      <alignment horizontal="right" vertical="center"/>
    </xf>
    <xf numFmtId="4" fontId="12" fillId="88" borderId="37" applyNumberFormat="0" applyProtection="0">
      <alignment horizontal="right" vertical="center"/>
    </xf>
    <xf numFmtId="4" fontId="9" fillId="88" borderId="37" applyNumberFormat="0" applyProtection="0">
      <alignment horizontal="right" vertical="center"/>
    </xf>
    <xf numFmtId="4" fontId="12" fillId="88" borderId="37" applyNumberFormat="0" applyProtection="0">
      <alignment horizontal="right" vertical="center"/>
    </xf>
    <xf numFmtId="4" fontId="12" fillId="88" borderId="37" applyNumberFormat="0" applyProtection="0">
      <alignment horizontal="right" vertical="center"/>
    </xf>
    <xf numFmtId="4" fontId="12" fillId="49" borderId="37" applyNumberFormat="0" applyProtection="0">
      <alignment horizontal="right" vertical="center"/>
    </xf>
    <xf numFmtId="4" fontId="9" fillId="49" borderId="37" applyNumberFormat="0" applyProtection="0">
      <alignment horizontal="right" vertical="center"/>
    </xf>
    <xf numFmtId="4" fontId="12" fillId="49" borderId="37" applyNumberFormat="0" applyProtection="0">
      <alignment horizontal="right" vertical="center"/>
    </xf>
    <xf numFmtId="4" fontId="12" fillId="49" borderId="37" applyNumberFormat="0" applyProtection="0">
      <alignment horizontal="right" vertical="center"/>
    </xf>
    <xf numFmtId="4" fontId="12" fillId="89" borderId="37" applyNumberFormat="0" applyProtection="0">
      <alignment horizontal="right" vertical="center"/>
    </xf>
    <xf numFmtId="4" fontId="9" fillId="89" borderId="37" applyNumberFormat="0" applyProtection="0">
      <alignment horizontal="right" vertical="center"/>
    </xf>
    <xf numFmtId="4" fontId="12" fillId="89" borderId="37" applyNumberFormat="0" applyProtection="0">
      <alignment horizontal="right" vertical="center"/>
    </xf>
    <xf numFmtId="4" fontId="12" fillId="89" borderId="37" applyNumberFormat="0" applyProtection="0">
      <alignment horizontal="right" vertical="center"/>
    </xf>
    <xf numFmtId="4" fontId="12" fillId="90" borderId="37" applyNumberFormat="0" applyProtection="0">
      <alignment horizontal="right" vertical="center"/>
    </xf>
    <xf numFmtId="4" fontId="9" fillId="90" borderId="37" applyNumberFormat="0" applyProtection="0">
      <alignment horizontal="right" vertical="center"/>
    </xf>
    <xf numFmtId="4" fontId="12" fillId="90" borderId="37" applyNumberFormat="0" applyProtection="0">
      <alignment horizontal="right" vertical="center"/>
    </xf>
    <xf numFmtId="4" fontId="12" fillId="90" borderId="37" applyNumberFormat="0" applyProtection="0">
      <alignment horizontal="right" vertical="center"/>
    </xf>
    <xf numFmtId="4" fontId="12" fillId="35" borderId="37" applyNumberFormat="0" applyProtection="0">
      <alignment horizontal="right" vertical="center"/>
    </xf>
    <xf numFmtId="4" fontId="9" fillId="35" borderId="37" applyNumberFormat="0" applyProtection="0">
      <alignment horizontal="right" vertical="center"/>
    </xf>
    <xf numFmtId="4" fontId="12" fillId="35" borderId="37" applyNumberFormat="0" applyProtection="0">
      <alignment horizontal="right" vertical="center"/>
    </xf>
    <xf numFmtId="4" fontId="12" fillId="35" borderId="37" applyNumberFormat="0" applyProtection="0">
      <alignment horizontal="right" vertical="center"/>
    </xf>
    <xf numFmtId="4" fontId="240" fillId="91" borderId="37" applyNumberFormat="0" applyProtection="0">
      <alignment horizontal="left" vertical="center" indent="1"/>
    </xf>
    <xf numFmtId="4" fontId="9" fillId="91" borderId="37" applyNumberFormat="0" applyProtection="0">
      <alignment horizontal="left" vertical="center" indent="1"/>
    </xf>
    <xf numFmtId="4" fontId="240" fillId="91" borderId="37" applyNumberFormat="0" applyProtection="0">
      <alignment horizontal="left" vertical="center" indent="1"/>
    </xf>
    <xf numFmtId="4" fontId="240" fillId="91" borderId="37" applyNumberFormat="0" applyProtection="0">
      <alignment horizontal="left" vertical="center" indent="1"/>
    </xf>
    <xf numFmtId="4" fontId="12" fillId="4" borderId="100" applyNumberFormat="0" applyProtection="0">
      <alignment horizontal="left" vertical="center" indent="1"/>
    </xf>
    <xf numFmtId="4" fontId="12" fillId="4" borderId="100" applyNumberFormat="0" applyProtection="0">
      <alignment horizontal="left" vertical="center" indent="1"/>
    </xf>
    <xf numFmtId="4" fontId="43" fillId="48" borderId="0" applyNumberFormat="0" applyProtection="0">
      <alignment horizontal="left" vertical="center" indent="1"/>
    </xf>
    <xf numFmtId="4" fontId="43" fillId="48" borderId="0" applyNumberFormat="0" applyProtection="0">
      <alignment horizontal="left" vertical="center" indent="1"/>
    </xf>
    <xf numFmtId="167"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239"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4" fontId="37" fillId="4" borderId="37" applyNumberFormat="0" applyProtection="0">
      <alignment horizontal="left" vertical="center" indent="1"/>
    </xf>
    <xf numFmtId="4" fontId="37" fillId="4" borderId="37" applyNumberFormat="0" applyProtection="0">
      <alignment horizontal="left" vertical="center" indent="1"/>
    </xf>
    <xf numFmtId="4" fontId="37" fillId="4" borderId="37" applyNumberFormat="0" applyProtection="0">
      <alignment horizontal="left" vertical="center" indent="1"/>
    </xf>
    <xf numFmtId="4" fontId="37" fillId="4" borderId="37" applyNumberFormat="0" applyProtection="0">
      <alignment horizontal="left" vertical="center" indent="1"/>
    </xf>
    <xf numFmtId="4" fontId="37" fillId="81" borderId="37" applyNumberFormat="0" applyProtection="0">
      <alignment horizontal="left" vertical="center" indent="1"/>
    </xf>
    <xf numFmtId="4" fontId="37" fillId="81" borderId="37" applyNumberFormat="0" applyProtection="0">
      <alignment horizontal="left" vertical="center" indent="1"/>
    </xf>
    <xf numFmtId="4" fontId="37" fillId="81" borderId="37" applyNumberFormat="0" applyProtection="0">
      <alignment horizontal="left" vertical="center" indent="1"/>
    </xf>
    <xf numFmtId="4" fontId="37" fillId="81" borderId="37" applyNumberFormat="0" applyProtection="0">
      <alignment horizontal="left" vertical="center" indent="1"/>
    </xf>
    <xf numFmtId="167" fontId="13"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0" fontId="239"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167" fontId="13"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0" fontId="239" fillId="81" borderId="37" applyNumberFormat="0" applyProtection="0">
      <alignment horizontal="left" vertical="center" indent="1"/>
    </xf>
    <xf numFmtId="0" fontId="13" fillId="81" borderId="37" applyNumberFormat="0" applyProtection="0">
      <alignment horizontal="left" vertical="center" indent="1"/>
    </xf>
    <xf numFmtId="0" fontId="13" fillId="81" borderId="37" applyNumberFormat="0" applyProtection="0">
      <alignment horizontal="left" vertical="center" indent="1"/>
    </xf>
    <xf numFmtId="167" fontId="13"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0" fontId="239"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167" fontId="13"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0" fontId="239" fillId="26" borderId="37" applyNumberFormat="0" applyProtection="0">
      <alignment horizontal="left" vertical="center" indent="1"/>
    </xf>
    <xf numFmtId="0" fontId="13" fillId="26" borderId="37" applyNumberFormat="0" applyProtection="0">
      <alignment horizontal="left" vertical="center" indent="1"/>
    </xf>
    <xf numFmtId="0" fontId="13" fillId="26" borderId="37" applyNumberFormat="0" applyProtection="0">
      <alignment horizontal="left" vertical="center" indent="1"/>
    </xf>
    <xf numFmtId="167" fontId="13"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0" fontId="239"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167" fontId="13"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0" fontId="239" fillId="44" borderId="37" applyNumberFormat="0" applyProtection="0">
      <alignment horizontal="left" vertical="center" indent="1"/>
    </xf>
    <xf numFmtId="0" fontId="13" fillId="44" borderId="37" applyNumberFormat="0" applyProtection="0">
      <alignment horizontal="left" vertical="center" indent="1"/>
    </xf>
    <xf numFmtId="0" fontId="13" fillId="44" borderId="37" applyNumberFormat="0" applyProtection="0">
      <alignment horizontal="left" vertical="center" indent="1"/>
    </xf>
    <xf numFmtId="167"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239"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167"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239"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167" fontId="9" fillId="0" borderId="0"/>
    <xf numFmtId="0" fontId="26" fillId="24" borderId="101" applyNumberFormat="0">
      <protection locked="0"/>
    </xf>
    <xf numFmtId="0" fontId="9" fillId="0" borderId="0"/>
    <xf numFmtId="0" fontId="13" fillId="0" borderId="0"/>
    <xf numFmtId="0" fontId="241" fillId="92" borderId="102" applyBorder="0"/>
    <xf numFmtId="4" fontId="12" fillId="75" borderId="37" applyNumberFormat="0" applyProtection="0">
      <alignment vertical="center"/>
    </xf>
    <xf numFmtId="4" fontId="9" fillId="75" borderId="37" applyNumberFormat="0" applyProtection="0">
      <alignment vertical="center"/>
    </xf>
    <xf numFmtId="4" fontId="12" fillId="75" borderId="37" applyNumberFormat="0" applyProtection="0">
      <alignment vertical="center"/>
    </xf>
    <xf numFmtId="4" fontId="12" fillId="75" borderId="37" applyNumberFormat="0" applyProtection="0">
      <alignment vertical="center"/>
    </xf>
    <xf numFmtId="4" fontId="238" fillId="75" borderId="37" applyNumberFormat="0" applyProtection="0">
      <alignment vertical="center"/>
    </xf>
    <xf numFmtId="4" fontId="9" fillId="75" borderId="37" applyNumberFormat="0" applyProtection="0">
      <alignment vertical="center"/>
    </xf>
    <xf numFmtId="4" fontId="238" fillId="75" borderId="37" applyNumberFormat="0" applyProtection="0">
      <alignment vertical="center"/>
    </xf>
    <xf numFmtId="4" fontId="238" fillId="75" borderId="37" applyNumberFormat="0" applyProtection="0">
      <alignment vertical="center"/>
    </xf>
    <xf numFmtId="4" fontId="12" fillId="75" borderId="37" applyNumberFormat="0" applyProtection="0">
      <alignment horizontal="left" vertical="center" indent="1"/>
    </xf>
    <xf numFmtId="4" fontId="9" fillId="75" borderId="37" applyNumberFormat="0" applyProtection="0">
      <alignment horizontal="left" vertical="center" indent="1"/>
    </xf>
    <xf numFmtId="4" fontId="12" fillId="75" borderId="37" applyNumberFormat="0" applyProtection="0">
      <alignment horizontal="left" vertical="center" indent="1"/>
    </xf>
    <xf numFmtId="4" fontId="12" fillId="75" borderId="37" applyNumberFormat="0" applyProtection="0">
      <alignment horizontal="left" vertical="center" indent="1"/>
    </xf>
    <xf numFmtId="4" fontId="12" fillId="75" borderId="37" applyNumberFormat="0" applyProtection="0">
      <alignment horizontal="left" vertical="center" indent="1"/>
    </xf>
    <xf numFmtId="4" fontId="9" fillId="75" borderId="37" applyNumberFormat="0" applyProtection="0">
      <alignment horizontal="left" vertical="center" indent="1"/>
    </xf>
    <xf numFmtId="4" fontId="12" fillId="75" borderId="37" applyNumberFormat="0" applyProtection="0">
      <alignment horizontal="left" vertical="center" indent="1"/>
    </xf>
    <xf numFmtId="4" fontId="12" fillId="75" borderId="37" applyNumberFormat="0" applyProtection="0">
      <alignment horizontal="left" vertical="center" indent="1"/>
    </xf>
    <xf numFmtId="4" fontId="12" fillId="4" borderId="37" applyNumberFormat="0" applyProtection="0">
      <alignment horizontal="right" vertical="center"/>
    </xf>
    <xf numFmtId="4" fontId="16" fillId="0" borderId="103" applyNumberFormat="0" applyProtection="0">
      <alignment horizontal="right" vertical="center"/>
    </xf>
    <xf numFmtId="4" fontId="12" fillId="4" borderId="37" applyNumberFormat="0" applyProtection="0">
      <alignment horizontal="right" vertical="center"/>
    </xf>
    <xf numFmtId="4" fontId="12" fillId="4" borderId="37" applyNumberFormat="0" applyProtection="0">
      <alignment horizontal="right" vertical="center"/>
    </xf>
    <xf numFmtId="4" fontId="12" fillId="4" borderId="37" applyNumberFormat="0" applyProtection="0">
      <alignment horizontal="right" vertical="center"/>
    </xf>
    <xf numFmtId="4" fontId="238" fillId="4" borderId="37" applyNumberFormat="0" applyProtection="0">
      <alignment horizontal="right" vertical="center"/>
    </xf>
    <xf numFmtId="4" fontId="9" fillId="4" borderId="37" applyNumberFormat="0" applyProtection="0">
      <alignment horizontal="right" vertical="center"/>
    </xf>
    <xf numFmtId="4" fontId="238" fillId="4" borderId="37" applyNumberFormat="0" applyProtection="0">
      <alignment horizontal="right" vertical="center"/>
    </xf>
    <xf numFmtId="4" fontId="238" fillId="4" borderId="37" applyNumberFormat="0" applyProtection="0">
      <alignment horizontal="right" vertical="center"/>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239"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167"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0" fontId="239" fillId="5" borderId="37" applyNumberFormat="0" applyProtection="0">
      <alignment horizontal="left" vertical="center" indent="1"/>
    </xf>
    <xf numFmtId="0" fontId="13" fillId="5" borderId="37" applyNumberFormat="0" applyProtection="0">
      <alignment horizontal="left" vertical="center" indent="1"/>
    </xf>
    <xf numFmtId="0" fontId="13" fillId="5" borderId="37" applyNumberFormat="0" applyProtection="0">
      <alignment horizontal="left" vertical="center" indent="1"/>
    </xf>
    <xf numFmtId="167" fontId="242" fillId="0" borderId="0"/>
    <xf numFmtId="0" fontId="242" fillId="0" borderId="0"/>
    <xf numFmtId="0" fontId="16" fillId="93" borderId="104"/>
    <xf numFmtId="4" fontId="243" fillId="4" borderId="37" applyNumberFormat="0" applyProtection="0">
      <alignment horizontal="right" vertical="center"/>
    </xf>
    <xf numFmtId="4" fontId="9" fillId="4" borderId="37" applyNumberFormat="0" applyProtection="0">
      <alignment horizontal="right" vertical="center"/>
    </xf>
    <xf numFmtId="4" fontId="243" fillId="4" borderId="37" applyNumberFormat="0" applyProtection="0">
      <alignment horizontal="right" vertical="center"/>
    </xf>
    <xf numFmtId="4" fontId="243" fillId="4" borderId="37" applyNumberFormat="0" applyProtection="0">
      <alignment horizontal="right" vertical="center"/>
    </xf>
    <xf numFmtId="0" fontId="244" fillId="0" borderId="91"/>
    <xf numFmtId="280" fontId="245" fillId="0" borderId="0" applyFill="0" applyBorder="0">
      <alignment horizontal="right"/>
      <protection hidden="1"/>
    </xf>
    <xf numFmtId="0" fontId="246" fillId="94" borderId="104">
      <alignment horizontal="center" vertical="center" wrapText="1"/>
      <protection hidden="1"/>
    </xf>
    <xf numFmtId="0" fontId="247" fillId="95" borderId="0"/>
    <xf numFmtId="49" fontId="248" fillId="95" borderId="0"/>
    <xf numFmtId="49" fontId="249" fillId="95" borderId="105"/>
    <xf numFmtId="49" fontId="249" fillId="95" borderId="105"/>
    <xf numFmtId="49" fontId="249" fillId="95" borderId="105"/>
    <xf numFmtId="49" fontId="249" fillId="95" borderId="105"/>
    <xf numFmtId="49" fontId="249" fillId="95" borderId="105"/>
    <xf numFmtId="49" fontId="249" fillId="95" borderId="105"/>
    <xf numFmtId="49" fontId="249" fillId="95" borderId="0"/>
    <xf numFmtId="0" fontId="247" fillId="45" borderId="105">
      <protection locked="0"/>
    </xf>
    <xf numFmtId="0" fontId="247" fillId="45" borderId="105">
      <protection locked="0"/>
    </xf>
    <xf numFmtId="0" fontId="247" fillId="45" borderId="105">
      <protection locked="0"/>
    </xf>
    <xf numFmtId="0" fontId="247" fillId="45" borderId="105">
      <protection locked="0"/>
    </xf>
    <xf numFmtId="0" fontId="247" fillId="45" borderId="105">
      <protection locked="0"/>
    </xf>
    <xf numFmtId="0" fontId="247" fillId="45" borderId="105">
      <protection locked="0"/>
    </xf>
    <xf numFmtId="0" fontId="247" fillId="95" borderId="0"/>
    <xf numFmtId="0" fontId="249" fillId="96" borderId="0"/>
    <xf numFmtId="0" fontId="249" fillId="35" borderId="0"/>
    <xf numFmtId="0" fontId="249" fillId="87" borderId="0"/>
    <xf numFmtId="0" fontId="250" fillId="0" borderId="0" applyNumberFormat="0" applyFill="0" applyBorder="0" applyAlignment="0" applyProtection="0"/>
    <xf numFmtId="281" fontId="13" fillId="0" borderId="0" applyFont="0" applyFill="0" applyBorder="0" applyAlignment="0" applyProtection="0"/>
    <xf numFmtId="282" fontId="13" fillId="67" borderId="104">
      <alignment vertical="center"/>
    </xf>
    <xf numFmtId="0" fontId="135" fillId="0" borderId="0" applyFill="0" applyBorder="0" applyAlignment="0" applyProtection="0"/>
    <xf numFmtId="167" fontId="13" fillId="0" borderId="18"/>
    <xf numFmtId="0" fontId="35" fillId="0" borderId="0" applyNumberFormat="0" applyFill="0" applyBorder="0" applyAlignment="0" applyProtection="0">
      <alignment horizontal="center"/>
    </xf>
    <xf numFmtId="0" fontId="251" fillId="0" borderId="98"/>
    <xf numFmtId="283" fontId="252" fillId="0" borderId="104">
      <alignment horizontal="left" vertical="center"/>
      <protection locked="0"/>
    </xf>
    <xf numFmtId="0" fontId="29" fillId="0" borderId="0">
      <protection locked="0"/>
    </xf>
    <xf numFmtId="0" fontId="231" fillId="0" borderId="0"/>
    <xf numFmtId="0" fontId="194" fillId="0" borderId="0"/>
    <xf numFmtId="167" fontId="25" fillId="0" borderId="0"/>
    <xf numFmtId="0" fontId="253" fillId="97" borderId="106" applyNumberFormat="0" applyProtection="0">
      <alignment horizontal="center" wrapText="1"/>
    </xf>
    <xf numFmtId="0" fontId="253" fillId="97" borderId="107" applyNumberFormat="0" applyAlignment="0" applyProtection="0">
      <alignment wrapText="1"/>
    </xf>
    <xf numFmtId="0" fontId="13" fillId="98" borderId="0" applyNumberFormat="0" applyBorder="0">
      <alignment horizontal="center" wrapText="1"/>
    </xf>
    <xf numFmtId="0" fontId="13" fillId="98" borderId="0" applyNumberFormat="0" applyBorder="0">
      <alignment wrapText="1"/>
    </xf>
    <xf numFmtId="0" fontId="13" fillId="0" borderId="0" applyNumberFormat="0" applyFill="0" applyBorder="0" applyProtection="0">
      <alignment horizontal="right" wrapText="1"/>
    </xf>
    <xf numFmtId="284" fontId="13" fillId="0" borderId="0" applyFill="0" applyBorder="0" applyAlignment="0" applyProtection="0">
      <alignment wrapText="1"/>
    </xf>
    <xf numFmtId="285" fontId="13" fillId="0" borderId="0" applyFill="0" applyBorder="0" applyAlignment="0" applyProtection="0">
      <alignment wrapText="1"/>
    </xf>
    <xf numFmtId="286" fontId="13" fillId="0" borderId="0" applyFill="0" applyBorder="0" applyAlignment="0" applyProtection="0">
      <alignment wrapText="1"/>
    </xf>
    <xf numFmtId="0" fontId="13" fillId="0" borderId="0" applyNumberFormat="0" applyFill="0" applyBorder="0" applyProtection="0">
      <alignment horizontal="right" wrapText="1"/>
    </xf>
    <xf numFmtId="0" fontId="13" fillId="0" borderId="0" applyNumberFormat="0" applyFill="0" applyBorder="0">
      <alignment horizontal="right" wrapText="1"/>
    </xf>
    <xf numFmtId="17" fontId="13" fillId="0" borderId="0" applyFill="0" applyBorder="0">
      <alignment horizontal="right" wrapText="1"/>
    </xf>
    <xf numFmtId="287" fontId="13" fillId="0" borderId="0" applyFill="0" applyBorder="0" applyAlignment="0" applyProtection="0">
      <alignment wrapText="1"/>
    </xf>
    <xf numFmtId="0" fontId="62" fillId="0" borderId="0" applyNumberFormat="0" applyFill="0" applyBorder="0">
      <alignment horizontal="left" wrapText="1"/>
    </xf>
    <xf numFmtId="0" fontId="253" fillId="0" borderId="0" applyNumberFormat="0" applyFill="0" applyBorder="0">
      <alignment horizontal="center" wrapText="1"/>
    </xf>
    <xf numFmtId="0" fontId="253" fillId="0" borderId="0" applyNumberFormat="0" applyFill="0" applyBorder="0">
      <alignment horizontal="center" wrapText="1"/>
    </xf>
    <xf numFmtId="0" fontId="93" fillId="0" borderId="0"/>
    <xf numFmtId="167" fontId="13" fillId="0" borderId="19"/>
    <xf numFmtId="0" fontId="254" fillId="0" borderId="0"/>
    <xf numFmtId="0" fontId="13" fillId="0" borderId="0"/>
    <xf numFmtId="0" fontId="20" fillId="0" borderId="82">
      <alignment horizontal="center"/>
    </xf>
    <xf numFmtId="0" fontId="20" fillId="0" borderId="82">
      <alignment horizontal="centerContinuous"/>
    </xf>
    <xf numFmtId="0" fontId="20" fillId="0" borderId="82">
      <alignment horizontal="centerContinuous"/>
    </xf>
    <xf numFmtId="0" fontId="20" fillId="0" borderId="82">
      <alignment horizontal="centerContinuous"/>
    </xf>
    <xf numFmtId="0" fontId="20" fillId="0" borderId="82">
      <alignment horizontal="centerContinuous"/>
    </xf>
    <xf numFmtId="0" fontId="20" fillId="0" borderId="82">
      <alignment horizontal="centerContinuous"/>
    </xf>
    <xf numFmtId="0" fontId="20" fillId="0" borderId="82">
      <alignment horizontal="centerContinuous"/>
    </xf>
    <xf numFmtId="0" fontId="20" fillId="0" borderId="82">
      <alignment horizontal="centerContinuous"/>
    </xf>
    <xf numFmtId="0" fontId="20" fillId="0" borderId="82">
      <alignment horizontal="centerContinuous"/>
    </xf>
    <xf numFmtId="0" fontId="20" fillId="0" borderId="82">
      <alignment horizontal="center"/>
    </xf>
    <xf numFmtId="0" fontId="20" fillId="0" borderId="82">
      <alignment horizontal="center"/>
    </xf>
    <xf numFmtId="0" fontId="20" fillId="0" borderId="82">
      <alignment horizontal="center"/>
    </xf>
    <xf numFmtId="0" fontId="20" fillId="0" borderId="82">
      <alignment horizontal="center"/>
    </xf>
    <xf numFmtId="0" fontId="20" fillId="0" borderId="82">
      <alignment horizontal="center"/>
    </xf>
    <xf numFmtId="0" fontId="20" fillId="0" borderId="82">
      <alignment horizontal="center"/>
    </xf>
    <xf numFmtId="0" fontId="20" fillId="0" borderId="82">
      <alignment horizontal="center"/>
    </xf>
    <xf numFmtId="38" fontId="255" fillId="0" borderId="41" applyBorder="0">
      <alignment horizontal="right"/>
      <protection locked="0"/>
    </xf>
    <xf numFmtId="197" fontId="13" fillId="45" borderId="108" applyNumberFormat="0" applyFont="0" applyAlignment="0">
      <alignment horizontal="left"/>
    </xf>
    <xf numFmtId="0" fontId="256" fillId="0" borderId="0" applyBorder="0" applyProtection="0">
      <alignment vertical="center"/>
    </xf>
    <xf numFmtId="0" fontId="256" fillId="0" borderId="82" applyBorder="0" applyProtection="0">
      <alignment horizontal="right" vertical="center"/>
    </xf>
    <xf numFmtId="0" fontId="257" fillId="99" borderId="0" applyBorder="0" applyProtection="0">
      <alignment horizontal="centerContinuous" vertical="center"/>
    </xf>
    <xf numFmtId="0" fontId="257" fillId="100" borderId="82" applyBorder="0" applyProtection="0">
      <alignment horizontal="centerContinuous" vertical="center"/>
    </xf>
    <xf numFmtId="0" fontId="258" fillId="0" borderId="0"/>
    <xf numFmtId="182" fontId="259" fillId="101" borderId="0">
      <alignment horizontal="right" vertical="top"/>
    </xf>
    <xf numFmtId="182" fontId="259" fillId="101" borderId="0">
      <alignment horizontal="right" vertical="top"/>
    </xf>
    <xf numFmtId="0" fontId="214" fillId="0" borderId="0"/>
    <xf numFmtId="0" fontId="260" fillId="0" borderId="0" applyFill="0" applyBorder="0" applyProtection="0">
      <alignment horizontal="left"/>
    </xf>
    <xf numFmtId="0" fontId="161" fillId="0" borderId="41" applyFill="0" applyBorder="0" applyProtection="0">
      <alignment horizontal="left" vertical="top"/>
    </xf>
    <xf numFmtId="0" fontId="261" fillId="0" borderId="0">
      <alignment horizontal="centerContinuous"/>
    </xf>
    <xf numFmtId="167" fontId="34" fillId="0" borderId="0"/>
    <xf numFmtId="288" fontId="142" fillId="0" borderId="0" applyFont="0" applyFill="0" applyBorder="0" applyProtection="0">
      <alignment horizontal="left"/>
    </xf>
    <xf numFmtId="289" fontId="142" fillId="0" borderId="0" applyFont="0" applyFill="0" applyBorder="0" applyProtection="0">
      <alignment horizontal="left"/>
    </xf>
    <xf numFmtId="290" fontId="142" fillId="0" borderId="0" applyFont="0" applyFill="0" applyBorder="0" applyProtection="0">
      <alignment horizontal="left"/>
    </xf>
    <xf numFmtId="0" fontId="262" fillId="0" borderId="0"/>
    <xf numFmtId="0" fontId="263" fillId="0" borderId="0"/>
    <xf numFmtId="49" fontId="12" fillId="0" borderId="0" applyFill="0" applyBorder="0" applyAlignment="0"/>
    <xf numFmtId="49" fontId="12" fillId="0" borderId="0" applyFill="0" applyBorder="0" applyAlignment="0"/>
    <xf numFmtId="274" fontId="29" fillId="0" borderId="0" applyFill="0" applyBorder="0" applyAlignment="0"/>
    <xf numFmtId="274" fontId="29" fillId="0" borderId="0" applyFill="0" applyBorder="0" applyAlignment="0"/>
    <xf numFmtId="291" fontId="29" fillId="0" borderId="0" applyFill="0" applyBorder="0" applyAlignment="0"/>
    <xf numFmtId="291" fontId="29" fillId="0" borderId="0" applyFill="0" applyBorder="0" applyAlignment="0"/>
    <xf numFmtId="0" fontId="264" fillId="0" borderId="0" applyFill="0" applyBorder="0" applyProtection="0">
      <alignment horizontal="left" vertical="top"/>
    </xf>
    <xf numFmtId="0" fontId="105" fillId="0" borderId="0" applyNumberFormat="0" applyFill="0" applyBorder="0" applyAlignment="0" applyProtection="0"/>
    <xf numFmtId="0" fontId="203"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65" fillId="99" borderId="0" applyBorder="0"/>
    <xf numFmtId="167" fontId="144" fillId="0" borderId="109" applyNumberFormat="0" applyFon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34" fillId="0" borderId="0"/>
    <xf numFmtId="0" fontId="13" fillId="0" borderId="0"/>
    <xf numFmtId="0" fontId="266" fillId="0" borderId="0">
      <alignment horizontal="fill"/>
    </xf>
    <xf numFmtId="167" fontId="34" fillId="0" borderId="0"/>
    <xf numFmtId="0" fontId="34" fillId="0" borderId="0"/>
    <xf numFmtId="167" fontId="34" fillId="0" borderId="0"/>
    <xf numFmtId="37" fontId="128" fillId="0" borderId="0" applyFill="0" applyBorder="0" applyAlignment="0">
      <alignment vertical="center"/>
    </xf>
    <xf numFmtId="167" fontId="13" fillId="44" borderId="0" applyFill="0"/>
    <xf numFmtId="167" fontId="13" fillId="44" borderId="0" applyFill="0"/>
    <xf numFmtId="197" fontId="267" fillId="86" borderId="110">
      <alignment horizontal="center" vertical="center"/>
    </xf>
    <xf numFmtId="0" fontId="22" fillId="0" borderId="0"/>
    <xf numFmtId="167" fontId="34" fillId="0" borderId="0"/>
    <xf numFmtId="292" fontId="13" fillId="0" borderId="0" applyFont="0" applyFill="0" applyBorder="0" applyAlignment="0" applyProtection="0"/>
    <xf numFmtId="293" fontId="13" fillId="0" borderId="0" applyFont="0" applyFill="0" applyBorder="0" applyAlignment="0" applyProtection="0"/>
    <xf numFmtId="167" fontId="13" fillId="0" borderId="0">
      <alignment horizontal="center" textRotation="180"/>
    </xf>
    <xf numFmtId="0" fontId="13" fillId="0" borderId="0">
      <alignment horizontal="center" textRotation="180"/>
    </xf>
    <xf numFmtId="294" fontId="13" fillId="0" borderId="0" applyFont="0" applyFill="0" applyBorder="0" applyAlignment="0" applyProtection="0"/>
    <xf numFmtId="193" fontId="13" fillId="0" borderId="0" applyFont="0" applyFill="0" applyBorder="0" applyAlignment="0" applyProtection="0"/>
    <xf numFmtId="295" fontId="13" fillId="0" borderId="0" applyFont="0" applyFill="0" applyBorder="0" applyAlignment="0" applyProtection="0"/>
    <xf numFmtId="194" fontId="13" fillId="0" borderId="0" applyFont="0" applyFill="0" applyBorder="0" applyAlignment="0" applyProtection="0"/>
    <xf numFmtId="168" fontId="29" fillId="0" borderId="0" applyFont="0" applyFill="0" applyBorder="0" applyAlignment="0" applyProtection="0"/>
    <xf numFmtId="296" fontId="29" fillId="0" borderId="0" applyFon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34" fillId="73" borderId="88">
      <alignment vertical="center"/>
      <protection locked="0"/>
    </xf>
    <xf numFmtId="297" fontId="70" fillId="0" borderId="0" applyFont="0" applyFill="0" applyBorder="0" applyAlignment="0" applyProtection="0"/>
    <xf numFmtId="298" fontId="70" fillId="0" borderId="0" applyFont="0" applyFill="0" applyBorder="0" applyAlignment="0" applyProtection="0"/>
    <xf numFmtId="1" fontId="268" fillId="0" borderId="0">
      <alignment horizontal="right"/>
    </xf>
    <xf numFmtId="299" fontId="128" fillId="0" borderId="0" applyFill="0" applyBorder="0" applyProtection="0"/>
    <xf numFmtId="300" fontId="128" fillId="0" borderId="0" applyFill="0" applyBorder="0" applyProtection="0"/>
    <xf numFmtId="0" fontId="13" fillId="0" borderId="82" applyFill="0" applyBorder="0" applyProtection="0">
      <alignment horizontal="center"/>
    </xf>
    <xf numFmtId="197" fontId="13" fillId="98" borderId="104" applyNumberFormat="0" applyFill="0" applyBorder="0" applyProtection="0">
      <alignment vertical="center"/>
      <protection locked="0"/>
    </xf>
    <xf numFmtId="301" fontId="135" fillId="0" borderId="0" applyFont="0" applyFill="0" applyBorder="0" applyAlignment="0" applyProtection="0"/>
    <xf numFmtId="167" fontId="27" fillId="27" borderId="0" applyNumberFormat="0" applyBorder="0" applyAlignment="0" applyProtection="0"/>
    <xf numFmtId="167"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167" fontId="27" fillId="27" borderId="0" applyNumberFormat="0" applyBorder="0" applyAlignment="0" applyProtection="0"/>
    <xf numFmtId="167"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7" borderId="0" applyNumberFormat="0" applyBorder="0" applyAlignment="0" applyProtection="0"/>
    <xf numFmtId="0" fontId="27" fillId="27" borderId="0" applyNumberFormat="0" applyBorder="0" applyAlignment="0" applyProtection="0"/>
    <xf numFmtId="167" fontId="27" fillId="28" borderId="0" applyNumberFormat="0" applyBorder="0" applyAlignment="0" applyProtection="0"/>
    <xf numFmtId="167"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167" fontId="27" fillId="28" borderId="0" applyNumberFormat="0" applyBorder="0" applyAlignment="0" applyProtection="0"/>
    <xf numFmtId="167"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8" borderId="0" applyNumberFormat="0" applyBorder="0" applyAlignment="0" applyProtection="0"/>
    <xf numFmtId="0" fontId="27" fillId="28" borderId="0" applyNumberFormat="0" applyBorder="0" applyAlignment="0" applyProtection="0"/>
    <xf numFmtId="167" fontId="27" fillId="29" borderId="0" applyNumberFormat="0" applyBorder="0" applyAlignment="0" applyProtection="0"/>
    <xf numFmtId="167"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167" fontId="27" fillId="29" borderId="0" applyNumberFormat="0" applyBorder="0" applyAlignment="0" applyProtection="0"/>
    <xf numFmtId="167"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9" borderId="0" applyNumberFormat="0" applyBorder="0" applyAlignment="0" applyProtection="0"/>
    <xf numFmtId="0" fontId="27" fillId="29"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0" borderId="0" applyNumberFormat="0" applyBorder="0" applyAlignment="0" applyProtection="0"/>
    <xf numFmtId="0" fontId="27" fillId="20"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21" borderId="0" applyNumberFormat="0" applyBorder="0" applyAlignment="0" applyProtection="0"/>
    <xf numFmtId="0" fontId="27" fillId="21" borderId="0" applyNumberFormat="0" applyBorder="0" applyAlignment="0" applyProtection="0"/>
    <xf numFmtId="167" fontId="27" fillId="30" borderId="0" applyNumberFormat="0" applyBorder="0" applyAlignment="0" applyProtection="0"/>
    <xf numFmtId="167"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167" fontId="27" fillId="30" borderId="0" applyNumberFormat="0" applyBorder="0" applyAlignment="0" applyProtection="0"/>
    <xf numFmtId="167"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7" fontId="27" fillId="30" borderId="0" applyNumberFormat="0" applyBorder="0" applyAlignment="0" applyProtection="0"/>
    <xf numFmtId="0" fontId="27" fillId="30" borderId="0" applyNumberFormat="0" applyBorder="0" applyAlignment="0" applyProtection="0"/>
    <xf numFmtId="169" fontId="46" fillId="0" borderId="45">
      <protection locked="0"/>
    </xf>
    <xf numFmtId="302" fontId="255" fillId="0" borderId="111">
      <alignment horizontal="center"/>
    </xf>
    <xf numFmtId="167"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9"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9"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9"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9"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167" fontId="47" fillId="14" borderId="43" applyNumberFormat="0" applyAlignment="0" applyProtection="0"/>
    <xf numFmtId="0" fontId="47" fillId="14" borderId="43" applyNumberFormat="0" applyAlignment="0" applyProtection="0"/>
    <xf numFmtId="0" fontId="47" fillId="14" borderId="43" applyNumberFormat="0" applyAlignment="0" applyProtection="0"/>
    <xf numFmtId="3" fontId="269" fillId="0" borderId="96" applyFill="0" applyBorder="0">
      <alignment vertical="center"/>
    </xf>
    <xf numFmtId="167"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9"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9"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9"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9"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8" fillId="23" borderId="37" applyNumberFormat="0" applyAlignment="0" applyProtection="0"/>
    <xf numFmtId="0" fontId="48" fillId="23" borderId="37" applyNumberFormat="0" applyAlignment="0" applyProtection="0"/>
    <xf numFmtId="0" fontId="48" fillId="23" borderId="37" applyNumberFormat="0" applyAlignment="0" applyProtection="0"/>
    <xf numFmtId="167"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167" fontId="49" fillId="23" borderId="43" applyNumberFormat="0" applyAlignment="0" applyProtection="0"/>
    <xf numFmtId="0" fontId="49" fillId="23" borderId="43" applyNumberFormat="0" applyAlignment="0" applyProtection="0"/>
    <xf numFmtId="0" fontId="49" fillId="23" borderId="43" applyNumberFormat="0" applyAlignment="0" applyProtection="0"/>
    <xf numFmtId="0" fontId="32" fillId="0" borderId="0" applyNumberFormat="0" applyFill="0" applyBorder="0" applyAlignment="0" applyProtection="0">
      <alignment vertical="top"/>
      <protection locked="0"/>
    </xf>
    <xf numFmtId="0" fontId="270" fillId="0" borderId="0" applyNumberFormat="0" applyFill="0" applyBorder="0" applyAlignment="0" applyProtection="0">
      <alignment vertical="top"/>
      <protection locked="0"/>
    </xf>
    <xf numFmtId="171" fontId="89" fillId="0" borderId="104" applyAlignment="0">
      <alignment horizontal="left" vertical="center"/>
    </xf>
    <xf numFmtId="14" fontId="271" fillId="0" borderId="96" applyBorder="0">
      <alignment horizontal="center" vertical="center"/>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4" fontId="46" fillId="0" borderId="0">
      <alignment vertical="center"/>
    </xf>
    <xf numFmtId="0" fontId="33" fillId="0" borderId="0" applyNumberFormat="0" applyFill="0" applyBorder="0" applyAlignment="0" applyProtection="0"/>
    <xf numFmtId="303" fontId="3" fillId="0" borderId="0" applyFont="0" applyFill="0" applyBorder="0" applyAlignment="0" applyProtection="0"/>
    <xf numFmtId="186" fontId="272" fillId="0" borderId="0" applyFont="0" applyFill="0" applyBorder="0" applyAlignment="0" applyProtection="0"/>
    <xf numFmtId="186" fontId="9" fillId="0" borderId="0" applyFont="0" applyFill="0" applyBorder="0" applyAlignment="0" applyProtection="0"/>
    <xf numFmtId="186" fontId="37" fillId="0" borderId="0" applyFont="0" applyFill="0" applyBorder="0" applyAlignment="0" applyProtection="0"/>
    <xf numFmtId="304" fontId="13" fillId="0" borderId="0" applyFont="0" applyFill="0" applyBorder="0" applyAlignment="0" applyProtection="0"/>
    <xf numFmtId="0" fontId="273" fillId="0" borderId="46" applyNumberFormat="0" applyFill="0" applyAlignment="0" applyProtection="0"/>
    <xf numFmtId="167" fontId="54" fillId="0" borderId="46" applyNumberFormat="0" applyFill="0" applyAlignment="0" applyProtection="0"/>
    <xf numFmtId="167"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167" fontId="54" fillId="0" borderId="46" applyNumberFormat="0" applyFill="0" applyAlignment="0" applyProtection="0"/>
    <xf numFmtId="167"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67" fontId="55" fillId="0" borderId="47" applyNumberFormat="0" applyFill="0" applyAlignment="0" applyProtection="0"/>
    <xf numFmtId="167"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167" fontId="55" fillId="0" borderId="47" applyNumberFormat="0" applyFill="0" applyAlignment="0" applyProtection="0"/>
    <xf numFmtId="167"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0" fontId="9"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0" fontId="9"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0" fontId="9"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0" fontId="9"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167" fontId="56" fillId="0" borderId="48" applyNumberFormat="0" applyFill="0" applyAlignment="0" applyProtection="0"/>
    <xf numFmtId="0" fontId="56" fillId="0" borderId="48" applyNumberFormat="0" applyFill="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56" fillId="0" borderId="0" applyNumberFormat="0" applyFill="0" applyBorder="0" applyAlignment="0" applyProtection="0"/>
    <xf numFmtId="0" fontId="53" fillId="0" borderId="0" applyBorder="0">
      <alignment horizontal="center" vertical="center" wrapText="1"/>
    </xf>
    <xf numFmtId="0" fontId="53" fillId="0" borderId="0" applyBorder="0">
      <alignment horizontal="center" vertical="center" wrapText="1"/>
    </xf>
    <xf numFmtId="167" fontId="46" fillId="0" borderId="90">
      <alignment horizontal="center" vertical="center" wrapText="1"/>
    </xf>
    <xf numFmtId="0" fontId="46" fillId="0" borderId="90">
      <alignment horizontal="center" vertical="center" wrapText="1"/>
    </xf>
    <xf numFmtId="0" fontId="172" fillId="0" borderId="0" applyNumberFormat="0" applyFill="0" applyBorder="0" applyAlignment="0" applyProtection="0"/>
    <xf numFmtId="0" fontId="62" fillId="0" borderId="0" applyNumberFormat="0" applyFill="0" applyBorder="0" applyAlignment="0" applyProtection="0"/>
    <xf numFmtId="0" fontId="274" fillId="0" borderId="112" applyBorder="0">
      <alignment horizontal="center" vertical="center" wrapText="1"/>
    </xf>
    <xf numFmtId="0" fontId="274" fillId="0" borderId="112" applyBorder="0">
      <alignment horizontal="center" vertical="center" wrapText="1"/>
    </xf>
    <xf numFmtId="0" fontId="274" fillId="0" borderId="112" applyBorder="0">
      <alignment horizontal="center" vertical="center" wrapText="1"/>
    </xf>
    <xf numFmtId="0" fontId="274" fillId="0" borderId="112" applyBorder="0">
      <alignment horizontal="center" vertical="center" wrapText="1"/>
    </xf>
    <xf numFmtId="0" fontId="274" fillId="0" borderId="112" applyBorder="0">
      <alignment horizontal="center" vertical="center" wrapText="1"/>
    </xf>
    <xf numFmtId="0" fontId="57" fillId="0" borderId="112" applyBorder="0">
      <alignment horizontal="center" vertical="center" wrapText="1"/>
    </xf>
    <xf numFmtId="169" fontId="58" fillId="31" borderId="45"/>
    <xf numFmtId="4" fontId="59" fillId="3" borderId="104" applyBorder="0">
      <alignment horizontal="right"/>
    </xf>
    <xf numFmtId="49" fontId="275" fillId="0" borderId="0" applyBorder="0">
      <alignment vertical="center"/>
    </xf>
    <xf numFmtId="49" fontId="275" fillId="0" borderId="0" applyBorder="0">
      <alignment vertical="center"/>
    </xf>
    <xf numFmtId="39" fontId="128" fillId="0" borderId="0">
      <alignment vertical="center"/>
    </xf>
    <xf numFmtId="0" fontId="276" fillId="0" borderId="0">
      <alignment horizontal="left"/>
    </xf>
    <xf numFmtId="39" fontId="128" fillId="0" borderId="0">
      <alignment vertical="center"/>
    </xf>
    <xf numFmtId="0" fontId="149" fillId="44" borderId="0"/>
    <xf numFmtId="167"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9"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9"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9"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9"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167"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3" fontId="58" fillId="0" borderId="104" applyBorder="0">
      <alignment vertical="center"/>
    </xf>
    <xf numFmtId="3" fontId="58" fillId="0" borderId="104" applyBorder="0">
      <alignment vertical="center"/>
    </xf>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167" fontId="61" fillId="32" borderId="51" applyNumberFormat="0" applyAlignment="0" applyProtection="0"/>
    <xf numFmtId="167"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167" fontId="61" fillId="32" borderId="51" applyNumberFormat="0" applyAlignment="0" applyProtection="0"/>
    <xf numFmtId="167"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167" fontId="61" fillId="32" borderId="51" applyNumberFormat="0" applyAlignment="0" applyProtection="0"/>
    <xf numFmtId="0" fontId="61" fillId="32" borderId="51" applyNumberFormat="0" applyAlignment="0" applyProtection="0"/>
    <xf numFmtId="0" fontId="61" fillId="32" borderId="51" applyNumberFormat="0" applyAlignment="0" applyProtection="0"/>
    <xf numFmtId="0" fontId="62" fillId="0" borderId="0">
      <alignment horizontal="center" vertical="top" wrapText="1"/>
    </xf>
    <xf numFmtId="0" fontId="63" fillId="0" borderId="0">
      <alignment horizontal="centerContinuous" vertical="center" wrapText="1"/>
    </xf>
    <xf numFmtId="0" fontId="63" fillId="0" borderId="0">
      <alignment horizontal="centerContinuous" vertical="center" wrapText="1"/>
    </xf>
    <xf numFmtId="0" fontId="62" fillId="0" borderId="0">
      <alignment horizontal="center" vertical="top"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277" fillId="0" borderId="104"/>
    <xf numFmtId="176" fontId="278" fillId="33" borderId="104">
      <alignment wrapText="1"/>
    </xf>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0"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4" fillId="0" borderId="0" applyNumberFormat="0" applyFill="0" applyBorder="0" applyAlignment="0" applyProtection="0"/>
    <xf numFmtId="167" fontId="65" fillId="34" borderId="0" applyNumberFormat="0" applyBorder="0" applyAlignment="0" applyProtection="0"/>
    <xf numFmtId="167"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167" fontId="65" fillId="34" borderId="0" applyNumberFormat="0" applyBorder="0" applyAlignment="0" applyProtection="0"/>
    <xf numFmtId="167"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167" fontId="65" fillId="34" borderId="0" applyNumberFormat="0" applyBorder="0" applyAlignment="0" applyProtection="0"/>
    <xf numFmtId="0" fontId="65" fillId="34" borderId="0" applyNumberFormat="0" applyBorder="0" applyAlignment="0" applyProtection="0"/>
    <xf numFmtId="0" fontId="26" fillId="0" borderId="0"/>
    <xf numFmtId="0" fontId="3" fillId="0" borderId="0"/>
    <xf numFmtId="0" fontId="15" fillId="0" borderId="0"/>
    <xf numFmtId="0" fontId="13" fillId="0" borderId="0"/>
    <xf numFmtId="0" fontId="13" fillId="0" borderId="0"/>
    <xf numFmtId="0" fontId="26" fillId="0" borderId="0"/>
    <xf numFmtId="0" fontId="15" fillId="0" borderId="0"/>
    <xf numFmtId="167" fontId="3" fillId="0" borderId="0"/>
    <xf numFmtId="167" fontId="3" fillId="0" borderId="0"/>
    <xf numFmtId="167" fontId="3" fillId="0" borderId="0"/>
    <xf numFmtId="167" fontId="3" fillId="0" borderId="0"/>
    <xf numFmtId="167" fontId="3" fillId="0" borderId="0"/>
    <xf numFmtId="167" fontId="26" fillId="0" borderId="0"/>
    <xf numFmtId="0" fontId="3" fillId="0" borderId="0"/>
    <xf numFmtId="0" fontId="15" fillId="0" borderId="0"/>
    <xf numFmtId="0" fontId="15" fillId="0" borderId="0"/>
    <xf numFmtId="0" fontId="15" fillId="0" borderId="0"/>
    <xf numFmtId="0" fontId="9" fillId="0" borderId="0"/>
    <xf numFmtId="0" fontId="3" fillId="0" borderId="0"/>
    <xf numFmtId="167" fontId="3" fillId="0" borderId="0"/>
    <xf numFmtId="167" fontId="3" fillId="0" borderId="0"/>
    <xf numFmtId="167" fontId="3" fillId="0" borderId="0"/>
    <xf numFmtId="167" fontId="13" fillId="0" borderId="0"/>
    <xf numFmtId="0" fontId="3" fillId="0" borderId="0"/>
    <xf numFmtId="167" fontId="3" fillId="0" borderId="0"/>
    <xf numFmtId="0"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0" fontId="3" fillId="0" borderId="0"/>
    <xf numFmtId="167" fontId="3" fillId="0" borderId="0"/>
    <xf numFmtId="167" fontId="3" fillId="0" borderId="0"/>
    <xf numFmtId="167" fontId="3" fillId="0" borderId="0"/>
    <xf numFmtId="167" fontId="3" fillId="0" borderId="0"/>
    <xf numFmtId="0" fontId="3" fillId="0" borderId="0"/>
    <xf numFmtId="167" fontId="3" fillId="0" borderId="0"/>
    <xf numFmtId="0"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9" fillId="0" borderId="0"/>
    <xf numFmtId="0" fontId="9" fillId="0" borderId="0"/>
    <xf numFmtId="0" fontId="9" fillId="0" borderId="0"/>
    <xf numFmtId="167" fontId="3" fillId="0" borderId="0"/>
    <xf numFmtId="0" fontId="3" fillId="0" borderId="0"/>
    <xf numFmtId="167" fontId="3" fillId="0" borderId="0"/>
    <xf numFmtId="0" fontId="3" fillId="0" borderId="0"/>
    <xf numFmtId="167" fontId="3" fillId="0" borderId="0"/>
    <xf numFmtId="0" fontId="3" fillId="0" borderId="0"/>
    <xf numFmtId="167" fontId="3" fillId="0" borderId="0"/>
    <xf numFmtId="0" fontId="3" fillId="0" borderId="0"/>
    <xf numFmtId="167" fontId="3" fillId="0" borderId="0"/>
    <xf numFmtId="0" fontId="3" fillId="0" borderId="0"/>
    <xf numFmtId="167" fontId="3" fillId="0" borderId="0"/>
    <xf numFmtId="0" fontId="3" fillId="0" borderId="0"/>
    <xf numFmtId="49" fontId="59" fillId="0" borderId="0" applyBorder="0">
      <alignment vertical="top"/>
    </xf>
    <xf numFmtId="4" fontId="13" fillId="0" borderId="0">
      <alignment vertical="center"/>
    </xf>
    <xf numFmtId="49" fontId="59" fillId="0" borderId="0" applyBorder="0">
      <alignment vertical="top"/>
    </xf>
    <xf numFmtId="49" fontId="59" fillId="0" borderId="0" applyBorder="0">
      <alignment vertical="top"/>
    </xf>
    <xf numFmtId="167" fontId="279" fillId="0" borderId="0"/>
    <xf numFmtId="4" fontId="9" fillId="0" borderId="0">
      <alignment vertical="center"/>
    </xf>
    <xf numFmtId="4" fontId="9" fillId="0" borderId="0">
      <alignment vertical="center"/>
    </xf>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13" fillId="0" borderId="0"/>
    <xf numFmtId="0" fontId="13" fillId="0" borderId="0"/>
    <xf numFmtId="0" fontId="46" fillId="0" borderId="0"/>
    <xf numFmtId="167" fontId="279" fillId="0" borderId="0"/>
    <xf numFmtId="167" fontId="279" fillId="0" borderId="0"/>
    <xf numFmtId="0" fontId="9" fillId="0" borderId="0"/>
    <xf numFmtId="4" fontId="9" fillId="0" borderId="0">
      <alignment vertical="center"/>
    </xf>
    <xf numFmtId="167" fontId="280" fillId="0" borderId="0"/>
    <xf numFmtId="167" fontId="280" fillId="0" borderId="0"/>
    <xf numFmtId="167" fontId="280" fillId="0" borderId="0"/>
    <xf numFmtId="167" fontId="280" fillId="0" borderId="0"/>
    <xf numFmtId="167" fontId="280" fillId="0" borderId="0"/>
    <xf numFmtId="167" fontId="280" fillId="0" borderId="0"/>
    <xf numFmtId="167" fontId="280" fillId="0" borderId="0"/>
    <xf numFmtId="167" fontId="280" fillId="0" borderId="0"/>
    <xf numFmtId="167" fontId="280" fillId="0" borderId="0"/>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167" fontId="280" fillId="0" borderId="0"/>
    <xf numFmtId="167" fontId="280" fillId="0" borderId="0"/>
    <xf numFmtId="167" fontId="280" fillId="0" borderId="0"/>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15" fillId="0" borderId="0"/>
    <xf numFmtId="167" fontId="279" fillId="0" borderId="0"/>
    <xf numFmtId="167" fontId="279" fillId="0" borderId="0"/>
    <xf numFmtId="167" fontId="279" fillId="0" borderId="0"/>
    <xf numFmtId="167" fontId="279" fillId="0" borderId="0"/>
    <xf numFmtId="167" fontId="279" fillId="0" borderId="0"/>
    <xf numFmtId="167" fontId="279" fillId="0" borderId="0"/>
    <xf numFmtId="167" fontId="9" fillId="0" borderId="0"/>
    <xf numFmtId="0" fontId="26" fillId="0" borderId="0">
      <alignment horizontal="left"/>
    </xf>
    <xf numFmtId="0" fontId="9" fillId="0" borderId="0"/>
    <xf numFmtId="167" fontId="17" fillId="0" borderId="0"/>
    <xf numFmtId="167" fontId="9" fillId="0" borderId="0"/>
    <xf numFmtId="4" fontId="9" fillId="0" borderId="0">
      <alignment vertical="center"/>
    </xf>
    <xf numFmtId="0" fontId="15" fillId="0" borderId="0"/>
    <xf numFmtId="167" fontId="9" fillId="0" borderId="0"/>
    <xf numFmtId="167" fontId="3" fillId="0" borderId="0"/>
    <xf numFmtId="167" fontId="3" fillId="0" borderId="0"/>
    <xf numFmtId="167" fontId="3" fillId="0" borderId="0"/>
    <xf numFmtId="0" fontId="9" fillId="0" borderId="0"/>
    <xf numFmtId="167" fontId="3" fillId="0" borderId="0"/>
    <xf numFmtId="167" fontId="9" fillId="0" borderId="0"/>
    <xf numFmtId="167" fontId="9" fillId="0" borderId="0"/>
    <xf numFmtId="167" fontId="9" fillId="0" borderId="0"/>
    <xf numFmtId="167" fontId="9" fillId="0" borderId="0"/>
    <xf numFmtId="167" fontId="9" fillId="0" borderId="0"/>
    <xf numFmtId="0" fontId="15"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3" fillId="0" borderId="0"/>
    <xf numFmtId="0" fontId="15" fillId="0" borderId="0"/>
    <xf numFmtId="167" fontId="9" fillId="0" borderId="0"/>
    <xf numFmtId="0" fontId="9" fillId="0" borderId="0"/>
    <xf numFmtId="0" fontId="15" fillId="0" borderId="0"/>
    <xf numFmtId="0" fontId="9" fillId="0" borderId="0"/>
    <xf numFmtId="0" fontId="15" fillId="0" borderId="0"/>
    <xf numFmtId="0" fontId="9" fillId="0" borderId="0"/>
    <xf numFmtId="167" fontId="9" fillId="0" borderId="0"/>
    <xf numFmtId="0" fontId="9" fillId="0" borderId="0"/>
    <xf numFmtId="167" fontId="9" fillId="0" borderId="0"/>
    <xf numFmtId="0" fontId="9" fillId="0" borderId="0"/>
    <xf numFmtId="0" fontId="15" fillId="0" borderId="0"/>
    <xf numFmtId="167" fontId="9" fillId="0" borderId="0"/>
    <xf numFmtId="0" fontId="3" fillId="0" borderId="0"/>
    <xf numFmtId="0" fontId="3" fillId="0" borderId="0"/>
    <xf numFmtId="0" fontId="9" fillId="0" borderId="0"/>
    <xf numFmtId="167" fontId="17" fillId="0" borderId="0"/>
    <xf numFmtId="167" fontId="3" fillId="0" borderId="0"/>
    <xf numFmtId="0"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0"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9" fillId="0" borderId="0"/>
    <xf numFmtId="0" fontId="9" fillId="0" borderId="0"/>
    <xf numFmtId="167" fontId="3" fillId="0" borderId="0"/>
    <xf numFmtId="0" fontId="3" fillId="0" borderId="0"/>
    <xf numFmtId="4" fontId="13" fillId="0" borderId="0">
      <alignment vertical="center"/>
    </xf>
    <xf numFmtId="4" fontId="13" fillId="0" borderId="0">
      <alignment vertical="center"/>
    </xf>
    <xf numFmtId="0" fontId="17" fillId="0" borderId="0"/>
    <xf numFmtId="167" fontId="279" fillId="0" borderId="0"/>
    <xf numFmtId="167" fontId="279" fillId="0" borderId="0"/>
    <xf numFmtId="167" fontId="279" fillId="0" borderId="0"/>
    <xf numFmtId="167" fontId="279" fillId="0" borderId="0"/>
    <xf numFmtId="167" fontId="279" fillId="0" borderId="0"/>
    <xf numFmtId="167" fontId="9" fillId="0" borderId="0"/>
    <xf numFmtId="0" fontId="3" fillId="0" borderId="0"/>
    <xf numFmtId="0" fontId="9" fillId="0" borderId="0"/>
    <xf numFmtId="0"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0" fontId="9" fillId="0" borderId="0"/>
    <xf numFmtId="167" fontId="9" fillId="0" borderId="0"/>
    <xf numFmtId="0" fontId="9" fillId="0" borderId="0"/>
    <xf numFmtId="167" fontId="9" fillId="0" borderId="0"/>
    <xf numFmtId="0" fontId="9" fillId="0" borderId="0"/>
    <xf numFmtId="0" fontId="9"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167" fontId="9" fillId="0" borderId="0"/>
    <xf numFmtId="0" fontId="9" fillId="0" borderId="0"/>
    <xf numFmtId="0" fontId="3" fillId="0" borderId="0"/>
    <xf numFmtId="0" fontId="3" fillId="0" borderId="0"/>
    <xf numFmtId="0" fontId="3" fillId="0" borderId="0"/>
    <xf numFmtId="167"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4" fontId="9" fillId="0" borderId="0">
      <alignment vertical="center"/>
    </xf>
    <xf numFmtId="167" fontId="9" fillId="0" borderId="0"/>
    <xf numFmtId="0" fontId="9" fillId="0" borderId="0"/>
    <xf numFmtId="167" fontId="9" fillId="0" borderId="0"/>
    <xf numFmtId="0" fontId="9"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0" fontId="13" fillId="0" borderId="0"/>
    <xf numFmtId="0" fontId="9" fillId="0" borderId="0"/>
    <xf numFmtId="0" fontId="13" fillId="0" borderId="0"/>
    <xf numFmtId="167" fontId="3" fillId="0" borderId="0"/>
    <xf numFmtId="167" fontId="3" fillId="0" borderId="0"/>
    <xf numFmtId="167" fontId="3" fillId="0" borderId="0"/>
    <xf numFmtId="167" fontId="3" fillId="0" borderId="0"/>
    <xf numFmtId="167" fontId="3" fillId="0" borderId="0"/>
    <xf numFmtId="305" fontId="9" fillId="0" borderId="0"/>
    <xf numFmtId="167" fontId="3" fillId="0" borderId="0"/>
    <xf numFmtId="167" fontId="3" fillId="0" borderId="0"/>
    <xf numFmtId="167" fontId="3" fillId="0" borderId="0"/>
    <xf numFmtId="167" fontId="3" fillId="0" borderId="0"/>
    <xf numFmtId="167" fontId="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167" fontId="281" fillId="0" borderId="0"/>
    <xf numFmtId="167" fontId="281" fillId="0" borderId="0"/>
    <xf numFmtId="167" fontId="281" fillId="0" borderId="0"/>
    <xf numFmtId="0" fontId="26" fillId="0" borderId="0"/>
    <xf numFmtId="0" fontId="15" fillId="0" borderId="0"/>
    <xf numFmtId="167" fontId="13" fillId="0" borderId="0"/>
    <xf numFmtId="0" fontId="13" fillId="0" borderId="0"/>
    <xf numFmtId="167" fontId="70"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167" fontId="239" fillId="0" borderId="0"/>
    <xf numFmtId="167" fontId="239" fillId="0" borderId="0"/>
    <xf numFmtId="0" fontId="13" fillId="0" borderId="0"/>
    <xf numFmtId="0" fontId="3" fillId="0" borderId="0"/>
    <xf numFmtId="0" fontId="13" fillId="0" borderId="0"/>
    <xf numFmtId="0" fontId="13" fillId="0" borderId="0"/>
    <xf numFmtId="0" fontId="26" fillId="0" borderId="0"/>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167" fontId="3" fillId="0" borderId="0"/>
    <xf numFmtId="167" fontId="3" fillId="0" borderId="0"/>
    <xf numFmtId="167" fontId="3" fillId="0" borderId="0"/>
    <xf numFmtId="167" fontId="3" fillId="0" borderId="0"/>
    <xf numFmtId="167" fontId="3" fillId="0" borderId="0"/>
    <xf numFmtId="0" fontId="15" fillId="0" borderId="0"/>
    <xf numFmtId="0" fontId="9" fillId="0" borderId="0"/>
    <xf numFmtId="0" fontId="9" fillId="0" borderId="0"/>
    <xf numFmtId="167" fontId="46" fillId="0" borderId="0"/>
    <xf numFmtId="0" fontId="2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3" fillId="0" borderId="0"/>
    <xf numFmtId="0" fontId="15" fillId="0" borderId="0"/>
    <xf numFmtId="167" fontId="182" fillId="0" borderId="0">
      <alignment vertical="center" wrapText="1"/>
    </xf>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0"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167" fontId="67" fillId="10" borderId="0" applyNumberFormat="0" applyBorder="0" applyAlignment="0" applyProtection="0"/>
    <xf numFmtId="0" fontId="67" fillId="10" borderId="0" applyNumberFormat="0" applyBorder="0" applyAlignment="0" applyProtection="0"/>
    <xf numFmtId="167" fontId="67" fillId="10" borderId="0" applyNumberFormat="0" applyBorder="0" applyAlignment="0" applyProtection="0"/>
    <xf numFmtId="0" fontId="67" fillId="10" borderId="0" applyNumberFormat="0" applyBorder="0" applyAlignment="0" applyProtection="0"/>
    <xf numFmtId="167" fontId="67" fillId="10" borderId="0" applyNumberFormat="0" applyBorder="0" applyAlignment="0" applyProtection="0"/>
    <xf numFmtId="0" fontId="67" fillId="10" borderId="0" applyNumberFormat="0" applyBorder="0" applyAlignment="0" applyProtection="0"/>
    <xf numFmtId="167" fontId="67" fillId="10" borderId="0" applyNumberFormat="0" applyBorder="0" applyAlignment="0" applyProtection="0"/>
    <xf numFmtId="0"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0"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67" fillId="10" borderId="0" applyNumberFormat="0" applyBorder="0" applyAlignment="0" applyProtection="0"/>
    <xf numFmtId="167"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167"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167" fontId="69" fillId="0" borderId="0" applyNumberFormat="0" applyFill="0" applyBorder="0" applyAlignment="0" applyProtection="0"/>
    <xf numFmtId="167"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167" fontId="69" fillId="0" borderId="0" applyNumberFormat="0" applyFill="0" applyBorder="0" applyAlignment="0" applyProtection="0"/>
    <xf numFmtId="167"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69" fillId="0" borderId="0" applyNumberFormat="0" applyFill="0" applyBorder="0" applyAlignment="0" applyProtection="0"/>
    <xf numFmtId="0" fontId="69" fillId="0" borderId="0" applyNumberFormat="0" applyFill="0" applyBorder="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23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23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23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23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6" borderId="38"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167"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167"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9" fillId="0" borderId="0" applyFont="0" applyFill="0" applyBorder="0" applyAlignment="0" applyProtection="0"/>
    <xf numFmtId="9" fontId="13" fillId="0" borderId="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23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7" fontId="71" fillId="0" borderId="53" applyNumberFormat="0" applyFill="0" applyAlignment="0" applyProtection="0"/>
    <xf numFmtId="167"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167" fontId="71" fillId="0" borderId="53" applyNumberFormat="0" applyFill="0" applyAlignment="0" applyProtection="0"/>
    <xf numFmtId="167"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167" fontId="71" fillId="0" borderId="53" applyNumberFormat="0" applyFill="0" applyAlignment="0" applyProtection="0"/>
    <xf numFmtId="0" fontId="71" fillId="0" borderId="53" applyNumberFormat="0" applyFill="0" applyAlignment="0" applyProtection="0"/>
    <xf numFmtId="0" fontId="71" fillId="0" borderId="53" applyNumberFormat="0" applyFill="0" applyAlignment="0" applyProtection="0"/>
    <xf numFmtId="0" fontId="89" fillId="0" borderId="0" applyBorder="0"/>
    <xf numFmtId="167" fontId="239" fillId="0" borderId="0"/>
    <xf numFmtId="167" fontId="239" fillId="0" borderId="0"/>
    <xf numFmtId="0" fontId="25" fillId="0" borderId="0"/>
    <xf numFmtId="167" fontId="23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39" fillId="0" borderId="0"/>
    <xf numFmtId="167" fontId="239" fillId="0" borderId="0"/>
    <xf numFmtId="167" fontId="239" fillId="0" borderId="0"/>
    <xf numFmtId="167" fontId="239" fillId="0" borderId="0"/>
    <xf numFmtId="167" fontId="239" fillId="0" borderId="0"/>
    <xf numFmtId="167" fontId="239" fillId="0" borderId="0"/>
    <xf numFmtId="167" fontId="11" fillId="0" borderId="0"/>
    <xf numFmtId="182" fontId="26" fillId="0" borderId="0">
      <alignment vertical="top"/>
    </xf>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 fillId="0" borderId="0"/>
    <xf numFmtId="0" fontId="25" fillId="0" borderId="0"/>
    <xf numFmtId="0" fontId="11" fillId="0" borderId="0"/>
    <xf numFmtId="0" fontId="284" fillId="0" borderId="0"/>
    <xf numFmtId="0" fontId="11" fillId="0" borderId="0"/>
    <xf numFmtId="0" fontId="284" fillId="0" borderId="0"/>
    <xf numFmtId="0" fontId="11"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11"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11"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67" fontId="13" fillId="0" borderId="0"/>
    <xf numFmtId="0" fontId="25" fillId="0" borderId="0"/>
    <xf numFmtId="0" fontId="25" fillId="0" borderId="0"/>
    <xf numFmtId="0" fontId="2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84" fillId="0" borderId="0"/>
    <xf numFmtId="0" fontId="284" fillId="0" borderId="0"/>
    <xf numFmtId="0" fontId="284" fillId="0" borderId="0"/>
    <xf numFmtId="0" fontId="25" fillId="0" borderId="0"/>
    <xf numFmtId="0" fontId="284" fillId="0" borderId="0"/>
    <xf numFmtId="0" fontId="25" fillId="0" borderId="0"/>
    <xf numFmtId="0" fontId="25" fillId="0" borderId="0"/>
    <xf numFmtId="0" fontId="11" fillId="0" borderId="0"/>
    <xf numFmtId="0" fontId="11"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167" fontId="239" fillId="0" borderId="0"/>
    <xf numFmtId="0" fontId="284"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67" fontId="239" fillId="0" borderId="0"/>
    <xf numFmtId="0" fontId="284" fillId="0" borderId="0"/>
    <xf numFmtId="0" fontId="284" fillId="0" borderId="0"/>
    <xf numFmtId="0" fontId="284" fillId="0" borderId="0"/>
    <xf numFmtId="0" fontId="11" fillId="0" borderId="0"/>
    <xf numFmtId="0" fontId="284" fillId="0" borderId="0"/>
    <xf numFmtId="0" fontId="11" fillId="0" borderId="0"/>
    <xf numFmtId="0" fontId="284"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284"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284"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284" fillId="0" borderId="0"/>
    <xf numFmtId="0" fontId="284" fillId="0" borderId="0"/>
    <xf numFmtId="0" fontId="284" fillId="0" borderId="0"/>
    <xf numFmtId="0" fontId="284" fillId="0" borderId="0"/>
    <xf numFmtId="0" fontId="11" fillId="0" borderId="0"/>
    <xf numFmtId="0" fontId="11" fillId="0" borderId="0"/>
    <xf numFmtId="167" fontId="239" fillId="0" borderId="0"/>
    <xf numFmtId="167" fontId="239" fillId="0" borderId="0"/>
    <xf numFmtId="167" fontId="239" fillId="0" borderId="0"/>
    <xf numFmtId="167" fontId="239" fillId="0" borderId="0"/>
    <xf numFmtId="0" fontId="11" fillId="0" borderId="0"/>
    <xf numFmtId="4" fontId="105" fillId="0" borderId="0">
      <alignment horizontal="center" vertical="center"/>
    </xf>
    <xf numFmtId="167" fontId="9" fillId="0" borderId="0">
      <alignment vertical="justify"/>
    </xf>
    <xf numFmtId="3" fontId="285" fillId="0" borderId="0"/>
    <xf numFmtId="170" fontId="33" fillId="0" borderId="0" applyFill="0" applyBorder="0" applyAlignment="0" applyProtection="0"/>
    <xf numFmtId="170" fontId="33" fillId="0" borderId="0" applyFill="0" applyBorder="0" applyAlignment="0" applyProtection="0"/>
    <xf numFmtId="170" fontId="33" fillId="0" borderId="0" applyFill="0" applyBorder="0" applyAlignment="0" applyProtection="0"/>
    <xf numFmtId="170" fontId="33" fillId="0" borderId="0" applyFill="0" applyBorder="0" applyAlignment="0" applyProtection="0"/>
    <xf numFmtId="170" fontId="33" fillId="0" borderId="0" applyFill="0" applyBorder="0" applyAlignment="0" applyProtection="0"/>
    <xf numFmtId="170" fontId="33" fillId="0" borderId="0" applyFill="0" applyBorder="0" applyAlignment="0" applyProtection="0"/>
    <xf numFmtId="170" fontId="33" fillId="0" borderId="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0"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306" fontId="13" fillId="0" borderId="0"/>
    <xf numFmtId="39" fontId="128" fillId="0" borderId="0">
      <alignment vertical="center"/>
    </xf>
    <xf numFmtId="180" fontId="167" fillId="0" borderId="0"/>
    <xf numFmtId="307" fontId="106" fillId="0" borderId="0" applyFont="0" applyFill="0" applyBorder="0" applyAlignment="0" applyProtection="0"/>
    <xf numFmtId="3" fontId="286" fillId="0" borderId="3" applyFont="0" applyBorder="0">
      <alignment horizontal="right"/>
      <protection locked="0"/>
    </xf>
    <xf numFmtId="172" fontId="106" fillId="0" borderId="0" applyFont="0" applyFill="0" applyBorder="0" applyAlignment="0" applyProtection="0"/>
    <xf numFmtId="2" fontId="33" fillId="0" borderId="0" applyFill="0" applyBorder="0" applyAlignment="0" applyProtection="0"/>
    <xf numFmtId="2" fontId="33" fillId="0" borderId="0" applyFill="0" applyBorder="0" applyAlignment="0" applyProtection="0"/>
    <xf numFmtId="2" fontId="33" fillId="0" borderId="0" applyFill="0" applyBorder="0" applyAlignment="0" applyProtection="0"/>
    <xf numFmtId="2" fontId="33" fillId="0" borderId="0" applyFill="0" applyBorder="0" applyAlignment="0" applyProtection="0"/>
    <xf numFmtId="2" fontId="33" fillId="0" borderId="0" applyFill="0" applyBorder="0" applyAlignment="0" applyProtection="0"/>
    <xf numFmtId="2" fontId="33" fillId="0" borderId="0" applyFill="0" applyBorder="0" applyAlignment="0" applyProtection="0"/>
    <xf numFmtId="2" fontId="33" fillId="0" borderId="0" applyFill="0" applyBorder="0" applyAlignment="0" applyProtection="0"/>
    <xf numFmtId="2" fontId="33" fillId="0" borderId="0" applyFill="0" applyBorder="0" applyAlignment="0" applyProtection="0"/>
    <xf numFmtId="2" fontId="33" fillId="0" borderId="0" applyFill="0" applyBorder="0" applyAlignment="0" applyProtection="0"/>
    <xf numFmtId="171"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 fillId="0" borderId="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4"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5"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3" fillId="0" borderId="0" applyFont="0" applyFill="0" applyBorder="0" applyAlignment="0" applyProtection="0"/>
    <xf numFmtId="164" fontId="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 fontId="59" fillId="33" borderId="0" applyBorder="0">
      <alignment horizontal="right"/>
    </xf>
    <xf numFmtId="4" fontId="59" fillId="33" borderId="0" applyBorder="0">
      <alignment horizontal="right"/>
    </xf>
    <xf numFmtId="4" fontId="59" fillId="33" borderId="0" applyBorder="0">
      <alignment horizontal="right"/>
    </xf>
    <xf numFmtId="4" fontId="59" fillId="33" borderId="0" applyBorder="0">
      <alignment horizontal="right"/>
    </xf>
    <xf numFmtId="4" fontId="59" fillId="33" borderId="0" applyFont="0" applyBorder="0">
      <alignment horizontal="right"/>
    </xf>
    <xf numFmtId="4" fontId="59" fillId="36" borderId="113" applyBorder="0">
      <alignment horizontal="right"/>
    </xf>
    <xf numFmtId="4" fontId="287" fillId="33" borderId="113" applyBorder="0">
      <alignment horizontal="right"/>
    </xf>
    <xf numFmtId="4" fontId="59" fillId="33" borderId="113" applyBorder="0">
      <alignment horizontal="right"/>
    </xf>
    <xf numFmtId="4" fontId="59" fillId="36" borderId="113" applyBorder="0">
      <alignment horizontal="right"/>
    </xf>
    <xf numFmtId="4" fontId="59" fillId="33" borderId="104" applyFont="0" applyBorder="0">
      <alignment horizontal="right"/>
    </xf>
    <xf numFmtId="4" fontId="287" fillId="36" borderId="114" applyBorder="0">
      <alignment horizontal="right"/>
    </xf>
    <xf numFmtId="4" fontId="59" fillId="33" borderId="104" applyFont="0" applyBorder="0">
      <alignment horizontal="right"/>
    </xf>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0"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167" fontId="73" fillId="11" borderId="0" applyNumberFormat="0" applyBorder="0" applyAlignment="0" applyProtection="0"/>
    <xf numFmtId="0" fontId="73" fillId="11" borderId="0" applyNumberFormat="0" applyBorder="0" applyAlignment="0" applyProtection="0"/>
    <xf numFmtId="167" fontId="73" fillId="11" borderId="0" applyNumberFormat="0" applyBorder="0" applyAlignment="0" applyProtection="0"/>
    <xf numFmtId="0" fontId="73" fillId="11" borderId="0" applyNumberFormat="0" applyBorder="0" applyAlignment="0" applyProtection="0"/>
    <xf numFmtId="167" fontId="73" fillId="11" borderId="0" applyNumberFormat="0" applyBorder="0" applyAlignment="0" applyProtection="0"/>
    <xf numFmtId="0" fontId="73" fillId="11" borderId="0" applyNumberFormat="0" applyBorder="0" applyAlignment="0" applyProtection="0"/>
    <xf numFmtId="167" fontId="73" fillId="11" borderId="0" applyNumberFormat="0" applyBorder="0" applyAlignment="0" applyProtection="0"/>
    <xf numFmtId="0"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0"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167" fontId="73" fillId="11" borderId="0" applyNumberFormat="0" applyBorder="0" applyAlignment="0" applyProtection="0"/>
    <xf numFmtId="240" fontId="9" fillId="0" borderId="104" applyFont="0" applyFill="0" applyBorder="0" applyProtection="0">
      <alignment horizontal="center" vertical="center"/>
    </xf>
    <xf numFmtId="240" fontId="9" fillId="0" borderId="104" applyFont="0" applyFill="0" applyBorder="0" applyProtection="0">
      <alignment horizontal="center" vertical="center"/>
    </xf>
    <xf numFmtId="3" fontId="46" fillId="0" borderId="104" applyBorder="0">
      <alignment vertical="center"/>
    </xf>
    <xf numFmtId="186" fontId="100" fillId="0" borderId="0">
      <protection locked="0"/>
    </xf>
    <xf numFmtId="187" fontId="101" fillId="0" borderId="0">
      <protection locked="0"/>
    </xf>
    <xf numFmtId="186" fontId="87" fillId="0" borderId="0">
      <protection locked="0"/>
    </xf>
    <xf numFmtId="186" fontId="100" fillId="0" borderId="0">
      <protection locked="0"/>
    </xf>
    <xf numFmtId="187" fontId="101" fillId="0" borderId="0">
      <protection locked="0"/>
    </xf>
    <xf numFmtId="167" fontId="46" fillId="0" borderId="104" applyBorder="0">
      <alignment horizontal="center" vertical="center" wrapText="1"/>
    </xf>
    <xf numFmtId="0" fontId="46" fillId="0" borderId="104" applyBorder="0">
      <alignment horizontal="center" vertical="center" wrapText="1"/>
    </xf>
    <xf numFmtId="0" fontId="87" fillId="0" borderId="0">
      <protection locked="0"/>
    </xf>
    <xf numFmtId="0" fontId="288" fillId="0" borderId="0"/>
    <xf numFmtId="0" fontId="60" fillId="0" borderId="50" applyNumberFormat="0" applyFill="0" applyAlignment="0" applyProtection="0"/>
    <xf numFmtId="0" fontId="60" fillId="0" borderId="50" applyNumberFormat="0" applyFill="0" applyAlignment="0" applyProtection="0"/>
    <xf numFmtId="0" fontId="67" fillId="10" borderId="0" applyNumberFormat="0" applyBorder="0" applyAlignment="0" applyProtection="0"/>
    <xf numFmtId="0" fontId="73" fillId="11" borderId="0" applyNumberFormat="0" applyBorder="0" applyAlignment="0" applyProtection="0"/>
    <xf numFmtId="0" fontId="9" fillId="25" borderId="52" applyNumberFormat="0" applyFont="0" applyAlignment="0" applyProtection="0"/>
    <xf numFmtId="0" fontId="9" fillId="25" borderId="52" applyNumberFormat="0" applyFont="0" applyAlignment="0" applyProtection="0"/>
    <xf numFmtId="0" fontId="65" fillId="34" borderId="0" applyNumberFormat="0" applyBorder="0" applyAlignment="0" applyProtection="0"/>
    <xf numFmtId="0" fontId="27" fillId="22" borderId="0" applyNumberFormat="0" applyBorder="0" applyAlignment="0" applyProtection="0"/>
    <xf numFmtId="0" fontId="71" fillId="0" borderId="53" applyNumberFormat="0" applyFill="0" applyAlignment="0" applyProtection="0"/>
    <xf numFmtId="0" fontId="61" fillId="32" borderId="51" applyNumberFormat="0" applyAlignment="0" applyProtection="0"/>
    <xf numFmtId="0" fontId="72" fillId="0" borderId="0" applyNumberFormat="0" applyFill="0" applyBorder="0" applyAlignment="0" applyProtection="0"/>
    <xf numFmtId="0" fontId="65" fillId="34" borderId="0" applyNumberFormat="0" applyBorder="0" applyAlignment="0" applyProtection="0"/>
    <xf numFmtId="0" fontId="10" fillId="0" borderId="0"/>
    <xf numFmtId="0" fontId="25" fillId="0" borderId="0"/>
    <xf numFmtId="0" fontId="71" fillId="0" borderId="53" applyNumberFormat="0" applyFill="0" applyAlignment="0" applyProtection="0"/>
    <xf numFmtId="0" fontId="61" fillId="32" borderId="51" applyNumberFormat="0" applyAlignment="0" applyProtection="0"/>
    <xf numFmtId="0" fontId="72" fillId="0" borderId="0" applyNumberFormat="0" applyFill="0" applyBorder="0" applyAlignment="0" applyProtection="0"/>
    <xf numFmtId="0" fontId="25" fillId="0" borderId="0"/>
    <xf numFmtId="0" fontId="92" fillId="0" borderId="0"/>
    <xf numFmtId="0" fontId="92" fillId="0" borderId="0"/>
    <xf numFmtId="0" fontId="11" fillId="0" borderId="0"/>
    <xf numFmtId="4" fontId="89" fillId="0" borderId="0">
      <alignment vertical="center"/>
    </xf>
    <xf numFmtId="0" fontId="92" fillId="0" borderId="0"/>
    <xf numFmtId="4" fontId="88" fillId="0" borderId="0">
      <alignment vertical="center"/>
    </xf>
    <xf numFmtId="0" fontId="92" fillId="0" borderId="0"/>
    <xf numFmtId="0" fontId="11" fillId="0" borderId="0"/>
    <xf numFmtId="4" fontId="88" fillId="0" borderId="0">
      <alignment vertical="center"/>
    </xf>
    <xf numFmtId="0" fontId="90" fillId="0" borderId="0"/>
    <xf numFmtId="0" fontId="92" fillId="0" borderId="0"/>
    <xf numFmtId="4" fontId="89" fillId="0" borderId="0">
      <alignment vertical="center"/>
    </xf>
    <xf numFmtId="4" fontId="88" fillId="0" borderId="0">
      <alignment vertical="center"/>
    </xf>
    <xf numFmtId="4" fontId="89" fillId="0" borderId="0">
      <alignment vertical="center"/>
    </xf>
    <xf numFmtId="4" fontId="88" fillId="0" borderId="0">
      <alignment vertical="center"/>
    </xf>
    <xf numFmtId="0" fontId="90" fillId="0" borderId="0"/>
    <xf numFmtId="4" fontId="89" fillId="0" borderId="0">
      <alignment vertical="center"/>
    </xf>
    <xf numFmtId="4" fontId="89" fillId="0" borderId="0">
      <alignment vertical="center"/>
    </xf>
    <xf numFmtId="4" fontId="88" fillId="0" borderId="0">
      <alignment vertical="center"/>
    </xf>
    <xf numFmtId="0" fontId="11" fillId="0" borderId="0"/>
    <xf numFmtId="0" fontId="11" fillId="0" borderId="0"/>
    <xf numFmtId="4" fontId="88" fillId="0" borderId="0">
      <alignment vertical="center"/>
    </xf>
    <xf numFmtId="4" fontId="89" fillId="0" borderId="0">
      <alignment vertical="center"/>
    </xf>
    <xf numFmtId="0" fontId="90" fillId="0" borderId="0"/>
    <xf numFmtId="0" fontId="90" fillId="0" borderId="0"/>
    <xf numFmtId="0" fontId="90" fillId="0" borderId="0"/>
    <xf numFmtId="0" fontId="92" fillId="0" borderId="0"/>
    <xf numFmtId="4" fontId="88" fillId="0" borderId="0">
      <alignment vertical="center"/>
    </xf>
    <xf numFmtId="4" fontId="89" fillId="0" borderId="0">
      <alignment vertical="center"/>
    </xf>
    <xf numFmtId="0" fontId="92" fillId="0" borderId="0"/>
    <xf numFmtId="0" fontId="92" fillId="0" borderId="0"/>
    <xf numFmtId="0" fontId="92" fillId="0" borderId="0"/>
    <xf numFmtId="0" fontId="90" fillId="0" borderId="0"/>
    <xf numFmtId="0" fontId="92" fillId="0" borderId="0"/>
    <xf numFmtId="4" fontId="89" fillId="0" borderId="0">
      <alignment vertical="center"/>
    </xf>
    <xf numFmtId="0" fontId="92" fillId="0" borderId="0"/>
    <xf numFmtId="0" fontId="92" fillId="0" borderId="0"/>
    <xf numFmtId="0" fontId="92" fillId="0" borderId="0"/>
    <xf numFmtId="4" fontId="89" fillId="0" borderId="0">
      <alignment vertical="center"/>
    </xf>
    <xf numFmtId="4" fontId="89" fillId="0" borderId="0">
      <alignment vertical="center"/>
    </xf>
    <xf numFmtId="0" fontId="92" fillId="0" borderId="0"/>
    <xf numFmtId="0" fontId="92" fillId="0" borderId="0"/>
    <xf numFmtId="4" fontId="89" fillId="0" borderId="0">
      <alignment vertical="center"/>
    </xf>
    <xf numFmtId="0" fontId="90" fillId="0" borderId="0"/>
    <xf numFmtId="0" fontId="90" fillId="0" borderId="0"/>
    <xf numFmtId="0" fontId="92" fillId="0" borderId="0"/>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0" fontId="90" fillId="0" borderId="0"/>
    <xf numFmtId="0" fontId="90" fillId="0" borderId="0"/>
    <xf numFmtId="4" fontId="89" fillId="0" borderId="0">
      <alignment vertical="center"/>
    </xf>
    <xf numFmtId="4" fontId="89" fillId="0" borderId="0">
      <alignment vertical="center"/>
    </xf>
    <xf numFmtId="4" fontId="89" fillId="0" borderId="0">
      <alignment vertical="center"/>
    </xf>
    <xf numFmtId="4" fontId="89" fillId="0" borderId="0">
      <alignment vertical="center"/>
    </xf>
    <xf numFmtId="0" fontId="92" fillId="0" borderId="0"/>
    <xf numFmtId="4" fontId="89" fillId="0" borderId="0">
      <alignment vertical="center"/>
    </xf>
    <xf numFmtId="4" fontId="89" fillId="0" borderId="0">
      <alignment vertical="center"/>
    </xf>
    <xf numFmtId="4" fontId="89" fillId="0" borderId="0">
      <alignment vertical="center"/>
    </xf>
    <xf numFmtId="0" fontId="90" fillId="0" borderId="0"/>
    <xf numFmtId="0" fontId="90" fillId="0" borderId="0"/>
    <xf numFmtId="0" fontId="90" fillId="0" borderId="0"/>
    <xf numFmtId="4" fontId="89" fillId="0" borderId="0">
      <alignment vertical="center"/>
    </xf>
    <xf numFmtId="4" fontId="89" fillId="0" borderId="0">
      <alignment vertical="center"/>
    </xf>
    <xf numFmtId="0" fontId="92" fillId="0" borderId="0"/>
    <xf numFmtId="0" fontId="92" fillId="0" borderId="0"/>
    <xf numFmtId="0" fontId="92" fillId="0" borderId="0"/>
    <xf numFmtId="4" fontId="89" fillId="0" borderId="0">
      <alignment vertical="center"/>
    </xf>
    <xf numFmtId="4" fontId="89" fillId="0" borderId="0">
      <alignment vertical="center"/>
    </xf>
    <xf numFmtId="0" fontId="3" fillId="0" borderId="0"/>
    <xf numFmtId="0" fontId="2" fillId="0" borderId="0"/>
    <xf numFmtId="0" fontId="13" fillId="0" borderId="0"/>
    <xf numFmtId="40" fontId="298" fillId="0" borderId="0" applyFont="0" applyFill="0" applyBorder="0" applyAlignment="0" applyProtection="0"/>
    <xf numFmtId="0" fontId="299" fillId="0" borderId="0"/>
    <xf numFmtId="0" fontId="25" fillId="0" borderId="0"/>
    <xf numFmtId="182"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08" fontId="13" fillId="3" borderId="3">
      <alignment wrapText="1"/>
      <protection locked="0"/>
    </xf>
    <xf numFmtId="308" fontId="13" fillId="3" borderId="3">
      <alignment wrapText="1"/>
      <protection locked="0"/>
    </xf>
    <xf numFmtId="308" fontId="13" fillId="3" borderId="3">
      <alignment wrapText="1"/>
      <protection locked="0"/>
    </xf>
    <xf numFmtId="0" fontId="11" fillId="0" borderId="0"/>
    <xf numFmtId="167" fontId="25" fillId="0" borderId="0"/>
    <xf numFmtId="167" fontId="25" fillId="0" borderId="0"/>
    <xf numFmtId="167" fontId="25" fillId="0" borderId="0"/>
    <xf numFmtId="167" fontId="25" fillId="0" borderId="0"/>
    <xf numFmtId="0" fontId="106" fillId="0" borderId="0"/>
    <xf numFmtId="167" fontId="11" fillId="0" borderId="0"/>
    <xf numFmtId="0" fontId="11" fillId="0" borderId="0"/>
    <xf numFmtId="182"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67" fontId="11" fillId="0" borderId="0"/>
    <xf numFmtId="167" fontId="11" fillId="0" borderId="0"/>
    <xf numFmtId="167" fontId="25" fillId="0" borderId="0"/>
    <xf numFmtId="167" fontId="25" fillId="0" borderId="0"/>
    <xf numFmtId="182"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67" fontId="25" fillId="0" borderId="0"/>
    <xf numFmtId="0" fontId="25" fillId="0" borderId="0"/>
    <xf numFmtId="167" fontId="25" fillId="0" borderId="0"/>
    <xf numFmtId="167" fontId="25" fillId="0" borderId="0"/>
    <xf numFmtId="182"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182"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38" fontId="26" fillId="0" borderId="0">
      <alignment vertical="top"/>
    </xf>
    <xf numFmtId="167" fontId="25" fillId="0" borderId="0"/>
    <xf numFmtId="0" fontId="25" fillId="0" borderId="0"/>
    <xf numFmtId="167" fontId="11" fillId="0" borderId="0"/>
    <xf numFmtId="167" fontId="11" fillId="0" borderId="0"/>
    <xf numFmtId="167" fontId="25" fillId="0" borderId="0"/>
    <xf numFmtId="167" fontId="11" fillId="0" borderId="0"/>
    <xf numFmtId="167" fontId="11" fillId="0" borderId="0"/>
    <xf numFmtId="0" fontId="9" fillId="0" borderId="0"/>
    <xf numFmtId="167" fontId="25" fillId="0" borderId="0"/>
    <xf numFmtId="245" fontId="9"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300" fillId="0" borderId="104">
      <alignment horizontal="left" vertical="center"/>
    </xf>
    <xf numFmtId="0" fontId="30"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38" fontId="159" fillId="0" borderId="0">
      <alignment vertical="top"/>
    </xf>
    <xf numFmtId="38" fontId="159" fillId="0" borderId="0">
      <alignment vertical="top"/>
    </xf>
    <xf numFmtId="37" fontId="13" fillId="0" borderId="0"/>
    <xf numFmtId="0" fontId="301" fillId="0" borderId="0">
      <alignment vertical="center"/>
    </xf>
    <xf numFmtId="38" fontId="177" fillId="0" borderId="0">
      <alignment vertical="top"/>
    </xf>
    <xf numFmtId="38" fontId="177" fillId="0" borderId="0">
      <alignment vertical="top"/>
    </xf>
    <xf numFmtId="0" fontId="13" fillId="0" borderId="0"/>
    <xf numFmtId="304" fontId="302" fillId="0" borderId="104">
      <alignment horizontal="center" vertical="center" wrapText="1"/>
    </xf>
    <xf numFmtId="0" fontId="303" fillId="0" borderId="0" applyFill="0" applyBorder="0" applyProtection="0">
      <alignment vertical="center"/>
    </xf>
    <xf numFmtId="0" fontId="303" fillId="0" borderId="0" applyFill="0" applyBorder="0" applyProtection="0">
      <alignment vertical="center"/>
    </xf>
    <xf numFmtId="0" fontId="303" fillId="0" borderId="0" applyFill="0" applyBorder="0" applyProtection="0">
      <alignment vertical="center"/>
    </xf>
    <xf numFmtId="0" fontId="303" fillId="0" borderId="0" applyFill="0" applyBorder="0" applyProtection="0">
      <alignment vertical="center"/>
    </xf>
    <xf numFmtId="182" fontId="85" fillId="44" borderId="0">
      <alignment vertical="top"/>
    </xf>
    <xf numFmtId="38" fontId="85" fillId="44" borderId="0">
      <alignment vertical="top"/>
    </xf>
    <xf numFmtId="38" fontId="85" fillId="44" borderId="0">
      <alignment vertical="top"/>
    </xf>
    <xf numFmtId="182" fontId="85" fillId="0" borderId="0">
      <alignment vertical="top"/>
    </xf>
    <xf numFmtId="38" fontId="85" fillId="0" borderId="0">
      <alignment vertical="top"/>
    </xf>
    <xf numFmtId="182" fontId="85" fillId="0" borderId="0">
      <alignment vertical="top"/>
    </xf>
    <xf numFmtId="38" fontId="85" fillId="0" borderId="0">
      <alignment vertical="top"/>
    </xf>
    <xf numFmtId="0" fontId="30" fillId="0" borderId="0" applyFill="0" applyBorder="0" applyProtection="0">
      <alignment vertical="center"/>
    </xf>
    <xf numFmtId="0" fontId="30" fillId="0" borderId="0" applyFont="0" applyFill="0" applyBorder="0" applyAlignment="0" applyProtection="0">
      <alignment horizontal="right"/>
    </xf>
    <xf numFmtId="3" fontId="9" fillId="0" borderId="81" applyFont="0" applyBorder="0">
      <alignment horizontal="center" vertical="center"/>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9" fillId="0" borderId="0"/>
    <xf numFmtId="0" fontId="9" fillId="0" borderId="0"/>
    <xf numFmtId="0" fontId="9"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309" fontId="34" fillId="0" borderId="0" applyFont="0" applyFill="0" applyBorder="0" applyAlignment="0" applyProtection="0"/>
    <xf numFmtId="310" fontId="34" fillId="0" borderId="0" applyFont="0" applyFill="0" applyBorder="0" applyAlignment="0" applyProtection="0"/>
    <xf numFmtId="37" fontId="304" fillId="3" borderId="29"/>
    <xf numFmtId="37" fontId="304" fillId="3" borderId="29"/>
    <xf numFmtId="49" fontId="305" fillId="0" borderId="104" applyNumberFormat="0">
      <alignment horizontal="left" vertical="center"/>
    </xf>
    <xf numFmtId="0" fontId="306" fillId="0" borderId="0">
      <alignment horizontal="left" vertical="center" wrapText="1"/>
    </xf>
    <xf numFmtId="38" fontId="259" fillId="101" borderId="0">
      <alignment horizontal="right" vertical="top"/>
    </xf>
    <xf numFmtId="38" fontId="259" fillId="101" borderId="0">
      <alignment horizontal="right" vertical="top"/>
    </xf>
    <xf numFmtId="0" fontId="262" fillId="0" borderId="41" applyFill="0" applyBorder="0" applyProtection="0"/>
    <xf numFmtId="0" fontId="307" fillId="0" borderId="0" applyFill="0" applyBorder="0" applyProtection="0"/>
    <xf numFmtId="0" fontId="175" fillId="0" borderId="93" applyFill="0" applyBorder="0" applyProtection="0">
      <alignment vertical="center"/>
    </xf>
    <xf numFmtId="3" fontId="308" fillId="0" borderId="0">
      <alignment horizontal="center" vertical="center" textRotation="90" wrapText="1"/>
    </xf>
    <xf numFmtId="311" fontId="46" fillId="0" borderId="104">
      <alignment vertical="top" wrapText="1"/>
    </xf>
    <xf numFmtId="0" fontId="52"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312" fontId="310" fillId="0" borderId="104">
      <alignment vertical="top" wrapText="1"/>
    </xf>
    <xf numFmtId="4" fontId="162" fillId="0" borderId="104">
      <alignment horizontal="left" vertical="center"/>
    </xf>
    <xf numFmtId="4" fontId="162" fillId="0" borderId="104"/>
    <xf numFmtId="4" fontId="162" fillId="82" borderId="104"/>
    <xf numFmtId="4" fontId="162" fillId="103" borderId="104"/>
    <xf numFmtId="4" fontId="207" fillId="104" borderId="104"/>
    <xf numFmtId="4" fontId="311" fillId="44" borderId="104"/>
    <xf numFmtId="4" fontId="312" fillId="0" borderId="104">
      <alignment horizontal="center" wrapText="1"/>
    </xf>
    <xf numFmtId="312" fontId="162" fillId="0" borderId="104"/>
    <xf numFmtId="312" fontId="310" fillId="0" borderId="104">
      <alignment horizontal="center" vertical="center" wrapText="1"/>
    </xf>
    <xf numFmtId="312" fontId="310" fillId="0" borderId="104">
      <alignment vertical="top" wrapText="1"/>
    </xf>
    <xf numFmtId="0" fontId="33" fillId="0" borderId="0" applyNumberFormat="0" applyFill="0" applyBorder="0" applyAlignment="0" applyProtection="0"/>
    <xf numFmtId="186" fontId="15" fillId="0" borderId="0" applyFont="0" applyFill="0" applyBorder="0" applyAlignment="0" applyProtection="0"/>
    <xf numFmtId="186" fontId="9" fillId="0" borderId="0" applyFont="0" applyFill="0" applyBorder="0" applyAlignment="0" applyProtection="0"/>
    <xf numFmtId="186" fontId="15" fillId="0" borderId="0" applyFont="0" applyFill="0" applyBorder="0" applyAlignment="0" applyProtection="0"/>
    <xf numFmtId="0" fontId="33" fillId="0" borderId="89" applyNumberFormat="0" applyFill="0" applyAlignment="0" applyProtection="0"/>
    <xf numFmtId="0" fontId="9" fillId="0" borderId="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0" fontId="33" fillId="33" borderId="0" applyFill="0">
      <alignment wrapText="1"/>
    </xf>
    <xf numFmtId="313" fontId="313" fillId="0" borderId="0"/>
    <xf numFmtId="49" fontId="308" fillId="0" borderId="104">
      <alignment horizontal="right" vertical="top" wrapText="1"/>
    </xf>
    <xf numFmtId="170" fontId="314" fillId="0" borderId="0">
      <alignment horizontal="right" vertical="top" wrapText="1"/>
    </xf>
    <xf numFmtId="0" fontId="315" fillId="0" borderId="0"/>
    <xf numFmtId="0" fontId="15" fillId="0" borderId="0"/>
    <xf numFmtId="0" fontId="15" fillId="0" borderId="0"/>
    <xf numFmtId="0" fontId="15" fillId="0" borderId="0"/>
    <xf numFmtId="49" fontId="59" fillId="0" borderId="0" applyBorder="0">
      <alignment vertical="top"/>
    </xf>
    <xf numFmtId="1" fontId="316" fillId="0" borderId="104">
      <alignment horizontal="left" vertical="center"/>
    </xf>
    <xf numFmtId="0"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312" fontId="317" fillId="0" borderId="104">
      <alignment vertical="top"/>
    </xf>
    <xf numFmtId="0"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9"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3"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3"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5" fillId="25" borderId="52" applyNumberFormat="0" applyFont="0" applyAlignment="0" applyProtection="0"/>
    <xf numFmtId="0" fontId="13" fillId="25" borderId="52" applyNumberFormat="0" applyFont="0" applyAlignment="0" applyProtection="0"/>
    <xf numFmtId="49" fontId="207" fillId="0" borderId="3">
      <alignment horizontal="left" vertical="center"/>
    </xf>
    <xf numFmtId="206" fontId="318" fillId="0" borderId="104"/>
    <xf numFmtId="0" fontId="9" fillId="0" borderId="104" applyNumberFormat="0" applyFont="0" applyFill="0" applyAlignment="0" applyProtection="0"/>
    <xf numFmtId="3" fontId="319" fillId="105" borderId="3">
      <alignment horizontal="justify" vertical="center"/>
    </xf>
    <xf numFmtId="38" fontId="26" fillId="0" borderId="0">
      <alignment vertical="top"/>
    </xf>
    <xf numFmtId="49" fontId="320" fillId="106" borderId="67" applyBorder="0" applyProtection="0">
      <alignment horizontal="left" vertical="center"/>
    </xf>
    <xf numFmtId="49" fontId="314" fillId="0" borderId="0"/>
    <xf numFmtId="49" fontId="321" fillId="0" borderId="0">
      <alignment vertical="top"/>
    </xf>
    <xf numFmtId="170" fontId="33" fillId="0" borderId="0" applyFill="0" applyBorder="0" applyAlignment="0" applyProtection="0"/>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49" fontId="33" fillId="0" borderId="0">
      <alignment horizontal="center"/>
    </xf>
    <xf numFmtId="2" fontId="33" fillId="0" borderId="0" applyFill="0" applyBorder="0" applyAlignment="0" applyProtection="0"/>
    <xf numFmtId="172" fontId="15"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244" fontId="9" fillId="0" borderId="0" applyFont="0" applyFill="0" applyBorder="0" applyAlignment="0" applyProtection="0"/>
    <xf numFmtId="314" fontId="46" fillId="0" borderId="3">
      <alignment vertical="top" wrapText="1"/>
    </xf>
    <xf numFmtId="240" fontId="9" fillId="0" borderId="104" applyFont="0" applyFill="0" applyBorder="0" applyProtection="0">
      <alignment horizontal="center" vertical="center"/>
    </xf>
    <xf numFmtId="240" fontId="9" fillId="0" borderId="104" applyFont="0" applyFill="0" applyBorder="0" applyProtection="0">
      <alignment horizontal="center" vertical="center"/>
    </xf>
    <xf numFmtId="3" fontId="9" fillId="0" borderId="0" applyFont="0" applyBorder="0">
      <alignment horizontal="center"/>
    </xf>
    <xf numFmtId="49" fontId="310" fillId="0" borderId="104">
      <alignment horizontal="center" vertical="center" wrapText="1"/>
    </xf>
    <xf numFmtId="49" fontId="310" fillId="0" borderId="104">
      <alignment horizontal="center" vertical="center" wrapText="1"/>
    </xf>
    <xf numFmtId="49" fontId="306" fillId="0" borderId="104" applyNumberFormat="0" applyFill="0" applyAlignment="0" applyProtection="0"/>
    <xf numFmtId="0" fontId="13" fillId="0" borderId="0"/>
    <xf numFmtId="9" fontId="2" fillId="0" borderId="0" applyFont="0" applyFill="0" applyBorder="0" applyAlignment="0" applyProtection="0"/>
    <xf numFmtId="0" fontId="1" fillId="0" borderId="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327" fillId="107" borderId="43" applyNumberFormat="0" applyAlignment="0"/>
    <xf numFmtId="0" fontId="28" fillId="0" borderId="43" applyNumberFormat="0" applyAlignment="0">
      <protection locked="0"/>
    </xf>
    <xf numFmtId="0" fontId="59" fillId="0" borderId="43" applyNumberFormat="0" applyAlignment="0">
      <protection locked="0"/>
    </xf>
    <xf numFmtId="0" fontId="59" fillId="0" borderId="43" applyNumberFormat="0" applyAlignment="0">
      <protection locked="0"/>
    </xf>
    <xf numFmtId="0" fontId="59" fillId="0" borderId="43" applyNumberFormat="0" applyAlignment="0">
      <protection locked="0"/>
    </xf>
    <xf numFmtId="0" fontId="59" fillId="0" borderId="43" applyNumberFormat="0" applyAlignment="0">
      <protection locked="0"/>
    </xf>
    <xf numFmtId="240" fontId="59" fillId="3" borderId="0">
      <protection locked="0"/>
    </xf>
    <xf numFmtId="176" fontId="59" fillId="3" borderId="0">
      <protection locked="0"/>
    </xf>
    <xf numFmtId="316" fontId="59" fillId="3" borderId="0">
      <protection locked="0"/>
    </xf>
    <xf numFmtId="0" fontId="28" fillId="108" borderId="43" applyAlignment="0">
      <alignment horizontal="left" vertical="center"/>
    </xf>
    <xf numFmtId="0" fontId="28" fillId="11" borderId="43" applyNumberFormat="0" applyAlignment="0"/>
    <xf numFmtId="0" fontId="59" fillId="11" borderId="43" applyNumberFormat="0" applyAlignment="0"/>
    <xf numFmtId="0" fontId="59" fillId="11" borderId="43" applyNumberFormat="0" applyAlignment="0"/>
    <xf numFmtId="0" fontId="59" fillId="11" borderId="43" applyNumberFormat="0" applyAlignment="0"/>
    <xf numFmtId="0" fontId="59" fillId="11" borderId="43" applyNumberFormat="0" applyAlignment="0"/>
    <xf numFmtId="0" fontId="59" fillId="23" borderId="43" applyNumberFormat="0" applyAlignment="0"/>
    <xf numFmtId="0" fontId="28" fillId="32" borderId="44" applyNumberFormat="0">
      <alignment horizontal="center" vertical="center"/>
    </xf>
    <xf numFmtId="0" fontId="28" fillId="32" borderId="44" applyNumberFormat="0">
      <alignment horizontal="center" vertical="center"/>
    </xf>
    <xf numFmtId="0" fontId="28" fillId="32" borderId="44" applyNumberFormat="0">
      <alignment horizontal="center" vertical="center"/>
    </xf>
    <xf numFmtId="0" fontId="28" fillId="32" borderId="44" applyNumberFormat="0">
      <alignment horizontal="center" vertical="center"/>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49" fontId="328" fillId="0" borderId="0" applyNumberFormat="0" applyFill="0" applyBorder="0" applyAlignment="0" applyProtection="0">
      <alignment vertical="top"/>
    </xf>
    <xf numFmtId="0" fontId="329" fillId="0" borderId="0" applyNumberFormat="0" applyFill="0" applyBorder="0" applyAlignment="0" applyProtection="0">
      <alignment vertical="top"/>
      <protection locked="0"/>
    </xf>
    <xf numFmtId="0" fontId="329" fillId="0" borderId="0" applyNumberFormat="0" applyFill="0" applyBorder="0" applyAlignment="0" applyProtection="0">
      <alignment vertical="top"/>
      <protection locked="0"/>
    </xf>
    <xf numFmtId="0" fontId="329" fillId="0" borderId="0" applyNumberFormat="0" applyFill="0" applyBorder="0" applyAlignment="0" applyProtection="0">
      <alignment vertical="top"/>
      <protection locked="0"/>
    </xf>
    <xf numFmtId="0" fontId="1" fillId="0" borderId="0"/>
    <xf numFmtId="0" fontId="15" fillId="0" borderId="0"/>
    <xf numFmtId="0" fontId="15" fillId="0" borderId="0"/>
    <xf numFmtId="0" fontId="1" fillId="0" borderId="0"/>
    <xf numFmtId="0" fontId="1" fillId="0" borderId="0"/>
    <xf numFmtId="0" fontId="1" fillId="0" borderId="0"/>
    <xf numFmtId="0" fontId="9" fillId="0" borderId="0"/>
    <xf numFmtId="0" fontId="15" fillId="0" borderId="0"/>
    <xf numFmtId="0" fontId="3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317" fontId="13" fillId="0" borderId="0" applyFont="0" applyFill="0" applyBorder="0" applyAlignment="0" applyProtection="0"/>
  </cellStyleXfs>
  <cellXfs count="547">
    <xf numFmtId="0" fontId="0" fillId="0" borderId="0" xfId="0"/>
    <xf numFmtId="49" fontId="5" fillId="0" borderId="1" xfId="0" applyNumberFormat="1" applyFont="1" applyBorder="1" applyAlignment="1">
      <alignment horizontal="left" vertical="top" wrapText="1"/>
    </xf>
    <xf numFmtId="49" fontId="5" fillId="0" borderId="9" xfId="0" applyNumberFormat="1" applyFont="1" applyBorder="1" applyAlignment="1">
      <alignment horizontal="left" vertical="top" wrapText="1"/>
    </xf>
    <xf numFmtId="49" fontId="5" fillId="0" borderId="9" xfId="0" applyNumberFormat="1" applyFont="1" applyBorder="1" applyAlignment="1">
      <alignment horizontal="left" vertical="top"/>
    </xf>
    <xf numFmtId="49" fontId="5" fillId="0" borderId="7" xfId="0" applyNumberFormat="1" applyFont="1" applyBorder="1" applyAlignment="1">
      <alignment horizontal="left" vertical="top" wrapText="1"/>
    </xf>
    <xf numFmtId="49" fontId="5" fillId="0" borderId="9" xfId="0" applyNumberFormat="1" applyFont="1" applyBorder="1" applyAlignment="1">
      <alignment horizontal="left" vertical="top" wrapText="1"/>
    </xf>
    <xf numFmtId="49" fontId="5" fillId="0" borderId="10" xfId="0" applyNumberFormat="1" applyFont="1" applyBorder="1" applyAlignment="1">
      <alignment horizontal="left" vertical="top" wrapText="1"/>
    </xf>
    <xf numFmtId="49" fontId="5" fillId="0" borderId="0" xfId="0" applyNumberFormat="1" applyFont="1" applyAlignment="1">
      <alignment vertical="top"/>
    </xf>
    <xf numFmtId="49" fontId="5" fillId="0" borderId="0" xfId="0" applyNumberFormat="1" applyFont="1" applyAlignment="1">
      <alignment horizontal="right" vertical="top"/>
    </xf>
    <xf numFmtId="49" fontId="5" fillId="0" borderId="0" xfId="0" applyNumberFormat="1" applyFont="1" applyAlignment="1">
      <alignment horizontal="center" vertical="top"/>
    </xf>
    <xf numFmtId="49" fontId="5" fillId="0" borderId="16" xfId="0" applyNumberFormat="1" applyFont="1" applyBorder="1" applyAlignment="1">
      <alignment horizontal="center" vertical="top"/>
    </xf>
    <xf numFmtId="49" fontId="5" fillId="0" borderId="8" xfId="0" applyNumberFormat="1" applyFont="1" applyBorder="1" applyAlignment="1">
      <alignment horizontal="left" vertical="top"/>
    </xf>
    <xf numFmtId="49" fontId="5" fillId="0" borderId="5" xfId="0" applyNumberFormat="1" applyFont="1" applyBorder="1" applyAlignment="1">
      <alignment horizontal="center" vertical="top" wrapText="1"/>
    </xf>
    <xf numFmtId="49" fontId="5" fillId="0" borderId="5" xfId="0" applyNumberFormat="1" applyFont="1" applyBorder="1" applyAlignment="1">
      <alignment horizontal="center" vertical="top"/>
    </xf>
    <xf numFmtId="49" fontId="7" fillId="0" borderId="17" xfId="0" applyNumberFormat="1" applyFont="1" applyBorder="1" applyAlignment="1">
      <alignment horizontal="center" vertical="top"/>
    </xf>
    <xf numFmtId="49" fontId="7" fillId="0" borderId="11" xfId="0" applyNumberFormat="1" applyFont="1" applyBorder="1" applyAlignment="1">
      <alignment horizontal="left" vertical="top" wrapText="1"/>
    </xf>
    <xf numFmtId="49" fontId="5" fillId="0" borderId="16" xfId="0" applyNumberFormat="1" applyFont="1" applyBorder="1" applyAlignment="1">
      <alignment horizontal="center" vertical="top" wrapText="1"/>
    </xf>
    <xf numFmtId="49" fontId="5" fillId="0" borderId="5" xfId="0" applyNumberFormat="1" applyFont="1" applyBorder="1" applyAlignment="1">
      <alignment horizontal="center" vertical="top"/>
    </xf>
    <xf numFmtId="49" fontId="5" fillId="0" borderId="0" xfId="0" applyNumberFormat="1" applyFont="1" applyAlignment="1">
      <alignment vertical="top" wrapText="1"/>
    </xf>
    <xf numFmtId="49" fontId="5" fillId="0" borderId="0" xfId="0" applyNumberFormat="1" applyFont="1" applyAlignment="1">
      <alignment horizontal="left" vertical="top" wrapText="1"/>
    </xf>
    <xf numFmtId="49" fontId="8" fillId="0" borderId="0" xfId="0" applyNumberFormat="1" applyFont="1" applyAlignment="1">
      <alignment horizontal="center" vertical="top" wrapText="1"/>
    </xf>
    <xf numFmtId="49" fontId="5" fillId="0" borderId="3" xfId="0" applyNumberFormat="1" applyFont="1" applyBorder="1" applyAlignment="1">
      <alignment horizontal="left" vertical="top" wrapText="1"/>
    </xf>
    <xf numFmtId="49" fontId="5" fillId="0" borderId="4"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49" fontId="5" fillId="0" borderId="0" xfId="0" applyNumberFormat="1" applyFont="1" applyAlignment="1">
      <alignment horizontal="right" vertical="top" wrapText="1"/>
    </xf>
    <xf numFmtId="49" fontId="5" fillId="0" borderId="9" xfId="0" quotePrefix="1" applyNumberFormat="1" applyFont="1" applyBorder="1" applyAlignment="1">
      <alignment horizontal="left" vertical="top" wrapText="1"/>
    </xf>
    <xf numFmtId="49" fontId="5" fillId="0" borderId="11" xfId="0" quotePrefix="1" applyNumberFormat="1" applyFont="1" applyBorder="1" applyAlignment="1">
      <alignment horizontal="left" vertical="top" wrapText="1"/>
    </xf>
    <xf numFmtId="49" fontId="5" fillId="0" borderId="24" xfId="0" applyNumberFormat="1" applyFont="1" applyBorder="1" applyAlignment="1">
      <alignment horizontal="center" vertical="top" wrapText="1"/>
    </xf>
    <xf numFmtId="49" fontId="5" fillId="0" borderId="23"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49" fontId="8" fillId="0" borderId="23"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left" vertical="top" wrapText="1"/>
    </xf>
    <xf numFmtId="49" fontId="5" fillId="0" borderId="28" xfId="0" applyNumberFormat="1" applyFont="1" applyBorder="1" applyAlignment="1">
      <alignment horizontal="left" vertical="top" wrapText="1"/>
    </xf>
    <xf numFmtId="49" fontId="8" fillId="0" borderId="19" xfId="0" applyNumberFormat="1" applyFont="1" applyBorder="1" applyAlignment="1">
      <alignment horizontal="center" vertical="top" wrapText="1"/>
    </xf>
    <xf numFmtId="49" fontId="5" fillId="0" borderId="29" xfId="0" applyNumberFormat="1" applyFont="1" applyBorder="1" applyAlignment="1">
      <alignment horizontal="center" vertical="top" wrapText="1"/>
    </xf>
    <xf numFmtId="49" fontId="5" fillId="0" borderId="30" xfId="0" applyNumberFormat="1" applyFont="1" applyBorder="1" applyAlignment="1">
      <alignment horizontal="left" vertical="top" wrapText="1"/>
    </xf>
    <xf numFmtId="49" fontId="5" fillId="0" borderId="28" xfId="0" quotePrefix="1" applyNumberFormat="1" applyFont="1" applyBorder="1" applyAlignment="1">
      <alignment horizontal="left" vertical="top" wrapText="1"/>
    </xf>
    <xf numFmtId="49" fontId="5" fillId="0" borderId="32" xfId="0" applyNumberFormat="1" applyFont="1" applyBorder="1" applyAlignment="1">
      <alignment horizontal="center" vertical="top" wrapText="1"/>
    </xf>
    <xf numFmtId="49" fontId="5" fillId="0" borderId="33" xfId="0" applyNumberFormat="1" applyFont="1" applyBorder="1" applyAlignment="1">
      <alignment horizontal="left" vertical="top" wrapText="1"/>
    </xf>
    <xf numFmtId="49" fontId="5" fillId="0" borderId="30" xfId="0" quotePrefix="1" applyNumberFormat="1" applyFont="1" applyBorder="1" applyAlignment="1">
      <alignment horizontal="left" vertical="top" wrapText="1"/>
    </xf>
    <xf numFmtId="49" fontId="5" fillId="0" borderId="8" xfId="0" quotePrefix="1" applyNumberFormat="1" applyFont="1" applyBorder="1" applyAlignment="1">
      <alignment horizontal="left" vertical="top" wrapText="1"/>
    </xf>
    <xf numFmtId="49" fontId="5" fillId="0" borderId="17" xfId="0" applyNumberFormat="1" applyFont="1" applyBorder="1" applyAlignment="1">
      <alignment horizontal="center" vertical="top" wrapText="1"/>
    </xf>
    <xf numFmtId="49" fontId="5" fillId="0" borderId="29"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0" xfId="0" applyNumberFormat="1" applyFont="1" applyAlignment="1">
      <alignment horizontal="center" vertical="top" wrapText="1"/>
    </xf>
    <xf numFmtId="49" fontId="8" fillId="0" borderId="20" xfId="0" applyNumberFormat="1" applyFont="1" applyBorder="1" applyAlignment="1">
      <alignment horizontal="center" vertical="top" wrapText="1"/>
    </xf>
    <xf numFmtId="49" fontId="5" fillId="0" borderId="34" xfId="0" applyNumberFormat="1" applyFont="1" applyBorder="1" applyAlignment="1">
      <alignment horizontal="center" vertical="top" wrapText="1"/>
    </xf>
    <xf numFmtId="49" fontId="5" fillId="0" borderId="35" xfId="0" applyNumberFormat="1" applyFont="1" applyBorder="1" applyAlignment="1">
      <alignment horizontal="left" vertical="top" wrapText="1"/>
    </xf>
    <xf numFmtId="49" fontId="5" fillId="0" borderId="36" xfId="0" quotePrefix="1" applyNumberFormat="1" applyFont="1" applyBorder="1" applyAlignment="1">
      <alignment horizontal="left" vertical="top" wrapText="1"/>
    </xf>
    <xf numFmtId="49" fontId="8" fillId="0" borderId="0"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49" fontId="5" fillId="0" borderId="0" xfId="0" applyNumberFormat="1" applyFont="1" applyBorder="1" applyAlignment="1">
      <alignment horizontal="left" vertical="top" wrapText="1"/>
    </xf>
    <xf numFmtId="49" fontId="5" fillId="0" borderId="0" xfId="0" quotePrefix="1" applyNumberFormat="1" applyFont="1" applyBorder="1" applyAlignment="1">
      <alignment horizontal="left" vertical="top" wrapText="1"/>
    </xf>
    <xf numFmtId="0" fontId="18" fillId="0" borderId="0" xfId="106" applyFont="1"/>
    <xf numFmtId="0" fontId="18" fillId="0" borderId="1" xfId="106" applyFont="1" applyBorder="1"/>
    <xf numFmtId="0" fontId="18" fillId="0" borderId="1" xfId="106" applyFont="1" applyBorder="1" applyAlignment="1">
      <alignment horizontal="center" vertical="center"/>
    </xf>
    <xf numFmtId="0" fontId="19" fillId="7" borderId="1" xfId="106" applyFont="1" applyFill="1" applyBorder="1"/>
    <xf numFmtId="0" fontId="18" fillId="7" borderId="1" xfId="106" applyFont="1" applyFill="1" applyBorder="1" applyAlignment="1">
      <alignment horizontal="center" vertical="center"/>
    </xf>
    <xf numFmtId="165" fontId="10" fillId="0" borderId="1" xfId="15" applyNumberFormat="1" applyFont="1" applyFill="1" applyBorder="1" applyAlignment="1" applyProtection="1">
      <alignment horizontal="center" vertical="center"/>
    </xf>
    <xf numFmtId="49" fontId="10" fillId="0" borderId="1" xfId="107" applyNumberFormat="1" applyFont="1" applyFill="1" applyBorder="1" applyAlignment="1" applyProtection="1">
      <alignment horizontal="center" vertical="center" wrapText="1"/>
    </xf>
    <xf numFmtId="0" fontId="10" fillId="0" borderId="1" xfId="107" applyNumberFormat="1" applyFont="1" applyFill="1" applyBorder="1" applyAlignment="1" applyProtection="1">
      <alignment horizontal="center" vertical="center"/>
    </xf>
    <xf numFmtId="0" fontId="10" fillId="0" borderId="1" xfId="107" applyNumberFormat="1" applyFont="1" applyFill="1" applyBorder="1" applyAlignment="1" applyProtection="1">
      <alignment horizontal="center" vertical="center" wrapText="1"/>
    </xf>
    <xf numFmtId="0" fontId="10" fillId="0" borderId="39" xfId="107" applyNumberFormat="1" applyFont="1" applyFill="1" applyBorder="1" applyAlignment="1" applyProtection="1">
      <alignment horizontal="center" vertical="center" wrapText="1"/>
    </xf>
    <xf numFmtId="49" fontId="20" fillId="8" borderId="1" xfId="107" applyNumberFormat="1" applyFont="1" applyFill="1" applyBorder="1" applyAlignment="1" applyProtection="1">
      <alignment horizontal="center" vertical="center" wrapText="1"/>
    </xf>
    <xf numFmtId="49" fontId="20" fillId="8" borderId="2" xfId="107" applyNumberFormat="1" applyFont="1" applyFill="1" applyBorder="1" applyAlignment="1" applyProtection="1">
      <alignment horizontal="center" vertical="center" wrapText="1"/>
    </xf>
    <xf numFmtId="49" fontId="10" fillId="8" borderId="2" xfId="107" applyNumberFormat="1" applyFont="1" applyFill="1" applyBorder="1" applyAlignment="1" applyProtection="1">
      <alignment horizontal="center" vertical="center" wrapText="1"/>
    </xf>
    <xf numFmtId="49" fontId="20" fillId="8" borderId="40" xfId="107" applyNumberFormat="1" applyFont="1" applyFill="1" applyBorder="1" applyAlignment="1" applyProtection="1">
      <alignment horizontal="center" vertical="center" wrapText="1"/>
    </xf>
    <xf numFmtId="49" fontId="20" fillId="0" borderId="0" xfId="107" applyNumberFormat="1" applyFont="1" applyFill="1" applyBorder="1" applyAlignment="1" applyProtection="1">
      <alignment horizontal="right" vertical="center"/>
    </xf>
    <xf numFmtId="166" fontId="10" fillId="0" borderId="0" xfId="107" applyNumberFormat="1" applyFont="1" applyFill="1" applyBorder="1" applyAlignment="1" applyProtection="1">
      <alignment horizontal="center" vertical="center"/>
    </xf>
    <xf numFmtId="166" fontId="20" fillId="0" borderId="42" xfId="107" applyNumberFormat="1" applyFont="1" applyFill="1" applyBorder="1" applyAlignment="1" applyProtection="1">
      <alignment horizontal="centerContinuous" vertical="center"/>
    </xf>
    <xf numFmtId="0" fontId="21" fillId="0" borderId="0" xfId="107" applyNumberFormat="1" applyFont="1" applyFill="1" applyBorder="1" applyAlignment="1" applyProtection="1">
      <alignment vertical="center"/>
    </xf>
    <xf numFmtId="0" fontId="5" fillId="0" borderId="0" xfId="205" applyFont="1"/>
    <xf numFmtId="0" fontId="8" fillId="0" borderId="0" xfId="205" applyFont="1" applyBorder="1" applyAlignment="1">
      <alignment horizontal="center" vertical="center"/>
    </xf>
    <xf numFmtId="0" fontId="5" fillId="0" borderId="0" xfId="106" applyFont="1" applyAlignment="1">
      <alignment horizontal="right"/>
    </xf>
    <xf numFmtId="0" fontId="78" fillId="37" borderId="35" xfId="205" applyFont="1" applyFill="1" applyBorder="1" applyAlignment="1">
      <alignment vertical="center"/>
    </xf>
    <xf numFmtId="0" fontId="78" fillId="37" borderId="10" xfId="205" applyFont="1" applyFill="1" applyBorder="1" applyAlignment="1">
      <alignment horizontal="center"/>
    </xf>
    <xf numFmtId="49" fontId="78" fillId="37" borderId="54" xfId="205" applyNumberFormat="1" applyFont="1" applyFill="1" applyBorder="1" applyAlignment="1" applyProtection="1">
      <alignment horizontal="center" vertical="center"/>
      <protection locked="0"/>
    </xf>
    <xf numFmtId="2" fontId="78" fillId="37" borderId="7" xfId="205" applyNumberFormat="1" applyFont="1" applyFill="1" applyBorder="1" applyAlignment="1" applyProtection="1">
      <alignment vertical="center" wrapText="1"/>
      <protection locked="0"/>
    </xf>
    <xf numFmtId="0" fontId="78" fillId="0" borderId="7" xfId="205" applyFont="1" applyBorder="1" applyAlignment="1" applyProtection="1">
      <alignment vertical="center"/>
      <protection locked="0"/>
    </xf>
    <xf numFmtId="0" fontId="78" fillId="7" borderId="7" xfId="205" applyFont="1" applyFill="1" applyBorder="1" applyAlignment="1" applyProtection="1">
      <alignment horizontal="center" vertical="center"/>
    </xf>
    <xf numFmtId="2" fontId="78" fillId="0" borderId="7" xfId="205" applyNumberFormat="1" applyFont="1" applyBorder="1" applyAlignment="1" applyProtection="1">
      <alignment horizontal="center" vertical="center"/>
      <protection locked="0"/>
    </xf>
    <xf numFmtId="2" fontId="78" fillId="7" borderId="61" xfId="205" applyNumberFormat="1" applyFont="1" applyFill="1" applyBorder="1" applyAlignment="1" applyProtection="1">
      <alignment horizontal="center" vertical="center"/>
    </xf>
    <xf numFmtId="2" fontId="78" fillId="7" borderId="7" xfId="205" applyNumberFormat="1" applyFont="1" applyFill="1" applyBorder="1" applyAlignment="1" applyProtection="1">
      <alignment horizontal="center" vertical="center"/>
    </xf>
    <xf numFmtId="2" fontId="78" fillId="7" borderId="8" xfId="205" applyNumberFormat="1" applyFont="1" applyFill="1" applyBorder="1" applyAlignment="1" applyProtection="1">
      <alignment horizontal="center" vertical="center"/>
    </xf>
    <xf numFmtId="49" fontId="78" fillId="37" borderId="60" xfId="205" applyNumberFormat="1" applyFont="1" applyFill="1" applyBorder="1" applyAlignment="1" applyProtection="1">
      <alignment horizontal="center" vertical="center"/>
      <protection locked="0"/>
    </xf>
    <xf numFmtId="0" fontId="78" fillId="37" borderId="1" xfId="205" applyFont="1" applyFill="1" applyBorder="1" applyAlignment="1" applyProtection="1">
      <alignment vertical="center" wrapText="1"/>
      <protection locked="0"/>
    </xf>
    <xf numFmtId="0" fontId="78" fillId="0" borderId="4" xfId="205" applyFont="1" applyBorder="1" applyAlignment="1" applyProtection="1">
      <alignment vertical="center"/>
      <protection locked="0"/>
    </xf>
    <xf numFmtId="0" fontId="78" fillId="7" borderId="4" xfId="205" applyFont="1" applyFill="1" applyBorder="1" applyAlignment="1" applyProtection="1">
      <alignment horizontal="center" vertical="center"/>
    </xf>
    <xf numFmtId="2" fontId="78" fillId="0" borderId="4" xfId="205" applyNumberFormat="1" applyFont="1" applyBorder="1" applyAlignment="1" applyProtection="1">
      <alignment horizontal="center" vertical="center"/>
      <protection locked="0"/>
    </xf>
    <xf numFmtId="2" fontId="78" fillId="7" borderId="63" xfId="205" applyNumberFormat="1" applyFont="1" applyFill="1" applyBorder="1" applyAlignment="1" applyProtection="1">
      <alignment horizontal="center" vertical="center"/>
    </xf>
    <xf numFmtId="2" fontId="78" fillId="7" borderId="4" xfId="205" applyNumberFormat="1" applyFont="1" applyFill="1" applyBorder="1" applyAlignment="1" applyProtection="1">
      <alignment horizontal="center" vertical="center"/>
    </xf>
    <xf numFmtId="2" fontId="78" fillId="7" borderId="25" xfId="205" applyNumberFormat="1" applyFont="1" applyFill="1" applyBorder="1" applyAlignment="1" applyProtection="1">
      <alignment horizontal="center" vertical="center"/>
    </xf>
    <xf numFmtId="0" fontId="78" fillId="37" borderId="5" xfId="205" applyFont="1" applyFill="1" applyBorder="1" applyAlignment="1" applyProtection="1">
      <alignment vertical="center" wrapText="1"/>
      <protection locked="0"/>
    </xf>
    <xf numFmtId="0" fontId="78" fillId="0" borderId="1" xfId="205" applyFont="1" applyBorder="1" applyAlignment="1" applyProtection="1">
      <alignment vertical="center"/>
      <protection locked="0"/>
    </xf>
    <xf numFmtId="2" fontId="78" fillId="0" borderId="1" xfId="205" applyNumberFormat="1" applyFont="1" applyBorder="1" applyAlignment="1" applyProtection="1">
      <alignment horizontal="center" vertical="center"/>
      <protection locked="0"/>
    </xf>
    <xf numFmtId="2" fontId="78" fillId="7" borderId="39" xfId="205" applyNumberFormat="1" applyFont="1" applyFill="1" applyBorder="1" applyAlignment="1" applyProtection="1">
      <alignment horizontal="center" vertical="center"/>
    </xf>
    <xf numFmtId="2" fontId="78" fillId="7" borderId="1" xfId="205" applyNumberFormat="1" applyFont="1" applyFill="1" applyBorder="1" applyAlignment="1" applyProtection="1">
      <alignment horizontal="center" vertical="center"/>
    </xf>
    <xf numFmtId="2" fontId="78" fillId="7" borderId="9" xfId="205" applyNumberFormat="1" applyFont="1" applyFill="1" applyBorder="1" applyAlignment="1" applyProtection="1">
      <alignment horizontal="center" vertical="center"/>
    </xf>
    <xf numFmtId="49" fontId="78" fillId="37" borderId="64" xfId="205" applyNumberFormat="1" applyFont="1" applyFill="1" applyBorder="1" applyAlignment="1" applyProtection="1">
      <alignment horizontal="center" vertical="center"/>
      <protection locked="0"/>
    </xf>
    <xf numFmtId="0" fontId="78" fillId="37" borderId="17" xfId="205" applyFont="1" applyFill="1" applyBorder="1" applyAlignment="1" applyProtection="1">
      <alignment vertical="center" wrapText="1"/>
      <protection locked="0"/>
    </xf>
    <xf numFmtId="0" fontId="78" fillId="0" borderId="10" xfId="205" applyFont="1" applyBorder="1" applyAlignment="1" applyProtection="1">
      <alignment vertical="center"/>
      <protection locked="0"/>
    </xf>
    <xf numFmtId="0" fontId="78" fillId="7" borderId="10" xfId="205" applyFont="1" applyFill="1" applyBorder="1" applyAlignment="1" applyProtection="1">
      <alignment horizontal="center" vertical="center"/>
    </xf>
    <xf numFmtId="2" fontId="78" fillId="0" borderId="10" xfId="205" applyNumberFormat="1" applyFont="1" applyBorder="1" applyAlignment="1" applyProtection="1">
      <alignment horizontal="center" vertical="center"/>
      <protection locked="0"/>
    </xf>
    <xf numFmtId="2" fontId="78" fillId="7" borderId="59" xfId="205" applyNumberFormat="1" applyFont="1" applyFill="1" applyBorder="1" applyAlignment="1" applyProtection="1">
      <alignment horizontal="center" vertical="center"/>
    </xf>
    <xf numFmtId="2" fontId="78" fillId="7" borderId="10" xfId="205" applyNumberFormat="1" applyFont="1" applyFill="1" applyBorder="1" applyAlignment="1" applyProtection="1">
      <alignment horizontal="center" vertical="center"/>
    </xf>
    <xf numFmtId="2" fontId="78" fillId="7" borderId="11" xfId="205" applyNumberFormat="1" applyFont="1" applyFill="1" applyBorder="1" applyAlignment="1" applyProtection="1">
      <alignment horizontal="center" vertical="center"/>
    </xf>
    <xf numFmtId="0" fontId="78" fillId="37" borderId="16" xfId="205" applyFont="1" applyFill="1" applyBorder="1" applyAlignment="1" applyProtection="1">
      <alignment vertical="center" wrapText="1"/>
      <protection locked="0"/>
    </xf>
    <xf numFmtId="0" fontId="78" fillId="7" borderId="1" xfId="205" applyFont="1" applyFill="1" applyBorder="1" applyAlignment="1" applyProtection="1">
      <alignment horizontal="center" vertical="center"/>
    </xf>
    <xf numFmtId="0" fontId="78" fillId="37" borderId="24" xfId="205" applyFont="1" applyFill="1" applyBorder="1" applyAlignment="1" applyProtection="1">
      <alignment vertical="center" wrapText="1"/>
      <protection locked="0"/>
    </xf>
    <xf numFmtId="0" fontId="78" fillId="7" borderId="27" xfId="205" applyFont="1" applyFill="1" applyBorder="1" applyAlignment="1" applyProtection="1">
      <alignment horizontal="center" vertical="center"/>
    </xf>
    <xf numFmtId="2" fontId="78" fillId="7" borderId="27" xfId="205" applyNumberFormat="1" applyFont="1" applyFill="1" applyBorder="1" applyAlignment="1" applyProtection="1">
      <alignment horizontal="center" vertical="center"/>
    </xf>
    <xf numFmtId="2" fontId="78" fillId="7" borderId="56" xfId="205" applyNumberFormat="1" applyFont="1" applyFill="1" applyBorder="1" applyAlignment="1" applyProtection="1">
      <alignment horizontal="center" vertical="center"/>
    </xf>
    <xf numFmtId="0" fontId="78" fillId="0" borderId="0" xfId="106" applyFont="1" applyAlignment="1">
      <alignment horizontal="right"/>
    </xf>
    <xf numFmtId="0" fontId="82" fillId="0" borderId="0" xfId="106" applyFont="1" applyAlignment="1">
      <alignment horizontal="right"/>
    </xf>
    <xf numFmtId="49" fontId="5" fillId="0" borderId="28" xfId="0" quotePrefix="1" applyNumberFormat="1" applyFont="1" applyBorder="1" applyAlignment="1" applyProtection="1">
      <alignment horizontal="left" vertical="top" wrapText="1"/>
      <protection locked="0"/>
    </xf>
    <xf numFmtId="0" fontId="10" fillId="39" borderId="0" xfId="404" applyFont="1" applyFill="1"/>
    <xf numFmtId="0" fontId="10" fillId="39" borderId="0" xfId="404" applyFont="1" applyFill="1" applyAlignment="1">
      <alignment horizontal="center"/>
    </xf>
    <xf numFmtId="0" fontId="20" fillId="39" borderId="0" xfId="404" applyFont="1" applyFill="1"/>
    <xf numFmtId="176" fontId="10" fillId="39" borderId="0" xfId="404" applyNumberFormat="1" applyFont="1" applyFill="1"/>
    <xf numFmtId="176" fontId="10" fillId="39" borderId="11" xfId="404" applyNumberFormat="1" applyFont="1" applyFill="1" applyBorder="1"/>
    <xf numFmtId="176" fontId="10" fillId="39" borderId="10" xfId="404" applyNumberFormat="1" applyFont="1" applyFill="1" applyBorder="1"/>
    <xf numFmtId="176" fontId="10" fillId="39" borderId="65" xfId="404" applyNumberFormat="1" applyFont="1" applyFill="1" applyBorder="1"/>
    <xf numFmtId="176" fontId="20" fillId="39" borderId="11" xfId="404" applyNumberFormat="1" applyFont="1" applyFill="1" applyBorder="1" applyAlignment="1">
      <alignment horizontal="center"/>
    </xf>
    <xf numFmtId="176" fontId="20" fillId="39" borderId="65" xfId="404" applyNumberFormat="1" applyFont="1" applyFill="1" applyBorder="1" applyAlignment="1">
      <alignment horizontal="center"/>
    </xf>
    <xf numFmtId="0" fontId="20" fillId="39" borderId="66" xfId="404" applyFont="1" applyFill="1" applyBorder="1" applyAlignment="1">
      <alignment horizontal="center" vertical="center" wrapText="1"/>
    </xf>
    <xf numFmtId="176" fontId="10" fillId="39" borderId="9" xfId="404" applyNumberFormat="1" applyFont="1" applyFill="1" applyBorder="1"/>
    <xf numFmtId="176" fontId="10" fillId="39" borderId="1" xfId="404" applyNumberFormat="1" applyFont="1" applyFill="1" applyBorder="1"/>
    <xf numFmtId="176" fontId="10" fillId="39" borderId="67" xfId="404" applyNumberFormat="1" applyFont="1" applyFill="1" applyBorder="1"/>
    <xf numFmtId="176" fontId="20" fillId="39" borderId="9" xfId="404" applyNumberFormat="1" applyFont="1" applyFill="1" applyBorder="1" applyAlignment="1">
      <alignment horizontal="center"/>
    </xf>
    <xf numFmtId="176" fontId="20" fillId="39" borderId="67" xfId="404" applyNumberFormat="1" applyFont="1" applyFill="1" applyBorder="1" applyAlignment="1">
      <alignment horizontal="center"/>
    </xf>
    <xf numFmtId="0" fontId="20" fillId="39" borderId="22" xfId="404" applyFont="1" applyFill="1" applyBorder="1" applyAlignment="1">
      <alignment horizontal="center" vertical="center" wrapText="1"/>
    </xf>
    <xf numFmtId="176" fontId="10" fillId="39" borderId="25" xfId="404" applyNumberFormat="1" applyFont="1" applyFill="1" applyBorder="1"/>
    <xf numFmtId="176" fontId="10" fillId="39" borderId="4" xfId="404" applyNumberFormat="1" applyFont="1" applyFill="1" applyBorder="1"/>
    <xf numFmtId="176" fontId="10" fillId="39" borderId="60" xfId="404" applyNumberFormat="1" applyFont="1" applyFill="1" applyBorder="1"/>
    <xf numFmtId="0" fontId="20" fillId="39" borderId="68" xfId="404" applyFont="1" applyFill="1" applyBorder="1" applyAlignment="1">
      <alignment horizontal="center" vertical="center" wrapText="1"/>
    </xf>
    <xf numFmtId="176" fontId="20" fillId="40" borderId="28" xfId="404" applyNumberFormat="1" applyFont="1" applyFill="1" applyBorder="1" applyAlignment="1">
      <alignment vertical="center"/>
    </xf>
    <xf numFmtId="176" fontId="20" fillId="40" borderId="27" xfId="404" applyNumberFormat="1" applyFont="1" applyFill="1" applyBorder="1" applyAlignment="1">
      <alignment vertical="center"/>
    </xf>
    <xf numFmtId="176" fontId="20" fillId="40" borderId="69" xfId="404" applyNumberFormat="1" applyFont="1" applyFill="1" applyBorder="1" applyAlignment="1">
      <alignment vertical="center"/>
    </xf>
    <xf numFmtId="0" fontId="20" fillId="40" borderId="58" xfId="404" applyFont="1" applyFill="1" applyBorder="1" applyAlignment="1">
      <alignment horizontal="center" vertical="center" wrapText="1"/>
    </xf>
    <xf numFmtId="176" fontId="10" fillId="39" borderId="33" xfId="404" applyNumberFormat="1" applyFont="1" applyFill="1" applyBorder="1"/>
    <xf numFmtId="176" fontId="10" fillId="39" borderId="2" xfId="404" applyNumberFormat="1" applyFont="1" applyFill="1" applyBorder="1"/>
    <xf numFmtId="176" fontId="10" fillId="39" borderId="70" xfId="404" applyNumberFormat="1" applyFont="1" applyFill="1" applyBorder="1"/>
    <xf numFmtId="0" fontId="20" fillId="39" borderId="71" xfId="404" applyFont="1" applyFill="1" applyBorder="1" applyAlignment="1">
      <alignment horizontal="center" vertical="center" wrapText="1"/>
    </xf>
    <xf numFmtId="0" fontId="10" fillId="39" borderId="22" xfId="404" applyFont="1" applyFill="1" applyBorder="1" applyAlignment="1">
      <alignment horizontal="center" vertical="center" wrapText="1"/>
    </xf>
    <xf numFmtId="0" fontId="10" fillId="39" borderId="68" xfId="404" applyFont="1" applyFill="1" applyBorder="1" applyAlignment="1">
      <alignment horizontal="center" vertical="center" wrapText="1"/>
    </xf>
    <xf numFmtId="176" fontId="20" fillId="41" borderId="8" xfId="404" applyNumberFormat="1" applyFont="1" applyFill="1" applyBorder="1"/>
    <xf numFmtId="176" fontId="20" fillId="41" borderId="7" xfId="404" applyNumberFormat="1" applyFont="1" applyFill="1" applyBorder="1"/>
    <xf numFmtId="176" fontId="20" fillId="41" borderId="54" xfId="404" applyNumberFormat="1" applyFont="1" applyFill="1" applyBorder="1"/>
    <xf numFmtId="0" fontId="20" fillId="41" borderId="73" xfId="404" applyFont="1" applyFill="1" applyBorder="1" applyAlignment="1">
      <alignment horizontal="center" vertical="center" wrapText="1"/>
    </xf>
    <xf numFmtId="176" fontId="20" fillId="42" borderId="8" xfId="404" applyNumberFormat="1" applyFont="1" applyFill="1" applyBorder="1"/>
    <xf numFmtId="176" fontId="20" fillId="42" borderId="54" xfId="404" applyNumberFormat="1" applyFont="1" applyFill="1" applyBorder="1"/>
    <xf numFmtId="0" fontId="20" fillId="42" borderId="73" xfId="404" applyFont="1" applyFill="1" applyBorder="1" applyAlignment="1">
      <alignment horizontal="center" vertical="center" wrapText="1"/>
    </xf>
    <xf numFmtId="176" fontId="10" fillId="39" borderId="66" xfId="404" applyNumberFormat="1" applyFont="1" applyFill="1" applyBorder="1"/>
    <xf numFmtId="176" fontId="10" fillId="39" borderId="22" xfId="404" applyNumberFormat="1" applyFont="1" applyFill="1" applyBorder="1"/>
    <xf numFmtId="176" fontId="10" fillId="39" borderId="68" xfId="404" applyNumberFormat="1" applyFont="1" applyFill="1" applyBorder="1"/>
    <xf numFmtId="0" fontId="10" fillId="39" borderId="66" xfId="404" applyFont="1" applyFill="1" applyBorder="1" applyAlignment="1">
      <alignment horizontal="left" vertical="center" wrapText="1"/>
    </xf>
    <xf numFmtId="0" fontId="10" fillId="39" borderId="22" xfId="404" applyFont="1" applyFill="1" applyBorder="1" applyAlignment="1">
      <alignment horizontal="left" vertical="center" wrapText="1"/>
    </xf>
    <xf numFmtId="176" fontId="20" fillId="39" borderId="9" xfId="404" applyNumberFormat="1" applyFont="1" applyFill="1" applyBorder="1"/>
    <xf numFmtId="176" fontId="20" fillId="39" borderId="1" xfId="404" applyNumberFormat="1" applyFont="1" applyFill="1" applyBorder="1"/>
    <xf numFmtId="176" fontId="20" fillId="39" borderId="67" xfId="404" applyNumberFormat="1" applyFont="1" applyFill="1" applyBorder="1"/>
    <xf numFmtId="176" fontId="20" fillId="39" borderId="15" xfId="404" applyNumberFormat="1" applyFont="1" applyFill="1" applyBorder="1" applyAlignment="1"/>
    <xf numFmtId="176" fontId="20" fillId="39" borderId="22" xfId="404" applyNumberFormat="1" applyFont="1" applyFill="1" applyBorder="1" applyAlignment="1"/>
    <xf numFmtId="176" fontId="20" fillId="39" borderId="15" xfId="404" applyNumberFormat="1" applyFont="1" applyFill="1" applyBorder="1" applyAlignment="1">
      <alignment vertical="center"/>
    </xf>
    <xf numFmtId="176" fontId="20" fillId="39" borderId="22" xfId="404" applyNumberFormat="1" applyFont="1" applyFill="1" applyBorder="1" applyAlignment="1">
      <alignment vertical="center"/>
    </xf>
    <xf numFmtId="176" fontId="20" fillId="43" borderId="9" xfId="404" applyNumberFormat="1" applyFont="1" applyFill="1" applyBorder="1" applyAlignment="1">
      <alignment vertical="center"/>
    </xf>
    <xf numFmtId="176" fontId="20" fillId="43" borderId="1" xfId="404" applyNumberFormat="1" applyFont="1" applyFill="1" applyBorder="1" applyAlignment="1">
      <alignment vertical="center"/>
    </xf>
    <xf numFmtId="176" fontId="20" fillId="43" borderId="67" xfId="404" applyNumberFormat="1" applyFont="1" applyFill="1" applyBorder="1" applyAlignment="1">
      <alignment vertical="center"/>
    </xf>
    <xf numFmtId="0" fontId="20" fillId="43" borderId="22" xfId="404" applyFont="1" applyFill="1" applyBorder="1" applyAlignment="1">
      <alignment horizontal="center" vertical="center" wrapText="1"/>
    </xf>
    <xf numFmtId="176" fontId="10" fillId="39" borderId="66" xfId="404" applyNumberFormat="1" applyFont="1" applyFill="1" applyBorder="1" applyAlignment="1">
      <alignment horizontal="center" vertical="center" wrapText="1"/>
    </xf>
    <xf numFmtId="176" fontId="10" fillId="39" borderId="22" xfId="404" applyNumberFormat="1" applyFont="1" applyFill="1" applyBorder="1" applyAlignment="1">
      <alignment horizontal="center" vertical="center" wrapText="1"/>
    </xf>
    <xf numFmtId="176" fontId="10" fillId="0" borderId="68" xfId="404" applyNumberFormat="1" applyFont="1" applyFill="1" applyBorder="1" applyAlignment="1">
      <alignment horizontal="center" vertical="center" wrapText="1"/>
    </xf>
    <xf numFmtId="176" fontId="20" fillId="42" borderId="28" xfId="404" applyNumberFormat="1" applyFont="1" applyFill="1" applyBorder="1"/>
    <xf numFmtId="176" fontId="20" fillId="42" borderId="27" xfId="404" applyNumberFormat="1" applyFont="1" applyFill="1" applyBorder="1"/>
    <xf numFmtId="176" fontId="20" fillId="42" borderId="58" xfId="404" applyNumberFormat="1" applyFont="1" applyFill="1" applyBorder="1"/>
    <xf numFmtId="176" fontId="20" fillId="42" borderId="69" xfId="404" applyNumberFormat="1" applyFont="1" applyFill="1" applyBorder="1"/>
    <xf numFmtId="4" fontId="20" fillId="42" borderId="58" xfId="404" applyNumberFormat="1" applyFont="1" applyFill="1" applyBorder="1" applyAlignment="1">
      <alignment horizontal="center" vertical="center" wrapText="1"/>
    </xf>
    <xf numFmtId="176" fontId="10" fillId="39" borderId="71" xfId="404" applyNumberFormat="1" applyFont="1" applyFill="1" applyBorder="1"/>
    <xf numFmtId="176" fontId="10" fillId="39" borderId="71" xfId="404" applyNumberFormat="1" applyFont="1" applyFill="1" applyBorder="1" applyAlignment="1">
      <alignment horizontal="center" vertical="center" wrapText="1"/>
    </xf>
    <xf numFmtId="176" fontId="20" fillId="42" borderId="58" xfId="404" applyNumberFormat="1" applyFont="1" applyFill="1" applyBorder="1" applyAlignment="1">
      <alignment horizontal="center" vertical="center" wrapText="1"/>
    </xf>
    <xf numFmtId="176" fontId="20" fillId="41" borderId="9" xfId="404" applyNumberFormat="1" applyFont="1" applyFill="1" applyBorder="1"/>
    <xf numFmtId="176" fontId="20" fillId="41" borderId="1" xfId="404" applyNumberFormat="1" applyFont="1" applyFill="1" applyBorder="1"/>
    <xf numFmtId="176" fontId="20" fillId="41" borderId="67" xfId="404" applyNumberFormat="1" applyFont="1" applyFill="1" applyBorder="1"/>
    <xf numFmtId="0" fontId="20" fillId="41" borderId="22" xfId="404" applyFont="1" applyFill="1" applyBorder="1" applyAlignment="1">
      <alignment horizontal="center" vertical="center" wrapText="1"/>
    </xf>
    <xf numFmtId="0" fontId="10" fillId="0" borderId="22" xfId="404" applyFont="1" applyFill="1" applyBorder="1" applyAlignment="1">
      <alignment horizontal="center" vertical="center" wrapText="1"/>
    </xf>
    <xf numFmtId="0" fontId="20" fillId="41" borderId="0" xfId="404" applyFont="1" applyFill="1"/>
    <xf numFmtId="176" fontId="20" fillId="41" borderId="8" xfId="404" applyNumberFormat="1" applyFont="1" applyFill="1" applyBorder="1" applyAlignment="1"/>
    <xf numFmtId="176" fontId="20" fillId="41" borderId="7" xfId="404" applyNumberFormat="1" applyFont="1" applyFill="1" applyBorder="1" applyAlignment="1"/>
    <xf numFmtId="176" fontId="20" fillId="41" borderId="54" xfId="404" applyNumberFormat="1" applyFont="1" applyFill="1" applyBorder="1" applyAlignment="1"/>
    <xf numFmtId="176" fontId="20" fillId="41" borderId="7" xfId="404" applyNumberFormat="1" applyFont="1" applyFill="1" applyBorder="1" applyAlignment="1">
      <alignment horizontal="right"/>
    </xf>
    <xf numFmtId="176" fontId="20" fillId="41" borderId="54" xfId="404" applyNumberFormat="1" applyFont="1" applyFill="1" applyBorder="1" applyAlignment="1">
      <alignment horizontal="right"/>
    </xf>
    <xf numFmtId="0" fontId="20" fillId="39" borderId="23" xfId="404" applyFont="1" applyFill="1" applyBorder="1" applyAlignment="1">
      <alignment horizontal="center" vertical="center" wrapText="1"/>
    </xf>
    <xf numFmtId="0" fontId="20" fillId="39" borderId="69" xfId="404" applyFont="1" applyFill="1" applyBorder="1" applyAlignment="1">
      <alignment horizontal="center" vertical="center" wrapText="1"/>
    </xf>
    <xf numFmtId="0" fontId="20" fillId="39" borderId="36" xfId="404" applyFont="1" applyFill="1" applyBorder="1" applyAlignment="1">
      <alignment horizontal="center" vertical="center" wrapText="1"/>
    </xf>
    <xf numFmtId="0" fontId="20" fillId="39" borderId="85" xfId="404" applyFont="1" applyFill="1" applyBorder="1" applyAlignment="1">
      <alignment horizontal="center" vertical="center" wrapText="1"/>
    </xf>
    <xf numFmtId="0" fontId="20" fillId="39" borderId="64" xfId="404" applyFont="1" applyFill="1" applyBorder="1" applyAlignment="1">
      <alignment horizontal="center" vertical="center" wrapText="1"/>
    </xf>
    <xf numFmtId="0" fontId="7" fillId="39" borderId="0" xfId="404" applyFont="1" applyFill="1" applyAlignment="1">
      <alignment horizontal="right"/>
    </xf>
    <xf numFmtId="176" fontId="10" fillId="39" borderId="67" xfId="404" applyNumberFormat="1" applyFont="1" applyFill="1" applyBorder="1" applyProtection="1">
      <protection locked="0"/>
    </xf>
    <xf numFmtId="176" fontId="10" fillId="39" borderId="1" xfId="404" applyNumberFormat="1" applyFont="1" applyFill="1" applyBorder="1" applyProtection="1">
      <protection locked="0"/>
    </xf>
    <xf numFmtId="176" fontId="10" fillId="39" borderId="65" xfId="404" applyNumberFormat="1" applyFont="1" applyFill="1" applyBorder="1" applyProtection="1">
      <protection locked="0"/>
    </xf>
    <xf numFmtId="176" fontId="10" fillId="39" borderId="10" xfId="404" applyNumberFormat="1" applyFont="1" applyFill="1" applyBorder="1" applyProtection="1">
      <protection locked="0"/>
    </xf>
    <xf numFmtId="176" fontId="10" fillId="39" borderId="60" xfId="404" applyNumberFormat="1" applyFont="1" applyFill="1" applyBorder="1" applyProtection="1">
      <protection locked="0"/>
    </xf>
    <xf numFmtId="176" fontId="10" fillId="39" borderId="4" xfId="404" applyNumberFormat="1" applyFont="1" applyFill="1" applyBorder="1" applyProtection="1">
      <protection locked="0"/>
    </xf>
    <xf numFmtId="176" fontId="10" fillId="39" borderId="70" xfId="404" applyNumberFormat="1" applyFont="1" applyFill="1" applyBorder="1" applyProtection="1">
      <protection locked="0"/>
    </xf>
    <xf numFmtId="176" fontId="10" fillId="39" borderId="2" xfId="404" applyNumberFormat="1" applyFont="1" applyFill="1" applyBorder="1" applyProtection="1">
      <protection locked="0"/>
    </xf>
    <xf numFmtId="176" fontId="20" fillId="39" borderId="67" xfId="404" applyNumberFormat="1" applyFont="1" applyFill="1" applyBorder="1" applyAlignment="1" applyProtection="1">
      <alignment horizontal="center"/>
      <protection locked="0"/>
    </xf>
    <xf numFmtId="176" fontId="20" fillId="39" borderId="9" xfId="404" applyNumberFormat="1" applyFont="1" applyFill="1" applyBorder="1" applyAlignment="1" applyProtection="1">
      <alignment horizontal="center"/>
      <protection locked="0"/>
    </xf>
    <xf numFmtId="176" fontId="20" fillId="39" borderId="65" xfId="404" applyNumberFormat="1" applyFont="1" applyFill="1" applyBorder="1" applyAlignment="1" applyProtection="1">
      <alignment horizontal="center"/>
      <protection locked="0"/>
    </xf>
    <xf numFmtId="176" fontId="20" fillId="39" borderId="11" xfId="404" applyNumberFormat="1" applyFont="1" applyFill="1" applyBorder="1" applyAlignment="1" applyProtection="1">
      <alignment horizontal="center"/>
      <protection locked="0"/>
    </xf>
    <xf numFmtId="0" fontId="20" fillId="41" borderId="124" xfId="404" applyFont="1" applyFill="1" applyBorder="1" applyAlignment="1">
      <alignment horizontal="center" vertical="center" wrapText="1"/>
    </xf>
    <xf numFmtId="176" fontId="20" fillId="41" borderId="112" xfId="404" applyNumberFormat="1" applyFont="1" applyFill="1" applyBorder="1"/>
    <xf numFmtId="176" fontId="20" fillId="41" borderId="120" xfId="404" applyNumberFormat="1" applyFont="1" applyFill="1" applyBorder="1"/>
    <xf numFmtId="176" fontId="20" fillId="41" borderId="119" xfId="404" applyNumberFormat="1" applyFont="1" applyFill="1" applyBorder="1"/>
    <xf numFmtId="176" fontId="20" fillId="0" borderId="104" xfId="404" applyNumberFormat="1" applyFont="1" applyFill="1" applyBorder="1" applyAlignment="1">
      <alignment vertical="center"/>
    </xf>
    <xf numFmtId="176" fontId="20" fillId="0" borderId="9" xfId="404" applyNumberFormat="1" applyFont="1" applyFill="1" applyBorder="1" applyAlignment="1">
      <alignment vertical="center"/>
    </xf>
    <xf numFmtId="176" fontId="20" fillId="0" borderId="10" xfId="404" applyNumberFormat="1" applyFont="1" applyFill="1" applyBorder="1" applyAlignment="1">
      <alignment vertical="center"/>
    </xf>
    <xf numFmtId="176" fontId="20" fillId="0" borderId="11" xfId="404" applyNumberFormat="1" applyFont="1" applyFill="1" applyBorder="1" applyAlignment="1">
      <alignment vertical="center"/>
    </xf>
    <xf numFmtId="176" fontId="20" fillId="0" borderId="116" xfId="404" applyNumberFormat="1" applyFont="1" applyFill="1" applyBorder="1" applyAlignment="1" applyProtection="1">
      <alignment horizontal="center"/>
      <protection locked="0"/>
    </xf>
    <xf numFmtId="176" fontId="20" fillId="0" borderId="59" xfId="404" applyNumberFormat="1" applyFont="1" applyFill="1" applyBorder="1" applyAlignment="1" applyProtection="1">
      <alignment horizontal="center"/>
      <protection locked="0"/>
    </xf>
    <xf numFmtId="176" fontId="20" fillId="0" borderId="67" xfId="404" applyNumberFormat="1" applyFont="1" applyFill="1" applyBorder="1" applyAlignment="1">
      <alignment vertical="center"/>
    </xf>
    <xf numFmtId="176" fontId="20" fillId="0" borderId="65" xfId="404" applyNumberFormat="1" applyFont="1" applyFill="1" applyBorder="1" applyAlignment="1">
      <alignment vertical="center"/>
    </xf>
    <xf numFmtId="0" fontId="20" fillId="0" borderId="22" xfId="404" applyFont="1" applyFill="1" applyBorder="1" applyAlignment="1">
      <alignment horizontal="center" vertical="center" wrapText="1"/>
    </xf>
    <xf numFmtId="0" fontId="20" fillId="0" borderId="66" xfId="404" applyFont="1" applyFill="1" applyBorder="1" applyAlignment="1">
      <alignment horizontal="center" vertical="center" wrapText="1"/>
    </xf>
    <xf numFmtId="176" fontId="20" fillId="0" borderId="117" xfId="404" applyNumberFormat="1" applyFont="1" applyFill="1" applyBorder="1" applyAlignment="1" applyProtection="1">
      <alignment horizontal="center"/>
      <protection locked="0"/>
    </xf>
    <xf numFmtId="176" fontId="20" fillId="0" borderId="17" xfId="404" applyNumberFormat="1" applyFont="1" applyFill="1" applyBorder="1" applyAlignment="1" applyProtection="1">
      <alignment horizontal="center"/>
      <protection locked="0"/>
    </xf>
    <xf numFmtId="0" fontId="10" fillId="42" borderId="13" xfId="404" applyFont="1" applyFill="1" applyBorder="1" applyAlignment="1">
      <alignment horizontal="center" vertical="center" wrapText="1"/>
    </xf>
    <xf numFmtId="176" fontId="10" fillId="42" borderId="67" xfId="404" applyNumberFormat="1" applyFont="1" applyFill="1" applyBorder="1"/>
    <xf numFmtId="176" fontId="10" fillId="42" borderId="104" xfId="404" applyNumberFormat="1" applyFont="1" applyFill="1" applyBorder="1"/>
    <xf numFmtId="176" fontId="10" fillId="42" borderId="9" xfId="404" applyNumberFormat="1" applyFont="1" applyFill="1" applyBorder="1"/>
    <xf numFmtId="0" fontId="10" fillId="42" borderId="14" xfId="404" applyFont="1" applyFill="1" applyBorder="1" applyAlignment="1">
      <alignment horizontal="center" vertical="center" wrapText="1"/>
    </xf>
    <xf numFmtId="176" fontId="10" fillId="42" borderId="65" xfId="404" applyNumberFormat="1" applyFont="1" applyFill="1" applyBorder="1"/>
    <xf numFmtId="176" fontId="10" fillId="42" borderId="10" xfId="404" applyNumberFormat="1" applyFont="1" applyFill="1" applyBorder="1"/>
    <xf numFmtId="176" fontId="10" fillId="42" borderId="11" xfId="404" applyNumberFormat="1" applyFont="1" applyFill="1" applyBorder="1"/>
    <xf numFmtId="0" fontId="10" fillId="42" borderId="21" xfId="404" applyFont="1" applyFill="1" applyBorder="1" applyAlignment="1">
      <alignment horizontal="center" vertical="center" wrapText="1"/>
    </xf>
    <xf numFmtId="176" fontId="10" fillId="42" borderId="60" xfId="404" applyNumberFormat="1" applyFont="1" applyFill="1" applyBorder="1"/>
    <xf numFmtId="176" fontId="10" fillId="42" borderId="4" xfId="404" applyNumberFormat="1" applyFont="1" applyFill="1" applyBorder="1"/>
    <xf numFmtId="176" fontId="10" fillId="42" borderId="25" xfId="404" applyNumberFormat="1" applyFont="1" applyFill="1" applyBorder="1"/>
    <xf numFmtId="0" fontId="20" fillId="42" borderId="110" xfId="404" applyFont="1" applyFill="1" applyBorder="1" applyAlignment="1">
      <alignment horizontal="center" vertical="center" wrapText="1"/>
    </xf>
    <xf numFmtId="176" fontId="20" fillId="42" borderId="129" xfId="404" applyNumberFormat="1" applyFont="1" applyFill="1" applyBorder="1"/>
    <xf numFmtId="176" fontId="20" fillId="42" borderId="130" xfId="404" applyNumberFormat="1" applyFont="1" applyFill="1" applyBorder="1"/>
    <xf numFmtId="176" fontId="20" fillId="0" borderId="67" xfId="404" applyNumberFormat="1" applyFont="1" applyFill="1" applyBorder="1" applyAlignment="1" applyProtection="1">
      <alignment vertical="center"/>
      <protection locked="0"/>
    </xf>
    <xf numFmtId="176" fontId="20" fillId="0" borderId="104" xfId="404" applyNumberFormat="1" applyFont="1" applyFill="1" applyBorder="1" applyAlignment="1" applyProtection="1">
      <alignment vertical="center"/>
      <protection locked="0"/>
    </xf>
    <xf numFmtId="176" fontId="20" fillId="0" borderId="65" xfId="404" applyNumberFormat="1" applyFont="1" applyFill="1" applyBorder="1" applyAlignment="1" applyProtection="1">
      <alignment vertical="center"/>
      <protection locked="0"/>
    </xf>
    <xf numFmtId="176" fontId="20" fillId="0" borderId="10" xfId="404" applyNumberFormat="1" applyFont="1" applyFill="1" applyBorder="1" applyAlignment="1" applyProtection="1">
      <alignment vertical="center"/>
      <protection locked="0"/>
    </xf>
    <xf numFmtId="49" fontId="5" fillId="0" borderId="9" xfId="0" applyNumberFormat="1" applyFont="1" applyBorder="1" applyAlignment="1">
      <alignment horizontal="left" vertical="top" wrapText="1"/>
    </xf>
    <xf numFmtId="49" fontId="5" fillId="0" borderId="33" xfId="0" quotePrefix="1" applyNumberFormat="1" applyFont="1" applyBorder="1" applyAlignment="1">
      <alignment horizontal="left" vertical="top" wrapText="1"/>
    </xf>
    <xf numFmtId="49" fontId="5" fillId="0" borderId="25" xfId="0" quotePrefix="1" applyNumberFormat="1" applyFont="1" applyBorder="1" applyAlignment="1">
      <alignment horizontal="left" vertical="top" wrapText="1"/>
    </xf>
    <xf numFmtId="49" fontId="5" fillId="0" borderId="30" xfId="0" quotePrefix="1" applyNumberFormat="1" applyFont="1" applyBorder="1" applyAlignment="1">
      <alignment horizontal="left" vertical="top" wrapText="1"/>
    </xf>
    <xf numFmtId="0" fontId="290" fillId="0" borderId="0" xfId="10132" applyFont="1" applyFill="1" applyAlignment="1">
      <alignment horizontal="center" vertical="center" wrapText="1"/>
    </xf>
    <xf numFmtId="0" fontId="292" fillId="0" borderId="0" xfId="10132" applyFont="1" applyFill="1" applyAlignment="1">
      <alignment horizontal="center" vertical="center" wrapText="1"/>
    </xf>
    <xf numFmtId="0" fontId="293" fillId="0" borderId="0" xfId="10132" applyFont="1" applyFill="1"/>
    <xf numFmtId="0" fontId="293" fillId="0" borderId="0" xfId="10132" applyFont="1" applyFill="1" applyAlignment="1">
      <alignment horizontal="center" vertical="center"/>
    </xf>
    <xf numFmtId="0" fontId="293" fillId="0" borderId="0" xfId="10132" applyFont="1" applyFill="1" applyBorder="1" applyAlignment="1">
      <alignment horizontal="right"/>
    </xf>
    <xf numFmtId="0" fontId="294" fillId="0" borderId="0" xfId="10132" applyFont="1" applyFill="1" applyBorder="1" applyAlignment="1">
      <alignment horizontal="center" vertical="center"/>
    </xf>
    <xf numFmtId="0" fontId="295" fillId="0" borderId="104" xfId="10132" applyFont="1" applyFill="1" applyBorder="1" applyAlignment="1">
      <alignment horizontal="center" vertical="center" wrapText="1"/>
    </xf>
    <xf numFmtId="0" fontId="293" fillId="0" borderId="104" xfId="10132" applyFont="1" applyFill="1" applyBorder="1" applyAlignment="1">
      <alignment horizontal="center" vertical="center" wrapText="1"/>
    </xf>
    <xf numFmtId="0" fontId="295" fillId="0" borderId="4" xfId="10132" applyFont="1" applyFill="1" applyBorder="1" applyAlignment="1">
      <alignment horizontal="center" vertical="center" wrapText="1"/>
    </xf>
    <xf numFmtId="0" fontId="293" fillId="0" borderId="0" xfId="10132" applyFont="1" applyFill="1" applyAlignment="1">
      <alignment horizontal="center" vertical="center" wrapText="1"/>
    </xf>
    <xf numFmtId="0" fontId="293" fillId="0" borderId="0" xfId="10132" applyFont="1" applyFill="1" applyAlignment="1">
      <alignment wrapText="1"/>
    </xf>
    <xf numFmtId="0" fontId="292" fillId="102" borderId="104" xfId="10132" applyFont="1" applyFill="1" applyBorder="1" applyAlignment="1">
      <alignment horizontal="center" vertical="center"/>
    </xf>
    <xf numFmtId="0" fontId="22" fillId="102" borderId="104" xfId="10132" applyFont="1" applyFill="1" applyBorder="1" applyAlignment="1">
      <alignment vertical="center" wrapText="1"/>
    </xf>
    <xf numFmtId="0" fontId="22" fillId="102" borderId="104" xfId="10132" applyFont="1" applyFill="1" applyBorder="1" applyAlignment="1">
      <alignment horizontal="center" vertical="center" wrapText="1"/>
    </xf>
    <xf numFmtId="4" fontId="22" fillId="102" borderId="104" xfId="10132" applyNumberFormat="1" applyFont="1" applyFill="1" applyBorder="1" applyAlignment="1">
      <alignment horizontal="center" vertical="center"/>
    </xf>
    <xf numFmtId="4" fontId="22" fillId="0" borderId="104" xfId="10132" applyNumberFormat="1" applyFont="1" applyFill="1" applyBorder="1" applyAlignment="1">
      <alignment horizontal="center" vertical="center"/>
    </xf>
    <xf numFmtId="0" fontId="22" fillId="0" borderId="104" xfId="10132" applyFont="1" applyFill="1" applyBorder="1" applyAlignment="1">
      <alignment vertical="center" wrapText="1"/>
    </xf>
    <xf numFmtId="4" fontId="293" fillId="0" borderId="0" xfId="9743" applyNumberFormat="1" applyFont="1" applyFill="1" applyAlignment="1">
      <alignment horizontal="center"/>
    </xf>
    <xf numFmtId="4" fontId="296" fillId="0" borderId="0" xfId="9743" applyNumberFormat="1" applyFont="1" applyFill="1" applyAlignment="1">
      <alignment horizontal="center"/>
    </xf>
    <xf numFmtId="0" fontId="295" fillId="0" borderId="104" xfId="10132" applyFont="1" applyFill="1" applyBorder="1" applyAlignment="1">
      <alignment horizontal="center" vertical="center"/>
    </xf>
    <xf numFmtId="0" fontId="7" fillId="0" borderId="104" xfId="10132" applyFont="1" applyFill="1" applyBorder="1" applyAlignment="1">
      <alignment vertical="center" wrapText="1"/>
    </xf>
    <xf numFmtId="4" fontId="7" fillId="0" borderId="104" xfId="10132" applyNumberFormat="1" applyFont="1" applyFill="1" applyBorder="1" applyAlignment="1">
      <alignment horizontal="center" vertical="center"/>
    </xf>
    <xf numFmtId="0" fontId="295" fillId="2" borderId="104" xfId="10132" applyFont="1" applyFill="1" applyBorder="1" applyAlignment="1">
      <alignment horizontal="center" vertical="center"/>
    </xf>
    <xf numFmtId="0" fontId="7" fillId="2" borderId="104" xfId="10132" applyFont="1" applyFill="1" applyBorder="1" applyAlignment="1">
      <alignment vertical="center" wrapText="1"/>
    </xf>
    <xf numFmtId="0" fontId="7" fillId="2" borderId="104" xfId="10132" applyFont="1" applyFill="1" applyBorder="1" applyAlignment="1">
      <alignment horizontal="center" vertical="center" wrapText="1"/>
    </xf>
    <xf numFmtId="4" fontId="7" fillId="2" borderId="104" xfId="10132" applyNumberFormat="1" applyFont="1" applyFill="1" applyBorder="1" applyAlignment="1">
      <alignment horizontal="center" vertical="center"/>
    </xf>
    <xf numFmtId="0" fontId="7" fillId="0" borderId="104" xfId="10132" applyFont="1" applyFill="1" applyBorder="1" applyAlignment="1">
      <alignment horizontal="center" vertical="center"/>
    </xf>
    <xf numFmtId="4" fontId="297" fillId="0" borderId="104" xfId="10132" applyNumberFormat="1" applyFont="1" applyFill="1" applyBorder="1" applyAlignment="1">
      <alignment horizontal="center" vertical="center"/>
    </xf>
    <xf numFmtId="4" fontId="295" fillId="0" borderId="104" xfId="10132" applyNumberFormat="1" applyFont="1" applyFill="1" applyBorder="1" applyAlignment="1">
      <alignment horizontal="center" vertical="center"/>
    </xf>
    <xf numFmtId="4" fontId="295" fillId="2" borderId="104" xfId="10132" applyNumberFormat="1" applyFont="1" applyFill="1" applyBorder="1" applyAlignment="1">
      <alignment horizontal="center" vertical="center"/>
    </xf>
    <xf numFmtId="0" fontId="294" fillId="0" borderId="0" xfId="10132" applyFont="1" applyFill="1"/>
    <xf numFmtId="0" fontId="293" fillId="0" borderId="0" xfId="10132" applyFont="1" applyFill="1" applyAlignment="1">
      <alignment horizontal="center"/>
    </xf>
    <xf numFmtId="4" fontId="294" fillId="0" borderId="0" xfId="10132" applyNumberFormat="1" applyFont="1" applyFill="1" applyBorder="1" applyAlignment="1">
      <alignment horizontal="center"/>
    </xf>
    <xf numFmtId="0" fontId="322" fillId="0" borderId="0" xfId="10132" applyFont="1" applyFill="1" applyAlignment="1">
      <alignment horizontal="center" vertical="center" wrapText="1"/>
    </xf>
    <xf numFmtId="0" fontId="322" fillId="39" borderId="0" xfId="10132" applyFont="1" applyFill="1" applyAlignment="1">
      <alignment horizontal="center" vertical="center" wrapText="1"/>
    </xf>
    <xf numFmtId="0" fontId="322" fillId="39" borderId="82" xfId="10132" applyFont="1" applyFill="1" applyBorder="1" applyAlignment="1">
      <alignment horizontal="center" vertical="center" wrapText="1"/>
    </xf>
    <xf numFmtId="1" fontId="2" fillId="39" borderId="104" xfId="10132" applyNumberFormat="1" applyFont="1" applyFill="1" applyBorder="1" applyAlignment="1">
      <alignment horizontal="center" vertical="center" wrapText="1"/>
    </xf>
    <xf numFmtId="0" fontId="2" fillId="0" borderId="104" xfId="10132" applyFont="1" applyFill="1" applyBorder="1" applyAlignment="1">
      <alignment horizontal="center" vertical="center" wrapText="1"/>
    </xf>
    <xf numFmtId="4" fontId="2" fillId="0" borderId="104" xfId="10132" applyNumberFormat="1" applyFont="1" applyFill="1" applyBorder="1" applyAlignment="1">
      <alignment horizontal="center" vertical="center" wrapText="1"/>
    </xf>
    <xf numFmtId="4" fontId="2" fillId="0" borderId="104" xfId="10132" applyNumberFormat="1" applyFill="1" applyBorder="1" applyAlignment="1">
      <alignment horizontal="center" vertical="center" wrapText="1"/>
    </xf>
    <xf numFmtId="14" fontId="2" fillId="0" borderId="104" xfId="10132" applyNumberFormat="1" applyFont="1" applyFill="1" applyBorder="1" applyAlignment="1">
      <alignment horizontal="center" vertical="center" wrapText="1"/>
    </xf>
    <xf numFmtId="0" fontId="2" fillId="0" borderId="104" xfId="10132" applyFill="1" applyBorder="1" applyAlignment="1">
      <alignment horizontal="center" vertical="center" wrapText="1"/>
    </xf>
    <xf numFmtId="0" fontId="2" fillId="0" borderId="0" xfId="10132" applyFill="1" applyAlignment="1">
      <alignment horizontal="center" vertical="center" wrapText="1"/>
    </xf>
    <xf numFmtId="0" fontId="2" fillId="39" borderId="0" xfId="10132" applyFill="1" applyAlignment="1">
      <alignment horizontal="center" vertical="center" wrapText="1"/>
    </xf>
    <xf numFmtId="0" fontId="289" fillId="0" borderId="104" xfId="10132" applyFont="1" applyFill="1" applyBorder="1" applyAlignment="1">
      <alignment horizontal="center" vertical="center" wrapText="1"/>
    </xf>
    <xf numFmtId="0" fontId="289" fillId="0" borderId="0" xfId="10132" applyFont="1" applyFill="1" applyAlignment="1">
      <alignment horizontal="center" vertical="center" wrapText="1"/>
    </xf>
    <xf numFmtId="1" fontId="289" fillId="39" borderId="104" xfId="10132" applyNumberFormat="1" applyFont="1" applyFill="1" applyBorder="1" applyAlignment="1">
      <alignment horizontal="center" vertical="center" wrapText="1"/>
    </xf>
    <xf numFmtId="4" fontId="289" fillId="0" borderId="104" xfId="10132" applyNumberFormat="1" applyFont="1" applyFill="1" applyBorder="1" applyAlignment="1">
      <alignment horizontal="center" vertical="center" wrapText="1"/>
    </xf>
    <xf numFmtId="14" fontId="289" fillId="0" borderId="104" xfId="10132" applyNumberFormat="1" applyFont="1" applyFill="1" applyBorder="1" applyAlignment="1">
      <alignment horizontal="center" vertical="center" wrapText="1"/>
    </xf>
    <xf numFmtId="0" fontId="289" fillId="39" borderId="0" xfId="10132" applyFont="1" applyFill="1" applyAlignment="1">
      <alignment horizontal="center" vertical="center" wrapText="1"/>
    </xf>
    <xf numFmtId="1" fontId="324" fillId="39" borderId="0" xfId="10132" applyNumberFormat="1" applyFont="1" applyFill="1" applyAlignment="1">
      <alignment horizontal="center" vertical="center" wrapText="1"/>
    </xf>
    <xf numFmtId="0" fontId="324" fillId="0" borderId="0" xfId="10132" applyFont="1" applyFill="1" applyAlignment="1">
      <alignment horizontal="center" vertical="center" wrapText="1"/>
    </xf>
    <xf numFmtId="14" fontId="324" fillId="0" borderId="0" xfId="10132" applyNumberFormat="1" applyFont="1" applyFill="1" applyAlignment="1">
      <alignment horizontal="center" vertical="center" wrapText="1"/>
    </xf>
    <xf numFmtId="4" fontId="324" fillId="0" borderId="0" xfId="10132" applyNumberFormat="1" applyFont="1" applyFill="1" applyAlignment="1">
      <alignment horizontal="center" vertical="center" wrapText="1"/>
    </xf>
    <xf numFmtId="0" fontId="324" fillId="39" borderId="0" xfId="10132" applyFont="1" applyFill="1" applyAlignment="1">
      <alignment horizontal="center" vertical="center" wrapText="1"/>
    </xf>
    <xf numFmtId="1" fontId="2" fillId="39" borderId="0" xfId="10132" applyNumberFormat="1" applyFill="1" applyAlignment="1">
      <alignment horizontal="center" vertical="center" wrapText="1"/>
    </xf>
    <xf numFmtId="4" fontId="2" fillId="0" borderId="0" xfId="10132" applyNumberFormat="1" applyFill="1" applyAlignment="1">
      <alignment horizontal="center" vertical="center" wrapText="1"/>
    </xf>
    <xf numFmtId="14" fontId="2" fillId="0" borderId="0" xfId="10132" applyNumberFormat="1" applyFill="1" applyAlignment="1">
      <alignment horizontal="center" vertical="center" wrapText="1"/>
    </xf>
    <xf numFmtId="4" fontId="1" fillId="0" borderId="104" xfId="10132" applyNumberFormat="1" applyFont="1" applyFill="1" applyBorder="1" applyAlignment="1">
      <alignment horizontal="center" vertical="center" wrapText="1"/>
    </xf>
    <xf numFmtId="0" fontId="325" fillId="0" borderId="0" xfId="10960" applyFont="1"/>
    <xf numFmtId="0" fontId="1" fillId="0" borderId="0" xfId="10960"/>
    <xf numFmtId="0" fontId="60" fillId="0" borderId="0" xfId="10960" applyFont="1"/>
    <xf numFmtId="0" fontId="1" fillId="0" borderId="104" xfId="10960" applyBorder="1"/>
    <xf numFmtId="0" fontId="1" fillId="0" borderId="104" xfId="10960" applyBorder="1" applyAlignment="1">
      <alignment horizontal="center" vertical="center"/>
    </xf>
    <xf numFmtId="0" fontId="1" fillId="0" borderId="104" xfId="10960" applyFill="1" applyBorder="1" applyAlignment="1">
      <alignment horizontal="center" vertical="center" wrapText="1" shrinkToFit="1"/>
    </xf>
    <xf numFmtId="9" fontId="0" fillId="0" borderId="104" xfId="5406" applyFont="1" applyFill="1" applyBorder="1" applyAlignment="1">
      <alignment horizontal="center" vertical="center" wrapText="1" shrinkToFit="1"/>
    </xf>
    <xf numFmtId="0" fontId="18" fillId="0" borderId="104" xfId="10960" applyFont="1" applyBorder="1" applyAlignment="1">
      <alignment horizontal="center" vertical="center" wrapText="1" shrinkToFit="1"/>
    </xf>
    <xf numFmtId="0" fontId="18" fillId="0" borderId="104" xfId="10960" applyFont="1" applyBorder="1"/>
    <xf numFmtId="0" fontId="18" fillId="0" borderId="104" xfId="10960" applyFont="1" applyBorder="1" applyAlignment="1">
      <alignment horizontal="center" vertical="center"/>
    </xf>
    <xf numFmtId="0" fontId="18" fillId="0" borderId="104" xfId="10960" applyFont="1" applyFill="1" applyBorder="1" applyAlignment="1">
      <alignment horizontal="center" vertical="center" wrapText="1" shrinkToFit="1"/>
    </xf>
    <xf numFmtId="0" fontId="60" fillId="0" borderId="104" xfId="10960" applyFont="1" applyBorder="1" applyAlignment="1">
      <alignment horizontal="center" vertical="center"/>
    </xf>
    <xf numFmtId="9" fontId="60" fillId="0" borderId="104" xfId="5406" applyFont="1" applyBorder="1" applyAlignment="1">
      <alignment horizontal="center" vertical="center"/>
    </xf>
    <xf numFmtId="0" fontId="326" fillId="0" borderId="104" xfId="10960" applyFont="1" applyBorder="1" applyAlignment="1">
      <alignment horizontal="center"/>
    </xf>
    <xf numFmtId="0" fontId="326" fillId="0" borderId="104" xfId="10960" applyFont="1" applyBorder="1" applyAlignment="1">
      <alignment horizontal="center" vertical="center"/>
    </xf>
    <xf numFmtId="0" fontId="60" fillId="0" borderId="104" xfId="10960" applyFont="1" applyBorder="1" applyAlignment="1">
      <alignment horizontal="center"/>
    </xf>
    <xf numFmtId="9" fontId="0" fillId="0" borderId="104" xfId="5406" applyFont="1" applyBorder="1" applyAlignment="1">
      <alignment horizontal="center" vertical="center"/>
    </xf>
    <xf numFmtId="0" fontId="18" fillId="31" borderId="104" xfId="10960" applyFont="1" applyFill="1" applyBorder="1"/>
    <xf numFmtId="3" fontId="18" fillId="31" borderId="104" xfId="10960" applyNumberFormat="1" applyFont="1" applyFill="1" applyBorder="1"/>
    <xf numFmtId="3" fontId="18" fillId="45" borderId="104" xfId="10960" applyNumberFormat="1" applyFont="1" applyFill="1" applyBorder="1" applyAlignment="1">
      <alignment horizontal="center" vertical="center"/>
    </xf>
    <xf numFmtId="3" fontId="18" fillId="45" borderId="104" xfId="5406" applyNumberFormat="1" applyFont="1" applyFill="1" applyBorder="1" applyAlignment="1">
      <alignment horizontal="center" vertical="center"/>
    </xf>
    <xf numFmtId="9" fontId="18" fillId="45" borderId="104" xfId="5406" applyFont="1" applyFill="1" applyBorder="1" applyAlignment="1">
      <alignment horizontal="center" vertical="center"/>
    </xf>
    <xf numFmtId="0" fontId="18" fillId="0" borderId="104" xfId="10960" applyFont="1" applyFill="1" applyBorder="1" applyAlignment="1">
      <alignment horizontal="right"/>
    </xf>
    <xf numFmtId="0" fontId="1" fillId="31" borderId="104" xfId="10960" applyFill="1" applyBorder="1" applyAlignment="1">
      <alignment horizontal="center" vertical="center"/>
    </xf>
    <xf numFmtId="0" fontId="1" fillId="45" borderId="104" xfId="10960" applyFill="1" applyBorder="1" applyAlignment="1">
      <alignment horizontal="center" vertical="center"/>
    </xf>
    <xf numFmtId="9" fontId="0" fillId="45" borderId="104" xfId="5406" applyFont="1" applyFill="1" applyBorder="1" applyAlignment="1">
      <alignment horizontal="center" vertical="center"/>
    </xf>
    <xf numFmtId="9" fontId="18" fillId="0" borderId="104" xfId="5406" applyFont="1" applyBorder="1"/>
    <xf numFmtId="1" fontId="18" fillId="45" borderId="104" xfId="10960" applyNumberFormat="1" applyFont="1" applyFill="1" applyBorder="1" applyAlignment="1">
      <alignment horizontal="center" vertical="center"/>
    </xf>
    <xf numFmtId="0" fontId="18" fillId="0" borderId="104" xfId="10960" applyFont="1" applyBorder="1" applyAlignment="1">
      <alignment horizontal="right"/>
    </xf>
    <xf numFmtId="9" fontId="18" fillId="0" borderId="104" xfId="5406" applyFont="1" applyFill="1" applyBorder="1" applyAlignment="1">
      <alignment horizontal="right"/>
    </xf>
    <xf numFmtId="0" fontId="60" fillId="0" borderId="104" xfId="10960" applyFont="1" applyBorder="1"/>
    <xf numFmtId="0" fontId="60" fillId="45" borderId="104" xfId="10960" applyFont="1" applyFill="1" applyBorder="1" applyAlignment="1">
      <alignment horizontal="center" vertical="center"/>
    </xf>
    <xf numFmtId="9" fontId="60" fillId="45" borderId="104" xfId="5406" applyFont="1" applyFill="1" applyBorder="1" applyAlignment="1">
      <alignment horizontal="center" vertical="center"/>
    </xf>
    <xf numFmtId="0" fontId="1" fillId="0" borderId="104" xfId="10960" applyBorder="1" applyAlignment="1">
      <alignment wrapText="1" shrinkToFit="1"/>
    </xf>
    <xf numFmtId="0" fontId="1" fillId="0" borderId="104" xfId="10960" applyBorder="1" applyAlignment="1">
      <alignment wrapText="1"/>
    </xf>
    <xf numFmtId="0" fontId="18" fillId="0" borderId="104" xfId="10960" applyFont="1" applyBorder="1" applyAlignment="1">
      <alignment horizontal="right" wrapText="1"/>
    </xf>
    <xf numFmtId="0" fontId="326" fillId="31" borderId="104" xfId="10960" applyFont="1" applyFill="1" applyBorder="1"/>
    <xf numFmtId="0" fontId="18" fillId="0" borderId="104" xfId="10960" applyFont="1" applyBorder="1" applyAlignment="1">
      <alignment horizontal="left" wrapText="1" shrinkToFit="1"/>
    </xf>
    <xf numFmtId="2" fontId="18" fillId="45" borderId="104" xfId="10960" applyNumberFormat="1" applyFont="1" applyFill="1" applyBorder="1" applyAlignment="1">
      <alignment horizontal="center" vertical="center"/>
    </xf>
    <xf numFmtId="10" fontId="0" fillId="0" borderId="104" xfId="5406" applyNumberFormat="1" applyFont="1" applyBorder="1" applyAlignment="1">
      <alignment horizontal="center" vertical="center"/>
    </xf>
    <xf numFmtId="0" fontId="325" fillId="0" borderId="0" xfId="10960" applyFont="1" applyAlignment="1">
      <alignment horizontal="center" vertical="center"/>
    </xf>
    <xf numFmtId="0" fontId="1" fillId="0" borderId="0" xfId="10960" applyAlignment="1">
      <alignment horizontal="center" vertical="center"/>
    </xf>
    <xf numFmtId="9" fontId="0" fillId="0" borderId="0" xfId="5406" applyFont="1" applyAlignment="1">
      <alignment horizontal="center" vertical="center"/>
    </xf>
    <xf numFmtId="0" fontId="60" fillId="0" borderId="0" xfId="10960" applyFont="1" applyAlignment="1">
      <alignment horizontal="center" vertical="center"/>
    </xf>
    <xf numFmtId="0" fontId="72" fillId="0" borderId="0" xfId="10960" applyFont="1" applyAlignment="1">
      <alignment horizontal="center" vertical="center"/>
    </xf>
    <xf numFmtId="3" fontId="18" fillId="31" borderId="104" xfId="10960" applyNumberFormat="1" applyFont="1" applyFill="1" applyBorder="1" applyAlignment="1">
      <alignment horizontal="center" vertical="center"/>
    </xf>
    <xf numFmtId="9" fontId="18" fillId="0" borderId="104" xfId="5406" applyFont="1" applyBorder="1" applyAlignment="1">
      <alignment horizontal="center" vertical="center"/>
    </xf>
    <xf numFmtId="10" fontId="18" fillId="0" borderId="104" xfId="5406" applyNumberFormat="1" applyFont="1" applyBorder="1" applyAlignment="1">
      <alignment horizontal="center" vertical="center"/>
    </xf>
    <xf numFmtId="315" fontId="18" fillId="0" borderId="104" xfId="5406" applyNumberFormat="1" applyFont="1" applyBorder="1" applyAlignment="1">
      <alignment horizontal="center" vertical="center"/>
    </xf>
    <xf numFmtId="0" fontId="18" fillId="31" borderId="104" xfId="10960" applyFont="1" applyFill="1" applyBorder="1" applyAlignment="1">
      <alignment horizontal="center" vertical="center"/>
    </xf>
    <xf numFmtId="0" fontId="326" fillId="31" borderId="104" xfId="10960" applyFont="1" applyFill="1" applyBorder="1" applyAlignment="1">
      <alignment horizontal="center" vertical="center"/>
    </xf>
    <xf numFmtId="0" fontId="1" fillId="96" borderId="0" xfId="10960" applyFill="1" applyAlignment="1">
      <alignment horizontal="center" vertical="center" wrapText="1"/>
    </xf>
    <xf numFmtId="3" fontId="1" fillId="0" borderId="0" xfId="10960" applyNumberFormat="1" applyAlignment="1">
      <alignment horizontal="center" vertical="center"/>
    </xf>
    <xf numFmtId="10" fontId="0" fillId="0" borderId="0" xfId="5406" applyNumberFormat="1" applyFont="1" applyAlignment="1">
      <alignment horizontal="center" vertical="center"/>
    </xf>
    <xf numFmtId="0" fontId="331" fillId="0" borderId="104" xfId="10960" applyFont="1" applyFill="1" applyBorder="1"/>
    <xf numFmtId="0" fontId="331" fillId="0" borderId="104" xfId="10960" applyFont="1" applyBorder="1"/>
    <xf numFmtId="0" fontId="331" fillId="0" borderId="104" xfId="10960" applyFont="1" applyFill="1" applyBorder="1" applyAlignment="1">
      <alignment horizontal="left"/>
    </xf>
    <xf numFmtId="0" fontId="331" fillId="0" borderId="104" xfId="10960" applyFont="1" applyBorder="1" applyAlignment="1">
      <alignment wrapText="1" shrinkToFit="1"/>
    </xf>
    <xf numFmtId="0" fontId="331" fillId="0" borderId="104" xfId="10960" applyFont="1" applyBorder="1" applyAlignment="1">
      <alignment horizontal="left"/>
    </xf>
    <xf numFmtId="0" fontId="331" fillId="0" borderId="104" xfId="10960" applyFont="1" applyBorder="1" applyAlignment="1">
      <alignment horizontal="left" wrapText="1"/>
    </xf>
    <xf numFmtId="0" fontId="331" fillId="0" borderId="104" xfId="10960" applyFont="1" applyBorder="1" applyAlignment="1">
      <alignment wrapText="1"/>
    </xf>
    <xf numFmtId="0" fontId="331" fillId="0" borderId="104" xfId="10960" applyFont="1" applyBorder="1" applyAlignment="1">
      <alignment horizontal="left" wrapText="1" shrinkToFit="1"/>
    </xf>
    <xf numFmtId="176" fontId="333" fillId="0" borderId="104" xfId="0" applyNumberFormat="1" applyFont="1" applyBorder="1" applyAlignment="1">
      <alignment horizontal="center" vertical="center"/>
    </xf>
    <xf numFmtId="0" fontId="334" fillId="0" borderId="104" xfId="0" applyFont="1" applyBorder="1" applyAlignment="1">
      <alignment horizontal="center" vertical="center" wrapText="1"/>
    </xf>
    <xf numFmtId="0" fontId="332" fillId="0" borderId="104" xfId="0" applyFont="1" applyBorder="1" applyAlignment="1">
      <alignment horizontal="center" vertical="center" wrapText="1"/>
    </xf>
    <xf numFmtId="0" fontId="333" fillId="0" borderId="0" xfId="0" applyFont="1" applyBorder="1" applyAlignment="1">
      <alignment wrapText="1" shrinkToFit="1"/>
    </xf>
    <xf numFmtId="0" fontId="333" fillId="0" borderId="0" xfId="0" applyFont="1" applyBorder="1"/>
    <xf numFmtId="0" fontId="333" fillId="0" borderId="0" xfId="0" applyFont="1" applyBorder="1" applyAlignment="1">
      <alignment horizontal="center" vertical="center"/>
    </xf>
    <xf numFmtId="0" fontId="333" fillId="0" borderId="0" xfId="0" applyFont="1" applyBorder="1" applyAlignment="1">
      <alignment vertical="center"/>
    </xf>
    <xf numFmtId="9" fontId="0" fillId="0" borderId="0" xfId="5406" applyFont="1" applyBorder="1" applyAlignment="1">
      <alignment horizontal="center" vertical="center"/>
    </xf>
    <xf numFmtId="0" fontId="333" fillId="0" borderId="104" xfId="0" applyFont="1" applyBorder="1" applyAlignment="1">
      <alignment horizontal="center"/>
    </xf>
    <xf numFmtId="0" fontId="333" fillId="0" borderId="104" xfId="0" applyFont="1" applyBorder="1" applyAlignment="1">
      <alignment horizontal="center" vertical="center" wrapText="1"/>
    </xf>
    <xf numFmtId="0" fontId="289" fillId="0" borderId="104" xfId="10960" applyFont="1" applyBorder="1" applyAlignment="1">
      <alignment horizontal="center"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top"/>
    </xf>
    <xf numFmtId="49" fontId="5" fillId="0" borderId="22"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15" xfId="0" applyNumberFormat="1" applyFont="1" applyBorder="1" applyAlignment="1">
      <alignment horizontal="left" vertical="top" wrapText="1"/>
    </xf>
    <xf numFmtId="49" fontId="6" fillId="2" borderId="18" xfId="0" applyNumberFormat="1" applyFont="1" applyFill="1" applyBorder="1" applyAlignment="1">
      <alignment horizontal="center" vertical="center" textRotation="90"/>
    </xf>
    <xf numFmtId="49" fontId="6" fillId="2" borderId="19" xfId="0" applyNumberFormat="1" applyFont="1" applyFill="1" applyBorder="1" applyAlignment="1">
      <alignment horizontal="center" vertical="center" textRotation="90"/>
    </xf>
    <xf numFmtId="49" fontId="6" fillId="2" borderId="20" xfId="0" applyNumberFormat="1" applyFont="1" applyFill="1" applyBorder="1" applyAlignment="1">
      <alignment horizontal="center" vertical="center" textRotation="90"/>
    </xf>
    <xf numFmtId="49" fontId="5" fillId="0" borderId="18" xfId="0" applyNumberFormat="1" applyFont="1" applyBorder="1" applyAlignment="1">
      <alignment horizontal="center" vertical="top" wrapText="1"/>
    </xf>
    <xf numFmtId="49" fontId="5" fillId="0" borderId="19" xfId="0" applyNumberFormat="1" applyFont="1" applyBorder="1" applyAlignment="1">
      <alignment horizontal="center" vertical="top" wrapText="1"/>
    </xf>
    <xf numFmtId="49" fontId="5" fillId="0" borderId="20" xfId="0" applyNumberFormat="1" applyFont="1" applyBorder="1" applyAlignment="1">
      <alignment horizontal="center" vertical="top" wrapText="1"/>
    </xf>
    <xf numFmtId="49" fontId="5" fillId="0" borderId="12" xfId="0" applyNumberFormat="1" applyFont="1" applyBorder="1" applyAlignment="1">
      <alignment horizontal="center" vertical="top" wrapText="1"/>
    </xf>
    <xf numFmtId="49" fontId="5" fillId="0" borderId="13"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0" borderId="16" xfId="0" applyNumberFormat="1" applyFont="1" applyBorder="1" applyAlignment="1">
      <alignment horizontal="left" vertical="top" wrapText="1"/>
    </xf>
    <xf numFmtId="49" fontId="5" fillId="0" borderId="7" xfId="0" applyNumberFormat="1" applyFont="1" applyBorder="1" applyAlignment="1">
      <alignment horizontal="left" vertical="top" wrapText="1"/>
    </xf>
    <xf numFmtId="49" fontId="5" fillId="0" borderId="8"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9" xfId="0" applyNumberFormat="1" applyFont="1" applyBorder="1" applyAlignment="1">
      <alignment horizontal="left" vertical="top" wrapText="1"/>
    </xf>
    <xf numFmtId="49" fontId="5" fillId="0" borderId="17" xfId="0" applyNumberFormat="1" applyFont="1" applyBorder="1" applyAlignment="1">
      <alignment horizontal="left" vertical="top" wrapText="1"/>
    </xf>
    <xf numFmtId="49" fontId="5" fillId="0" borderId="10" xfId="0" applyNumberFormat="1" applyFont="1" applyBorder="1" applyAlignment="1">
      <alignment horizontal="left" vertical="top" wrapText="1"/>
    </xf>
    <xf numFmtId="49" fontId="5" fillId="0" borderId="11" xfId="0" applyNumberFormat="1" applyFont="1" applyBorder="1" applyAlignment="1">
      <alignment horizontal="left" vertical="top" wrapText="1"/>
    </xf>
    <xf numFmtId="49" fontId="5" fillId="0" borderId="25" xfId="0" quotePrefix="1" applyNumberFormat="1" applyFont="1" applyBorder="1" applyAlignment="1">
      <alignment vertical="top" wrapText="1"/>
    </xf>
    <xf numFmtId="49" fontId="5" fillId="0" borderId="9" xfId="0" quotePrefix="1" applyNumberFormat="1" applyFont="1" applyBorder="1" applyAlignment="1">
      <alignment vertical="top" wrapText="1"/>
    </xf>
    <xf numFmtId="49" fontId="8" fillId="0" borderId="21" xfId="0" applyNumberFormat="1" applyFont="1" applyBorder="1" applyAlignment="1">
      <alignment horizontal="center" vertical="top" wrapText="1"/>
    </xf>
    <xf numFmtId="49" fontId="8" fillId="0" borderId="13" xfId="0" applyNumberFormat="1" applyFont="1" applyBorder="1" applyAlignment="1">
      <alignment horizontal="center" vertical="top" wrapText="1"/>
    </xf>
    <xf numFmtId="49" fontId="8" fillId="0" borderId="31" xfId="0" applyNumberFormat="1" applyFont="1" applyBorder="1" applyAlignment="1">
      <alignment horizontal="center" vertical="top" wrapText="1"/>
    </xf>
    <xf numFmtId="49" fontId="8" fillId="0" borderId="12" xfId="0" applyNumberFormat="1" applyFont="1" applyBorder="1" applyAlignment="1">
      <alignment horizontal="center" vertical="top" wrapText="1"/>
    </xf>
    <xf numFmtId="49" fontId="8" fillId="0" borderId="14"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49" fontId="5" fillId="0" borderId="0" xfId="0" applyNumberFormat="1" applyFont="1" applyAlignment="1">
      <alignment horizontal="left" vertical="top" wrapText="1"/>
    </xf>
    <xf numFmtId="0" fontId="19" fillId="7" borderId="39" xfId="106" applyFont="1" applyFill="1" applyBorder="1" applyAlignment="1">
      <alignment horizontal="left"/>
    </xf>
    <xf numFmtId="0" fontId="19" fillId="7" borderId="6" xfId="106" applyFont="1" applyFill="1" applyBorder="1" applyAlignment="1">
      <alignment horizontal="left"/>
    </xf>
    <xf numFmtId="0" fontId="19" fillId="7" borderId="5" xfId="106" applyFont="1" applyFill="1" applyBorder="1" applyAlignment="1">
      <alignment horizontal="left"/>
    </xf>
    <xf numFmtId="0" fontId="10" fillId="8" borderId="1" xfId="107" applyNumberFormat="1" applyFont="1" applyFill="1" applyBorder="1" applyAlignment="1" applyProtection="1">
      <alignment horizontal="center" vertical="center" wrapText="1"/>
    </xf>
    <xf numFmtId="0" fontId="10" fillId="8" borderId="40" xfId="107" applyNumberFormat="1" applyFont="1" applyFill="1" applyBorder="1" applyAlignment="1" applyProtection="1">
      <alignment horizontal="center" vertical="center" wrapText="1"/>
    </xf>
    <xf numFmtId="0" fontId="10" fillId="8" borderId="41" xfId="107" applyNumberFormat="1" applyFont="1" applyFill="1" applyBorder="1" applyAlignment="1" applyProtection="1">
      <alignment horizontal="center" vertical="center" wrapText="1"/>
    </xf>
    <xf numFmtId="49" fontId="10" fillId="8" borderId="1" xfId="107" applyNumberFormat="1" applyFont="1" applyFill="1" applyBorder="1" applyAlignment="1" applyProtection="1">
      <alignment horizontal="center" vertical="center"/>
    </xf>
    <xf numFmtId="49" fontId="10" fillId="8" borderId="1" xfId="107" applyNumberFormat="1" applyFont="1" applyFill="1" applyBorder="1" applyAlignment="1" applyProtection="1">
      <alignment horizontal="center" vertical="center" wrapText="1"/>
    </xf>
    <xf numFmtId="0" fontId="75" fillId="0" borderId="0" xfId="107" applyNumberFormat="1" applyFont="1" applyFill="1" applyBorder="1" applyAlignment="1" applyProtection="1">
      <alignment horizontal="center" vertical="center"/>
    </xf>
    <xf numFmtId="49" fontId="20" fillId="8" borderId="1" xfId="107" applyNumberFormat="1" applyFont="1" applyFill="1" applyBorder="1" applyAlignment="1" applyProtection="1">
      <alignment horizontal="center" vertical="center"/>
    </xf>
    <xf numFmtId="49" fontId="20" fillId="8" borderId="1" xfId="107" applyNumberFormat="1" applyFont="1" applyFill="1" applyBorder="1" applyAlignment="1" applyProtection="1">
      <alignment horizontal="center" vertical="center" wrapText="1"/>
    </xf>
    <xf numFmtId="0" fontId="74" fillId="38" borderId="0" xfId="205" applyFont="1" applyFill="1" applyBorder="1" applyAlignment="1" applyProtection="1">
      <alignment horizontal="center" vertical="center"/>
      <protection locked="0"/>
    </xf>
    <xf numFmtId="0" fontId="78" fillId="8" borderId="2" xfId="205" applyFont="1" applyFill="1" applyBorder="1" applyAlignment="1">
      <alignment horizontal="center" vertical="center"/>
    </xf>
    <xf numFmtId="0" fontId="78" fillId="8" borderId="3" xfId="205" applyFont="1" applyFill="1" applyBorder="1" applyAlignment="1">
      <alignment horizontal="center" vertical="center"/>
    </xf>
    <xf numFmtId="0" fontId="78" fillId="8" borderId="4" xfId="205" applyFont="1" applyFill="1" applyBorder="1" applyAlignment="1">
      <alignment horizontal="center" vertical="center"/>
    </xf>
    <xf numFmtId="0" fontId="78" fillId="8" borderId="2" xfId="205" applyFont="1" applyFill="1" applyBorder="1" applyAlignment="1">
      <alignment horizontal="center" vertical="center" textRotation="90" wrapText="1"/>
    </xf>
    <xf numFmtId="0" fontId="78" fillId="8" borderId="3" xfId="205" applyFont="1" applyFill="1" applyBorder="1" applyAlignment="1">
      <alignment horizontal="center" vertical="center" textRotation="90" wrapText="1"/>
    </xf>
    <xf numFmtId="0" fontId="78" fillId="8" borderId="4" xfId="205" applyFont="1" applyFill="1" applyBorder="1" applyAlignment="1">
      <alignment horizontal="center" vertical="center" textRotation="90" wrapText="1"/>
    </xf>
    <xf numFmtId="0" fontId="78" fillId="8" borderId="39" xfId="205" applyFont="1" applyFill="1" applyBorder="1" applyAlignment="1">
      <alignment horizontal="center" vertical="center" wrapText="1"/>
    </xf>
    <xf numFmtId="0" fontId="78" fillId="8" borderId="6" xfId="205" applyFont="1" applyFill="1" applyBorder="1" applyAlignment="1">
      <alignment horizontal="center" vertical="center" wrapText="1"/>
    </xf>
    <xf numFmtId="0" fontId="78" fillId="8" borderId="5" xfId="205" applyFont="1" applyFill="1" applyBorder="1" applyAlignment="1">
      <alignment horizontal="center" vertical="center" wrapText="1"/>
    </xf>
    <xf numFmtId="0" fontId="81" fillId="8" borderId="2" xfId="205" applyFont="1" applyFill="1" applyBorder="1" applyAlignment="1">
      <alignment horizontal="center" vertical="center" textRotation="90" wrapText="1"/>
    </xf>
    <xf numFmtId="0" fontId="78" fillId="37" borderId="3" xfId="205" applyFont="1" applyFill="1" applyBorder="1" applyAlignment="1" applyProtection="1">
      <alignment horizontal="center" vertical="center"/>
      <protection locked="0"/>
    </xf>
    <xf numFmtId="0" fontId="78" fillId="37" borderId="35" xfId="205" applyFont="1" applyFill="1" applyBorder="1" applyAlignment="1" applyProtection="1">
      <alignment horizontal="center" vertical="center"/>
      <protection locked="0"/>
    </xf>
    <xf numFmtId="0" fontId="79" fillId="37" borderId="58" xfId="205" applyFont="1" applyFill="1" applyBorder="1" applyAlignment="1" applyProtection="1">
      <alignment horizontal="center" vertical="center"/>
      <protection locked="0"/>
    </xf>
    <xf numFmtId="0" fontId="79" fillId="37" borderId="57" xfId="205" applyFont="1" applyFill="1" applyBorder="1" applyAlignment="1" applyProtection="1">
      <alignment horizontal="center" vertical="center"/>
      <protection locked="0"/>
    </xf>
    <xf numFmtId="0" fontId="79" fillId="37" borderId="26" xfId="205" applyFont="1" applyFill="1" applyBorder="1" applyAlignment="1" applyProtection="1">
      <alignment horizontal="center" vertical="center"/>
      <protection locked="0"/>
    </xf>
    <xf numFmtId="0" fontId="5" fillId="0" borderId="55" xfId="205" applyFont="1" applyFill="1" applyBorder="1" applyAlignment="1">
      <alignment horizontal="left" wrapText="1"/>
    </xf>
    <xf numFmtId="0" fontId="78" fillId="37" borderId="62" xfId="205" applyFont="1" applyFill="1" applyBorder="1" applyAlignment="1" applyProtection="1">
      <alignment horizontal="center" vertical="center"/>
      <protection locked="0"/>
    </xf>
    <xf numFmtId="49" fontId="78" fillId="37" borderId="62" xfId="205" applyNumberFormat="1" applyFont="1" applyFill="1" applyBorder="1" applyAlignment="1" applyProtection="1">
      <alignment horizontal="center" vertical="center"/>
      <protection locked="0"/>
    </xf>
    <xf numFmtId="49" fontId="78" fillId="37" borderId="3" xfId="205" applyNumberFormat="1" applyFont="1" applyFill="1" applyBorder="1" applyAlignment="1" applyProtection="1">
      <alignment horizontal="center" vertical="center"/>
      <protection locked="0"/>
    </xf>
    <xf numFmtId="49" fontId="78" fillId="37" borderId="35" xfId="205" applyNumberFormat="1" applyFont="1" applyFill="1" applyBorder="1" applyAlignment="1" applyProtection="1">
      <alignment horizontal="center" vertical="center"/>
      <protection locked="0"/>
    </xf>
    <xf numFmtId="176" fontId="20" fillId="42" borderId="58" xfId="404" applyNumberFormat="1" applyFont="1" applyFill="1" applyBorder="1" applyAlignment="1">
      <alignment horizontal="center"/>
    </xf>
    <xf numFmtId="176" fontId="20" fillId="42" borderId="57" xfId="404" applyNumberFormat="1" applyFont="1" applyFill="1" applyBorder="1" applyAlignment="1">
      <alignment horizontal="center"/>
    </xf>
    <xf numFmtId="176" fontId="20" fillId="42" borderId="74" xfId="404" applyNumberFormat="1" applyFont="1" applyFill="1" applyBorder="1" applyAlignment="1">
      <alignment horizontal="center"/>
    </xf>
    <xf numFmtId="176" fontId="20" fillId="39" borderId="71" xfId="404" applyNumberFormat="1" applyFont="1" applyFill="1" applyBorder="1" applyAlignment="1">
      <alignment horizontal="center"/>
    </xf>
    <xf numFmtId="176" fontId="20" fillId="39" borderId="83" xfId="404" applyNumberFormat="1" applyFont="1" applyFill="1" applyBorder="1" applyAlignment="1">
      <alignment horizontal="center"/>
    </xf>
    <xf numFmtId="176" fontId="20" fillId="39" borderId="80" xfId="404" applyNumberFormat="1" applyFont="1" applyFill="1" applyBorder="1" applyAlignment="1">
      <alignment horizontal="center"/>
    </xf>
    <xf numFmtId="176" fontId="20" fillId="39" borderId="76" xfId="404" applyNumberFormat="1" applyFont="1" applyFill="1" applyBorder="1" applyAlignment="1">
      <alignment horizontal="center"/>
    </xf>
    <xf numFmtId="176" fontId="20" fillId="39" borderId="0" xfId="404" applyNumberFormat="1" applyFont="1" applyFill="1" applyBorder="1" applyAlignment="1">
      <alignment horizontal="center"/>
    </xf>
    <xf numFmtId="176" fontId="20" fillId="39" borderId="75" xfId="404" applyNumberFormat="1" applyFont="1" applyFill="1" applyBorder="1" applyAlignment="1">
      <alignment horizontal="center"/>
    </xf>
    <xf numFmtId="176" fontId="20" fillId="39" borderId="68" xfId="404" applyNumberFormat="1" applyFont="1" applyFill="1" applyBorder="1" applyAlignment="1">
      <alignment horizontal="center"/>
    </xf>
    <xf numFmtId="176" fontId="20" fillId="39" borderId="82" xfId="404" applyNumberFormat="1" applyFont="1" applyFill="1" applyBorder="1" applyAlignment="1">
      <alignment horizontal="center"/>
    </xf>
    <xf numFmtId="176" fontId="20" fillId="39" borderId="79" xfId="404" applyNumberFormat="1" applyFont="1" applyFill="1" applyBorder="1" applyAlignment="1">
      <alignment horizontal="center"/>
    </xf>
    <xf numFmtId="176" fontId="20" fillId="39" borderId="22" xfId="404" applyNumberFormat="1" applyFont="1" applyFill="1" applyBorder="1" applyAlignment="1" applyProtection="1">
      <alignment horizontal="center"/>
      <protection locked="0"/>
    </xf>
    <xf numFmtId="176" fontId="20" fillId="39" borderId="15" xfId="404" applyNumberFormat="1" applyFont="1" applyFill="1" applyBorder="1" applyAlignment="1" applyProtection="1">
      <alignment horizontal="center"/>
      <protection locked="0"/>
    </xf>
    <xf numFmtId="176" fontId="20" fillId="39" borderId="73" xfId="404" applyNumberFormat="1" applyFont="1" applyFill="1" applyBorder="1" applyAlignment="1" applyProtection="1">
      <alignment horizontal="center"/>
      <protection locked="0"/>
    </xf>
    <xf numFmtId="176" fontId="20" fillId="39" borderId="72" xfId="404" applyNumberFormat="1" applyFont="1" applyFill="1" applyBorder="1" applyAlignment="1" applyProtection="1">
      <alignment horizontal="center"/>
      <protection locked="0"/>
    </xf>
    <xf numFmtId="176" fontId="20" fillId="39" borderId="22" xfId="404" applyNumberFormat="1" applyFont="1" applyFill="1" applyBorder="1" applyAlignment="1">
      <alignment horizontal="center" vertical="center"/>
    </xf>
    <xf numFmtId="176" fontId="20" fillId="39" borderId="15" xfId="404" applyNumberFormat="1" applyFont="1" applyFill="1" applyBorder="1" applyAlignment="1">
      <alignment horizontal="center" vertical="center"/>
    </xf>
    <xf numFmtId="176" fontId="20" fillId="39" borderId="73" xfId="404" applyNumberFormat="1" applyFont="1" applyFill="1" applyBorder="1" applyAlignment="1">
      <alignment horizontal="center" vertical="center"/>
    </xf>
    <xf numFmtId="176" fontId="20" fillId="39" borderId="72" xfId="404" applyNumberFormat="1" applyFont="1" applyFill="1" applyBorder="1" applyAlignment="1">
      <alignment horizontal="center" vertical="center"/>
    </xf>
    <xf numFmtId="176" fontId="20" fillId="39" borderId="76" xfId="404" applyNumberFormat="1" applyFont="1" applyFill="1" applyBorder="1" applyAlignment="1">
      <alignment horizontal="center" vertical="center"/>
    </xf>
    <xf numFmtId="176" fontId="20" fillId="39" borderId="75" xfId="404" applyNumberFormat="1" applyFont="1" applyFill="1" applyBorder="1" applyAlignment="1">
      <alignment horizontal="center" vertical="center"/>
    </xf>
    <xf numFmtId="176" fontId="20" fillId="39" borderId="78" xfId="404" applyNumberFormat="1" applyFont="1" applyFill="1" applyBorder="1" applyAlignment="1">
      <alignment horizontal="center"/>
    </xf>
    <xf numFmtId="176" fontId="20" fillId="39" borderId="77" xfId="404" applyNumberFormat="1" applyFont="1" applyFill="1" applyBorder="1" applyAlignment="1">
      <alignment horizontal="center"/>
    </xf>
    <xf numFmtId="176" fontId="20" fillId="39" borderId="73" xfId="404" applyNumberFormat="1" applyFont="1" applyFill="1" applyBorder="1" applyAlignment="1">
      <alignment horizontal="center"/>
    </xf>
    <xf numFmtId="176" fontId="20" fillId="39" borderId="72" xfId="404" applyNumberFormat="1" applyFont="1" applyFill="1" applyBorder="1" applyAlignment="1">
      <alignment horizontal="center"/>
    </xf>
    <xf numFmtId="176" fontId="20" fillId="39" borderId="22" xfId="404" applyNumberFormat="1" applyFont="1" applyFill="1" applyBorder="1" applyAlignment="1">
      <alignment horizontal="center"/>
    </xf>
    <xf numFmtId="176" fontId="20" fillId="39" borderId="15" xfId="404" applyNumberFormat="1" applyFont="1" applyFill="1" applyBorder="1" applyAlignment="1">
      <alignment horizontal="center"/>
    </xf>
    <xf numFmtId="0" fontId="20" fillId="39" borderId="76" xfId="404" applyFont="1" applyFill="1" applyBorder="1" applyAlignment="1">
      <alignment horizontal="center" vertical="center" wrapText="1"/>
    </xf>
    <xf numFmtId="0" fontId="20" fillId="39" borderId="0" xfId="404" applyFont="1" applyFill="1" applyBorder="1" applyAlignment="1">
      <alignment horizontal="center" vertical="center" wrapText="1"/>
    </xf>
    <xf numFmtId="0" fontId="20" fillId="39" borderId="75" xfId="404" applyFont="1" applyFill="1" applyBorder="1" applyAlignment="1">
      <alignment horizontal="center" vertical="center" wrapText="1"/>
    </xf>
    <xf numFmtId="176" fontId="10" fillId="39" borderId="76" xfId="404" applyNumberFormat="1" applyFont="1" applyFill="1" applyBorder="1" applyAlignment="1">
      <alignment horizontal="center"/>
    </xf>
    <xf numFmtId="176" fontId="10" fillId="39" borderId="0" xfId="404" applyNumberFormat="1" applyFont="1" applyFill="1" applyBorder="1" applyAlignment="1">
      <alignment horizontal="center"/>
    </xf>
    <xf numFmtId="176" fontId="10" fillId="39" borderId="75" xfId="404" applyNumberFormat="1" applyFont="1" applyFill="1" applyBorder="1" applyAlignment="1">
      <alignment horizontal="center"/>
    </xf>
    <xf numFmtId="0" fontId="75" fillId="39" borderId="0" xfId="404" applyFont="1" applyFill="1" applyAlignment="1" applyProtection="1">
      <alignment horizontal="center" wrapText="1"/>
      <protection locked="0"/>
    </xf>
    <xf numFmtId="0" fontId="20" fillId="39" borderId="73" xfId="404" applyFont="1" applyFill="1" applyBorder="1" applyAlignment="1">
      <alignment horizontal="center" vertical="center" wrapText="1"/>
    </xf>
    <xf numFmtId="0" fontId="20" fillId="39" borderId="66" xfId="404" applyFont="1" applyFill="1" applyBorder="1" applyAlignment="1">
      <alignment horizontal="center" vertical="center" wrapText="1"/>
    </xf>
    <xf numFmtId="0" fontId="20" fillId="39" borderId="54" xfId="404" applyFont="1" applyFill="1" applyBorder="1" applyAlignment="1">
      <alignment horizontal="center" vertical="center" wrapText="1"/>
    </xf>
    <xf numFmtId="0" fontId="20" fillId="39" borderId="65" xfId="404" applyFont="1" applyFill="1" applyBorder="1" applyAlignment="1">
      <alignment horizontal="center" vertical="center" wrapText="1"/>
    </xf>
    <xf numFmtId="0" fontId="20" fillId="39" borderId="8" xfId="404" applyFont="1" applyFill="1" applyBorder="1" applyAlignment="1">
      <alignment horizontal="center" vertical="center" wrapText="1"/>
    </xf>
    <xf numFmtId="0" fontId="20" fillId="39" borderId="11" xfId="404" applyFont="1" applyFill="1" applyBorder="1" applyAlignment="1">
      <alignment horizontal="center" vertical="center" wrapText="1"/>
    </xf>
    <xf numFmtId="176" fontId="10" fillId="39" borderId="76" xfId="404" applyNumberFormat="1" applyFont="1" applyFill="1" applyBorder="1" applyAlignment="1">
      <alignment horizontal="center" vertical="center" wrapText="1"/>
    </xf>
    <xf numFmtId="176" fontId="10" fillId="39" borderId="0" xfId="404" applyNumberFormat="1" applyFont="1" applyFill="1" applyBorder="1" applyAlignment="1">
      <alignment horizontal="center" vertical="center" wrapText="1"/>
    </xf>
    <xf numFmtId="176" fontId="10" fillId="39" borderId="75" xfId="404" applyNumberFormat="1" applyFont="1" applyFill="1" applyBorder="1" applyAlignment="1">
      <alignment horizontal="center" vertical="center" wrapText="1"/>
    </xf>
    <xf numFmtId="176" fontId="20" fillId="39" borderId="84" xfId="404" applyNumberFormat="1" applyFont="1" applyFill="1" applyBorder="1" applyAlignment="1">
      <alignment horizontal="center"/>
    </xf>
    <xf numFmtId="176" fontId="20" fillId="39" borderId="55" xfId="404" applyNumberFormat="1" applyFont="1" applyFill="1" applyBorder="1" applyAlignment="1">
      <alignment horizontal="center"/>
    </xf>
    <xf numFmtId="176" fontId="20" fillId="39" borderId="81" xfId="404" applyNumberFormat="1" applyFont="1" applyFill="1" applyBorder="1" applyAlignment="1">
      <alignment horizontal="center"/>
    </xf>
    <xf numFmtId="0" fontId="20" fillId="39" borderId="58" xfId="404" applyFont="1" applyFill="1" applyBorder="1" applyAlignment="1">
      <alignment horizontal="center" vertical="center" wrapText="1"/>
    </xf>
    <xf numFmtId="0" fontId="20" fillId="39" borderId="57" xfId="404" applyFont="1" applyFill="1" applyBorder="1" applyAlignment="1">
      <alignment horizontal="center" vertical="center" wrapText="1"/>
    </xf>
    <xf numFmtId="0" fontId="20" fillId="39" borderId="74" xfId="404" applyFont="1" applyFill="1" applyBorder="1" applyAlignment="1">
      <alignment horizontal="center" vertical="center" wrapText="1"/>
    </xf>
    <xf numFmtId="176" fontId="20" fillId="42" borderId="123" xfId="404" applyNumberFormat="1" applyFont="1" applyFill="1" applyBorder="1" applyAlignment="1">
      <alignment horizontal="center"/>
    </xf>
    <xf numFmtId="176" fontId="20" fillId="42" borderId="122" xfId="404" applyNumberFormat="1" applyFont="1" applyFill="1" applyBorder="1" applyAlignment="1">
      <alignment horizontal="center"/>
    </xf>
    <xf numFmtId="176" fontId="20" fillId="42" borderId="121" xfId="404" applyNumberFormat="1" applyFont="1" applyFill="1" applyBorder="1" applyAlignment="1">
      <alignment horizontal="center"/>
    </xf>
    <xf numFmtId="176" fontId="20" fillId="39" borderId="122" xfId="404" applyNumberFormat="1" applyFont="1" applyFill="1" applyBorder="1" applyAlignment="1">
      <alignment horizontal="center"/>
    </xf>
    <xf numFmtId="176" fontId="20" fillId="41" borderId="124" xfId="404" applyNumberFormat="1" applyFont="1" applyFill="1" applyBorder="1" applyAlignment="1">
      <alignment horizontal="center"/>
    </xf>
    <xf numFmtId="176" fontId="20" fillId="41" borderId="125" xfId="404" applyNumberFormat="1" applyFont="1" applyFill="1" applyBorder="1" applyAlignment="1">
      <alignment horizontal="center"/>
    </xf>
    <xf numFmtId="176" fontId="20" fillId="41" borderId="126" xfId="404" applyNumberFormat="1" applyFont="1" applyFill="1" applyBorder="1" applyAlignment="1">
      <alignment horizontal="center"/>
    </xf>
    <xf numFmtId="176" fontId="20" fillId="39" borderId="125" xfId="404" applyNumberFormat="1" applyFont="1" applyFill="1" applyBorder="1" applyAlignment="1" applyProtection="1">
      <alignment horizontal="center"/>
      <protection locked="0"/>
    </xf>
    <xf numFmtId="0" fontId="20" fillId="0" borderId="123" xfId="404" applyFont="1" applyFill="1" applyBorder="1" applyAlignment="1">
      <alignment horizontal="center" vertical="center" wrapText="1"/>
    </xf>
    <xf numFmtId="0" fontId="20" fillId="0" borderId="122" xfId="404" applyFont="1" applyFill="1" applyBorder="1" applyAlignment="1">
      <alignment horizontal="center" vertical="center" wrapText="1"/>
    </xf>
    <xf numFmtId="0" fontId="20" fillId="0" borderId="121" xfId="404" applyFont="1" applyFill="1" applyBorder="1" applyAlignment="1">
      <alignment horizontal="center" vertical="center" wrapText="1"/>
    </xf>
    <xf numFmtId="176" fontId="10" fillId="42" borderId="68" xfId="404" applyNumberFormat="1" applyFont="1" applyFill="1" applyBorder="1" applyAlignment="1">
      <alignment horizontal="center"/>
    </xf>
    <xf numFmtId="176" fontId="10" fillId="42" borderId="82" xfId="404" applyNumberFormat="1" applyFont="1" applyFill="1" applyBorder="1" applyAlignment="1">
      <alignment horizontal="center"/>
    </xf>
    <xf numFmtId="176" fontId="10" fillId="42" borderId="79" xfId="404" applyNumberFormat="1" applyFont="1" applyFill="1" applyBorder="1" applyAlignment="1">
      <alignment horizontal="center"/>
    </xf>
    <xf numFmtId="176" fontId="10" fillId="42" borderId="22" xfId="404" applyNumberFormat="1" applyFont="1" applyFill="1" applyBorder="1" applyAlignment="1">
      <alignment horizontal="center"/>
    </xf>
    <xf numFmtId="176" fontId="10" fillId="42" borderId="118" xfId="404" applyNumberFormat="1" applyFont="1" applyFill="1" applyBorder="1" applyAlignment="1">
      <alignment horizontal="center"/>
    </xf>
    <xf numFmtId="176" fontId="10" fillId="42" borderId="127" xfId="404" applyNumberFormat="1" applyFont="1" applyFill="1" applyBorder="1" applyAlignment="1">
      <alignment horizontal="center"/>
    </xf>
    <xf numFmtId="176" fontId="10" fillId="42" borderId="66" xfId="404" applyNumberFormat="1" applyFont="1" applyFill="1" applyBorder="1" applyAlignment="1">
      <alignment horizontal="center"/>
    </xf>
    <xf numFmtId="176" fontId="10" fillId="42" borderId="115" xfId="404" applyNumberFormat="1" applyFont="1" applyFill="1" applyBorder="1" applyAlignment="1">
      <alignment horizontal="center"/>
    </xf>
    <xf numFmtId="176" fontId="10" fillId="42" borderId="128" xfId="404" applyNumberFormat="1" applyFont="1" applyFill="1" applyBorder="1" applyAlignment="1">
      <alignment horizontal="center"/>
    </xf>
    <xf numFmtId="176" fontId="10" fillId="39" borderId="68" xfId="404" applyNumberFormat="1" applyFont="1" applyFill="1" applyBorder="1" applyAlignment="1">
      <alignment horizontal="center"/>
    </xf>
    <xf numFmtId="176" fontId="10" fillId="39" borderId="82" xfId="404" applyNumberFormat="1" applyFont="1" applyFill="1" applyBorder="1" applyAlignment="1">
      <alignment horizontal="center"/>
    </xf>
    <xf numFmtId="176" fontId="10" fillId="39" borderId="22" xfId="404" applyNumberFormat="1" applyFont="1" applyFill="1" applyBorder="1" applyAlignment="1">
      <alignment horizontal="center"/>
    </xf>
    <xf numFmtId="176" fontId="10" fillId="39" borderId="118" xfId="404" applyNumberFormat="1" applyFont="1" applyFill="1" applyBorder="1" applyAlignment="1">
      <alignment horizontal="center"/>
    </xf>
    <xf numFmtId="176" fontId="10" fillId="39" borderId="66" xfId="404" applyNumberFormat="1" applyFont="1" applyFill="1" applyBorder="1" applyAlignment="1">
      <alignment horizontal="center"/>
    </xf>
    <xf numFmtId="176" fontId="10" fillId="39" borderId="115" xfId="404" applyNumberFormat="1" applyFont="1" applyFill="1" applyBorder="1" applyAlignment="1">
      <alignment horizontal="center"/>
    </xf>
    <xf numFmtId="0" fontId="290" fillId="0" borderId="0" xfId="10132" applyFont="1" applyFill="1" applyAlignment="1">
      <alignment horizontal="center" vertical="center" wrapText="1"/>
    </xf>
    <xf numFmtId="0" fontId="293" fillId="0" borderId="82" xfId="10132" applyFont="1" applyFill="1" applyBorder="1" applyAlignment="1">
      <alignment horizontal="right"/>
    </xf>
    <xf numFmtId="0" fontId="295" fillId="0" borderId="104" xfId="10132" applyFont="1" applyFill="1" applyBorder="1" applyAlignment="1">
      <alignment horizontal="center" vertical="center" wrapText="1"/>
    </xf>
    <xf numFmtId="0" fontId="293" fillId="0" borderId="0" xfId="10132" applyFont="1" applyFill="1" applyAlignment="1">
      <alignment horizontal="left" wrapText="1"/>
    </xf>
    <xf numFmtId="0" fontId="295" fillId="0" borderId="40" xfId="10132" applyFont="1" applyFill="1" applyBorder="1" applyAlignment="1">
      <alignment horizontal="center" vertical="center" wrapText="1"/>
    </xf>
    <xf numFmtId="0" fontId="295" fillId="0" borderId="32" xfId="10132" applyFont="1" applyFill="1" applyBorder="1" applyAlignment="1">
      <alignment horizontal="center" vertical="center" wrapText="1"/>
    </xf>
    <xf numFmtId="0" fontId="295" fillId="0" borderId="63" xfId="10132" applyFont="1" applyFill="1" applyBorder="1" applyAlignment="1">
      <alignment horizontal="center" vertical="center" wrapText="1"/>
    </xf>
    <xf numFmtId="0" fontId="295" fillId="0" borderId="24" xfId="10132" applyFont="1" applyFill="1" applyBorder="1" applyAlignment="1">
      <alignment horizontal="center" vertical="center" wrapText="1"/>
    </xf>
    <xf numFmtId="0" fontId="295" fillId="0" borderId="2" xfId="10132" applyFont="1" applyFill="1" applyBorder="1" applyAlignment="1">
      <alignment horizontal="center" vertical="center" wrapText="1"/>
    </xf>
    <xf numFmtId="0" fontId="295" fillId="0" borderId="3" xfId="10132" applyFont="1" applyFill="1" applyBorder="1" applyAlignment="1">
      <alignment horizontal="center" vertical="center" wrapText="1"/>
    </xf>
    <xf numFmtId="0" fontId="295" fillId="0" borderId="4" xfId="10132" applyFont="1" applyFill="1" applyBorder="1" applyAlignment="1">
      <alignment horizontal="center" vertical="center" wrapText="1"/>
    </xf>
    <xf numFmtId="0" fontId="295" fillId="0" borderId="116" xfId="10132" applyFont="1" applyFill="1" applyBorder="1" applyAlignment="1">
      <alignment horizontal="center" vertical="center" wrapText="1"/>
    </xf>
    <xf numFmtId="0" fontId="295" fillId="0" borderId="118" xfId="10132" applyFont="1" applyFill="1" applyBorder="1" applyAlignment="1">
      <alignment horizontal="center" vertical="center" wrapText="1"/>
    </xf>
    <xf numFmtId="0" fontId="295" fillId="0" borderId="117" xfId="10132" applyFont="1" applyFill="1" applyBorder="1" applyAlignment="1">
      <alignment horizontal="center" vertical="center" wrapText="1"/>
    </xf>
    <xf numFmtId="0" fontId="324" fillId="39" borderId="83" xfId="10132" applyFont="1" applyFill="1" applyBorder="1" applyAlignment="1">
      <alignment horizontal="center" vertical="center" wrapText="1"/>
    </xf>
    <xf numFmtId="0" fontId="322" fillId="39" borderId="82" xfId="10132" applyFont="1" applyFill="1" applyBorder="1" applyAlignment="1">
      <alignment horizontal="center" vertical="center" wrapText="1"/>
    </xf>
    <xf numFmtId="1" fontId="1" fillId="39" borderId="0" xfId="10132" applyNumberFormat="1" applyFont="1" applyFill="1" applyAlignment="1">
      <alignment horizontal="left" vertical="center" wrapText="1"/>
    </xf>
    <xf numFmtId="0" fontId="1" fillId="0" borderId="0" xfId="10960" applyAlignment="1">
      <alignment horizontal="center" vertical="center" wrapText="1"/>
    </xf>
    <xf numFmtId="0" fontId="1" fillId="0" borderId="0" xfId="10960" applyAlignment="1">
      <alignment horizontal="center" wrapText="1"/>
    </xf>
    <xf numFmtId="0" fontId="333" fillId="0" borderId="104" xfId="0" applyFont="1" applyBorder="1" applyAlignment="1">
      <alignment horizontal="center" vertical="center"/>
    </xf>
    <xf numFmtId="0" fontId="332" fillId="0" borderId="104" xfId="0" applyFont="1" applyBorder="1" applyAlignment="1">
      <alignment horizontal="center" vertical="center" wrapText="1"/>
    </xf>
    <xf numFmtId="0" fontId="333" fillId="0" borderId="104" xfId="0" applyFont="1" applyBorder="1" applyAlignment="1">
      <alignment horizontal="center" vertical="center" wrapText="1" shrinkToFit="1"/>
    </xf>
    <xf numFmtId="0" fontId="333" fillId="0" borderId="104" xfId="0" applyFont="1" applyBorder="1" applyAlignment="1">
      <alignment horizontal="center" wrapText="1" shrinkToFit="1"/>
    </xf>
    <xf numFmtId="0" fontId="1" fillId="96" borderId="0" xfId="10960" applyFill="1" applyAlignment="1">
      <alignment horizontal="center" vertical="center" wrapText="1"/>
    </xf>
    <xf numFmtId="0" fontId="1" fillId="0" borderId="0" xfId="10960" applyAlignment="1">
      <alignment horizontal="center"/>
    </xf>
  </cellXfs>
  <cellStyles count="11336">
    <cellStyle name=" 1" xfId="3"/>
    <cellStyle name=" 1 2" xfId="108"/>
    <cellStyle name=" 1_Stage1" xfId="109"/>
    <cellStyle name="_x000a_bidires=100_x000d_" xfId="10133"/>
    <cellStyle name="%" xfId="405"/>
    <cellStyle name="% 2" xfId="406"/>
    <cellStyle name="%_Inputs" xfId="407"/>
    <cellStyle name="%_Inputs (const)" xfId="408"/>
    <cellStyle name="%_Inputs Co" xfId="409"/>
    <cellStyle name="%_Inputs Co 2" xfId="410"/>
    <cellStyle name="%_Денежный поток ЗАО ЭПИ-2008г.(в объемах декабря)2811  ПОСЛЕДНИЙ (Перераб. с изм. старахованием)" xfId="411"/>
    <cellStyle name=";;;" xfId="412"/>
    <cellStyle name="?…?ж?Ш?и [0.00]" xfId="10134"/>
    <cellStyle name="?W??_‘O’с?р??" xfId="10135"/>
    <cellStyle name="]_x000d__x000a_Zoomed=1_x000d__x000a_Row=0_x000d__x000a_Column=0_x000d__x000a_Height=0_x000d__x000a_Width=0_x000d__x000a_FontName=FoxFont_x000d__x000a_FontStyle=0_x000d__x000a_FontSize=9_x000d__x000a_PrtFontName=FoxPrin" xfId="413"/>
    <cellStyle name="]_x000d__x000a_Zoomed=1_x000d__x000a_Row=0_x000d__x000a_Column=0_x000d__x000a_Height=0_x000d__x000a_Width=0_x000d__x000a_FontName=FoxFont_x000d__x000a_FontStyle=0_x000d__x000a_FontSize=9_x000d__x000a_PrtFontName=FoxPrin 2" xfId="414"/>
    <cellStyle name="]_x000d__x000a_Zoomed=1_x000d__x000a_Row=0_x000d__x000a_Column=0_x000d__x000a_Height=0_x000d__x000a_Width=0_x000d__x000a_FontName=FoxFont_x000d__x000a_FontStyle=0_x000d__x000a_FontSize=9_x000d__x000a_PrtFontName=FoxPrin_Мордовия" xfId="415"/>
    <cellStyle name="ˆ’ŽƒŽ‚›‰" xfId="416"/>
    <cellStyle name="_ ТЭЦ февраль 04г" xfId="417"/>
    <cellStyle name="_!!! Приобретение ОС (новая форма)" xfId="418"/>
    <cellStyle name="_!!! Энергия анализ (форма)" xfId="419"/>
    <cellStyle name="_!!!Проект 3 кв ТОиР Красноярск" xfId="420"/>
    <cellStyle name="__БДР и БДДС 2006 г по ПМЭС согл Мазепина" xfId="421"/>
    <cellStyle name="__БДР и БДДС 2006 г по ПМЭС утв 1 2 3 4кв 06 вер 3-2-3 ред Еремкин" xfId="422"/>
    <cellStyle name="__ПЭПиБюджет ЕНЭС ОПМЭС 2006_34млн" xfId="423"/>
    <cellStyle name="__ПЭПиБюджет ЕНЭС ОПМЭС 2006_34млн_15_2 1 6 1" xfId="424"/>
    <cellStyle name="__ПЭПиБюджет ЕНЭС ОПМЭС 2006_34млн_Анализ 15_БДР и БДДС Омское 2007" xfId="425"/>
    <cellStyle name="__ПЭПиБюджет ЕНЭС ОПМЭС 2006_34млн_БДР МСК 1кв07 от Сергея 20 04 07" xfId="426"/>
    <cellStyle name="__ПЭПиБюджет ЕНЭС ОПМЭС 2006_34млн_БДР МСК 1кв07 от Сергея 20 04 07_БДР и БДДС сети ФСК ОП 2008" xfId="427"/>
    <cellStyle name="__ПЭПиБюджет ЕНЭС ОПМЭС 2006_34млн_БДР МСК 1кв07 от Сергея 20 04 07_формы бюджетов к защите 2008 года" xfId="428"/>
    <cellStyle name="__ПЭПиБюджет ЕНЭС ОПМЭС 2006_34млн_формы бюджетов к защите 2008 года" xfId="429"/>
    <cellStyle name="__ПЭПиБюджет на 2006г том числе ПСУиС" xfId="430"/>
    <cellStyle name="__ПЭПиБюджет на 2006г том числе ПСУиС_091105" xfId="431"/>
    <cellStyle name="__ПЭПиБюджет на 2006г том числе ПСУиС_091105_15_2 1 6 1" xfId="432"/>
    <cellStyle name="__ПЭПиБюджет на 2006г том числе ПСУиС_091105_Анализ 15_БДР и БДДС Омское 2007" xfId="433"/>
    <cellStyle name="__ПЭПиБюджет на 2006г том числе ПСУиС_091105_БДР МСК 1кв07 от Сергея 20 04 07" xfId="434"/>
    <cellStyle name="__ПЭПиБюджет на 2006г том числе ПСУиС_091105_БДР МСК 1кв07 от Сергея 20 04 07_БДР и БДДС сети ФСК ОП 2008" xfId="435"/>
    <cellStyle name="__ПЭПиБюджет на 2006г том числе ПСУиС_091105_БДР МСК 1кв07 от Сергея 20 04 07_формы бюджетов к защите 2008 года" xfId="436"/>
    <cellStyle name="__ПЭПиБюджет на 2006г том числе ПСУиС_091105_формы бюджетов к защите 2008 года" xfId="437"/>
    <cellStyle name="__ПЭПиБюджет на 2006г том числе ПСУиС_15_2 1 6 1" xfId="438"/>
    <cellStyle name="__ПЭПиБюджет на 2006г том числе ПСУиС_250106" xfId="439"/>
    <cellStyle name="__ПЭПиБюджет на 2006г том числе ПСУиС_250106_15_2 1 6 1" xfId="440"/>
    <cellStyle name="__ПЭПиБюджет на 2006г том числе ПСУиС_250106_формы бюджетов к защите 2008 года" xfId="441"/>
    <cellStyle name="__ПЭПиБюджет на 2006г том числе ПСУиС_Анализ 15_БДР и БДДС Омское 2007" xfId="442"/>
    <cellStyle name="__ПЭПиБюджет на 2006г том числе ПСУиС_БДР МСК 1кв07 от Сергея 20 04 07" xfId="443"/>
    <cellStyle name="__ПЭПиБюджет на 2006г том числе ПСУиС_БДР МСК 1кв07 от Сергея 20 04 07_БДР и БДДС сети ФСК ОП 2008" xfId="444"/>
    <cellStyle name="__ПЭПиБюджет на 2006г том числе ПСУиС_БДР МСК 1кв07 от Сергея 20 04 07_формы бюджетов к защите 2008 года" xfId="445"/>
    <cellStyle name="__ПЭПиБюджет на 2006г том числе ПСУиС_формы бюджетов к защите 2008 года" xfId="446"/>
    <cellStyle name="_~0780698" xfId="110"/>
    <cellStyle name="_~9051652" xfId="111"/>
    <cellStyle name="_02-07-2001" xfId="447"/>
    <cellStyle name="_02-07-2001_Мордовия" xfId="448"/>
    <cellStyle name="_05-03-2001" xfId="449"/>
    <cellStyle name="_05-03-2001_Мордовия" xfId="450"/>
    <cellStyle name="_07. расчет тарифа 2007 от 23.08.06 для аудиторов" xfId="451"/>
    <cellStyle name="_081003 скорректир ЦПид 2008 1" xfId="452"/>
    <cellStyle name="_081003 скорректир ЦПид 2008 1_Книга1" xfId="453"/>
    <cellStyle name="_081003 скорректир ЦПид 2008 1_ПР ОФ на  2010-2014 01 10 2010 2011!!! для ДИиСП (2)" xfId="454"/>
    <cellStyle name="_081003 скорректир ЦПид 2008 1_ПР ОФ на  2010-2014 коррект  26 10 2010" xfId="455"/>
    <cellStyle name="_081003 скорректир ЦПид 2008 1_ПР ОФ на  2010-2014 коррект  26 10 2010 для ДИиСП (2)" xfId="456"/>
    <cellStyle name="_081003 скорректир ЦПид 2008 1_ПР ОФ на  2010-2014 коррект  26 10 2010 для ДИиСП (3)" xfId="457"/>
    <cellStyle name="_081006 прогр АТС и спец 300 млн руб (доп фин)" xfId="458"/>
    <cellStyle name="_081006 прогр АТС и спец 300 млн руб (доп фин)_Книга1" xfId="459"/>
    <cellStyle name="_081006 прогр АТС и спец 300 млн руб (доп фин)_ПР ОФ на  2010-2014 01 10 2010 2011!!! для ДИиСП (2)" xfId="460"/>
    <cellStyle name="_081006 прогр АТС и спец 300 млн руб (доп фин)_ПР ОФ на  2010-2014 коррект  26 10 2010" xfId="461"/>
    <cellStyle name="_081006 прогр АТС и спец 300 млн руб (доп фин)_ПР ОФ на  2010-2014 коррект  26 10 2010 для ДИиСП (2)" xfId="462"/>
    <cellStyle name="_081006 прогр АТС и спец 300 млн руб (доп фин)_ПР ОФ на  2010-2014 коррект  26 10 2010 для ДИиСП (3)" xfId="463"/>
    <cellStyle name="_08-11-2000" xfId="464"/>
    <cellStyle name="_08-11-2000_1" xfId="465"/>
    <cellStyle name="_08-11-2000_1_Мордовия" xfId="466"/>
    <cellStyle name="_08-11-2000_Мордовия" xfId="467"/>
    <cellStyle name="_09-04-2001" xfId="468"/>
    <cellStyle name="_09-04-2001_Мордовия" xfId="469"/>
    <cellStyle name="_1 Книга1" xfId="470"/>
    <cellStyle name="_1 Конвертер в новую форму" xfId="471"/>
    <cellStyle name="_1 прил 1" xfId="472"/>
    <cellStyle name="_1 прил 1 к письму о защите 2006г" xfId="473"/>
    <cellStyle name="_1 прил 1 к письму о защите 4кв 05г" xfId="474"/>
    <cellStyle name="_1 Приложение 1" xfId="475"/>
    <cellStyle name="_11_02.08.02.01" xfId="476"/>
    <cellStyle name="_13-12-2000" xfId="477"/>
    <cellStyle name="_13-12-2000_Мордовия" xfId="478"/>
    <cellStyle name="_1ПЭПиБюджет на 2006г" xfId="479"/>
    <cellStyle name="_1Форма БДР и БДДС на 2кв 2006" xfId="480"/>
    <cellStyle name="_2 1Расшифровки к ПЭП 2006г" xfId="481"/>
    <cellStyle name="_2 Анализ ст Топливо на 2кв 2006 Забайкальское" xfId="482"/>
    <cellStyle name="_2 ЗСП" xfId="483"/>
    <cellStyle name="_2008_2010 06022008" xfId="484"/>
    <cellStyle name="_2008_2010 06022008_Книга1" xfId="485"/>
    <cellStyle name="_2008_2010 06022008_ПР ОФ на  2010-2014 01 10 2010 2011!!! для ДИиСП (2)" xfId="486"/>
    <cellStyle name="_2008_2010 06022008_ПР ОФ на  2010-2014 коррект  26 10 2010" xfId="487"/>
    <cellStyle name="_2008_2010 06022008_ПР ОФ на  2010-2014 коррект  26 10 2010 для ДИиСП (2)" xfId="488"/>
    <cellStyle name="_2008_2010 06022008_ПР ОФ на  2010-2014 коррект  26 10 2010 для ДИиСП (3)" xfId="489"/>
    <cellStyle name="_206B52E0" xfId="490"/>
    <cellStyle name="_23-10-2000" xfId="491"/>
    <cellStyle name="_23-10-2000_Мордовия" xfId="492"/>
    <cellStyle name="_24 05 06_MGTS_Draft_ Model" xfId="493"/>
    <cellStyle name="_25-06-2001" xfId="494"/>
    <cellStyle name="_25-06-2001_Мордовия" xfId="495"/>
    <cellStyle name="_25-12-2000" xfId="496"/>
    <cellStyle name="_25-12-2000_Мордовия" xfId="497"/>
    <cellStyle name="_2приложение1 форма расчета по Спецодежде ПМЭС1" xfId="498"/>
    <cellStyle name="_3 Анализ отклонений по топливу" xfId="499"/>
    <cellStyle name="_3 БДР по кварталам" xfId="500"/>
    <cellStyle name="_30-10-2000" xfId="501"/>
    <cellStyle name="_30-10-2000_Мордовия" xfId="502"/>
    <cellStyle name="_31 декабря 2010" xfId="503"/>
    <cellStyle name="_3Расчет аморт.отчислений квартальный" xfId="504"/>
    <cellStyle name="_4 Анализ ГСМ 2006 Кузбасс" xfId="505"/>
    <cellStyle name="_5 Анализ ГСМ и энергии" xfId="506"/>
    <cellStyle name="_5 Проект согласованного плана Омского ПМЭС на 06г" xfId="507"/>
    <cellStyle name="_57B6AB88" xfId="508"/>
    <cellStyle name="_5CF0FB99" xfId="509"/>
    <cellStyle name="_7-3 17-03-05" xfId="510"/>
    <cellStyle name="_CashFlow_2007_проект_02_02_final" xfId="10136"/>
    <cellStyle name="_Comma" xfId="511"/>
    <cellStyle name="_Comps_Valuation Dec 2005" xfId="512"/>
    <cellStyle name="_Condition" xfId="513"/>
    <cellStyle name="_Condition-2020" xfId="514"/>
    <cellStyle name="_Currency" xfId="515"/>
    <cellStyle name="_CurrencySpace" xfId="516"/>
    <cellStyle name="_Generation Model_1" xfId="517"/>
    <cellStyle name="_Heading_16 Detail of Key Metrics_mario marco" xfId="518"/>
    <cellStyle name="_Highlight" xfId="519"/>
    <cellStyle name="_IBM PC" xfId="520"/>
    <cellStyle name="_IBM PC_Мордовия" xfId="521"/>
    <cellStyle name="_IP - v30_1-куратор (081006)" xfId="522"/>
    <cellStyle name="_IP - v31_0 (081010)" xfId="523"/>
    <cellStyle name="_macro 2020" xfId="524"/>
    <cellStyle name="_macro-1 ут" xfId="525"/>
    <cellStyle name="_macro-2 ут" xfId="526"/>
    <cellStyle name="_Model_RAB Мой" xfId="527"/>
    <cellStyle name="_Model_RAB Мой 2" xfId="10137"/>
    <cellStyle name="_Model_RAB Мой 2 2" xfId="10138"/>
    <cellStyle name="_Model_RAB Мой 2_OREP.KU.2011.MONTHLY.02(v0.1)" xfId="10139"/>
    <cellStyle name="_Model_RAB Мой 2_OREP.KU.2011.MONTHLY.02(v0.4)" xfId="10140"/>
    <cellStyle name="_Model_RAB Мой 2_OREP.KU.2011.MONTHLY.11(v1.4)" xfId="10141"/>
    <cellStyle name="_Model_RAB Мой 2_OREP.KU.2011.MONTHLY.11(v1.4) 2" xfId="10142"/>
    <cellStyle name="_Model_RAB Мой 2_OREP.KU.2011.MONTHLY.11(v1.4)_UPDATE.BALANCE.WARM.2012YEAR.TO.1.1" xfId="10143"/>
    <cellStyle name="_Model_RAB Мой 2_OREP.KU.2011.MONTHLY.11(v1.4)_UPDATE.CALC.WARM.2012YEAR.TO.1.1" xfId="10144"/>
    <cellStyle name="_Model_RAB Мой 2_UPDATE.BALANCE.WARM.2012YEAR.TO.1.1" xfId="10145"/>
    <cellStyle name="_Model_RAB Мой 2_UPDATE.CALC.WARM.2012YEAR.TO.1.1" xfId="10146"/>
    <cellStyle name="_Model_RAB Мой 2_UPDATE.MONITORING.OS.EE.2.02.TO.1.3.64" xfId="10147"/>
    <cellStyle name="_Model_RAB Мой 2_UPDATE.OREP.KU.2011.MONTHLY.02.TO.1.2" xfId="10148"/>
    <cellStyle name="_Model_RAB Мой_46EE.2011(v1.0)" xfId="528"/>
    <cellStyle name="_Model_RAB Мой_46EE.2011(v1.0)_46TE.2011(v1.0)" xfId="10149"/>
    <cellStyle name="_Model_RAB Мой_46EE.2011(v1.0)_INDEX.STATION.2012(v1.0)_" xfId="10150"/>
    <cellStyle name="_Model_RAB Мой_46EE.2011(v1.0)_INDEX.STATION.2012(v2.0)" xfId="10151"/>
    <cellStyle name="_Model_RAB Мой_46EE.2011(v1.0)_INDEX.STATION.2012(v2.1)" xfId="10152"/>
    <cellStyle name="_Model_RAB Мой_46EE.2011(v1.0)_TEPLO.PREDEL.2012.M(v1.1)_test" xfId="10153"/>
    <cellStyle name="_Model_RAB Мой_46EE.2011(v1.2)" xfId="529"/>
    <cellStyle name="_Model_RAB Мой_46EP.2011(v2.0)" xfId="10154"/>
    <cellStyle name="_Model_RAB Мой_46EP.2012(v0.1)" xfId="10155"/>
    <cellStyle name="_Model_RAB Мой_46TE.2011(v1.0)" xfId="10156"/>
    <cellStyle name="_Model_RAB Мой_4DNS.UPDATE.EXAMPLE" xfId="10157"/>
    <cellStyle name="_Model_RAB Мой_ARMRAZR" xfId="530"/>
    <cellStyle name="_Model_RAB Мой_BALANCE.WARM.2010.FACT(v1.0)" xfId="531"/>
    <cellStyle name="_Model_RAB Мой_BALANCE.WARM.2010.PLAN" xfId="532"/>
    <cellStyle name="_Model_RAB Мой_BALANCE.WARM.2011YEAR(v0.7)" xfId="533"/>
    <cellStyle name="_Model_RAB Мой_BALANCE.WARM.2011YEAR.NEW.UPDATE.SCHEME" xfId="534"/>
    <cellStyle name="_Model_RAB Мой_CALC.NORMATIV.KU(v0.2)" xfId="10158"/>
    <cellStyle name="_Model_RAB Мой_EE.2REK.P2011.4.78(v0.3)" xfId="10159"/>
    <cellStyle name="_Model_RAB Мой_FORM3.1.2013(v0.2)" xfId="10160"/>
    <cellStyle name="_Model_RAB Мой_FORM3.2013(v1.0)" xfId="10161"/>
    <cellStyle name="_Model_RAB Мой_FORM3.REG(v1.0)" xfId="10162"/>
    <cellStyle name="_Model_RAB Мой_FORM910.2012(v1.1)" xfId="10163"/>
    <cellStyle name="_Model_RAB Мой_INDEX.STATION.2012(v2.1)" xfId="10164"/>
    <cellStyle name="_Model_RAB Мой_INDEX.STATION.2013(v1.0)_патч до 1.1" xfId="10165"/>
    <cellStyle name="_Model_RAB Мой_INVEST.EE.PLAN.4.78(v0.1)" xfId="10166"/>
    <cellStyle name="_Model_RAB Мой_INVEST.EE.PLAN.4.78(v0.3)" xfId="10167"/>
    <cellStyle name="_Model_RAB Мой_INVEST.EE.PLAN.4.78(v1.0)" xfId="10168"/>
    <cellStyle name="_Model_RAB Мой_INVEST.EE.PLAN.4.78(v1.0)_PASSPORT.TEPLO.PROIZV(v2.0)" xfId="10169"/>
    <cellStyle name="_Model_RAB Мой_INVEST.EE.PLAN.4.78(v1.0)_PASSPORT.TEPLO.PROIZV(v2.0)_INDEX.STATION.2013(v1.0)_патч до 1.1" xfId="10170"/>
    <cellStyle name="_Model_RAB Мой_INVEST.EE.PLAN.4.78(v1.0)_PASSPORT.TEPLO.PROIZV(v2.0)_TEPLO.PREDEL.2013(v2.0)" xfId="10171"/>
    <cellStyle name="_Model_RAB Мой_INVEST.PLAN.4.78(v0.1)" xfId="10172"/>
    <cellStyle name="_Model_RAB Мой_INVEST.WARM.PLAN.4.78(v0.1)" xfId="10173"/>
    <cellStyle name="_Model_RAB Мой_INVEST_WARM_PLAN" xfId="10174"/>
    <cellStyle name="_Model_RAB Мой_NADB.JNVLP.APTEKA.2012(v1.0)_21_02_12" xfId="10175"/>
    <cellStyle name="_Model_RAB Мой_NADB.JNVLS.APTEKA.2011(v1.3.3)" xfId="535"/>
    <cellStyle name="_Model_RAB Мой_NADB.JNVLS.APTEKA.2011(v1.3.3)_46TE.2011(v1.0)" xfId="10176"/>
    <cellStyle name="_Model_RAB Мой_NADB.JNVLS.APTEKA.2011(v1.3.3)_INDEX.STATION.2012(v1.0)_" xfId="10177"/>
    <cellStyle name="_Model_RAB Мой_NADB.JNVLS.APTEKA.2011(v1.3.3)_INDEX.STATION.2012(v2.0)" xfId="10178"/>
    <cellStyle name="_Model_RAB Мой_NADB.JNVLS.APTEKA.2011(v1.3.3)_INDEX.STATION.2012(v2.1)" xfId="10179"/>
    <cellStyle name="_Model_RAB Мой_NADB.JNVLS.APTEKA.2011(v1.3.3)_TEPLO.PREDEL.2012.M(v1.1)_test" xfId="10180"/>
    <cellStyle name="_Model_RAB Мой_NADB.JNVLS.APTEKA.2011(v1.3.4)" xfId="536"/>
    <cellStyle name="_Model_RAB Мой_NADB.JNVLS.APTEKA.2011(v1.3.4)_46TE.2011(v1.0)" xfId="10181"/>
    <cellStyle name="_Model_RAB Мой_NADB.JNVLS.APTEKA.2011(v1.3.4)_INDEX.STATION.2012(v1.0)_" xfId="10182"/>
    <cellStyle name="_Model_RAB Мой_NADB.JNVLS.APTEKA.2011(v1.3.4)_INDEX.STATION.2012(v2.0)" xfId="10183"/>
    <cellStyle name="_Model_RAB Мой_NADB.JNVLS.APTEKA.2011(v1.3.4)_INDEX.STATION.2012(v2.1)" xfId="10184"/>
    <cellStyle name="_Model_RAB Мой_NADB.JNVLS.APTEKA.2011(v1.3.4)_TEPLO.PREDEL.2012.M(v1.1)_test" xfId="10185"/>
    <cellStyle name="_Model_RAB Мой_PASSPORT.TEPLO.PROIZV(v2.0)" xfId="10186"/>
    <cellStyle name="_Model_RAB Мой_PASSPORT.TEPLO.PROIZV(v2.1)" xfId="10187"/>
    <cellStyle name="_Model_RAB Мой_PASSPORT.TEPLO.SETI(v0.7)" xfId="10188"/>
    <cellStyle name="_Model_RAB Мой_PASSPORT.TEPLO.SETI(v1.0)" xfId="10189"/>
    <cellStyle name="_Model_RAB Мой_PR.PROG.WARM.NOTCOMBI.2012.2.16_v1.4(04.04.11) " xfId="112"/>
    <cellStyle name="_Model_RAB Мой_PREDEL.JKH.UTV.2011(v1.0.1)" xfId="537"/>
    <cellStyle name="_Model_RAB Мой_PREDEL.JKH.UTV.2011(v1.0.1)_46TE.2011(v1.0)" xfId="10190"/>
    <cellStyle name="_Model_RAB Мой_PREDEL.JKH.UTV.2011(v1.0.1)_INDEX.STATION.2012(v1.0)_" xfId="10191"/>
    <cellStyle name="_Model_RAB Мой_PREDEL.JKH.UTV.2011(v1.0.1)_INDEX.STATION.2012(v2.0)" xfId="10192"/>
    <cellStyle name="_Model_RAB Мой_PREDEL.JKH.UTV.2011(v1.0.1)_INDEX.STATION.2012(v2.1)" xfId="10193"/>
    <cellStyle name="_Model_RAB Мой_PREDEL.JKH.UTV.2011(v1.0.1)_TEPLO.PREDEL.2012.M(v1.1)_test" xfId="10194"/>
    <cellStyle name="_Model_RAB Мой_PREDEL.JKH.UTV.2011(v1.1)" xfId="538"/>
    <cellStyle name="_Model_RAB Мой_REP.BLR.2012(v1.0)" xfId="10195"/>
    <cellStyle name="_Model_RAB Мой_TEHSHEET" xfId="10196"/>
    <cellStyle name="_Model_RAB Мой_TEPLO.PREDEL.2012.M(v1.1)" xfId="10197"/>
    <cellStyle name="_Model_RAB Мой_TEPLO.PREDEL.2013(v2.0)" xfId="10198"/>
    <cellStyle name="_Model_RAB Мой_TEST.TEMPLATE" xfId="10199"/>
    <cellStyle name="_Model_RAB Мой_UPDATE.46EE.2011.TO.1.1" xfId="539"/>
    <cellStyle name="_Model_RAB Мой_UPDATE.46TE.2011.TO.1.1" xfId="10200"/>
    <cellStyle name="_Model_RAB Мой_UPDATE.46TE.2011.TO.1.2" xfId="10201"/>
    <cellStyle name="_Model_RAB Мой_UPDATE.BALANCE.WARM.2011YEAR.TO.1.1" xfId="540"/>
    <cellStyle name="_Model_RAB Мой_UPDATE.BALANCE.WARM.2011YEAR.TO.1.1_46TE.2011(v1.0)" xfId="10202"/>
    <cellStyle name="_Model_RAB Мой_UPDATE.BALANCE.WARM.2011YEAR.TO.1.1_INDEX.STATION.2012(v1.0)_" xfId="10203"/>
    <cellStyle name="_Model_RAB Мой_UPDATE.BALANCE.WARM.2011YEAR.TO.1.1_INDEX.STATION.2012(v2.0)" xfId="10204"/>
    <cellStyle name="_Model_RAB Мой_UPDATE.BALANCE.WARM.2011YEAR.TO.1.1_INDEX.STATION.2012(v2.1)" xfId="10205"/>
    <cellStyle name="_Model_RAB Мой_UPDATE.BALANCE.WARM.2011YEAR.TO.1.1_OREP.KU.2011.MONTHLY.02(v1.1)" xfId="10206"/>
    <cellStyle name="_Model_RAB Мой_UPDATE.BALANCE.WARM.2011YEAR.TO.1.1_TEPLO.PREDEL.2012.M(v1.1)_test" xfId="10207"/>
    <cellStyle name="_Model_RAB Мой_UPDATE.BALANCE.WARM.2011YEAR.TO.1.2" xfId="10208"/>
    <cellStyle name="_Model_RAB Мой_UPDATE.BALANCE.WARM.2011YEAR.TO.1.4.64" xfId="10209"/>
    <cellStyle name="_Model_RAB Мой_UPDATE.BALANCE.WARM.2011YEAR.TO.1.5.64" xfId="10210"/>
    <cellStyle name="_Model_RAB Мой_UPDATE.MONITORING.OS.EE.2.02.TO.1.3.64" xfId="10211"/>
    <cellStyle name="_Model_RAB Мой_UPDATE.NADB.JNVLS.APTEKA.2011.TO.1.3.4" xfId="541"/>
    <cellStyle name="_Model_RAB Мой_Книга2_PR.PROG.WARM.NOTCOMBI.2012.2.16_v1.4(04.04.11) " xfId="113"/>
    <cellStyle name="_Model_RAB_MRSK_svod" xfId="542"/>
    <cellStyle name="_Model_RAB_MRSK_svod 2" xfId="543"/>
    <cellStyle name="_Model_RAB_MRSK_svod 2 2" xfId="10212"/>
    <cellStyle name="_Model_RAB_MRSK_svod 2_OREP.KU.2011.MONTHLY.02(v0.1)" xfId="10213"/>
    <cellStyle name="_Model_RAB_MRSK_svod 2_OREP.KU.2011.MONTHLY.02(v0.4)" xfId="10214"/>
    <cellStyle name="_Model_RAB_MRSK_svod 2_OREP.KU.2011.MONTHLY.11(v1.4)" xfId="10215"/>
    <cellStyle name="_Model_RAB_MRSK_svod 2_OREP.KU.2011.MONTHLY.11(v1.4) 2" xfId="10216"/>
    <cellStyle name="_Model_RAB_MRSK_svod 2_OREP.KU.2011.MONTHLY.11(v1.4)_UPDATE.BALANCE.WARM.2012YEAR.TO.1.1" xfId="10217"/>
    <cellStyle name="_Model_RAB_MRSK_svod 2_OREP.KU.2011.MONTHLY.11(v1.4)_UPDATE.CALC.WARM.2012YEAR.TO.1.1" xfId="10218"/>
    <cellStyle name="_Model_RAB_MRSK_svod 2_UPDATE.BALANCE.WARM.2012YEAR.TO.1.1" xfId="10219"/>
    <cellStyle name="_Model_RAB_MRSK_svod 2_UPDATE.CALC.WARM.2012YEAR.TO.1.1" xfId="10220"/>
    <cellStyle name="_Model_RAB_MRSK_svod 2_UPDATE.MONITORING.OS.EE.2.02.TO.1.3.64" xfId="10221"/>
    <cellStyle name="_Model_RAB_MRSK_svod 2_UPDATE.OREP.KU.2011.MONTHLY.02.TO.1.2" xfId="10222"/>
    <cellStyle name="_Model_RAB_MRSK_svod_46EE.2011(v1.0)" xfId="544"/>
    <cellStyle name="_Model_RAB_MRSK_svod_46EE.2011(v1.0)_46TE.2011(v1.0)" xfId="10223"/>
    <cellStyle name="_Model_RAB_MRSK_svod_46EE.2011(v1.0)_INDEX.STATION.2012(v1.0)_" xfId="10224"/>
    <cellStyle name="_Model_RAB_MRSK_svod_46EE.2011(v1.0)_INDEX.STATION.2012(v2.0)" xfId="10225"/>
    <cellStyle name="_Model_RAB_MRSK_svod_46EE.2011(v1.0)_INDEX.STATION.2012(v2.1)" xfId="10226"/>
    <cellStyle name="_Model_RAB_MRSK_svod_46EE.2011(v1.0)_TEPLO.PREDEL.2012.M(v1.1)_test" xfId="10227"/>
    <cellStyle name="_Model_RAB_MRSK_svod_46EE.2011(v1.2)" xfId="545"/>
    <cellStyle name="_Model_RAB_MRSK_svod_46EP.2011(v2.0)" xfId="10228"/>
    <cellStyle name="_Model_RAB_MRSK_svod_46EP.2012(v0.1)" xfId="10229"/>
    <cellStyle name="_Model_RAB_MRSK_svod_46TE.2011(v1.0)" xfId="10230"/>
    <cellStyle name="_Model_RAB_MRSK_svod_4DNS.UPDATE.EXAMPLE" xfId="10231"/>
    <cellStyle name="_Model_RAB_MRSK_svod_ARMRAZR" xfId="546"/>
    <cellStyle name="_Model_RAB_MRSK_svod_BALANCE.WARM.2010.FACT(v1.0)" xfId="547"/>
    <cellStyle name="_Model_RAB_MRSK_svod_BALANCE.WARM.2010.PLAN" xfId="548"/>
    <cellStyle name="_Model_RAB_MRSK_svod_BALANCE.WARM.2011YEAR(v0.7)" xfId="549"/>
    <cellStyle name="_Model_RAB_MRSK_svod_BALANCE.WARM.2011YEAR.NEW.UPDATE.SCHEME" xfId="550"/>
    <cellStyle name="_Model_RAB_MRSK_svod_CALC.NORMATIV.KU(v0.2)" xfId="10232"/>
    <cellStyle name="_Model_RAB_MRSK_svod_EE.2REK.P2011.4.78(v0.3)" xfId="10233"/>
    <cellStyle name="_Model_RAB_MRSK_svod_FORM3.1.2013(v0.2)" xfId="10234"/>
    <cellStyle name="_Model_RAB_MRSK_svod_FORM3.2013(v1.0)" xfId="10235"/>
    <cellStyle name="_Model_RAB_MRSK_svod_FORM3.REG(v1.0)" xfId="10236"/>
    <cellStyle name="_Model_RAB_MRSK_svod_FORM910.2012(v1.1)" xfId="10237"/>
    <cellStyle name="_Model_RAB_MRSK_svod_INDEX.STATION.2012(v2.1)" xfId="10238"/>
    <cellStyle name="_Model_RAB_MRSK_svod_INDEX.STATION.2013(v1.0)_патч до 1.1" xfId="10239"/>
    <cellStyle name="_Model_RAB_MRSK_svod_INVEST.EE.PLAN.4.78(v0.1)" xfId="10240"/>
    <cellStyle name="_Model_RAB_MRSK_svod_INVEST.EE.PLAN.4.78(v0.3)" xfId="10241"/>
    <cellStyle name="_Model_RAB_MRSK_svod_INVEST.EE.PLAN.4.78(v1.0)" xfId="10242"/>
    <cellStyle name="_Model_RAB_MRSK_svod_INVEST.EE.PLAN.4.78(v1.0)_PASSPORT.TEPLO.PROIZV(v2.0)" xfId="10243"/>
    <cellStyle name="_Model_RAB_MRSK_svod_INVEST.EE.PLAN.4.78(v1.0)_PASSPORT.TEPLO.PROIZV(v2.0)_INDEX.STATION.2013(v1.0)_патч до 1.1" xfId="10244"/>
    <cellStyle name="_Model_RAB_MRSK_svod_INVEST.EE.PLAN.4.78(v1.0)_PASSPORT.TEPLO.PROIZV(v2.0)_TEPLO.PREDEL.2013(v2.0)" xfId="10245"/>
    <cellStyle name="_Model_RAB_MRSK_svod_INVEST.PLAN.4.78(v0.1)" xfId="10246"/>
    <cellStyle name="_Model_RAB_MRSK_svod_INVEST.WARM.PLAN.4.78(v0.1)" xfId="10247"/>
    <cellStyle name="_Model_RAB_MRSK_svod_INVEST_WARM_PLAN" xfId="10248"/>
    <cellStyle name="_Model_RAB_MRSK_svod_NADB.JNVLP.APTEKA.2012(v1.0)_21_02_12" xfId="10249"/>
    <cellStyle name="_Model_RAB_MRSK_svod_NADB.JNVLS.APTEKA.2011(v1.3.3)" xfId="551"/>
    <cellStyle name="_Model_RAB_MRSK_svod_NADB.JNVLS.APTEKA.2011(v1.3.3)_46TE.2011(v1.0)" xfId="10250"/>
    <cellStyle name="_Model_RAB_MRSK_svod_NADB.JNVLS.APTEKA.2011(v1.3.3)_INDEX.STATION.2012(v1.0)_" xfId="10251"/>
    <cellStyle name="_Model_RAB_MRSK_svod_NADB.JNVLS.APTEKA.2011(v1.3.3)_INDEX.STATION.2012(v2.0)" xfId="10252"/>
    <cellStyle name="_Model_RAB_MRSK_svod_NADB.JNVLS.APTEKA.2011(v1.3.3)_INDEX.STATION.2012(v2.1)" xfId="10253"/>
    <cellStyle name="_Model_RAB_MRSK_svod_NADB.JNVLS.APTEKA.2011(v1.3.3)_TEPLO.PREDEL.2012.M(v1.1)_test" xfId="10254"/>
    <cellStyle name="_Model_RAB_MRSK_svod_NADB.JNVLS.APTEKA.2011(v1.3.4)" xfId="552"/>
    <cellStyle name="_Model_RAB_MRSK_svod_NADB.JNVLS.APTEKA.2011(v1.3.4)_46TE.2011(v1.0)" xfId="10255"/>
    <cellStyle name="_Model_RAB_MRSK_svod_NADB.JNVLS.APTEKA.2011(v1.3.4)_INDEX.STATION.2012(v1.0)_" xfId="10256"/>
    <cellStyle name="_Model_RAB_MRSK_svod_NADB.JNVLS.APTEKA.2011(v1.3.4)_INDEX.STATION.2012(v2.0)" xfId="10257"/>
    <cellStyle name="_Model_RAB_MRSK_svod_NADB.JNVLS.APTEKA.2011(v1.3.4)_INDEX.STATION.2012(v2.1)" xfId="10258"/>
    <cellStyle name="_Model_RAB_MRSK_svod_NADB.JNVLS.APTEKA.2011(v1.3.4)_TEPLO.PREDEL.2012.M(v1.1)_test" xfId="10259"/>
    <cellStyle name="_Model_RAB_MRSK_svod_PASSPORT.TEPLO.PROIZV(v2.0)" xfId="10260"/>
    <cellStyle name="_Model_RAB_MRSK_svod_PASSPORT.TEPLO.PROIZV(v2.1)" xfId="10261"/>
    <cellStyle name="_Model_RAB_MRSK_svod_PASSPORT.TEPLO.SETI(v0.7)" xfId="10262"/>
    <cellStyle name="_Model_RAB_MRSK_svod_PASSPORT.TEPLO.SETI(v1.0)" xfId="10263"/>
    <cellStyle name="_Model_RAB_MRSK_svod_PR.PROG.WARM.NOTCOMBI.2012.2.16_v1.4(04.04.11) " xfId="114"/>
    <cellStyle name="_Model_RAB_MRSK_svod_PREDEL.JKH.UTV.2011(v1.0.1)" xfId="553"/>
    <cellStyle name="_Model_RAB_MRSK_svod_PREDEL.JKH.UTV.2011(v1.0.1)_46TE.2011(v1.0)" xfId="10264"/>
    <cellStyle name="_Model_RAB_MRSK_svod_PREDEL.JKH.UTV.2011(v1.0.1)_INDEX.STATION.2012(v1.0)_" xfId="10265"/>
    <cellStyle name="_Model_RAB_MRSK_svod_PREDEL.JKH.UTV.2011(v1.0.1)_INDEX.STATION.2012(v2.0)" xfId="10266"/>
    <cellStyle name="_Model_RAB_MRSK_svod_PREDEL.JKH.UTV.2011(v1.0.1)_INDEX.STATION.2012(v2.1)" xfId="10267"/>
    <cellStyle name="_Model_RAB_MRSK_svod_PREDEL.JKH.UTV.2011(v1.0.1)_TEPLO.PREDEL.2012.M(v1.1)_test" xfId="10268"/>
    <cellStyle name="_Model_RAB_MRSK_svod_PREDEL.JKH.UTV.2011(v1.1)" xfId="554"/>
    <cellStyle name="_Model_RAB_MRSK_svod_REP.BLR.2012(v1.0)" xfId="10269"/>
    <cellStyle name="_Model_RAB_MRSK_svod_TEHSHEET" xfId="10270"/>
    <cellStyle name="_Model_RAB_MRSK_svod_TEPLO.PREDEL.2012.M(v1.1)" xfId="10271"/>
    <cellStyle name="_Model_RAB_MRSK_svod_TEPLO.PREDEL.2013(v2.0)" xfId="10272"/>
    <cellStyle name="_Model_RAB_MRSK_svod_TEST.TEMPLATE" xfId="10273"/>
    <cellStyle name="_Model_RAB_MRSK_svod_UPDATE.46EE.2011.TO.1.1" xfId="555"/>
    <cellStyle name="_Model_RAB_MRSK_svod_UPDATE.46TE.2011.TO.1.1" xfId="10274"/>
    <cellStyle name="_Model_RAB_MRSK_svod_UPDATE.46TE.2011.TO.1.2" xfId="10275"/>
    <cellStyle name="_Model_RAB_MRSK_svod_UPDATE.BALANCE.WARM.2011YEAR.TO.1.1" xfId="556"/>
    <cellStyle name="_Model_RAB_MRSK_svod_UPDATE.BALANCE.WARM.2011YEAR.TO.1.1_46TE.2011(v1.0)" xfId="10276"/>
    <cellStyle name="_Model_RAB_MRSK_svod_UPDATE.BALANCE.WARM.2011YEAR.TO.1.1_INDEX.STATION.2012(v1.0)_" xfId="10277"/>
    <cellStyle name="_Model_RAB_MRSK_svod_UPDATE.BALANCE.WARM.2011YEAR.TO.1.1_INDEX.STATION.2012(v2.0)" xfId="10278"/>
    <cellStyle name="_Model_RAB_MRSK_svod_UPDATE.BALANCE.WARM.2011YEAR.TO.1.1_INDEX.STATION.2012(v2.1)" xfId="10279"/>
    <cellStyle name="_Model_RAB_MRSK_svod_UPDATE.BALANCE.WARM.2011YEAR.TO.1.1_OREP.KU.2011.MONTHLY.02(v1.1)" xfId="10280"/>
    <cellStyle name="_Model_RAB_MRSK_svod_UPDATE.BALANCE.WARM.2011YEAR.TO.1.1_TEPLO.PREDEL.2012.M(v1.1)_test" xfId="10281"/>
    <cellStyle name="_Model_RAB_MRSK_svod_UPDATE.BALANCE.WARM.2011YEAR.TO.1.2" xfId="10282"/>
    <cellStyle name="_Model_RAB_MRSK_svod_UPDATE.BALANCE.WARM.2011YEAR.TO.1.4.64" xfId="10283"/>
    <cellStyle name="_Model_RAB_MRSK_svod_UPDATE.BALANCE.WARM.2011YEAR.TO.1.5.64" xfId="10284"/>
    <cellStyle name="_Model_RAB_MRSK_svod_UPDATE.MONITORING.OS.EE.2.02.TO.1.3.64" xfId="10285"/>
    <cellStyle name="_Model_RAB_MRSK_svod_UPDATE.NADB.JNVLS.APTEKA.2011.TO.1.3.4" xfId="557"/>
    <cellStyle name="_Model_RAB_MRSK_svod_Книга2_PR.PROG.WARM.NOTCOMBI.2012.2.16_v1.4(04.04.11) " xfId="115"/>
    <cellStyle name="_Multiple" xfId="558"/>
    <cellStyle name="_MultipleSpace" xfId="559"/>
    <cellStyle name="_NF3x00" xfId="560"/>
    <cellStyle name="_NF3x00_Мордовия" xfId="561"/>
    <cellStyle name="_NF7x-5x00" xfId="562"/>
    <cellStyle name="_NF7x-5x00_Мордовия" xfId="563"/>
    <cellStyle name="_Percent" xfId="564"/>
    <cellStyle name="_PercentSpace" xfId="565"/>
    <cellStyle name="_Plug" xfId="10286"/>
    <cellStyle name="_Plug_4DNS.UPDATE.EXAMPLE" xfId="10287"/>
    <cellStyle name="_Plug_4DNS.UPDATE.EXAMPLE_INDEX.STATION.2013(v1.0)_патч до 1.1" xfId="10288"/>
    <cellStyle name="_Price Lanit 300501" xfId="566"/>
    <cellStyle name="_Price Lanit 300501_Мордовия" xfId="567"/>
    <cellStyle name="_Rombo 130801" xfId="568"/>
    <cellStyle name="_stock_1306m1" xfId="569"/>
    <cellStyle name="_stock_1306m1_Мордовия" xfId="570"/>
    <cellStyle name="_SubHeading_16 Detail of Key Metrics_mario marco" xfId="571"/>
    <cellStyle name="_TableHead" xfId="572"/>
    <cellStyle name="_TableHead_16 Detail of Key Metrics_mario marco" xfId="573"/>
    <cellStyle name="_TableHead_16 Detail of Key Metrics_mario marco_План ФХД котельной (ТЭЦ) от 22.01.08 последняя версия А3" xfId="574"/>
    <cellStyle name="_TableHead_План ФХД котельной (ТЭЦ) от 22.01.08 последняя версия А3" xfId="575"/>
    <cellStyle name="_TableRowHead" xfId="576"/>
    <cellStyle name="_TableSuperHead_Water, IntGas and Other" xfId="577"/>
    <cellStyle name="_tipogr_end" xfId="578"/>
    <cellStyle name="_tipogr_end_Мордовия" xfId="579"/>
    <cellStyle name="_TP" xfId="580"/>
    <cellStyle name="_TP_Мордовия" xfId="581"/>
    <cellStyle name="_TPopt" xfId="582"/>
    <cellStyle name="_TPopt_Мордовия" xfId="583"/>
    <cellStyle name="_Transmission Model final - 22-03-2005" xfId="584"/>
    <cellStyle name="_UBS Flame valuation model v53 - FINAL" xfId="585"/>
    <cellStyle name="_Автотранспорт услуги+аренда расшифровка" xfId="586"/>
    <cellStyle name="_Агафонов ЛИЗИНГ 19 сентября" xfId="587"/>
    <cellStyle name="_Акт№166_векс_ДЗ_ ФСК фин ГХ (визовый)" xfId="588"/>
    <cellStyle name="_Альбом  от 25.08.06 недействующая редакция" xfId="589"/>
    <cellStyle name="_Альбом бюджетных форм   от 23.08.05" xfId="590"/>
    <cellStyle name="_Альбом бюджетных форм   от 25.08.05" xfId="591"/>
    <cellStyle name="_Альбом бюджетных форм от 18.07.06" xfId="592"/>
    <cellStyle name="_Аморт 3 кв + год ФСК" xfId="593"/>
    <cellStyle name="_Амортизация 3 кв 2006 г" xfId="594"/>
    <cellStyle name="_Анализ Забайкальского по Охране за 6 мес 05г" xfId="595"/>
    <cellStyle name="_Анализ командировочных расходов за 6мес" xfId="596"/>
    <cellStyle name="_Анализ ОС 2006 ФСК МСК" xfId="597"/>
    <cellStyle name="_Анализ откл ПЭП и Б" xfId="598"/>
    <cellStyle name="_Анализ ПЭП Красноярского на 2005г" xfId="599"/>
    <cellStyle name="_Анализ ПЭП Кузбасского ПМЭС на 2006г" xfId="600"/>
    <cellStyle name="_Анализ ПЭП Омского ПМЭС на 2005г" xfId="601"/>
    <cellStyle name="_Анализ ПЭП Омского ПМЭС на 4 кв.2005г" xfId="602"/>
    <cellStyle name="_Анализ СИБИРЬ 2006 исп Финоченко" xfId="603"/>
    <cellStyle name="_Анализ_231207-3 (2)" xfId="604"/>
    <cellStyle name="_АРМ_БП_РСК_V6.1.unprotec" xfId="605"/>
    <cellStyle name="_банки" xfId="606"/>
    <cellStyle name="_ББюджетные формы.Инвестиции" xfId="607"/>
    <cellStyle name="_ББюджетные формы.Расходы" xfId="608"/>
    <cellStyle name="_БДДС 1 КВ СВЕРКА" xfId="609"/>
    <cellStyle name="_БДР 2 кв  2007 03 04" xfId="610"/>
    <cellStyle name="_БДР 4кв и 2006год от Миши 20 12 06" xfId="611"/>
    <cellStyle name="_БДР и БДДС ЕНЭС ТПМЭС на  2006 (план 4 кв-расчет) МСК" xfId="612"/>
    <cellStyle name="_БДР и БДДС нов 2кв 2006" xfId="613"/>
    <cellStyle name="_БДР и БДДС сети ФСК ОП 2007" xfId="614"/>
    <cellStyle name="_БДР и БДДС ТОиР на 4кв 2006ММСК лимит" xfId="615"/>
    <cellStyle name="_БДР_БДДС_4кв06 РАБОЧИЙ-ОН!!!!!!!!!!!!!" xfId="616"/>
    <cellStyle name="_БДРиБДДС на 2кв.2006г" xfId="617"/>
    <cellStyle name="_БДС,БДР Бурятия 4 кв-л ТОиР1" xfId="618"/>
    <cellStyle name="_бюдж" xfId="619"/>
    <cellStyle name="_Бюджет2006_ПОКАЗАТЕЛИ СВОДНЫЕ" xfId="10289"/>
    <cellStyle name="_Бюджетные формы. Закупки" xfId="620"/>
    <cellStyle name="_Бюджетные формы.Доходы" xfId="621"/>
    <cellStyle name="_Бюджетные формы.Расходы v.3.1" xfId="622"/>
    <cellStyle name="_Бюджетные формы.Расходы_19.10.07" xfId="623"/>
    <cellStyle name="_Бюджетные формы.Финансы" xfId="624"/>
    <cellStyle name="_Бюджетные формы.ФинБюджеты" xfId="625"/>
    <cellStyle name="_в отчет" xfId="626"/>
    <cellStyle name="_в отчет_Мордовия" xfId="627"/>
    <cellStyle name="_вар 3 Выгрузка из АРМа БДР 12мес по ФСК от 11_12_06 исп Финоченко" xfId="628"/>
    <cellStyle name="_Ввод" xfId="629"/>
    <cellStyle name="_ВМТ" xfId="630"/>
    <cellStyle name="_ВМТ_Книга1" xfId="631"/>
    <cellStyle name="_ВМТ_ПР ОФ на  2010-2014 01 10 2010 2011!!! для ДИиСП (2)" xfId="632"/>
    <cellStyle name="_ВМТ_ПР ОФ на  2010-2014 коррект  26 10 2010" xfId="633"/>
    <cellStyle name="_ВМТ_ПР ОФ на  2010-2014 коррект  26 10 2010 для ДИиСП (2)" xfId="634"/>
    <cellStyle name="_ВМТ_ПР ОФ на  2010-2014 коррект  26 10 2010 для ДИиСП (3)" xfId="635"/>
    <cellStyle name="_ВО ОП ТЭС-ОТ- 2007" xfId="636"/>
    <cellStyle name="_ВО ОП ТЭС-ОТ- 2007_Новая инструкция1_фст" xfId="10290"/>
    <cellStyle name="_Вопросы 14 07" xfId="637"/>
    <cellStyle name="_ВФ ОАО ТЭС-ОТ- 2009" xfId="638"/>
    <cellStyle name="_ВФ ОАО ТЭС-ОТ- 2009_Новая инструкция1_фст" xfId="10291"/>
    <cellStyle name="_Выгрузка из АРМа БДР 9 мес по ФСК от 04_10_06 исп Финоченко" xfId="639"/>
    <cellStyle name="_Выгрузка из АРМа БДР 9 мес по ФСК от 26_09_06 исп Финоченко" xfId="640"/>
    <cellStyle name="_Выгрузка из АРМа БДР и БДДС 6 мес по ФСК от Михи по электр 03 07 06" xfId="641"/>
    <cellStyle name="_Выполнение инв  программ в 2006 г 03 02 07" xfId="642"/>
    <cellStyle name="_выручка по присоединениям2" xfId="643"/>
    <cellStyle name="_выручка по присоединениям2_Мордовия" xfId="644"/>
    <cellStyle name="_выручка по присоединениям2_Новая инструкция1_фст" xfId="10292"/>
    <cellStyle name="_ВЭС" xfId="645"/>
    <cellStyle name="_ДДП-ГП_РАО_05042" xfId="646"/>
    <cellStyle name="_Деп.взаимод.с клиентами и рынком (РАО)" xfId="647"/>
    <cellStyle name="_Дефицит Выручки-2010" xfId="648"/>
    <cellStyle name="_Договор аренды ЯЭ с разбивкой" xfId="649"/>
    <cellStyle name="_Договор аренды ЯЭ с разбивкой_Новая инструкция1_фст" xfId="10293"/>
    <cellStyle name="_Доп вопросы" xfId="650"/>
    <cellStyle name="_Доп вопросы 01 07" xfId="651"/>
    <cellStyle name="_Доп вопросы 08 07" xfId="652"/>
    <cellStyle name="_Доп вопросы 27 06" xfId="653"/>
    <cellStyle name="_Доходник1" xfId="654"/>
    <cellStyle name="_Доходы, финансовые бюджеты" xfId="655"/>
    <cellStyle name="_ЕНЭС ТОиР 2кв 06г ОП" xfId="656"/>
    <cellStyle name="_ЕНЭС ТОиР 2кв 06г ОП_15_2 1 6 1" xfId="657"/>
    <cellStyle name="_ЕНЭС ТОиР 2кв 06г ОП_Анализ 15_БДР и БДДС Омское 2007" xfId="658"/>
    <cellStyle name="_ЕНЭС ТОиР 2кв 06г ОП_БДР МСК 1кв07 от Сергея 20 04 07" xfId="659"/>
    <cellStyle name="_ЕНЭС ТОиР 2кв 06г ОП_БДР МСК 1кв07 от Сергея 20 04 07_БДР и БДДС сети ФСК ОП 2008" xfId="660"/>
    <cellStyle name="_ЕНЭС ТОиР 2кв 06г ОП_БДР МСК 1кв07 от Сергея 20 04 07_формы бюджетов к защите 2008 года" xfId="661"/>
    <cellStyle name="_ЕНЭС ТОиР 2кв 06г ОП_формы бюджетов к защите 2008 года" xfId="662"/>
    <cellStyle name="_Замечания по формам" xfId="663"/>
    <cellStyle name="_Затратный_.." xfId="664"/>
    <cellStyle name="_Затратный_МЗ_Сводный" xfId="665"/>
    <cellStyle name="_Затратный_СУЭК" xfId="666"/>
    <cellStyle name="_Защита ФЗП" xfId="10294"/>
    <cellStyle name="_Заявка Тестова  СКОРРЕКТИРОВАННАЯ" xfId="667"/>
    <cellStyle name="_ЗБП МСК Бурятия  БДР, БДДС 4 кв 2006 г ДЛН" xfId="668"/>
    <cellStyle name="_ЗБП МСК Бурятия  БДР, БДДС 4 кв 2006 г зак с УС (3)" xfId="669"/>
    <cellStyle name="_ЗБП МСК Бурятия Корр по функц бюджетам 3 и 4 кв 2007 год 25 07 07" xfId="670"/>
    <cellStyle name="_ЗБП ФСК  БДР, БДДС на 4 кв 2006 (заказчик)" xfId="671"/>
    <cellStyle name="_ЗБП ФСК  БДР, БДДС на 4 кв 2006 г" xfId="672"/>
    <cellStyle name="_ЗБП ФСК Корр по функц бюджетам 3 и 4 кв 2007 год 25 07 07" xfId="673"/>
    <cellStyle name="_из АРМ расчет БДДС и БДР 12мес 06г" xfId="674"/>
    <cellStyle name="_из АРМ расчет БДДС и БДР 9мес 06г" xfId="675"/>
    <cellStyle name="_Из АРМа БДР 6 мес по ФСК (МСК) от Михи к отчету 03 07 06" xfId="676"/>
    <cellStyle name="_Инвест программа" xfId="677"/>
    <cellStyle name="_Инвест ТЗ" xfId="678"/>
    <cellStyle name="_Инвест ТЗ АВТОМАТИЗАЦИЯ  1.06.06   Ф" xfId="679"/>
    <cellStyle name="_Инвест ТЗ АВТОМАТИЗАЦИЯ  31.05.06   Ф нов" xfId="680"/>
    <cellStyle name="_Инвестпрограмма на 2007г " xfId="681"/>
    <cellStyle name="_Инструменты`2004" xfId="682"/>
    <cellStyle name="_ИНФОРМАЦИЯ ПО ДОГОВОРАМ ЛИЗИНГА" xfId="683"/>
    <cellStyle name="_ИНФОРМАЦИЯ ПО ДОГОВОРАМ ЛИЗИНГА 19 мая" xfId="684"/>
    <cellStyle name="_ИНФОРМАЦИЯ ПО ДОГОВОРАМ ЛИЗИНГА 27.04.071" xfId="685"/>
    <cellStyle name="_ИНФОРМАЦИЯ ПО ДОГОВОРАМ ЛИЗИНГА1" xfId="686"/>
    <cellStyle name="_ИП на 04 10 07 без 20071" xfId="687"/>
    <cellStyle name="_ИП на 04 10 07 без 20071_Книга1" xfId="688"/>
    <cellStyle name="_ИП на 04 10 07 без 20071_ПР ОФ на  2010-2014 01 10 2010 2011!!! для ДИиСП (2)" xfId="689"/>
    <cellStyle name="_ИП на 04 10 07 без 20071_ПР ОФ на  2010-2014 коррект  26 10 2010" xfId="690"/>
    <cellStyle name="_ИП на 04 10 07 без 20071_ПР ОФ на  2010-2014 коррект  26 10 2010 для ДИиСП (2)" xfId="691"/>
    <cellStyle name="_ИП на 04 10 07 без 20071_ПР ОФ на  2010-2014 коррект  26 10 2010 для ДИиСП (3)" xfId="692"/>
    <cellStyle name="_ИП на 04 10 07 после ЧАН" xfId="693"/>
    <cellStyle name="_ИП на 04 10 07 после ЧАН_Книга1" xfId="694"/>
    <cellStyle name="_ИП на 04 10 07 после ЧАН_ПР ОФ на  2010-2014 01 10 2010 2011!!! для ДИиСП (2)" xfId="695"/>
    <cellStyle name="_ИП на 04 10 07 после ЧАН_ПР ОФ на  2010-2014 коррект  26 10 2010" xfId="696"/>
    <cellStyle name="_ИП на 04 10 07 после ЧАН_ПР ОФ на  2010-2014 коррект  26 10 2010 для ДИиСП (2)" xfId="697"/>
    <cellStyle name="_ИП на 04 10 07 после ЧАН_ПР ОФ на  2010-2014 коррект  26 10 2010 для ДИиСП (3)" xfId="698"/>
    <cellStyle name="_ИП на 05.10.07" xfId="699"/>
    <cellStyle name="_ИП на 05.10.07_Книга1" xfId="700"/>
    <cellStyle name="_ИП на 05.10.07_ПР ОФ на  2010-2014 01 10 2010 2011!!! для ДИиСП (2)" xfId="701"/>
    <cellStyle name="_ИП на 05.10.07_ПР ОФ на  2010-2014 коррект  26 10 2010" xfId="702"/>
    <cellStyle name="_ИП на 05.10.07_ПР ОФ на  2010-2014 коррект  26 10 2010 для ДИиСП (2)" xfId="703"/>
    <cellStyle name="_ИП на 05.10.07_ПР ОФ на  2010-2014 коррект  26 10 2010 для ДИиСП (3)" xfId="704"/>
    <cellStyle name="_ИП ФСК 2007-2010" xfId="705"/>
    <cellStyle name="_ИП ФСК 2007-2010 (2)" xfId="706"/>
    <cellStyle name="_ИП ФСК 2007-2010_ИП ФСК 2007-2010 (2)" xfId="707"/>
    <cellStyle name="_ИП ФСК 2007-2010_Лист1" xfId="708"/>
    <cellStyle name="_ИП ФСК 2007-2010_Лист1_1" xfId="709"/>
    <cellStyle name="_ИП ФСК 2007-2010_Свод подрядчиков общий" xfId="710"/>
    <cellStyle name="_исп плана по приобр 2к" xfId="711"/>
    <cellStyle name="_Исполнение  за 9 месяцев 2006 г для совещания 13.10." xfId="712"/>
    <cellStyle name="_Исходные данные для модели" xfId="713"/>
    <cellStyle name="_Исходные данные для модели_Мордовия" xfId="714"/>
    <cellStyle name="_Исходные данные для модели_Новая инструкция1_фст" xfId="10295"/>
    <cellStyle name="_итоговый файл 1" xfId="715"/>
    <cellStyle name="_к ПЭП Забайкальского ПМЭС на 2кв 05г" xfId="716"/>
    <cellStyle name="_капитализация 2006 _4аа" xfId="717"/>
    <cellStyle name="_Классификаторы" xfId="718"/>
    <cellStyle name="_классификаторы УБМ (изменения)" xfId="719"/>
    <cellStyle name="_Книга1" xfId="720"/>
    <cellStyle name="_Книга1 2" xfId="721"/>
    <cellStyle name="_Книга1_Копия АРМ_БП_РСК_V10 0_20100213" xfId="722"/>
    <cellStyle name="_Книга1_Копия АРМ_БП_РСК_V10 0_20100213 2" xfId="723"/>
    <cellStyle name="_Книга12 (3)" xfId="724"/>
    <cellStyle name="_Книга2" xfId="725"/>
    <cellStyle name="_Книга2_1" xfId="726"/>
    <cellStyle name="_Книга3" xfId="727"/>
    <cellStyle name="_Книга3 (8)" xfId="728"/>
    <cellStyle name="_Книга3 (9)" xfId="729"/>
    <cellStyle name="_Книга5" xfId="730"/>
    <cellStyle name="_Книга6" xfId="731"/>
    <cellStyle name="_Командировочные расходы 2006" xfId="732"/>
    <cellStyle name="_Комплексная по всем затратам ПСУИС" xfId="733"/>
    <cellStyle name="_комплексный" xfId="734"/>
    <cellStyle name="_комплексный1" xfId="735"/>
    <cellStyle name="_Консолидация-2008-проект-new" xfId="10296"/>
    <cellStyle name="_Копия 3кв_1" xfId="736"/>
    <cellStyle name="_Копия ЗБП МСК  Чита БДР, БДДС 4 кв 06 ТоиР 26 07 06" xfId="737"/>
    <cellStyle name="_Копия капвлож_бизнес-план25 05_1" xfId="738"/>
    <cellStyle name="_Копия Образец Предложения по корректировке ИП МЭС С-З_3" xfId="739"/>
    <cellStyle name="_Копия Образец Предложения по корректировке ИП МЭС С-З_3_Книга1" xfId="740"/>
    <cellStyle name="_Копия Образец Предложения по корректировке ИП МЭС С-З_3_ПР ОФ на  2010-2014 01 10 2010 2011!!! для ДИиСП (2)" xfId="741"/>
    <cellStyle name="_Копия Образец Предложения по корректировке ИП МЭС С-З_3_ПР ОФ на  2010-2014 коррект  26 10 2010" xfId="742"/>
    <cellStyle name="_Копия Образец Предложения по корректировке ИП МЭС С-З_3_ПР ОФ на  2010-2014 коррект  26 10 2010 для ДИиСП (2)" xfId="743"/>
    <cellStyle name="_Копия Образец Предложения по корректировке ИП МЭС С-З_3_ПР ОФ на  2010-2014 коррект  26 10 2010 для ДИиСП (3)" xfId="744"/>
    <cellStyle name="_Копия ПР ОФ 2010-2014 (исправ версия)" xfId="745"/>
    <cellStyle name="_Копия ПР ОФ 2010-2014 (исправ версия)_Книга1" xfId="746"/>
    <cellStyle name="_Копия ПР ОФ 2010-2014 (исправ версия)_ПР ОФ на  2010-2014 01 10 2010 2011!!! для ДИиСП (2)" xfId="747"/>
    <cellStyle name="_Копия ПР ОФ 2010-2014 (исправ версия)_ПР ОФ на  2010-2014 коррект  26 10 2010" xfId="748"/>
    <cellStyle name="_Копия ПР ОФ 2010-2014 (исправ версия)_ПР ОФ на  2010-2014 коррект  26 10 2010 для ДИиСП (2)" xfId="749"/>
    <cellStyle name="_Копия ПР ОФ 2010-2014 (исправ версия)_ПР ОФ на  2010-2014 коррект  26 10 2010 для ДИиСП (3)" xfId="750"/>
    <cellStyle name="_Копия Программа первоочередных мер_(правка 18 05 06 Усаров_2А_3)" xfId="116"/>
    <cellStyle name="_Копия Свод все сети+" xfId="751"/>
    <cellStyle name="_Копия тех.-экон. и фин. показатели" xfId="752"/>
    <cellStyle name="_Копия Форма Корректировки плана ремонта электросетевых объектов ОАО ФСК ЕЭС и МСК на 2007" xfId="753"/>
    <cellStyle name="_Копия Форматы УУ15" xfId="754"/>
    <cellStyle name="_Копия формы для ФСК" xfId="755"/>
    <cellStyle name="_Коррект 4кв06 31 10 06" xfId="756"/>
    <cellStyle name="_Корректировка ИП для Боброва" xfId="757"/>
    <cellStyle name="_корректировка КПМЭС 4кв" xfId="758"/>
    <cellStyle name="_корректировка КПМЭС 4кв ФСК 07 11 (2)" xfId="759"/>
    <cellStyle name="_корректировка КПМЭС ТОиР" xfId="760"/>
    <cellStyle name="_корректировка_КПМЭС 4кв" xfId="761"/>
    <cellStyle name="_Краткий анализ 2006г НОВЫЙ" xfId="762"/>
    <cellStyle name="_ЛИЗИНГ" xfId="763"/>
    <cellStyle name="_ЛИЗИНГ Агафонов 15.01.08" xfId="764"/>
    <cellStyle name="_Лизинг справка по забалансу 3 апрель" xfId="765"/>
    <cellStyle name="_Лимит 4 кв 06г. (Согл год - утверж 9 мес)" xfId="766"/>
    <cellStyle name="_Лист в ТЭЦ март 04г" xfId="767"/>
    <cellStyle name="_Лист1" xfId="768"/>
    <cellStyle name="_Лист1_1" xfId="769"/>
    <cellStyle name="_Макет_Итоговый лист по анализу ИПР" xfId="770"/>
    <cellStyle name="_Макет_Итоговый лист по анализу ИПР_Мордовия" xfId="771"/>
    <cellStyle name="_Материалы на эксплуатацию для Г А " xfId="772"/>
    <cellStyle name="_меню по ТП (2)" xfId="773"/>
    <cellStyle name="_МОДЕЛЬ_1 (2)" xfId="774"/>
    <cellStyle name="_МОДЕЛЬ_1 (2) 2" xfId="10297"/>
    <cellStyle name="_МОДЕЛЬ_1 (2) 2 2" xfId="10298"/>
    <cellStyle name="_МОДЕЛЬ_1 (2) 2_OREP.KU.2011.MONTHLY.02(v0.1)" xfId="10299"/>
    <cellStyle name="_МОДЕЛЬ_1 (2) 2_OREP.KU.2011.MONTHLY.02(v0.4)" xfId="10300"/>
    <cellStyle name="_МОДЕЛЬ_1 (2) 2_OREP.KU.2011.MONTHLY.11(v1.4)" xfId="10301"/>
    <cellStyle name="_МОДЕЛЬ_1 (2) 2_OREP.KU.2011.MONTHLY.11(v1.4) 2" xfId="10302"/>
    <cellStyle name="_МОДЕЛЬ_1 (2) 2_OREP.KU.2011.MONTHLY.11(v1.4)_UPDATE.BALANCE.WARM.2012YEAR.TO.1.1" xfId="10303"/>
    <cellStyle name="_МОДЕЛЬ_1 (2) 2_OREP.KU.2011.MONTHLY.11(v1.4)_UPDATE.CALC.WARM.2012YEAR.TO.1.1" xfId="10304"/>
    <cellStyle name="_МОДЕЛЬ_1 (2) 2_UPDATE.BALANCE.WARM.2012YEAR.TO.1.1" xfId="10305"/>
    <cellStyle name="_МОДЕЛЬ_1 (2) 2_UPDATE.CALC.WARM.2012YEAR.TO.1.1" xfId="10306"/>
    <cellStyle name="_МОДЕЛЬ_1 (2) 2_UPDATE.MONITORING.OS.EE.2.02.TO.1.3.64" xfId="10307"/>
    <cellStyle name="_МОДЕЛЬ_1 (2) 2_UPDATE.OREP.KU.2011.MONTHLY.02.TO.1.2" xfId="10308"/>
    <cellStyle name="_МОДЕЛЬ_1 (2)_46EE.2011(v1.0)" xfId="775"/>
    <cellStyle name="_МОДЕЛЬ_1 (2)_46EE.2011(v1.0)_46TE.2011(v1.0)" xfId="10309"/>
    <cellStyle name="_МОДЕЛЬ_1 (2)_46EE.2011(v1.0)_INDEX.STATION.2012(v1.0)_" xfId="10310"/>
    <cellStyle name="_МОДЕЛЬ_1 (2)_46EE.2011(v1.0)_INDEX.STATION.2012(v2.0)" xfId="10311"/>
    <cellStyle name="_МОДЕЛЬ_1 (2)_46EE.2011(v1.0)_INDEX.STATION.2012(v2.1)" xfId="10312"/>
    <cellStyle name="_МОДЕЛЬ_1 (2)_46EE.2011(v1.0)_TEPLO.PREDEL.2012.M(v1.1)_test" xfId="10313"/>
    <cellStyle name="_МОДЕЛЬ_1 (2)_46EE.2011(v1.2)" xfId="776"/>
    <cellStyle name="_МОДЕЛЬ_1 (2)_46EP.2011(v2.0)" xfId="10314"/>
    <cellStyle name="_МОДЕЛЬ_1 (2)_46EP.2012(v0.1)" xfId="10315"/>
    <cellStyle name="_МОДЕЛЬ_1 (2)_46TE.2011(v1.0)" xfId="10316"/>
    <cellStyle name="_МОДЕЛЬ_1 (2)_4DNS.UPDATE.EXAMPLE" xfId="10317"/>
    <cellStyle name="_МОДЕЛЬ_1 (2)_ARMRAZR" xfId="777"/>
    <cellStyle name="_МОДЕЛЬ_1 (2)_BALANCE.WARM.2010.FACT(v1.0)" xfId="778"/>
    <cellStyle name="_МОДЕЛЬ_1 (2)_BALANCE.WARM.2010.PLAN" xfId="779"/>
    <cellStyle name="_МОДЕЛЬ_1 (2)_BALANCE.WARM.2011YEAR(v0.7)" xfId="780"/>
    <cellStyle name="_МОДЕЛЬ_1 (2)_BALANCE.WARM.2011YEAR.NEW.UPDATE.SCHEME" xfId="781"/>
    <cellStyle name="_МОДЕЛЬ_1 (2)_CALC.NORMATIV.KU(v0.2)" xfId="10318"/>
    <cellStyle name="_МОДЕЛЬ_1 (2)_EE.2REK.P2011.4.78(v0.3)" xfId="10319"/>
    <cellStyle name="_МОДЕЛЬ_1 (2)_FORM3.1.2013(v0.2)" xfId="10320"/>
    <cellStyle name="_МОДЕЛЬ_1 (2)_FORM3.2013(v1.0)" xfId="10321"/>
    <cellStyle name="_МОДЕЛЬ_1 (2)_FORM3.REG(v1.0)" xfId="10322"/>
    <cellStyle name="_МОДЕЛЬ_1 (2)_FORM910.2012(v1.1)" xfId="10323"/>
    <cellStyle name="_МОДЕЛЬ_1 (2)_INDEX.STATION.2012(v2.1)" xfId="10324"/>
    <cellStyle name="_МОДЕЛЬ_1 (2)_INDEX.STATION.2013(v1.0)_патч до 1.1" xfId="10325"/>
    <cellStyle name="_МОДЕЛЬ_1 (2)_INVEST.EE.PLAN.4.78(v0.1)" xfId="10326"/>
    <cellStyle name="_МОДЕЛЬ_1 (2)_INVEST.EE.PLAN.4.78(v0.3)" xfId="10327"/>
    <cellStyle name="_МОДЕЛЬ_1 (2)_INVEST.EE.PLAN.4.78(v1.0)" xfId="10328"/>
    <cellStyle name="_МОДЕЛЬ_1 (2)_INVEST.EE.PLAN.4.78(v1.0)_PASSPORT.TEPLO.PROIZV(v2.0)" xfId="10329"/>
    <cellStyle name="_МОДЕЛЬ_1 (2)_INVEST.EE.PLAN.4.78(v1.0)_PASSPORT.TEPLO.PROIZV(v2.0)_INDEX.STATION.2013(v1.0)_патч до 1.1" xfId="10330"/>
    <cellStyle name="_МОДЕЛЬ_1 (2)_INVEST.EE.PLAN.4.78(v1.0)_PASSPORT.TEPLO.PROIZV(v2.0)_TEPLO.PREDEL.2013(v2.0)" xfId="10331"/>
    <cellStyle name="_МОДЕЛЬ_1 (2)_INVEST.PLAN.4.78(v0.1)" xfId="10332"/>
    <cellStyle name="_МОДЕЛЬ_1 (2)_INVEST.WARM.PLAN.4.78(v0.1)" xfId="10333"/>
    <cellStyle name="_МОДЕЛЬ_1 (2)_INVEST_WARM_PLAN" xfId="10334"/>
    <cellStyle name="_МОДЕЛЬ_1 (2)_NADB.JNVLP.APTEKA.2012(v1.0)_21_02_12" xfId="10335"/>
    <cellStyle name="_МОДЕЛЬ_1 (2)_NADB.JNVLS.APTEKA.2011(v1.3.3)" xfId="782"/>
    <cellStyle name="_МОДЕЛЬ_1 (2)_NADB.JNVLS.APTEKA.2011(v1.3.3)_46TE.2011(v1.0)" xfId="10336"/>
    <cellStyle name="_МОДЕЛЬ_1 (2)_NADB.JNVLS.APTEKA.2011(v1.3.3)_INDEX.STATION.2012(v1.0)_" xfId="10337"/>
    <cellStyle name="_МОДЕЛЬ_1 (2)_NADB.JNVLS.APTEKA.2011(v1.3.3)_INDEX.STATION.2012(v2.0)" xfId="10338"/>
    <cellStyle name="_МОДЕЛЬ_1 (2)_NADB.JNVLS.APTEKA.2011(v1.3.3)_INDEX.STATION.2012(v2.1)" xfId="10339"/>
    <cellStyle name="_МОДЕЛЬ_1 (2)_NADB.JNVLS.APTEKA.2011(v1.3.3)_TEPLO.PREDEL.2012.M(v1.1)_test" xfId="10340"/>
    <cellStyle name="_МОДЕЛЬ_1 (2)_NADB.JNVLS.APTEKA.2011(v1.3.4)" xfId="783"/>
    <cellStyle name="_МОДЕЛЬ_1 (2)_NADB.JNVLS.APTEKA.2011(v1.3.4)_46TE.2011(v1.0)" xfId="10341"/>
    <cellStyle name="_МОДЕЛЬ_1 (2)_NADB.JNVLS.APTEKA.2011(v1.3.4)_INDEX.STATION.2012(v1.0)_" xfId="10342"/>
    <cellStyle name="_МОДЕЛЬ_1 (2)_NADB.JNVLS.APTEKA.2011(v1.3.4)_INDEX.STATION.2012(v2.0)" xfId="10343"/>
    <cellStyle name="_МОДЕЛЬ_1 (2)_NADB.JNVLS.APTEKA.2011(v1.3.4)_INDEX.STATION.2012(v2.1)" xfId="10344"/>
    <cellStyle name="_МОДЕЛЬ_1 (2)_NADB.JNVLS.APTEKA.2011(v1.3.4)_TEPLO.PREDEL.2012.M(v1.1)_test" xfId="10345"/>
    <cellStyle name="_МОДЕЛЬ_1 (2)_PASSPORT.TEPLO.PROIZV(v2.0)" xfId="10346"/>
    <cellStyle name="_МОДЕЛЬ_1 (2)_PASSPORT.TEPLO.PROIZV(v2.1)" xfId="10347"/>
    <cellStyle name="_МОДЕЛЬ_1 (2)_PASSPORT.TEPLO.SETI(v0.7)" xfId="10348"/>
    <cellStyle name="_МОДЕЛЬ_1 (2)_PASSPORT.TEPLO.SETI(v1.0)" xfId="10349"/>
    <cellStyle name="_МОДЕЛЬ_1 (2)_PR.PROG.WARM.NOTCOMBI.2012.2.16_v1.4(04.04.11) " xfId="117"/>
    <cellStyle name="_МОДЕЛЬ_1 (2)_PREDEL.JKH.UTV.2011(v1.0.1)" xfId="784"/>
    <cellStyle name="_МОДЕЛЬ_1 (2)_PREDEL.JKH.UTV.2011(v1.0.1)_46TE.2011(v1.0)" xfId="10350"/>
    <cellStyle name="_МОДЕЛЬ_1 (2)_PREDEL.JKH.UTV.2011(v1.0.1)_INDEX.STATION.2012(v1.0)_" xfId="10351"/>
    <cellStyle name="_МОДЕЛЬ_1 (2)_PREDEL.JKH.UTV.2011(v1.0.1)_INDEX.STATION.2012(v2.0)" xfId="10352"/>
    <cellStyle name="_МОДЕЛЬ_1 (2)_PREDEL.JKH.UTV.2011(v1.0.1)_INDEX.STATION.2012(v2.1)" xfId="10353"/>
    <cellStyle name="_МОДЕЛЬ_1 (2)_PREDEL.JKH.UTV.2011(v1.0.1)_TEPLO.PREDEL.2012.M(v1.1)_test" xfId="10354"/>
    <cellStyle name="_МОДЕЛЬ_1 (2)_PREDEL.JKH.UTV.2011(v1.1)" xfId="785"/>
    <cellStyle name="_МОДЕЛЬ_1 (2)_REP.BLR.2012(v1.0)" xfId="10355"/>
    <cellStyle name="_МОДЕЛЬ_1 (2)_TEHSHEET" xfId="10356"/>
    <cellStyle name="_МОДЕЛЬ_1 (2)_TEPLO.PREDEL.2012.M(v1.1)" xfId="10357"/>
    <cellStyle name="_МОДЕЛЬ_1 (2)_TEPLO.PREDEL.2013(v2.0)" xfId="10358"/>
    <cellStyle name="_МОДЕЛЬ_1 (2)_TEST.TEMPLATE" xfId="10359"/>
    <cellStyle name="_МОДЕЛЬ_1 (2)_UPDATE.46EE.2011.TO.1.1" xfId="786"/>
    <cellStyle name="_МОДЕЛЬ_1 (2)_UPDATE.46TE.2011.TO.1.1" xfId="10360"/>
    <cellStyle name="_МОДЕЛЬ_1 (2)_UPDATE.46TE.2011.TO.1.2" xfId="10361"/>
    <cellStyle name="_МОДЕЛЬ_1 (2)_UPDATE.BALANCE.WARM.2011YEAR.TO.1.1" xfId="787"/>
    <cellStyle name="_МОДЕЛЬ_1 (2)_UPDATE.BALANCE.WARM.2011YEAR.TO.1.1_46TE.2011(v1.0)" xfId="10362"/>
    <cellStyle name="_МОДЕЛЬ_1 (2)_UPDATE.BALANCE.WARM.2011YEAR.TO.1.1_INDEX.STATION.2012(v1.0)_" xfId="10363"/>
    <cellStyle name="_МОДЕЛЬ_1 (2)_UPDATE.BALANCE.WARM.2011YEAR.TO.1.1_INDEX.STATION.2012(v2.0)" xfId="10364"/>
    <cellStyle name="_МОДЕЛЬ_1 (2)_UPDATE.BALANCE.WARM.2011YEAR.TO.1.1_INDEX.STATION.2012(v2.1)" xfId="10365"/>
    <cellStyle name="_МОДЕЛЬ_1 (2)_UPDATE.BALANCE.WARM.2011YEAR.TO.1.1_OREP.KU.2011.MONTHLY.02(v1.1)" xfId="10366"/>
    <cellStyle name="_МОДЕЛЬ_1 (2)_UPDATE.BALANCE.WARM.2011YEAR.TO.1.1_TEPLO.PREDEL.2012.M(v1.1)_test" xfId="10367"/>
    <cellStyle name="_МОДЕЛЬ_1 (2)_UPDATE.BALANCE.WARM.2011YEAR.TO.1.2" xfId="10368"/>
    <cellStyle name="_МОДЕЛЬ_1 (2)_UPDATE.BALANCE.WARM.2011YEAR.TO.1.4.64" xfId="10369"/>
    <cellStyle name="_МОДЕЛЬ_1 (2)_UPDATE.BALANCE.WARM.2011YEAR.TO.1.5.64" xfId="10370"/>
    <cellStyle name="_МОДЕЛЬ_1 (2)_UPDATE.MONITORING.OS.EE.2.02.TO.1.3.64" xfId="10371"/>
    <cellStyle name="_МОДЕЛЬ_1 (2)_UPDATE.NADB.JNVLS.APTEKA.2011.TO.1.3.4" xfId="788"/>
    <cellStyle name="_МОДЕЛЬ_1 (2)_Книга2_PR.PROG.WARM.NOTCOMBI.2012.2.16_v1.4(04.04.11) " xfId="118"/>
    <cellStyle name="_МОЭСК" xfId="789"/>
    <cellStyle name="_мтр 2006 год по месяцам" xfId="790"/>
    <cellStyle name="_МЭС Волги ЦПИД 2008-2010гг" xfId="791"/>
    <cellStyle name="_МЭС Волги ЦПИД 2008-2010гг_Книга1" xfId="792"/>
    <cellStyle name="_МЭС Волги ЦПИД 2008-2010гг_ПР ОФ на  2010-2014 01 10 2010 2011!!! для ДИиСП (2)" xfId="793"/>
    <cellStyle name="_МЭС Волги ЦПИД 2008-2010гг_ПР ОФ на  2010-2014 коррект  26 10 2010" xfId="794"/>
    <cellStyle name="_МЭС Волги ЦПИД 2008-2010гг_ПР ОФ на  2010-2014 коррект  26 10 2010 для ДИиСП (2)" xfId="795"/>
    <cellStyle name="_МЭС Волги ЦПИД 2008-2010гг_ПР ОФ на  2010-2014 коррект  26 10 2010 для ДИиСП (3)" xfId="796"/>
    <cellStyle name="_НВВ 2009 постатейно свод по филиалам_09_02_09" xfId="797"/>
    <cellStyle name="_НВВ 2009 постатейно свод по филиалам_09_02_09_Мордовия" xfId="798"/>
    <cellStyle name="_НВВ 2009 постатейно свод по филиалам_09_02_09_Новая инструкция1_фст" xfId="10372"/>
    <cellStyle name="_НВВ 2009 постатейно свод по филиалам_для Валентина" xfId="799"/>
    <cellStyle name="_НВВ 2009 постатейно свод по филиалам_для Валентина_Мордовия" xfId="800"/>
    <cellStyle name="_НВВ 2009 постатейно свод по филиалам_для Валентина_Новая инструкция1_фст" xfId="10373"/>
    <cellStyle name="_некомплекс 2009-2011" xfId="801"/>
    <cellStyle name="_некомплекс 2009-2011_Книга1" xfId="802"/>
    <cellStyle name="_некомплекс 2009-2011_ПР ОФ на  2010-2014 01 10 2010 2011!!! для ДИиСП (2)" xfId="803"/>
    <cellStyle name="_некомплекс 2009-2011_ПР ОФ на  2010-2014 коррект  26 10 2010" xfId="804"/>
    <cellStyle name="_некомплекс 2009-2011_ПР ОФ на  2010-2014 коррект  26 10 2010 для ДИиСП (2)" xfId="805"/>
    <cellStyle name="_некомплекс 2009-2011_ПР ОФ на  2010-2014 коррект  26 10 2010 для ДИиСП (3)" xfId="806"/>
    <cellStyle name="_Новый_КС2_Элпитание в МЭС Юга 5-7-1" xfId="807"/>
    <cellStyle name="_Новый_КС2_Элпитание в МЭС Юга 5-7-1_КПЭ ВВоды ИП 2010 (отправка)" xfId="808"/>
    <cellStyle name="_Новый_КС2_Элпитание в МЭС Юга 5-7-1_КПЭ ВВоды ИП 2010 (посл вар  26 05 11)" xfId="809"/>
    <cellStyle name="_Новый_КС2_Элпитание в МЭС Юга 5-7-1_КПЭ ВВоды ИП 2010 (посл вар  26 05 11) (3)" xfId="810"/>
    <cellStyle name="_Новый_КС2_Элпитание в МЭС Юга 5-7-1_ремонт" xfId="811"/>
    <cellStyle name="_Общий свод 4 декабрь, ноябрь, октябрь" xfId="812"/>
    <cellStyle name="_ОКС - программа кап.стройки" xfId="813"/>
    <cellStyle name="_Омск" xfId="814"/>
    <cellStyle name="_Омск_Мордовия" xfId="815"/>
    <cellStyle name="_Омск_Новая инструкция1_фст" xfId="10374"/>
    <cellStyle name="_Описание объектов" xfId="816"/>
    <cellStyle name="_Описание объектов_Книга1" xfId="817"/>
    <cellStyle name="_Описание объектов_ПР ОФ на  2010-2014 01 10 2010 2011!!! для ДИиСП (2)" xfId="818"/>
    <cellStyle name="_Описание объектов_ПР ОФ на  2010-2014 коррект  26 10 2010" xfId="819"/>
    <cellStyle name="_Описание объектов_ПР ОФ на  2010-2014 коррект  26 10 2010 для ДИиСП (2)" xfId="820"/>
    <cellStyle name="_Описание объектов_ПР ОФ на  2010-2014 коррект  26 10 2010 для ДИиСП (3)" xfId="821"/>
    <cellStyle name="_ОПМЭС 2004 статья 1_1_1_2" xfId="822"/>
    <cellStyle name="_Осн Форма 2_1_ОП 13 05(1)" xfId="823"/>
    <cellStyle name="_остаток векселей_01_07" xfId="824"/>
    <cellStyle name="_ОТ ИД 2009" xfId="825"/>
    <cellStyle name="_ОТ ИД 2009_Новая инструкция1_фст" xfId="10375"/>
    <cellStyle name="_Отчет 2006 _П 15 01" xfId="826"/>
    <cellStyle name="_П 1.3, 1.4, 1.5." xfId="827"/>
    <cellStyle name="_План ДПН на 3 кв  2008 г  Белгородэнерго (2)" xfId="828"/>
    <cellStyle name="_Плановая выручка 2010-по  двум  договорам" xfId="829"/>
    <cellStyle name="_Подряд 4кв 06 КМС" xfId="830"/>
    <cellStyle name="_поквартальная разбивка реновации 2009" xfId="831"/>
    <cellStyle name="_Последний ПЭП и Бюджет 2006 КузбПМЭС" xfId="832"/>
    <cellStyle name="_Потери на 4кв. 2007г." xfId="833"/>
    <cellStyle name="_пр 5 тариф RAB" xfId="834"/>
    <cellStyle name="_пр 5 тариф RAB 2" xfId="10376"/>
    <cellStyle name="_пр 5 тариф RAB 2 2" xfId="10377"/>
    <cellStyle name="_пр 5 тариф RAB 2_OREP.KU.2011.MONTHLY.02(v0.1)" xfId="10378"/>
    <cellStyle name="_пр 5 тариф RAB 2_OREP.KU.2011.MONTHLY.02(v0.4)" xfId="10379"/>
    <cellStyle name="_пр 5 тариф RAB 2_OREP.KU.2011.MONTHLY.11(v1.4)" xfId="10380"/>
    <cellStyle name="_пр 5 тариф RAB 2_OREP.KU.2011.MONTHLY.11(v1.4) 2" xfId="10381"/>
    <cellStyle name="_пр 5 тариф RAB 2_OREP.KU.2011.MONTHLY.11(v1.4)_UPDATE.BALANCE.WARM.2012YEAR.TO.1.1" xfId="10382"/>
    <cellStyle name="_пр 5 тариф RAB 2_OREP.KU.2011.MONTHLY.11(v1.4)_UPDATE.CALC.WARM.2012YEAR.TO.1.1" xfId="10383"/>
    <cellStyle name="_пр 5 тариф RAB 2_UPDATE.BALANCE.WARM.2012YEAR.TO.1.1" xfId="10384"/>
    <cellStyle name="_пр 5 тариф RAB 2_UPDATE.CALC.WARM.2012YEAR.TO.1.1" xfId="10385"/>
    <cellStyle name="_пр 5 тариф RAB 2_UPDATE.MONITORING.OS.EE.2.02.TO.1.3.64" xfId="10386"/>
    <cellStyle name="_пр 5 тариф RAB 2_UPDATE.OREP.KU.2011.MONTHLY.02.TO.1.2" xfId="10387"/>
    <cellStyle name="_пр 5 тариф RAB_46EE.2011(v1.0)" xfId="835"/>
    <cellStyle name="_пр 5 тариф RAB_46EE.2011(v1.0)_46TE.2011(v1.0)" xfId="10388"/>
    <cellStyle name="_пр 5 тариф RAB_46EE.2011(v1.0)_INDEX.STATION.2012(v1.0)_" xfId="10389"/>
    <cellStyle name="_пр 5 тариф RAB_46EE.2011(v1.0)_INDEX.STATION.2012(v2.0)" xfId="10390"/>
    <cellStyle name="_пр 5 тариф RAB_46EE.2011(v1.0)_INDEX.STATION.2012(v2.1)" xfId="10391"/>
    <cellStyle name="_пр 5 тариф RAB_46EE.2011(v1.0)_TEPLO.PREDEL.2012.M(v1.1)_test" xfId="10392"/>
    <cellStyle name="_пр 5 тариф RAB_46EE.2011(v1.2)" xfId="836"/>
    <cellStyle name="_пр 5 тариф RAB_46EP.2011(v2.0)" xfId="10393"/>
    <cellStyle name="_пр 5 тариф RAB_46EP.2012(v0.1)" xfId="10394"/>
    <cellStyle name="_пр 5 тариф RAB_46TE.2011(v1.0)" xfId="10395"/>
    <cellStyle name="_пр 5 тариф RAB_4DNS.UPDATE.EXAMPLE" xfId="10396"/>
    <cellStyle name="_пр 5 тариф RAB_ARMRAZR" xfId="837"/>
    <cellStyle name="_пр 5 тариф RAB_BALANCE.WARM.2010.FACT(v1.0)" xfId="838"/>
    <cellStyle name="_пр 5 тариф RAB_BALANCE.WARM.2010.PLAN" xfId="839"/>
    <cellStyle name="_пр 5 тариф RAB_BALANCE.WARM.2011YEAR(v0.7)" xfId="840"/>
    <cellStyle name="_пр 5 тариф RAB_BALANCE.WARM.2011YEAR.NEW.UPDATE.SCHEME" xfId="841"/>
    <cellStyle name="_пр 5 тариф RAB_CALC.NORMATIV.KU(v0.2)" xfId="10397"/>
    <cellStyle name="_пр 5 тариф RAB_EE.2REK.P2011.4.78(v0.3)" xfId="10398"/>
    <cellStyle name="_пр 5 тариф RAB_FORM3.1.2013(v0.2)" xfId="10399"/>
    <cellStyle name="_пр 5 тариф RAB_FORM3.2013(v1.0)" xfId="10400"/>
    <cellStyle name="_пр 5 тариф RAB_FORM3.REG(v1.0)" xfId="10401"/>
    <cellStyle name="_пр 5 тариф RAB_FORM910.2012(v1.1)" xfId="10402"/>
    <cellStyle name="_пр 5 тариф RAB_INDEX.STATION.2012(v2.1)" xfId="10403"/>
    <cellStyle name="_пр 5 тариф RAB_INDEX.STATION.2013(v1.0)_патч до 1.1" xfId="10404"/>
    <cellStyle name="_пр 5 тариф RAB_INVEST.EE.PLAN.4.78(v0.1)" xfId="10405"/>
    <cellStyle name="_пр 5 тариф RAB_INVEST.EE.PLAN.4.78(v0.3)" xfId="10406"/>
    <cellStyle name="_пр 5 тариф RAB_INVEST.EE.PLAN.4.78(v1.0)" xfId="10407"/>
    <cellStyle name="_пр 5 тариф RAB_INVEST.EE.PLAN.4.78(v1.0)_PASSPORT.TEPLO.PROIZV(v2.0)" xfId="10408"/>
    <cellStyle name="_пр 5 тариф RAB_INVEST.EE.PLAN.4.78(v1.0)_PASSPORT.TEPLO.PROIZV(v2.0)_INDEX.STATION.2013(v1.0)_патч до 1.1" xfId="10409"/>
    <cellStyle name="_пр 5 тариф RAB_INVEST.EE.PLAN.4.78(v1.0)_PASSPORT.TEPLO.PROIZV(v2.0)_TEPLO.PREDEL.2013(v2.0)" xfId="10410"/>
    <cellStyle name="_пр 5 тариф RAB_INVEST.PLAN.4.78(v0.1)" xfId="10411"/>
    <cellStyle name="_пр 5 тариф RAB_INVEST.WARM.PLAN.4.78(v0.1)" xfId="10412"/>
    <cellStyle name="_пр 5 тариф RAB_INVEST_WARM_PLAN" xfId="10413"/>
    <cellStyle name="_пр 5 тариф RAB_NADB.JNVLP.APTEKA.2012(v1.0)_21_02_12" xfId="10414"/>
    <cellStyle name="_пр 5 тариф RAB_NADB.JNVLS.APTEKA.2011(v1.3.3)" xfId="842"/>
    <cellStyle name="_пр 5 тариф RAB_NADB.JNVLS.APTEKA.2011(v1.3.3)_46TE.2011(v1.0)" xfId="10415"/>
    <cellStyle name="_пр 5 тариф RAB_NADB.JNVLS.APTEKA.2011(v1.3.3)_INDEX.STATION.2012(v1.0)_" xfId="10416"/>
    <cellStyle name="_пр 5 тариф RAB_NADB.JNVLS.APTEKA.2011(v1.3.3)_INDEX.STATION.2012(v2.0)" xfId="10417"/>
    <cellStyle name="_пр 5 тариф RAB_NADB.JNVLS.APTEKA.2011(v1.3.3)_INDEX.STATION.2012(v2.1)" xfId="10418"/>
    <cellStyle name="_пр 5 тариф RAB_NADB.JNVLS.APTEKA.2011(v1.3.3)_TEPLO.PREDEL.2012.M(v1.1)_test" xfId="10419"/>
    <cellStyle name="_пр 5 тариф RAB_NADB.JNVLS.APTEKA.2011(v1.3.4)" xfId="843"/>
    <cellStyle name="_пр 5 тариф RAB_NADB.JNVLS.APTEKA.2011(v1.3.4)_46TE.2011(v1.0)" xfId="10420"/>
    <cellStyle name="_пр 5 тариф RAB_NADB.JNVLS.APTEKA.2011(v1.3.4)_INDEX.STATION.2012(v1.0)_" xfId="10421"/>
    <cellStyle name="_пр 5 тариф RAB_NADB.JNVLS.APTEKA.2011(v1.3.4)_INDEX.STATION.2012(v2.0)" xfId="10422"/>
    <cellStyle name="_пр 5 тариф RAB_NADB.JNVLS.APTEKA.2011(v1.3.4)_INDEX.STATION.2012(v2.1)" xfId="10423"/>
    <cellStyle name="_пр 5 тариф RAB_NADB.JNVLS.APTEKA.2011(v1.3.4)_TEPLO.PREDEL.2012.M(v1.1)_test" xfId="10424"/>
    <cellStyle name="_пр 5 тариф RAB_PASSPORT.TEPLO.PROIZV(v2.0)" xfId="10425"/>
    <cellStyle name="_пр 5 тариф RAB_PASSPORT.TEPLO.PROIZV(v2.1)" xfId="10426"/>
    <cellStyle name="_пр 5 тариф RAB_PASSPORT.TEPLO.SETI(v0.7)" xfId="10427"/>
    <cellStyle name="_пр 5 тариф RAB_PASSPORT.TEPLO.SETI(v1.0)" xfId="10428"/>
    <cellStyle name="_пр 5 тариф RAB_PR.PROG.WARM.NOTCOMBI.2012.2.16_v1.4(04.04.11) " xfId="119"/>
    <cellStyle name="_пр 5 тариф RAB_PREDEL.JKH.UTV.2011(v1.0.1)" xfId="844"/>
    <cellStyle name="_пр 5 тариф RAB_PREDEL.JKH.UTV.2011(v1.0.1)_46TE.2011(v1.0)" xfId="10429"/>
    <cellStyle name="_пр 5 тариф RAB_PREDEL.JKH.UTV.2011(v1.0.1)_INDEX.STATION.2012(v1.0)_" xfId="10430"/>
    <cellStyle name="_пр 5 тариф RAB_PREDEL.JKH.UTV.2011(v1.0.1)_INDEX.STATION.2012(v2.0)" xfId="10431"/>
    <cellStyle name="_пр 5 тариф RAB_PREDEL.JKH.UTV.2011(v1.0.1)_INDEX.STATION.2012(v2.1)" xfId="10432"/>
    <cellStyle name="_пр 5 тариф RAB_PREDEL.JKH.UTV.2011(v1.0.1)_TEPLO.PREDEL.2012.M(v1.1)_test" xfId="10433"/>
    <cellStyle name="_пр 5 тариф RAB_PREDEL.JKH.UTV.2011(v1.1)" xfId="845"/>
    <cellStyle name="_пр 5 тариф RAB_REP.BLR.2012(v1.0)" xfId="10434"/>
    <cellStyle name="_пр 5 тариф RAB_TEHSHEET" xfId="10435"/>
    <cellStyle name="_пр 5 тариф RAB_TEPLO.PREDEL.2012.M(v1.1)" xfId="10436"/>
    <cellStyle name="_пр 5 тариф RAB_TEPLO.PREDEL.2013(v2.0)" xfId="10437"/>
    <cellStyle name="_пр 5 тариф RAB_TEST.TEMPLATE" xfId="10438"/>
    <cellStyle name="_пр 5 тариф RAB_UPDATE.46EE.2011.TO.1.1" xfId="846"/>
    <cellStyle name="_пр 5 тариф RAB_UPDATE.46TE.2011.TO.1.1" xfId="10439"/>
    <cellStyle name="_пр 5 тариф RAB_UPDATE.46TE.2011.TO.1.2" xfId="10440"/>
    <cellStyle name="_пр 5 тариф RAB_UPDATE.BALANCE.WARM.2011YEAR.TO.1.1" xfId="847"/>
    <cellStyle name="_пр 5 тариф RAB_UPDATE.BALANCE.WARM.2011YEAR.TO.1.1_46TE.2011(v1.0)" xfId="10441"/>
    <cellStyle name="_пр 5 тариф RAB_UPDATE.BALANCE.WARM.2011YEAR.TO.1.1_INDEX.STATION.2012(v1.0)_" xfId="10442"/>
    <cellStyle name="_пр 5 тариф RAB_UPDATE.BALANCE.WARM.2011YEAR.TO.1.1_INDEX.STATION.2012(v2.0)" xfId="10443"/>
    <cellStyle name="_пр 5 тариф RAB_UPDATE.BALANCE.WARM.2011YEAR.TO.1.1_INDEX.STATION.2012(v2.1)" xfId="10444"/>
    <cellStyle name="_пр 5 тариф RAB_UPDATE.BALANCE.WARM.2011YEAR.TO.1.1_OREP.KU.2011.MONTHLY.02(v1.1)" xfId="10445"/>
    <cellStyle name="_пр 5 тариф RAB_UPDATE.BALANCE.WARM.2011YEAR.TO.1.1_TEPLO.PREDEL.2012.M(v1.1)_test" xfId="10446"/>
    <cellStyle name="_пр 5 тариф RAB_UPDATE.BALANCE.WARM.2011YEAR.TO.1.2" xfId="10447"/>
    <cellStyle name="_пр 5 тариф RAB_UPDATE.BALANCE.WARM.2011YEAR.TO.1.4.64" xfId="10448"/>
    <cellStyle name="_пр 5 тариф RAB_UPDATE.BALANCE.WARM.2011YEAR.TO.1.5.64" xfId="10449"/>
    <cellStyle name="_пр 5 тариф RAB_UPDATE.MONITORING.OS.EE.2.02.TO.1.3.64" xfId="10450"/>
    <cellStyle name="_пр 5 тариф RAB_UPDATE.NADB.JNVLS.APTEKA.2011.TO.1.3.4" xfId="848"/>
    <cellStyle name="_пр 5 тариф RAB_Книга2_PR.PROG.WARM.NOTCOMBI.2012.2.16_v1.4(04.04.11) " xfId="120"/>
    <cellStyle name="_ПР ОФ 2010-2012 для ФСТ" xfId="849"/>
    <cellStyle name="_ПР ОФ 2010-2012 для ФСТ_Книга1" xfId="850"/>
    <cellStyle name="_ПР ОФ 2010-2012 для ФСТ_ПР ОФ на  2010-2014 01 10 2010 2011!!! для ДИиСП (2)" xfId="851"/>
    <cellStyle name="_ПР ОФ 2010-2012 для ФСТ_ПР ОФ на  2010-2014 коррект  26 10 2010" xfId="852"/>
    <cellStyle name="_ПР ОФ 2010-2012 для ФСТ_ПР ОФ на  2010-2014 коррект  26 10 2010 для ДИиСП (2)" xfId="853"/>
    <cellStyle name="_ПР ОФ 2010-2012 для ФСТ_ПР ОФ на  2010-2014 коррект  26 10 2010 для ДИиСП (3)" xfId="854"/>
    <cellStyle name="_ПР ОФ 2010-2014" xfId="855"/>
    <cellStyle name="_ПР ОФ 2010-2014_Книга1" xfId="856"/>
    <cellStyle name="_ПР ОФ 2010-2014_ПР ОФ на  2010-2014 01 10 2010 2011!!! для ДИиСП (2)" xfId="857"/>
    <cellStyle name="_ПР ОФ 2010-2014_ПР ОФ на  2010-2014 коррект  26 10 2010" xfId="858"/>
    <cellStyle name="_ПР ОФ 2010-2014_ПР ОФ на  2010-2014 коррект  26 10 2010 для ДИиСП (2)" xfId="859"/>
    <cellStyle name="_ПР ОФ 2010-2014_ПР ОФ на  2010-2014 коррект  26 10 2010 для ДИиСП (3)" xfId="860"/>
    <cellStyle name="_ПР ОФ на  2010-2014 01 10 2010 2011!!! для ДИиСП (2)" xfId="861"/>
    <cellStyle name="_ПР ОФ на  2010-2014 коррект  26 10 2010" xfId="862"/>
    <cellStyle name="_ПР ОФ на  2010-2014 коррект  26 10 2010 для ДИиСП (2)" xfId="863"/>
    <cellStyle name="_ПР ОФ на  2010-2014 коррект  26 10 2010 для ДИиСП (3)" xfId="864"/>
    <cellStyle name="_Предложения по корректировке программы реновации (с учетом реновации за счет аморт)" xfId="865"/>
    <cellStyle name="_Предложения по реновации 2008-2012" xfId="866"/>
    <cellStyle name="_Предложения по реновации 2008-2012_Книга1" xfId="867"/>
    <cellStyle name="_Предложения по реновации 2008-2012_ПР ОФ на  2010-2014 01 10 2010 2011!!! для ДИиСП (2)" xfId="868"/>
    <cellStyle name="_Предложения по реновации 2008-2012_ПР ОФ на  2010-2014 коррект  26 10 2010" xfId="869"/>
    <cellStyle name="_Предложения по реновации 2008-2012_ПР ОФ на  2010-2014 коррект  26 10 2010 для ДИиСП (2)" xfId="870"/>
    <cellStyle name="_Предложения по реновации 2008-2012_ПР ОФ на  2010-2014 коррект  26 10 2010 для ДИиСП (3)" xfId="871"/>
    <cellStyle name="_Предожение _ДБП_2009 г ( согласованные БП)  (2)" xfId="872"/>
    <cellStyle name="_Предожение _ДБП_2009 г ( согласованные БП)  (2)_Мордовия" xfId="873"/>
    <cellStyle name="_Предожение _ДБП_2009 г ( согласованные БП)  (2)_Новая инструкция1_фст" xfId="10451"/>
    <cellStyle name="_Предполагаем везти" xfId="874"/>
    <cellStyle name="_Предполагаем везти_Мордовия" xfId="875"/>
    <cellStyle name="_Прил 1 Расчет транспортный налог" xfId="876"/>
    <cellStyle name="_Прил 4_Формат-РСК_29.11.06_new finalприм" xfId="877"/>
    <cellStyle name="_прил090724 - Реновация поквартально v9 - отправ" xfId="878"/>
    <cellStyle name="_Прил1_Альбом бюд форм" xfId="879"/>
    <cellStyle name="_Прил1_Альбом бюд форм_Мордовия" xfId="880"/>
    <cellStyle name="_Прил2 Финанс_структ" xfId="881"/>
    <cellStyle name="_Прил2 Финанс_структ_Мордовия" xfId="882"/>
    <cellStyle name="_Приложение 1 2009 24-10-08" xfId="121"/>
    <cellStyle name="_Приложение 11 корр 24-10-08" xfId="122"/>
    <cellStyle name="_Приложение 2 0806 факт" xfId="10452"/>
    <cellStyle name="_Приложение 2- Квартальный отчет об объемах тех. присоед-1" xfId="123"/>
    <cellStyle name="_Приложение к протоколу Правления 070607с Чечней" xfId="883"/>
    <cellStyle name="_Приложение к протоколу Правления 070607с Чечней_Книга1" xfId="884"/>
    <cellStyle name="_Приложение к протоколу Правления 070607с Чечней_ПР ОФ на  2010-2014 01 10 2010 2011!!! для ДИиСП (2)" xfId="885"/>
    <cellStyle name="_Приложение к протоколу Правления 070607с Чечней_ПР ОФ на  2010-2014 коррект  26 10 2010" xfId="886"/>
    <cellStyle name="_Приложение к протоколу Правления 070607с Чечней_ПР ОФ на  2010-2014 коррект  26 10 2010 для ДИиСП (2)" xfId="887"/>
    <cellStyle name="_Приложение к протоколу Правления 070607с Чечней_ПР ОФ на  2010-2014 коррект  26 10 2010 для ДИиСП (3)" xfId="888"/>
    <cellStyle name="_Приложение МТС-3-КС" xfId="889"/>
    <cellStyle name="_Приложение МТС-3-КС_Мордовия" xfId="890"/>
    <cellStyle name="_Приложение МТС-3-КС_Новая инструкция1_фст" xfId="10453"/>
    <cellStyle name="_Приложение-МТС--2-1" xfId="891"/>
    <cellStyle name="_Приложение-МТС--2-1_Мордовия" xfId="892"/>
    <cellStyle name="_Приложение-МТС--2-1_Новая инструкция1_фст" xfId="10454"/>
    <cellStyle name="_Приобретение ОС 3кв.5.04.06г.(1)" xfId="893"/>
    <cellStyle name="_Приобретение ОС Упр 2007" xfId="894"/>
    <cellStyle name="_Прогноз 6мес06 ОП ФСК 19 06" xfId="895"/>
    <cellStyle name="_программа замены оборудования ФСК на 2008 коррект" xfId="896"/>
    <cellStyle name="_программа замены оборудования ФСК на 2008 коррект_Книга1" xfId="897"/>
    <cellStyle name="_программа замены оборудования ФСК на 2008 коррект_ПР ОФ на  2010-2014 01 10 2010 2011!!! для ДИиСП (2)" xfId="898"/>
    <cellStyle name="_программа замены оборудования ФСК на 2008 коррект_ПР ОФ на  2010-2014 коррект  26 10 2010" xfId="899"/>
    <cellStyle name="_программа замены оборудования ФСК на 2008 коррект_ПР ОФ на  2010-2014 коррект  26 10 2010 для ДИиСП (2)" xfId="900"/>
    <cellStyle name="_программа замены оборудования ФСК на 2008 коррект_ПР ОФ на  2010-2014 коррект  26 10 2010 для ДИиСП (3)" xfId="901"/>
    <cellStyle name="_Программы  замены ВЗУ и АБ ФСК и  МСК, ВМТ на 2008г" xfId="902"/>
    <cellStyle name="_Программы  замены ВЗУ и АБ ФСК и  МСК, ВМТ на 2008г_Книга1" xfId="903"/>
    <cellStyle name="_Программы  замены ВЗУ и АБ ФСК и  МСК, ВМТ на 2008г_ПР ОФ на  2010-2014 01 10 2010 2011!!! для ДИиСП (2)" xfId="904"/>
    <cellStyle name="_Программы  замены ВЗУ и АБ ФСК и  МСК, ВМТ на 2008г_ПР ОФ на  2010-2014 коррект  26 10 2010" xfId="905"/>
    <cellStyle name="_Программы  замены ВЗУ и АБ ФСК и  МСК, ВМТ на 2008г_ПР ОФ на  2010-2014 коррект  26 10 2010 для ДИиСП (2)" xfId="906"/>
    <cellStyle name="_Программы  замены ВЗУ и АБ ФСК и  МСК, ВМТ на 2008г_ПР ОФ на  2010-2014 коррект  26 10 2010 для ДИиСП (3)" xfId="907"/>
    <cellStyle name="_Проект 3 кв ТОиР  ХМК " xfId="908"/>
    <cellStyle name="_Проект 3 кв ТОиР Красноярск" xfId="909"/>
    <cellStyle name="_Проект плана по ремонту 3 кв ЗБП МСК ОАО Читаэнерго" xfId="910"/>
    <cellStyle name="_Проект плана по ремонту 3 кв. ЗБП МСК ОАО Бурятэнерго" xfId="911"/>
    <cellStyle name="_Проект подряд ремонт 3кв 06г ОП" xfId="912"/>
    <cellStyle name="_Проект программы 2010_2014 20082009" xfId="913"/>
    <cellStyle name="_Проект сметы ОП ТОиР МСК 4кв 06г" xfId="914"/>
    <cellStyle name="_ПСУИС" xfId="915"/>
    <cellStyle name="_ПТОиР  БДР и БДДС 4кв 2006 КЭ" xfId="916"/>
    <cellStyle name="_ПТОиР  БДР и БДДС 4кв 2006 ХП" xfId="917"/>
    <cellStyle name="_ПТОиР  БДР и БДДС 4кв 2006 ХЭ" xfId="918"/>
    <cellStyle name="_ПЭП и Б на  2006 УпрМЭС 07.11.05" xfId="919"/>
    <cellStyle name="_ПЭП и Б на  2006 УпрМЭС утвержденный" xfId="920"/>
    <cellStyle name="_ПЭП и Бюджет 2005г 2-3 уровни" xfId="921"/>
    <cellStyle name="_ПЭП и Бюджет Кузбасского ПМЭС" xfId="922"/>
    <cellStyle name="_ПЭП и Бюджет на 2005г УправленияМЭС" xfId="923"/>
    <cellStyle name="_ПЭП и Бюджет на 4кв04г УправленияМЭС" xfId="924"/>
    <cellStyle name="_ПЭП на 3 кв 2006 г ЗБП МЭС" xfId="925"/>
    <cellStyle name="_ПЭПиБюджет на 2006гММСКмин" xfId="926"/>
    <cellStyle name="_ПЭПиБюджет на 2кв 2006гММСК" xfId="927"/>
    <cellStyle name="_ПЭПиБюджет на 2кв.2005г" xfId="928"/>
    <cellStyle name="_Р-5 02.01.06.06.02.03 Ответств" xfId="929"/>
    <cellStyle name="_РаппопортРАСЧЕТ ФОТ  на 9 мес 2008  " xfId="930"/>
    <cellStyle name="_Расходы" xfId="931"/>
    <cellStyle name="_Расчет 0,4 кВ" xfId="932"/>
    <cellStyle name="_Расчет 0,4 кВ_Мордовия" xfId="933"/>
    <cellStyle name="_Расчет RAB_22072008" xfId="934"/>
    <cellStyle name="_Расчет RAB_22072008 2" xfId="10455"/>
    <cellStyle name="_Расчет RAB_22072008 2 2" xfId="10456"/>
    <cellStyle name="_Расчет RAB_22072008 2_OREP.KU.2011.MONTHLY.02(v0.1)" xfId="10457"/>
    <cellStyle name="_Расчет RAB_22072008 2_OREP.KU.2011.MONTHLY.02(v0.4)" xfId="10458"/>
    <cellStyle name="_Расчет RAB_22072008 2_OREP.KU.2011.MONTHLY.11(v1.4)" xfId="10459"/>
    <cellStyle name="_Расчет RAB_22072008 2_OREP.KU.2011.MONTHLY.11(v1.4) 2" xfId="10460"/>
    <cellStyle name="_Расчет RAB_22072008 2_OREP.KU.2011.MONTHLY.11(v1.4)_UPDATE.BALANCE.WARM.2012YEAR.TO.1.1" xfId="10461"/>
    <cellStyle name="_Расчет RAB_22072008 2_OREP.KU.2011.MONTHLY.11(v1.4)_UPDATE.CALC.WARM.2012YEAR.TO.1.1" xfId="10462"/>
    <cellStyle name="_Расчет RAB_22072008 2_UPDATE.BALANCE.WARM.2012YEAR.TO.1.1" xfId="10463"/>
    <cellStyle name="_Расчет RAB_22072008 2_UPDATE.CALC.WARM.2012YEAR.TO.1.1" xfId="10464"/>
    <cellStyle name="_Расчет RAB_22072008 2_UPDATE.MONITORING.OS.EE.2.02.TO.1.3.64" xfId="10465"/>
    <cellStyle name="_Расчет RAB_22072008 2_UPDATE.OREP.KU.2011.MONTHLY.02.TO.1.2" xfId="10466"/>
    <cellStyle name="_Расчет RAB_22072008_46EE.2011(v1.0)" xfId="935"/>
    <cellStyle name="_Расчет RAB_22072008_46EE.2011(v1.0)_46TE.2011(v1.0)" xfId="10467"/>
    <cellStyle name="_Расчет RAB_22072008_46EE.2011(v1.0)_INDEX.STATION.2012(v1.0)_" xfId="10468"/>
    <cellStyle name="_Расчет RAB_22072008_46EE.2011(v1.0)_INDEX.STATION.2012(v2.0)" xfId="10469"/>
    <cellStyle name="_Расчет RAB_22072008_46EE.2011(v1.0)_INDEX.STATION.2012(v2.1)" xfId="10470"/>
    <cellStyle name="_Расчет RAB_22072008_46EE.2011(v1.0)_TEPLO.PREDEL.2012.M(v1.1)_test" xfId="10471"/>
    <cellStyle name="_Расчет RAB_22072008_46EE.2011(v1.2)" xfId="936"/>
    <cellStyle name="_Расчет RAB_22072008_46EP.2011(v2.0)" xfId="10472"/>
    <cellStyle name="_Расчет RAB_22072008_46EP.2012(v0.1)" xfId="10473"/>
    <cellStyle name="_Расчет RAB_22072008_46TE.2011(v1.0)" xfId="10474"/>
    <cellStyle name="_Расчет RAB_22072008_4DNS.UPDATE.EXAMPLE" xfId="10475"/>
    <cellStyle name="_Расчет RAB_22072008_ARMRAZR" xfId="937"/>
    <cellStyle name="_Расчет RAB_22072008_BALANCE.WARM.2010.FACT(v1.0)" xfId="938"/>
    <cellStyle name="_Расчет RAB_22072008_BALANCE.WARM.2010.PLAN" xfId="939"/>
    <cellStyle name="_Расчет RAB_22072008_BALANCE.WARM.2011YEAR(v0.7)" xfId="940"/>
    <cellStyle name="_Расчет RAB_22072008_BALANCE.WARM.2011YEAR.NEW.UPDATE.SCHEME" xfId="941"/>
    <cellStyle name="_Расчет RAB_22072008_CALC.NORMATIV.KU(v0.2)" xfId="10476"/>
    <cellStyle name="_Расчет RAB_22072008_EE.2REK.P2011.4.78(v0.3)" xfId="10477"/>
    <cellStyle name="_Расчет RAB_22072008_FORM3.1.2013(v0.2)" xfId="10478"/>
    <cellStyle name="_Расчет RAB_22072008_FORM3.2013(v1.0)" xfId="10479"/>
    <cellStyle name="_Расчет RAB_22072008_FORM3.REG(v1.0)" xfId="10480"/>
    <cellStyle name="_Расчет RAB_22072008_FORM910.2012(v1.1)" xfId="10481"/>
    <cellStyle name="_Расчет RAB_22072008_INDEX.STATION.2012(v2.1)" xfId="10482"/>
    <cellStyle name="_Расчет RAB_22072008_INDEX.STATION.2013(v1.0)_патч до 1.1" xfId="10483"/>
    <cellStyle name="_Расчет RAB_22072008_INVEST.EE.PLAN.4.78(v0.1)" xfId="10484"/>
    <cellStyle name="_Расчет RAB_22072008_INVEST.EE.PLAN.4.78(v0.3)" xfId="10485"/>
    <cellStyle name="_Расчет RAB_22072008_INVEST.EE.PLAN.4.78(v1.0)" xfId="10486"/>
    <cellStyle name="_Расчет RAB_22072008_INVEST.EE.PLAN.4.78(v1.0)_PASSPORT.TEPLO.PROIZV(v2.0)" xfId="10487"/>
    <cellStyle name="_Расчет RAB_22072008_INVEST.EE.PLAN.4.78(v1.0)_PASSPORT.TEPLO.PROIZV(v2.0)_INDEX.STATION.2013(v1.0)_патч до 1.1" xfId="10488"/>
    <cellStyle name="_Расчет RAB_22072008_INVEST.EE.PLAN.4.78(v1.0)_PASSPORT.TEPLO.PROIZV(v2.0)_TEPLO.PREDEL.2013(v2.0)" xfId="10489"/>
    <cellStyle name="_Расчет RAB_22072008_INVEST.PLAN.4.78(v0.1)" xfId="10490"/>
    <cellStyle name="_Расчет RAB_22072008_INVEST.WARM.PLAN.4.78(v0.1)" xfId="10491"/>
    <cellStyle name="_Расчет RAB_22072008_INVEST_WARM_PLAN" xfId="10492"/>
    <cellStyle name="_Расчет RAB_22072008_NADB.JNVLP.APTEKA.2012(v1.0)_21_02_12" xfId="10493"/>
    <cellStyle name="_Расчет RAB_22072008_NADB.JNVLS.APTEKA.2011(v1.3.3)" xfId="942"/>
    <cellStyle name="_Расчет RAB_22072008_NADB.JNVLS.APTEKA.2011(v1.3.3)_46TE.2011(v1.0)" xfId="10494"/>
    <cellStyle name="_Расчет RAB_22072008_NADB.JNVLS.APTEKA.2011(v1.3.3)_INDEX.STATION.2012(v1.0)_" xfId="10495"/>
    <cellStyle name="_Расчет RAB_22072008_NADB.JNVLS.APTEKA.2011(v1.3.3)_INDEX.STATION.2012(v2.0)" xfId="10496"/>
    <cellStyle name="_Расчет RAB_22072008_NADB.JNVLS.APTEKA.2011(v1.3.3)_INDEX.STATION.2012(v2.1)" xfId="10497"/>
    <cellStyle name="_Расчет RAB_22072008_NADB.JNVLS.APTEKA.2011(v1.3.3)_TEPLO.PREDEL.2012.M(v1.1)_test" xfId="10498"/>
    <cellStyle name="_Расчет RAB_22072008_NADB.JNVLS.APTEKA.2011(v1.3.4)" xfId="943"/>
    <cellStyle name="_Расчет RAB_22072008_NADB.JNVLS.APTEKA.2011(v1.3.4)_46TE.2011(v1.0)" xfId="10499"/>
    <cellStyle name="_Расчет RAB_22072008_NADB.JNVLS.APTEKA.2011(v1.3.4)_INDEX.STATION.2012(v1.0)_" xfId="10500"/>
    <cellStyle name="_Расчет RAB_22072008_NADB.JNVLS.APTEKA.2011(v1.3.4)_INDEX.STATION.2012(v2.0)" xfId="10501"/>
    <cellStyle name="_Расчет RAB_22072008_NADB.JNVLS.APTEKA.2011(v1.3.4)_INDEX.STATION.2012(v2.1)" xfId="10502"/>
    <cellStyle name="_Расчет RAB_22072008_NADB.JNVLS.APTEKA.2011(v1.3.4)_TEPLO.PREDEL.2012.M(v1.1)_test" xfId="10503"/>
    <cellStyle name="_Расчет RAB_22072008_PASSPORT.TEPLO.PROIZV(v2.0)" xfId="10504"/>
    <cellStyle name="_Расчет RAB_22072008_PASSPORT.TEPLO.PROIZV(v2.1)" xfId="10505"/>
    <cellStyle name="_Расчет RAB_22072008_PASSPORT.TEPLO.SETI(v0.7)" xfId="10506"/>
    <cellStyle name="_Расчет RAB_22072008_PASSPORT.TEPLO.SETI(v1.0)" xfId="10507"/>
    <cellStyle name="_Расчет RAB_22072008_PR.PROG.WARM.NOTCOMBI.2012.2.16_v1.4(04.04.11) " xfId="124"/>
    <cellStyle name="_Расчет RAB_22072008_PREDEL.JKH.UTV.2011(v1.0.1)" xfId="944"/>
    <cellStyle name="_Расчет RAB_22072008_PREDEL.JKH.UTV.2011(v1.0.1)_46TE.2011(v1.0)" xfId="10508"/>
    <cellStyle name="_Расчет RAB_22072008_PREDEL.JKH.UTV.2011(v1.0.1)_INDEX.STATION.2012(v1.0)_" xfId="10509"/>
    <cellStyle name="_Расчет RAB_22072008_PREDEL.JKH.UTV.2011(v1.0.1)_INDEX.STATION.2012(v2.0)" xfId="10510"/>
    <cellStyle name="_Расчет RAB_22072008_PREDEL.JKH.UTV.2011(v1.0.1)_INDEX.STATION.2012(v2.1)" xfId="10511"/>
    <cellStyle name="_Расчет RAB_22072008_PREDEL.JKH.UTV.2011(v1.0.1)_TEPLO.PREDEL.2012.M(v1.1)_test" xfId="10512"/>
    <cellStyle name="_Расчет RAB_22072008_PREDEL.JKH.UTV.2011(v1.1)" xfId="945"/>
    <cellStyle name="_Расчет RAB_22072008_REP.BLR.2012(v1.0)" xfId="10513"/>
    <cellStyle name="_Расчет RAB_22072008_TEHSHEET" xfId="10514"/>
    <cellStyle name="_Расчет RAB_22072008_TEPLO.PREDEL.2012.M(v1.1)" xfId="10515"/>
    <cellStyle name="_Расчет RAB_22072008_TEPLO.PREDEL.2013(v2.0)" xfId="10516"/>
    <cellStyle name="_Расчет RAB_22072008_TEST.TEMPLATE" xfId="10517"/>
    <cellStyle name="_Расчет RAB_22072008_UPDATE.46EE.2011.TO.1.1" xfId="946"/>
    <cellStyle name="_Расчет RAB_22072008_UPDATE.46TE.2011.TO.1.1" xfId="10518"/>
    <cellStyle name="_Расчет RAB_22072008_UPDATE.46TE.2011.TO.1.2" xfId="10519"/>
    <cellStyle name="_Расчет RAB_22072008_UPDATE.BALANCE.WARM.2011YEAR.TO.1.1" xfId="947"/>
    <cellStyle name="_Расчет RAB_22072008_UPDATE.BALANCE.WARM.2011YEAR.TO.1.1_46TE.2011(v1.0)" xfId="10520"/>
    <cellStyle name="_Расчет RAB_22072008_UPDATE.BALANCE.WARM.2011YEAR.TO.1.1_INDEX.STATION.2012(v1.0)_" xfId="10521"/>
    <cellStyle name="_Расчет RAB_22072008_UPDATE.BALANCE.WARM.2011YEAR.TO.1.1_INDEX.STATION.2012(v2.0)" xfId="10522"/>
    <cellStyle name="_Расчет RAB_22072008_UPDATE.BALANCE.WARM.2011YEAR.TO.1.1_INDEX.STATION.2012(v2.1)" xfId="10523"/>
    <cellStyle name="_Расчет RAB_22072008_UPDATE.BALANCE.WARM.2011YEAR.TO.1.1_OREP.KU.2011.MONTHLY.02(v1.1)" xfId="10524"/>
    <cellStyle name="_Расчет RAB_22072008_UPDATE.BALANCE.WARM.2011YEAR.TO.1.1_TEPLO.PREDEL.2012.M(v1.1)_test" xfId="10525"/>
    <cellStyle name="_Расчет RAB_22072008_UPDATE.BALANCE.WARM.2011YEAR.TO.1.2" xfId="10526"/>
    <cellStyle name="_Расчет RAB_22072008_UPDATE.BALANCE.WARM.2011YEAR.TO.1.4.64" xfId="10527"/>
    <cellStyle name="_Расчет RAB_22072008_UPDATE.BALANCE.WARM.2011YEAR.TO.1.5.64" xfId="10528"/>
    <cellStyle name="_Расчет RAB_22072008_UPDATE.MONITORING.OS.EE.2.02.TO.1.3.64" xfId="10529"/>
    <cellStyle name="_Расчет RAB_22072008_UPDATE.NADB.JNVLS.APTEKA.2011.TO.1.3.4" xfId="948"/>
    <cellStyle name="_Расчет RAB_22072008_Книга2_PR.PROG.WARM.NOTCOMBI.2012.2.16_v1.4(04.04.11) " xfId="125"/>
    <cellStyle name="_Расчет RAB_Лен и МОЭСК_с 2010 года_14.04.2009_со сглаж_version 3.0_без ФСК" xfId="949"/>
    <cellStyle name="_Расчет RAB_Лен и МОЭСК_с 2010 года_14.04.2009_со сглаж_version 3.0_без ФСК 2" xfId="10530"/>
    <cellStyle name="_Расчет RAB_Лен и МОЭСК_с 2010 года_14.04.2009_со сглаж_version 3.0_без ФСК 2 2" xfId="10531"/>
    <cellStyle name="_Расчет RAB_Лен и МОЭСК_с 2010 года_14.04.2009_со сглаж_version 3.0_без ФСК 2_OREP.KU.2011.MONTHLY.02(v0.1)" xfId="10532"/>
    <cellStyle name="_Расчет RAB_Лен и МОЭСК_с 2010 года_14.04.2009_со сглаж_version 3.0_без ФСК 2_OREP.KU.2011.MONTHLY.02(v0.4)" xfId="10533"/>
    <cellStyle name="_Расчет RAB_Лен и МОЭСК_с 2010 года_14.04.2009_со сглаж_version 3.0_без ФСК 2_OREP.KU.2011.MONTHLY.11(v1.4)" xfId="10534"/>
    <cellStyle name="_Расчет RAB_Лен и МОЭСК_с 2010 года_14.04.2009_со сглаж_version 3.0_без ФСК 2_OREP.KU.2011.MONTHLY.11(v1.4) 2" xfId="10535"/>
    <cellStyle name="_Расчет RAB_Лен и МОЭСК_с 2010 года_14.04.2009_со сглаж_version 3.0_без ФСК 2_OREP.KU.2011.MONTHLY.11(v1.4)_UPDATE.BALANCE.WARM.2012YEAR.TO.1.1" xfId="10536"/>
    <cellStyle name="_Расчет RAB_Лен и МОЭСК_с 2010 года_14.04.2009_со сглаж_version 3.0_без ФСК 2_OREP.KU.2011.MONTHLY.11(v1.4)_UPDATE.CALC.WARM.2012YEAR.TO.1.1" xfId="10537"/>
    <cellStyle name="_Расчет RAB_Лен и МОЭСК_с 2010 года_14.04.2009_со сглаж_version 3.0_без ФСК 2_UPDATE.BALANCE.WARM.2012YEAR.TO.1.1" xfId="10538"/>
    <cellStyle name="_Расчет RAB_Лен и МОЭСК_с 2010 года_14.04.2009_со сглаж_version 3.0_без ФСК 2_UPDATE.CALC.WARM.2012YEAR.TO.1.1" xfId="10539"/>
    <cellStyle name="_Расчет RAB_Лен и МОЭСК_с 2010 года_14.04.2009_со сглаж_version 3.0_без ФСК 2_UPDATE.MONITORING.OS.EE.2.02.TO.1.3.64" xfId="10540"/>
    <cellStyle name="_Расчет RAB_Лен и МОЭСК_с 2010 года_14.04.2009_со сглаж_version 3.0_без ФСК 2_UPDATE.OREP.KU.2011.MONTHLY.02.TO.1.2" xfId="10541"/>
    <cellStyle name="_Расчет RAB_Лен и МОЭСК_с 2010 года_14.04.2009_со сглаж_version 3.0_без ФСК_46EE.2011(v1.0)" xfId="950"/>
    <cellStyle name="_Расчет RAB_Лен и МОЭСК_с 2010 года_14.04.2009_со сглаж_version 3.0_без ФСК_46EE.2011(v1.0)_46TE.2011(v1.0)" xfId="10542"/>
    <cellStyle name="_Расчет RAB_Лен и МОЭСК_с 2010 года_14.04.2009_со сглаж_version 3.0_без ФСК_46EE.2011(v1.0)_INDEX.STATION.2012(v1.0)_" xfId="10543"/>
    <cellStyle name="_Расчет RAB_Лен и МОЭСК_с 2010 года_14.04.2009_со сглаж_version 3.0_без ФСК_46EE.2011(v1.0)_INDEX.STATION.2012(v2.0)" xfId="10544"/>
    <cellStyle name="_Расчет RAB_Лен и МОЭСК_с 2010 года_14.04.2009_со сглаж_version 3.0_без ФСК_46EE.2011(v1.0)_INDEX.STATION.2012(v2.1)" xfId="10545"/>
    <cellStyle name="_Расчет RAB_Лен и МОЭСК_с 2010 года_14.04.2009_со сглаж_version 3.0_без ФСК_46EE.2011(v1.0)_TEPLO.PREDEL.2012.M(v1.1)_test" xfId="10546"/>
    <cellStyle name="_Расчет RAB_Лен и МОЭСК_с 2010 года_14.04.2009_со сглаж_version 3.0_без ФСК_46EE.2011(v1.2)" xfId="951"/>
    <cellStyle name="_Расчет RAB_Лен и МОЭСК_с 2010 года_14.04.2009_со сглаж_version 3.0_без ФСК_46EP.2011(v2.0)" xfId="10547"/>
    <cellStyle name="_Расчет RAB_Лен и МОЭСК_с 2010 года_14.04.2009_со сглаж_version 3.0_без ФСК_46EP.2012(v0.1)" xfId="10548"/>
    <cellStyle name="_Расчет RAB_Лен и МОЭСК_с 2010 года_14.04.2009_со сглаж_version 3.0_без ФСК_46TE.2011(v1.0)" xfId="10549"/>
    <cellStyle name="_Расчет RAB_Лен и МОЭСК_с 2010 года_14.04.2009_со сглаж_version 3.0_без ФСК_4DNS.UPDATE.EXAMPLE" xfId="10550"/>
    <cellStyle name="_Расчет RAB_Лен и МОЭСК_с 2010 года_14.04.2009_со сглаж_version 3.0_без ФСК_ARMRAZR" xfId="952"/>
    <cellStyle name="_Расчет RAB_Лен и МОЭСК_с 2010 года_14.04.2009_со сглаж_version 3.0_без ФСК_BALANCE.WARM.2010.FACT(v1.0)" xfId="953"/>
    <cellStyle name="_Расчет RAB_Лен и МОЭСК_с 2010 года_14.04.2009_со сглаж_version 3.0_без ФСК_BALANCE.WARM.2010.PLAN" xfId="954"/>
    <cellStyle name="_Расчет RAB_Лен и МОЭСК_с 2010 года_14.04.2009_со сглаж_version 3.0_без ФСК_BALANCE.WARM.2011YEAR(v0.7)" xfId="955"/>
    <cellStyle name="_Расчет RAB_Лен и МОЭСК_с 2010 года_14.04.2009_со сглаж_version 3.0_без ФСК_BALANCE.WARM.2011YEAR.NEW.UPDATE.SCHEME" xfId="956"/>
    <cellStyle name="_Расчет RAB_Лен и МОЭСК_с 2010 года_14.04.2009_со сглаж_version 3.0_без ФСК_CALC.NORMATIV.KU(v0.2)" xfId="10551"/>
    <cellStyle name="_Расчет RAB_Лен и МОЭСК_с 2010 года_14.04.2009_со сглаж_version 3.0_без ФСК_EE.2REK.P2011.4.78(v0.3)" xfId="10552"/>
    <cellStyle name="_Расчет RAB_Лен и МОЭСК_с 2010 года_14.04.2009_со сглаж_version 3.0_без ФСК_FORM3.1.2013(v0.2)" xfId="10553"/>
    <cellStyle name="_Расчет RAB_Лен и МОЭСК_с 2010 года_14.04.2009_со сглаж_version 3.0_без ФСК_FORM3.2013(v1.0)" xfId="10554"/>
    <cellStyle name="_Расчет RAB_Лен и МОЭСК_с 2010 года_14.04.2009_со сглаж_version 3.0_без ФСК_FORM3.REG(v1.0)" xfId="10555"/>
    <cellStyle name="_Расчет RAB_Лен и МОЭСК_с 2010 года_14.04.2009_со сглаж_version 3.0_без ФСК_FORM910.2012(v1.1)" xfId="10556"/>
    <cellStyle name="_Расчет RAB_Лен и МОЭСК_с 2010 года_14.04.2009_со сглаж_version 3.0_без ФСК_INDEX.STATION.2012(v2.1)" xfId="10557"/>
    <cellStyle name="_Расчет RAB_Лен и МОЭСК_с 2010 года_14.04.2009_со сглаж_version 3.0_без ФСК_INDEX.STATION.2013(v1.0)_патч до 1.1" xfId="10558"/>
    <cellStyle name="_Расчет RAB_Лен и МОЭСК_с 2010 года_14.04.2009_со сглаж_version 3.0_без ФСК_INVEST.EE.PLAN.4.78(v0.1)" xfId="10559"/>
    <cellStyle name="_Расчет RAB_Лен и МОЭСК_с 2010 года_14.04.2009_со сглаж_version 3.0_без ФСК_INVEST.EE.PLAN.4.78(v0.3)" xfId="10560"/>
    <cellStyle name="_Расчет RAB_Лен и МОЭСК_с 2010 года_14.04.2009_со сглаж_version 3.0_без ФСК_INVEST.EE.PLAN.4.78(v1.0)" xfId="10561"/>
    <cellStyle name="_Расчет RAB_Лен и МОЭСК_с 2010 года_14.04.2009_со сглаж_version 3.0_без ФСК_INVEST.EE.PLAN.4.78(v1.0)_PASSPORT.TEPLO.PROIZV(v2.0)" xfId="10562"/>
    <cellStyle name="_Расчет RAB_Лен и МОЭСК_с 2010 года_14.04.2009_со сглаж_version 3.0_без ФСК_INVEST.EE.PLAN.4.78(v1.0)_PASSPORT.TEPLO.PROIZV(v2.0)_INDEX.STATION.2013(v1.0)_патч до 1.1" xfId="10563"/>
    <cellStyle name="_Расчет RAB_Лен и МОЭСК_с 2010 года_14.04.2009_со сглаж_version 3.0_без ФСК_INVEST.EE.PLAN.4.78(v1.0)_PASSPORT.TEPLO.PROIZV(v2.0)_TEPLO.PREDEL.2013(v2.0)" xfId="10564"/>
    <cellStyle name="_Расчет RAB_Лен и МОЭСК_с 2010 года_14.04.2009_со сглаж_version 3.0_без ФСК_INVEST.PLAN.4.78(v0.1)" xfId="10565"/>
    <cellStyle name="_Расчет RAB_Лен и МОЭСК_с 2010 года_14.04.2009_со сглаж_version 3.0_без ФСК_INVEST.WARM.PLAN.4.78(v0.1)" xfId="10566"/>
    <cellStyle name="_Расчет RAB_Лен и МОЭСК_с 2010 года_14.04.2009_со сглаж_version 3.0_без ФСК_INVEST_WARM_PLAN" xfId="10567"/>
    <cellStyle name="_Расчет RAB_Лен и МОЭСК_с 2010 года_14.04.2009_со сглаж_version 3.0_без ФСК_NADB.JNVLP.APTEKA.2012(v1.0)_21_02_12" xfId="10568"/>
    <cellStyle name="_Расчет RAB_Лен и МОЭСК_с 2010 года_14.04.2009_со сглаж_version 3.0_без ФСК_NADB.JNVLS.APTEKA.2011(v1.3.3)" xfId="957"/>
    <cellStyle name="_Расчет RAB_Лен и МОЭСК_с 2010 года_14.04.2009_со сглаж_version 3.0_без ФСК_NADB.JNVLS.APTEKA.2011(v1.3.3)_46TE.2011(v1.0)" xfId="10569"/>
    <cellStyle name="_Расчет RAB_Лен и МОЭСК_с 2010 года_14.04.2009_со сглаж_version 3.0_без ФСК_NADB.JNVLS.APTEKA.2011(v1.3.3)_INDEX.STATION.2012(v1.0)_" xfId="10570"/>
    <cellStyle name="_Расчет RAB_Лен и МОЭСК_с 2010 года_14.04.2009_со сглаж_version 3.0_без ФСК_NADB.JNVLS.APTEKA.2011(v1.3.3)_INDEX.STATION.2012(v2.0)" xfId="10571"/>
    <cellStyle name="_Расчет RAB_Лен и МОЭСК_с 2010 года_14.04.2009_со сглаж_version 3.0_без ФСК_NADB.JNVLS.APTEKA.2011(v1.3.3)_INDEX.STATION.2012(v2.1)" xfId="10572"/>
    <cellStyle name="_Расчет RAB_Лен и МОЭСК_с 2010 года_14.04.2009_со сглаж_version 3.0_без ФСК_NADB.JNVLS.APTEKA.2011(v1.3.3)_TEPLO.PREDEL.2012.M(v1.1)_test" xfId="10573"/>
    <cellStyle name="_Расчет RAB_Лен и МОЭСК_с 2010 года_14.04.2009_со сглаж_version 3.0_без ФСК_NADB.JNVLS.APTEKA.2011(v1.3.4)" xfId="958"/>
    <cellStyle name="_Расчет RAB_Лен и МОЭСК_с 2010 года_14.04.2009_со сглаж_version 3.0_без ФСК_NADB.JNVLS.APTEKA.2011(v1.3.4)_46TE.2011(v1.0)" xfId="10574"/>
    <cellStyle name="_Расчет RAB_Лен и МОЭСК_с 2010 года_14.04.2009_со сглаж_version 3.0_без ФСК_NADB.JNVLS.APTEKA.2011(v1.3.4)_INDEX.STATION.2012(v1.0)_" xfId="10575"/>
    <cellStyle name="_Расчет RAB_Лен и МОЭСК_с 2010 года_14.04.2009_со сглаж_version 3.0_без ФСК_NADB.JNVLS.APTEKA.2011(v1.3.4)_INDEX.STATION.2012(v2.0)" xfId="10576"/>
    <cellStyle name="_Расчет RAB_Лен и МОЭСК_с 2010 года_14.04.2009_со сглаж_version 3.0_без ФСК_NADB.JNVLS.APTEKA.2011(v1.3.4)_INDEX.STATION.2012(v2.1)" xfId="10577"/>
    <cellStyle name="_Расчет RAB_Лен и МОЭСК_с 2010 года_14.04.2009_со сглаж_version 3.0_без ФСК_NADB.JNVLS.APTEKA.2011(v1.3.4)_TEPLO.PREDEL.2012.M(v1.1)_test" xfId="10578"/>
    <cellStyle name="_Расчет RAB_Лен и МОЭСК_с 2010 года_14.04.2009_со сглаж_version 3.0_без ФСК_PASSPORT.TEPLO.PROIZV(v2.0)" xfId="10579"/>
    <cellStyle name="_Расчет RAB_Лен и МОЭСК_с 2010 года_14.04.2009_со сглаж_version 3.0_без ФСК_PASSPORT.TEPLO.PROIZV(v2.1)" xfId="10580"/>
    <cellStyle name="_Расчет RAB_Лен и МОЭСК_с 2010 года_14.04.2009_со сглаж_version 3.0_без ФСК_PASSPORT.TEPLO.SETI(v0.7)" xfId="10581"/>
    <cellStyle name="_Расчет RAB_Лен и МОЭСК_с 2010 года_14.04.2009_со сглаж_version 3.0_без ФСК_PASSPORT.TEPLO.SETI(v1.0)" xfId="10582"/>
    <cellStyle name="_Расчет RAB_Лен и МОЭСК_с 2010 года_14.04.2009_со сглаж_version 3.0_без ФСК_PR.PROG.WARM.NOTCOMBI.2012.2.16_v1.4(04.04.11) " xfId="126"/>
    <cellStyle name="_Расчет RAB_Лен и МОЭСК_с 2010 года_14.04.2009_со сглаж_version 3.0_без ФСК_PREDEL.JKH.UTV.2011(v1.0.1)" xfId="959"/>
    <cellStyle name="_Расчет RAB_Лен и МОЭСК_с 2010 года_14.04.2009_со сглаж_version 3.0_без ФСК_PREDEL.JKH.UTV.2011(v1.0.1)_46TE.2011(v1.0)" xfId="10583"/>
    <cellStyle name="_Расчет RAB_Лен и МОЭСК_с 2010 года_14.04.2009_со сглаж_version 3.0_без ФСК_PREDEL.JKH.UTV.2011(v1.0.1)_INDEX.STATION.2012(v1.0)_" xfId="10584"/>
    <cellStyle name="_Расчет RAB_Лен и МОЭСК_с 2010 года_14.04.2009_со сглаж_version 3.0_без ФСК_PREDEL.JKH.UTV.2011(v1.0.1)_INDEX.STATION.2012(v2.0)" xfId="10585"/>
    <cellStyle name="_Расчет RAB_Лен и МОЭСК_с 2010 года_14.04.2009_со сглаж_version 3.0_без ФСК_PREDEL.JKH.UTV.2011(v1.0.1)_INDEX.STATION.2012(v2.1)" xfId="10586"/>
    <cellStyle name="_Расчет RAB_Лен и МОЭСК_с 2010 года_14.04.2009_со сглаж_version 3.0_без ФСК_PREDEL.JKH.UTV.2011(v1.0.1)_TEPLO.PREDEL.2012.M(v1.1)_test" xfId="10587"/>
    <cellStyle name="_Расчет RAB_Лен и МОЭСК_с 2010 года_14.04.2009_со сглаж_version 3.0_без ФСК_PREDEL.JKH.UTV.2011(v1.1)" xfId="960"/>
    <cellStyle name="_Расчет RAB_Лен и МОЭСК_с 2010 года_14.04.2009_со сглаж_version 3.0_без ФСК_REP.BLR.2012(v1.0)" xfId="10588"/>
    <cellStyle name="_Расчет RAB_Лен и МОЭСК_с 2010 года_14.04.2009_со сглаж_version 3.0_без ФСК_TEHSHEET" xfId="10589"/>
    <cellStyle name="_Расчет RAB_Лен и МОЭСК_с 2010 года_14.04.2009_со сглаж_version 3.0_без ФСК_TEPLO.PREDEL.2012.M(v1.1)" xfId="10590"/>
    <cellStyle name="_Расчет RAB_Лен и МОЭСК_с 2010 года_14.04.2009_со сглаж_version 3.0_без ФСК_TEPLO.PREDEL.2013(v2.0)" xfId="10591"/>
    <cellStyle name="_Расчет RAB_Лен и МОЭСК_с 2010 года_14.04.2009_со сглаж_version 3.0_без ФСК_TEST.TEMPLATE" xfId="10592"/>
    <cellStyle name="_Расчет RAB_Лен и МОЭСК_с 2010 года_14.04.2009_со сглаж_version 3.0_без ФСК_UPDATE.46EE.2011.TO.1.1" xfId="961"/>
    <cellStyle name="_Расчет RAB_Лен и МОЭСК_с 2010 года_14.04.2009_со сглаж_version 3.0_без ФСК_UPDATE.46TE.2011.TO.1.1" xfId="10593"/>
    <cellStyle name="_Расчет RAB_Лен и МОЭСК_с 2010 года_14.04.2009_со сглаж_version 3.0_без ФСК_UPDATE.46TE.2011.TO.1.2" xfId="10594"/>
    <cellStyle name="_Расчет RAB_Лен и МОЭСК_с 2010 года_14.04.2009_со сглаж_version 3.0_без ФСК_UPDATE.BALANCE.WARM.2011YEAR.TO.1.1" xfId="962"/>
    <cellStyle name="_Расчет RAB_Лен и МОЭСК_с 2010 года_14.04.2009_со сглаж_version 3.0_без ФСК_UPDATE.BALANCE.WARM.2011YEAR.TO.1.1_46TE.2011(v1.0)" xfId="10595"/>
    <cellStyle name="_Расчет RAB_Лен и МОЭСК_с 2010 года_14.04.2009_со сглаж_version 3.0_без ФСК_UPDATE.BALANCE.WARM.2011YEAR.TO.1.1_INDEX.STATION.2012(v1.0)_" xfId="10596"/>
    <cellStyle name="_Расчет RAB_Лен и МОЭСК_с 2010 года_14.04.2009_со сглаж_version 3.0_без ФСК_UPDATE.BALANCE.WARM.2011YEAR.TO.1.1_INDEX.STATION.2012(v2.0)" xfId="10597"/>
    <cellStyle name="_Расчет RAB_Лен и МОЭСК_с 2010 года_14.04.2009_со сглаж_version 3.0_без ФСК_UPDATE.BALANCE.WARM.2011YEAR.TO.1.1_INDEX.STATION.2012(v2.1)" xfId="10598"/>
    <cellStyle name="_Расчет RAB_Лен и МОЭСК_с 2010 года_14.04.2009_со сглаж_version 3.0_без ФСК_UPDATE.BALANCE.WARM.2011YEAR.TO.1.1_OREP.KU.2011.MONTHLY.02(v1.1)" xfId="10599"/>
    <cellStyle name="_Расчет RAB_Лен и МОЭСК_с 2010 года_14.04.2009_со сглаж_version 3.0_без ФСК_UPDATE.BALANCE.WARM.2011YEAR.TO.1.1_TEPLO.PREDEL.2012.M(v1.1)_test" xfId="10600"/>
    <cellStyle name="_Расчет RAB_Лен и МОЭСК_с 2010 года_14.04.2009_со сглаж_version 3.0_без ФСК_UPDATE.BALANCE.WARM.2011YEAR.TO.1.2" xfId="10601"/>
    <cellStyle name="_Расчет RAB_Лен и МОЭСК_с 2010 года_14.04.2009_со сглаж_version 3.0_без ФСК_UPDATE.BALANCE.WARM.2011YEAR.TO.1.4.64" xfId="10602"/>
    <cellStyle name="_Расчет RAB_Лен и МОЭСК_с 2010 года_14.04.2009_со сглаж_version 3.0_без ФСК_UPDATE.BALANCE.WARM.2011YEAR.TO.1.5.64" xfId="10603"/>
    <cellStyle name="_Расчет RAB_Лен и МОЭСК_с 2010 года_14.04.2009_со сглаж_version 3.0_без ФСК_UPDATE.MONITORING.OS.EE.2.02.TO.1.3.64" xfId="10604"/>
    <cellStyle name="_Расчет RAB_Лен и МОЭСК_с 2010 года_14.04.2009_со сглаж_version 3.0_без ФСК_UPDATE.NADB.JNVLS.APTEKA.2011.TO.1.3.4" xfId="963"/>
    <cellStyle name="_Расчет RAB_Лен и МОЭСК_с 2010 года_14.04.2009_со сглаж_version 3.0_без ФСК_Книга2_PR.PROG.WARM.NOTCOMBI.2012.2.16_v1.4(04.04.11) " xfId="127"/>
    <cellStyle name="_расчет аморт.2006 ОП в МЭС" xfId="964"/>
    <cellStyle name="_Расчет амортизации-ОТПРАВКА" xfId="965"/>
    <cellStyle name="_Расчет под  Заключение-Самара" xfId="966"/>
    <cellStyle name="_Расчеты для плана   2006г" xfId="967"/>
    <cellStyle name="_Расчеты ЕНЭС   2006г" xfId="968"/>
    <cellStyle name="_расшифровка активов_27.06.05" xfId="969"/>
    <cellStyle name="_Реестр Корректировок на ПМЭС 09 06г" xfId="970"/>
    <cellStyle name="_Резервная копия Выгрузка из АРМа БДР 9 мес по ФСК от Миши 11 09 06" xfId="971"/>
    <cellStyle name="_Резервная копия Резервная копия Выгрузка из АРМа БДР 9 мес по ФСК от Миши 11 09 06" xfId="972"/>
    <cellStyle name="_реконстр согл МЭС" xfId="973"/>
    <cellStyle name="_реконстр согл МЭС_Книга1" xfId="974"/>
    <cellStyle name="_реконстр согл МЭС_ПР ОФ на  2010-2014 01 10 2010 2011!!! для ДИиСП (2)" xfId="975"/>
    <cellStyle name="_реконстр согл МЭС_ПР ОФ на  2010-2014 коррект  26 10 2010" xfId="976"/>
    <cellStyle name="_реконстр согл МЭС_ПР ОФ на  2010-2014 коррект  26 10 2010 для ДИиСП (2)" xfId="977"/>
    <cellStyle name="_реконстр согл МЭС_ПР ОФ на  2010-2014 коррект  26 10 2010 для ДИиСП (3)" xfId="978"/>
    <cellStyle name="_ренновация ОФ ФСК 2008-2010 предл МЭС" xfId="979"/>
    <cellStyle name="_ренновация ОФ ФСК 2008-2010 предл МЭС_Книга1" xfId="980"/>
    <cellStyle name="_ренновация ОФ ФСК 2008-2010 предл МЭС_ПР ОФ на  2010-2014 01 10 2010 2011!!! для ДИиСП (2)" xfId="981"/>
    <cellStyle name="_ренновация ОФ ФСК 2008-2010 предл МЭС_ПР ОФ на  2010-2014 коррект  26 10 2010" xfId="982"/>
    <cellStyle name="_ренновация ОФ ФСК 2008-2010 предл МЭС_ПР ОФ на  2010-2014 коррект  26 10 2010 для ДИиСП (2)" xfId="983"/>
    <cellStyle name="_ренновация ОФ ФСК 2008-2010 предл МЭС_ПР ОФ на  2010-2014 коррект  26 10 2010 для ДИиСП (3)" xfId="984"/>
    <cellStyle name="_Реновация ОФ ФСК и МСК на 2009_2013 свод (2)" xfId="985"/>
    <cellStyle name="_Реновация ОФ ФСК и МСК на 2009_2013 свод (2)_Книга1" xfId="986"/>
    <cellStyle name="_Реновация ОФ ФСК и МСК на 2009_2013 свод (2)_ПР ОФ на  2010-2014 01 10 2010 2011!!! для ДИиСП (2)" xfId="987"/>
    <cellStyle name="_Реновация ОФ ФСК и МСК на 2009_2013 свод (2)_ПР ОФ на  2010-2014 коррект  26 10 2010" xfId="988"/>
    <cellStyle name="_Реновация ОФ ФСК и МСК на 2009_2013 свод (2)_ПР ОФ на  2010-2014 коррект  26 10 2010 для ДИиСП (2)" xfId="989"/>
    <cellStyle name="_Реновация ОФ ФСК и МСК на 2009_2013 свод (2)_ПР ОФ на  2010-2014 коррект  26 10 2010 для ДИиСП (3)" xfId="990"/>
    <cellStyle name="_Реновация ОФ ФСК и МСК на 2009_2015 (ПМЭС) испр 24.06.08" xfId="991"/>
    <cellStyle name="_Реновация ОФ ФСК и МСК на 2009_2015 (ПМЭС) испр 24.06.08_Книга1" xfId="992"/>
    <cellStyle name="_Реновация ОФ ФСК и МСК на 2009_2015 (ПМЭС) испр 24.06.08_ПР ОФ на  2010-2014 01 10 2010 2011!!! для ДИиСП (2)" xfId="993"/>
    <cellStyle name="_Реновация ОФ ФСК и МСК на 2009_2015 (ПМЭС) испр 24.06.08_ПР ОФ на  2010-2014 коррект  26 10 2010" xfId="994"/>
    <cellStyle name="_Реновация ОФ ФСК и МСК на 2009_2015 (ПМЭС) испр 24.06.08_ПР ОФ на  2010-2014 коррект  26 10 2010 для ДИиСП (2)" xfId="995"/>
    <cellStyle name="_Реновация ОФ ФСК и МСК на 2009_2015 (ПМЭС) испр 24.06.08_ПР ОФ на  2010-2014 коррект  26 10 2010 для ДИиСП (3)" xfId="996"/>
    <cellStyle name="_С учетом погашения задолженности_Векселя" xfId="997"/>
    <cellStyle name="_Сведения о расходах на 2004г" xfId="998"/>
    <cellStyle name="_Свод" xfId="999"/>
    <cellStyle name="_Свод Март 2009" xfId="1000"/>
    <cellStyle name="_Свод по ИПР (2)" xfId="1001"/>
    <cellStyle name="_Свод по ИПР (2)_Мордовия" xfId="1002"/>
    <cellStyle name="_Свод по ИПР (2)_Новая инструкция1_фст" xfId="10605"/>
    <cellStyle name="_Свод подрядчиков общий" xfId="1003"/>
    <cellStyle name="_СВОД прогноз БДДС 1пг 2007 07 06 07" xfId="1004"/>
    <cellStyle name="_СВОД прогноз БДДС 1пг 2007 18 06 07 мах" xfId="1005"/>
    <cellStyle name="_Свод Февраль 2009г." xfId="1006"/>
    <cellStyle name="_Свод ЦИУС  2008 БДР защищенный" xfId="1007"/>
    <cellStyle name="_Сводная инвестпрограмма 2007-1" xfId="1008"/>
    <cellStyle name="_Сибирь-84чел." xfId="1009"/>
    <cellStyle name="_Склад к рассылке 22082000" xfId="1010"/>
    <cellStyle name="_СМЕТА ОКС 2 кв." xfId="1011"/>
    <cellStyle name="_смета расходов по версии ФСТ от 26.09.06 - Звержанская" xfId="1012"/>
    <cellStyle name="_СМЕТЫ 2005 2006 2007" xfId="1013"/>
    <cellStyle name="_Снижение ТМЦ  Z (2) (2)" xfId="1014"/>
    <cellStyle name="_Согласованный бюджет 2006 г" xfId="1015"/>
    <cellStyle name="_согласованный ФСК ФОТ ОП ЕНЭС" xfId="1016"/>
    <cellStyle name="_Спецодежда" xfId="1017"/>
    <cellStyle name="_спецодежда отправ в МЭС" xfId="1018"/>
    <cellStyle name="_СПП  Правление 09102007" xfId="1019"/>
    <cellStyle name="_СПП  Правление 09102007_Книга1" xfId="1020"/>
    <cellStyle name="_СПП  Правление 09102007_ПР ОФ на  2010-2014 01 10 2010 2011!!! для ДИиСП (2)" xfId="1021"/>
    <cellStyle name="_СПП  Правление 09102007_ПР ОФ на  2010-2014 коррект  26 10 2010" xfId="1022"/>
    <cellStyle name="_СПП  Правление 09102007_ПР ОФ на  2010-2014 коррект  26 10 2010 для ДИиСП (2)" xfId="1023"/>
    <cellStyle name="_СПП  Правление 09102007_ПР ОФ на  2010-2014 коррект  26 10 2010 для ДИиСП (3)" xfId="1024"/>
    <cellStyle name="_Справка по забалансу по лизингу" xfId="1025"/>
    <cellStyle name="_Справочник затрат_ЛХ_20.10.05" xfId="10606"/>
    <cellStyle name="_Сравнительный_Мотовилиха" xfId="1026"/>
    <cellStyle name="_Ст.1.1.1.1 Сырье и материалы 2004" xfId="1027"/>
    <cellStyle name="_Статистика заявок" xfId="128"/>
    <cellStyle name="_Страхование свод 2006 (испр)" xfId="1028"/>
    <cellStyle name="_счета 2008 оплаченные в 2007г " xfId="1029"/>
    <cellStyle name="_таблицы  к 2006г" xfId="1030"/>
    <cellStyle name="_таблицы для расчетов28-04-08_2006-2009_прибыль корр_по ИА" xfId="1031"/>
    <cellStyle name="_таблицы для расчетов28-04-08_2006-2009_прибыль корр_по ИА_Мордовия" xfId="1032"/>
    <cellStyle name="_таблицы для расчетов28-04-08_2006-2009_прибыль корр_по ИА_Новая инструкция1_фст" xfId="10607"/>
    <cellStyle name="_таблицы для расчетов28-04-08_2006-2009с ИА" xfId="1033"/>
    <cellStyle name="_таблицы для расчетов28-04-08_2006-2009с ИА_Мордовия" xfId="1034"/>
    <cellStyle name="_таблицы для расчетов28-04-08_2006-2009с ИА_Новая инструкция1_фст" xfId="10608"/>
    <cellStyle name="_ТОиРУпр  БДР и БДДС на 4 кв 06" xfId="1035"/>
    <cellStyle name="_ТПиР сетей ФСК на 2008г" xfId="1036"/>
    <cellStyle name="_ТПиР сетей ФСК на 2008г_Книга1" xfId="1037"/>
    <cellStyle name="_ТПиР сетей ФСК на 2008г_ПР ОФ на  2010-2014 01 10 2010 2011!!! для ДИиСП (2)" xfId="1038"/>
    <cellStyle name="_ТПиР сетей ФСК на 2008г_ПР ОФ на  2010-2014 коррект  26 10 2010" xfId="1039"/>
    <cellStyle name="_ТПиР сетей ФСК на 2008г_ПР ОФ на  2010-2014 коррект  26 10 2010 для ДИиСП (2)" xfId="1040"/>
    <cellStyle name="_ТПиР сетей ФСК на 2008г_ПР ОФ на  2010-2014 коррект  26 10 2010 для ДИиСП (3)" xfId="1041"/>
    <cellStyle name="_ТЭП по планированию доходов на передачу ээ" xfId="1042"/>
    <cellStyle name="_Упр Ар имущ 2 кв 2006 07 02оконч" xfId="1043"/>
    <cellStyle name="_Управление МЭС ОС за1кв04г" xfId="1044"/>
    <cellStyle name="_Фина план на 2007 год (ФО)" xfId="1045"/>
    <cellStyle name="_Форма 6  РТК.xls(отчет по Адр пр. ЛО)" xfId="1046"/>
    <cellStyle name="_Форма 6  РТК.xls(отчет по Адр пр. ЛО)_Мордовия" xfId="1047"/>
    <cellStyle name="_Форма 6  РТК.xls(отчет по Адр пр. ЛО)_Новая инструкция1_фст" xfId="10609"/>
    <cellStyle name="_Форма БДР и БДДС на 4 кв 2006Кузбассэнерго МСК" xfId="1048"/>
    <cellStyle name="_Форма БДР и БДДС на 4 кв 2006ФСК" xfId="1049"/>
    <cellStyle name="_Форма БДР и БДДС на 4кв 2006 МСК" xfId="1050"/>
    <cellStyle name="_Форма БДР и БДДС на 4кв 2006 ФСК" xfId="1051"/>
    <cellStyle name="_Форма БДР, БДДС 4кв 06г ТОиР ФСК" xfId="1052"/>
    <cellStyle name="_форма для бизнес плана" xfId="1053"/>
    <cellStyle name="_форма для бизнес плана_Мордовия" xfId="1054"/>
    <cellStyle name="_Форма на приобретение ОС  3 кв" xfId="1055"/>
    <cellStyle name="_Форма ПЭП и Бюджет на 2кв 2005г ОПМЭС" xfId="1056"/>
    <cellStyle name="_Форма ПЭП и Бюджет на 4кв 2005г ОПМЭС" xfId="1057"/>
    <cellStyle name="_форма расчета по Спецодежде ПМЭС 2005 год 4 кв 05" xfId="1058"/>
    <cellStyle name="_ФОРМАТ БДР  новый  BDR 151208" xfId="1059"/>
    <cellStyle name="_Формат ДПН (предложения ФСК) 01.02.08г. Сравнение" xfId="1060"/>
    <cellStyle name="_ФОРМАТ ПЛАНА ИД НА  2009 год" xfId="1061"/>
    <cellStyle name="_Формат разбивки по МРСК_РСК" xfId="1062"/>
    <cellStyle name="_Формат разбивки по МРСК_РСК_Мордовия" xfId="1063"/>
    <cellStyle name="_Формат разбивки по МРСК_РСК_Новая инструкция1_фст" xfId="10610"/>
    <cellStyle name="_Формат_для Согласования" xfId="1064"/>
    <cellStyle name="_Формат_для Согласования_Мордовия" xfId="1065"/>
    <cellStyle name="_Формат_для Согласования_Новая инструкция1_фст" xfId="10611"/>
    <cellStyle name="_Формат-РСК_2007_12 02 06_м" xfId="1066"/>
    <cellStyle name="_Форматы УУ_12 _1_1_1_1" xfId="1067"/>
    <cellStyle name="_Форматы УУ_резерв" xfId="1068"/>
    <cellStyle name="_формы Ленэнерго -изменения2" xfId="1069"/>
    <cellStyle name="_ФОТ 80чел.2008" xfId="1070"/>
    <cellStyle name="_ФП К" xfId="1071"/>
    <cellStyle name="_ФП К_к ФСТ" xfId="1072"/>
    <cellStyle name="_фск, выручка, потери" xfId="1073"/>
    <cellStyle name="_ФСТ-2007-отправка-сентябрь ИСТОЧНИКИ" xfId="1074"/>
    <cellStyle name="_ХПМЭС Приобретение ОС 2006" xfId="1075"/>
    <cellStyle name="_ХХХ Прил 2 Формы бюджетных документов 2007" xfId="10612"/>
    <cellStyle name="_Чек" xfId="1076"/>
    <cellStyle name="_экон.форм-т ВО 1 с разбивкой" xfId="1077"/>
    <cellStyle name="_экон.форм-т ВО 1 с разбивкой_Новая инструкция1_фст" xfId="10613"/>
    <cellStyle name="_Январь 2009" xfId="1078"/>
    <cellStyle name="’К‰Э [0.00]" xfId="10614"/>
    <cellStyle name="”ˆŠ‘ˆŽ‚€›‰" xfId="1079"/>
    <cellStyle name="”ˆ€‘Ž‚›‰" xfId="1080"/>
    <cellStyle name="”€ЌЂЌ‘Ћ‚›‰" xfId="1081"/>
    <cellStyle name="”€Љ‘€ђЋ‚ЂЌЌ›‰" xfId="1082"/>
    <cellStyle name="”ќђќ‘ћ‚›‰" xfId="1083"/>
    <cellStyle name="”ќђќ‘ћ‚›‰ 2" xfId="1084"/>
    <cellStyle name="”ќђќ‘ћ‚›‰ 3" xfId="1085"/>
    <cellStyle name="”ќђќ‘ћ‚›‰ 4" xfId="1086"/>
    <cellStyle name="”ќђќ‘ћ‚›‰_БДР на 2011 г от 18.03.2011 г подписанный" xfId="1087"/>
    <cellStyle name="”љ‘ђћ‚ђќќ›‰" xfId="1088"/>
    <cellStyle name="”љ‘ђћ‚ђќќ›‰ 2" xfId="1089"/>
    <cellStyle name="”љ‘ђћ‚ђќќ›‰ 3" xfId="1090"/>
    <cellStyle name="”љ‘ђћ‚ђќќ›‰ 4" xfId="1091"/>
    <cellStyle name="”љ‘ђћ‚ђќќ›‰_БДР на 2011 г от 18.03.2011 г подписанный" xfId="1092"/>
    <cellStyle name="„€’€" xfId="1093"/>
    <cellStyle name="„…ќ…†ќ›‰" xfId="1094"/>
    <cellStyle name="„…ќ…†ќ›‰ 2" xfId="1095"/>
    <cellStyle name="„…ќ…†ќ›‰ 3" xfId="1096"/>
    <cellStyle name="„…ќ…†ќ›‰ 4" xfId="1097"/>
    <cellStyle name="„…ќ…†ќ›‰_БДР на 2011 г от 18.03.2011 г подписанный" xfId="1098"/>
    <cellStyle name="„……†›‰" xfId="1099"/>
    <cellStyle name="„Ђ’Ђ" xfId="1100"/>
    <cellStyle name="£ BP" xfId="1101"/>
    <cellStyle name="¥ JY" xfId="1102"/>
    <cellStyle name="€’ЋѓЋ‚›‰" xfId="1103"/>
    <cellStyle name="‡€ƒŽ‹Ž‚ŽŠ1" xfId="1104"/>
    <cellStyle name="‡€ƒŽ‹Ž‚ŽŠ2" xfId="1105"/>
    <cellStyle name="‡ђѓћ‹ћ‚ћљ1" xfId="1106"/>
    <cellStyle name="‡ђѓћ‹ћ‚ћљ1 2" xfId="1107"/>
    <cellStyle name="‡ђѓћ‹ћ‚ћљ1 3" xfId="1108"/>
    <cellStyle name="‡ђѓћ‹ћ‚ћљ1 4" xfId="1109"/>
    <cellStyle name="‡ђѓћ‹ћ‚ћљ1_БДР на 2011 г от 18.03.2011 г подписанный" xfId="1110"/>
    <cellStyle name="‡ђѓћ‹ћ‚ћљ2" xfId="1111"/>
    <cellStyle name="‡ђѓћ‹ћ‚ћљ2 2" xfId="1112"/>
    <cellStyle name="‡ђѓћ‹ћ‚ћљ2 3" xfId="1113"/>
    <cellStyle name="‡ђѓћ‹ћ‚ћљ2 4" xfId="1114"/>
    <cellStyle name="‡ђѓћ‹ћ‚ћљ2_БДР на 2011 г от 18.03.2011 г подписанный" xfId="1115"/>
    <cellStyle name="•W€_GE 3 MINIMUM" xfId="1116"/>
    <cellStyle name="’ћѓћ‚›‰" xfId="1117"/>
    <cellStyle name="’ћѓћ‚›‰ 2" xfId="1118"/>
    <cellStyle name="’ћѓћ‚›‰ 2 2" xfId="1119"/>
    <cellStyle name="’ћѓћ‚›‰ 3" xfId="1120"/>
    <cellStyle name="’ћѓћ‚›‰ 4" xfId="1121"/>
    <cellStyle name="’ћѓћ‚›‰_БДР на 2011 г от 18.03.2011 г подписанный" xfId="1122"/>
    <cellStyle name="" xfId="1123"/>
    <cellStyle name="" xfId="1124"/>
    <cellStyle name="" xfId="1125"/>
    <cellStyle name="_лизинг и страхование" xfId="1126"/>
    <cellStyle name="_лизинг и страхование" xfId="1127"/>
    <cellStyle name="_лизинг и страхование_Денежный поток ЗАО ЭПИ-2008г.(в объемах декабря)2811  ПОСЛЕДНИЙ (Перераб. с изм. старахованием)" xfId="1128"/>
    <cellStyle name="_лизинг и страхование_Денежный поток ЗАО ЭПИ-2008г.(в объемах декабря)2811  ПОСЛЕДНИЙ (Перераб. с изм. старахованием)" xfId="1129"/>
    <cellStyle name="_ЛИЗИНГовый КАЛЕНДАРЬ" xfId="1130"/>
    <cellStyle name="_ЛИЗИНГовый КАЛЕНДАРЬ" xfId="1131"/>
    <cellStyle name="_ЛИЗИНГовый КАЛЕНДАРЬ_Денежный поток ЗАО ЭПИ-2008г.(в объемах декабря)2811  ПОСЛЕДНИЙ (Перераб. с изм. старахованием)" xfId="1132"/>
    <cellStyle name="_ЛИЗИНГовый КАЛЕНДАРЬ_Денежный поток ЗАО ЭПИ-2008г.(в объемах декабря)2811  ПОСЛЕДНИЙ (Перераб. с изм. старахованием)" xfId="1133"/>
    <cellStyle name="_ПУШКИНО ( прир.ГАЗ  2009-2014 проектная мощность вар1" xfId="1134"/>
    <cellStyle name="_ПУШКИНО ( прир.ГАЗ  2009-2014 проектная мощность вар1" xfId="1135"/>
    <cellStyle name="_ПУШКИНО ( прир.ГАЗ  2009-2014 проектная мощность вар1_Денежный поток ЗАО ЭПИ-2008г.(в объемах декабря)2811  ПОСЛЕДНИЙ (Перераб. с изм. старахованием)" xfId="1136"/>
    <cellStyle name="_ПУШКИНО ( прир.ГАЗ  2009-2014 проектная мощность вар1_Денежный поток ЗАО ЭПИ-2008г.(в объемах декабря)2811  ПОСЛЕДНИЙ (Перераб. с изм. старахованием)" xfId="1137"/>
    <cellStyle name="" xfId="1138"/>
    <cellStyle name="" xfId="1139"/>
    <cellStyle name="_лизинг и страхование" xfId="1140"/>
    <cellStyle name="_лизинг и страхование" xfId="1141"/>
    <cellStyle name="_лизинг и страхование_Денежный поток ЗАО ЭПИ-2008г.(в объемах декабря)2811  ПОСЛЕДНИЙ (Перераб. с изм. старахованием)" xfId="1142"/>
    <cellStyle name="_лизинг и страхование_Денежный поток ЗАО ЭПИ-2008г.(в объемах декабря)2811  ПОСЛЕДНИЙ (Перераб. с изм. старахованием)" xfId="1143"/>
    <cellStyle name="_ЛИЗИНГовый КАЛЕНДАРЬ" xfId="1144"/>
    <cellStyle name="_ЛИЗИНГовый КАЛЕНДАРЬ" xfId="1145"/>
    <cellStyle name="_ЛИЗИНГовый КАЛЕНДАРЬ_Денежный поток ЗАО ЭПИ-2008г.(в объемах декабря)2811  ПОСЛЕДНИЙ (Перераб. с изм. старахованием)" xfId="1146"/>
    <cellStyle name="_ЛИЗИНГовый КАЛЕНДАРЬ_Денежный поток ЗАО ЭПИ-2008г.(в объемах декабря)2811  ПОСЛЕДНИЙ (Перераб. с изм. старахованием)" xfId="1147"/>
    <cellStyle name="_ПУШКИНО ( прир.ГАЗ  2009-2014 проектная мощность вар1" xfId="1148"/>
    <cellStyle name="_ПУШКИНО ( прир.ГАЗ  2009-2014 проектная мощность вар1" xfId="1149"/>
    <cellStyle name="_ПУШКИНО ( прир.ГАЗ  2009-2014 проектная мощность вар1_Денежный поток ЗАО ЭПИ-2008г.(в объемах декабря)2811  ПОСЛЕДНИЙ (Перераб. с изм. старахованием)" xfId="1150"/>
    <cellStyle name="_ПУШКИНО ( прир.ГАЗ  2009-2014 проектная мощность вар1_Денежный поток ЗАО ЭПИ-2008г.(в объемах декабря)2811  ПОСЛЕДНИЙ (Перераб. с изм. старахованием)" xfId="1151"/>
    <cellStyle name="" xfId="1152"/>
    <cellStyle name="1" xfId="1153"/>
    <cellStyle name="2" xfId="1154"/>
    <cellStyle name="0,00;0;" xfId="1155"/>
    <cellStyle name="0.0" xfId="1156"/>
    <cellStyle name="1decimal" xfId="1157"/>
    <cellStyle name="1Normal" xfId="1158"/>
    <cellStyle name="1Outputbox1" xfId="1159"/>
    <cellStyle name="1Outputbox2" xfId="1160"/>
    <cellStyle name="1Outputheader" xfId="1161"/>
    <cellStyle name="1Outputheader2" xfId="1162"/>
    <cellStyle name="1Outputsubtitle" xfId="1163"/>
    <cellStyle name="1Outputtitle" xfId="1164"/>
    <cellStyle name="1Profileheader" xfId="1165"/>
    <cellStyle name="1Profilelowerbox" xfId="1166"/>
    <cellStyle name="1Profilesubheader" xfId="1167"/>
    <cellStyle name="1Profiletitle" xfId="1168"/>
    <cellStyle name="1Profiletopbox" xfId="1169"/>
    <cellStyle name="20% - Accent1" xfId="1170"/>
    <cellStyle name="20% - Accent1 10" xfId="1171"/>
    <cellStyle name="20% - Accent1 11" xfId="1172"/>
    <cellStyle name="20% - Accent1 12" xfId="1173"/>
    <cellStyle name="20% - Accent1 13" xfId="1174"/>
    <cellStyle name="20% - Accent1 2" xfId="1175"/>
    <cellStyle name="20% - Accent1 2 2" xfId="10961"/>
    <cellStyle name="20% - Accent1 3" xfId="1176"/>
    <cellStyle name="20% - Accent1 3 2" xfId="10962"/>
    <cellStyle name="20% - Accent1 4" xfId="1177"/>
    <cellStyle name="20% - Accent1 5" xfId="1178"/>
    <cellStyle name="20% - Accent1 6" xfId="1179"/>
    <cellStyle name="20% - Accent1 7" xfId="1180"/>
    <cellStyle name="20% - Accent1 8" xfId="1181"/>
    <cellStyle name="20% - Accent1 9" xfId="1182"/>
    <cellStyle name="20% - Accent1_46EE.2011(v1.0)" xfId="1183"/>
    <cellStyle name="20% - Accent2" xfId="1184"/>
    <cellStyle name="20% - Accent2 10" xfId="1185"/>
    <cellStyle name="20% - Accent2 11" xfId="1186"/>
    <cellStyle name="20% - Accent2 12" xfId="1187"/>
    <cellStyle name="20% - Accent2 13" xfId="1188"/>
    <cellStyle name="20% - Accent2 2" xfId="1189"/>
    <cellStyle name="20% - Accent2 2 2" xfId="10963"/>
    <cellStyle name="20% - Accent2 3" xfId="1190"/>
    <cellStyle name="20% - Accent2 3 2" xfId="10964"/>
    <cellStyle name="20% - Accent2 4" xfId="1191"/>
    <cellStyle name="20% - Accent2 5" xfId="1192"/>
    <cellStyle name="20% - Accent2 6" xfId="1193"/>
    <cellStyle name="20% - Accent2 7" xfId="1194"/>
    <cellStyle name="20% - Accent2 8" xfId="1195"/>
    <cellStyle name="20% - Accent2 9" xfId="1196"/>
    <cellStyle name="20% - Accent2_46EE.2011(v1.0)" xfId="1197"/>
    <cellStyle name="20% - Accent3" xfId="1198"/>
    <cellStyle name="20% - Accent3 10" xfId="1199"/>
    <cellStyle name="20% - Accent3 11" xfId="1200"/>
    <cellStyle name="20% - Accent3 12" xfId="1201"/>
    <cellStyle name="20% - Accent3 13" xfId="1202"/>
    <cellStyle name="20% - Accent3 2" xfId="1203"/>
    <cellStyle name="20% - Accent3 2 2" xfId="10965"/>
    <cellStyle name="20% - Accent3 3" xfId="1204"/>
    <cellStyle name="20% - Accent3 3 2" xfId="10966"/>
    <cellStyle name="20% - Accent3 4" xfId="1205"/>
    <cellStyle name="20% - Accent3 5" xfId="1206"/>
    <cellStyle name="20% - Accent3 6" xfId="1207"/>
    <cellStyle name="20% - Accent3 7" xfId="1208"/>
    <cellStyle name="20% - Accent3 8" xfId="1209"/>
    <cellStyle name="20% - Accent3 9" xfId="1210"/>
    <cellStyle name="20% - Accent3_46EE.2011(v1.0)" xfId="1211"/>
    <cellStyle name="20% - Accent4" xfId="1212"/>
    <cellStyle name="20% - Accent4 10" xfId="1213"/>
    <cellStyle name="20% - Accent4 11" xfId="1214"/>
    <cellStyle name="20% - Accent4 12" xfId="1215"/>
    <cellStyle name="20% - Accent4 13" xfId="1216"/>
    <cellStyle name="20% - Accent4 2" xfId="1217"/>
    <cellStyle name="20% - Accent4 2 2" xfId="10967"/>
    <cellStyle name="20% - Accent4 3" xfId="1218"/>
    <cellStyle name="20% - Accent4 3 2" xfId="10968"/>
    <cellStyle name="20% - Accent4 4" xfId="1219"/>
    <cellStyle name="20% - Accent4 5" xfId="1220"/>
    <cellStyle name="20% - Accent4 6" xfId="1221"/>
    <cellStyle name="20% - Accent4 7" xfId="1222"/>
    <cellStyle name="20% - Accent4 8" xfId="1223"/>
    <cellStyle name="20% - Accent4 9" xfId="1224"/>
    <cellStyle name="20% - Accent4_46EE.2011(v1.0)" xfId="1225"/>
    <cellStyle name="20% - Accent5" xfId="1226"/>
    <cellStyle name="20% - Accent5 10" xfId="1227"/>
    <cellStyle name="20% - Accent5 11" xfId="1228"/>
    <cellStyle name="20% - Accent5 12" xfId="1229"/>
    <cellStyle name="20% - Accent5 13" xfId="1230"/>
    <cellStyle name="20% - Accent5 2" xfId="1231"/>
    <cellStyle name="20% - Accent5 2 2" xfId="10969"/>
    <cellStyle name="20% - Accent5 3" xfId="1232"/>
    <cellStyle name="20% - Accent5 3 2" xfId="10970"/>
    <cellStyle name="20% - Accent5 4" xfId="1233"/>
    <cellStyle name="20% - Accent5 5" xfId="1234"/>
    <cellStyle name="20% - Accent5 6" xfId="1235"/>
    <cellStyle name="20% - Accent5 7" xfId="1236"/>
    <cellStyle name="20% - Accent5 8" xfId="1237"/>
    <cellStyle name="20% - Accent5 9" xfId="1238"/>
    <cellStyle name="20% - Accent5_46EE.2011(v1.0)" xfId="1239"/>
    <cellStyle name="20% - Accent6" xfId="1240"/>
    <cellStyle name="20% - Accent6 10" xfId="1241"/>
    <cellStyle name="20% - Accent6 11" xfId="1242"/>
    <cellStyle name="20% - Accent6 12" xfId="1243"/>
    <cellStyle name="20% - Accent6 13" xfId="1244"/>
    <cellStyle name="20% - Accent6 2" xfId="1245"/>
    <cellStyle name="20% - Accent6 2 2" xfId="10971"/>
    <cellStyle name="20% - Accent6 3" xfId="1246"/>
    <cellStyle name="20% - Accent6 3 2" xfId="10972"/>
    <cellStyle name="20% - Accent6 4" xfId="1247"/>
    <cellStyle name="20% - Accent6 5" xfId="1248"/>
    <cellStyle name="20% - Accent6 6" xfId="1249"/>
    <cellStyle name="20% - Accent6 7" xfId="1250"/>
    <cellStyle name="20% - Accent6 8" xfId="1251"/>
    <cellStyle name="20% - Accent6 9" xfId="1252"/>
    <cellStyle name="20% - Accent6_46EE.2011(v1.0)" xfId="1253"/>
    <cellStyle name="20% - Акцент1 10" xfId="1254"/>
    <cellStyle name="20% - Акцент1 10 2" xfId="1255"/>
    <cellStyle name="20% - Акцент1 10 3" xfId="1256"/>
    <cellStyle name="20% - Акцент1 10 4" xfId="1257"/>
    <cellStyle name="20% - Акцент1 10 5" xfId="1258"/>
    <cellStyle name="20% - Акцент1 10 6" xfId="1259"/>
    <cellStyle name="20% - Акцент1 10_Мордовия" xfId="1260"/>
    <cellStyle name="20% - Акцент1 11" xfId="1261"/>
    <cellStyle name="20% - Акцент1 12" xfId="1262"/>
    <cellStyle name="20% - Акцент1 13" xfId="1263"/>
    <cellStyle name="20% - Акцент1 2" xfId="129"/>
    <cellStyle name="20% - Акцент1 2 10" xfId="1264"/>
    <cellStyle name="20% - Акцент1 2 11" xfId="1265"/>
    <cellStyle name="20% - Акцент1 2 12" xfId="1266"/>
    <cellStyle name="20% - Акцент1 2 13" xfId="1267"/>
    <cellStyle name="20% - Акцент1 2 2" xfId="1268"/>
    <cellStyle name="20% - Акцент1 2 2 2" xfId="1269"/>
    <cellStyle name="20% - Акцент1 2 3" xfId="1270"/>
    <cellStyle name="20% - Акцент1 2 3 2" xfId="1271"/>
    <cellStyle name="20% - Акцент1 2 4" xfId="1272"/>
    <cellStyle name="20% - Акцент1 2 4 2" xfId="1273"/>
    <cellStyle name="20% - Акцент1 2 5" xfId="1274"/>
    <cellStyle name="20% - Акцент1 2 5 2" xfId="1275"/>
    <cellStyle name="20% - Акцент1 2 6" xfId="1276"/>
    <cellStyle name="20% - Акцент1 2 7" xfId="1277"/>
    <cellStyle name="20% - Акцент1 2 8" xfId="1278"/>
    <cellStyle name="20% - Акцент1 2 9" xfId="1279"/>
    <cellStyle name="20% - Акцент1 2_46EE.2011(v1.0)" xfId="1280"/>
    <cellStyle name="20% - Акцент1 3" xfId="1281"/>
    <cellStyle name="20% - Акцент1 3 2" xfId="1282"/>
    <cellStyle name="20% - Акцент1 3 2 2" xfId="10973"/>
    <cellStyle name="20% - Акцент1 3 3" xfId="1283"/>
    <cellStyle name="20% - Акцент1 3 3 2" xfId="10974"/>
    <cellStyle name="20% - Акцент1 3 4" xfId="1284"/>
    <cellStyle name="20% - Акцент1 3 5" xfId="1285"/>
    <cellStyle name="20% - Акцент1 3 6" xfId="1286"/>
    <cellStyle name="20% - Акцент1 3 7" xfId="1287"/>
    <cellStyle name="20% - Акцент1 3 8" xfId="1288"/>
    <cellStyle name="20% - Акцент1 3_46EE.2011(v1.0)" xfId="1289"/>
    <cellStyle name="20% - Акцент1 4" xfId="1290"/>
    <cellStyle name="20% - Акцент1 4 2" xfId="1291"/>
    <cellStyle name="20% - Акцент1 4 2 2" xfId="10975"/>
    <cellStyle name="20% - Акцент1 4 3" xfId="1292"/>
    <cellStyle name="20% - Акцент1 4 3 2" xfId="10976"/>
    <cellStyle name="20% - Акцент1 4 4" xfId="1293"/>
    <cellStyle name="20% - Акцент1 4 5" xfId="1294"/>
    <cellStyle name="20% - Акцент1 4 6" xfId="1295"/>
    <cellStyle name="20% - Акцент1 4_46EE.2011(v1.0)" xfId="1296"/>
    <cellStyle name="20% - Акцент1 5" xfId="1297"/>
    <cellStyle name="20% - Акцент1 5 2" xfId="1298"/>
    <cellStyle name="20% - Акцент1 5 2 2" xfId="10977"/>
    <cellStyle name="20% - Акцент1 5 3" xfId="1299"/>
    <cellStyle name="20% - Акцент1 5 3 2" xfId="10978"/>
    <cellStyle name="20% - Акцент1 5 4" xfId="1300"/>
    <cellStyle name="20% - Акцент1 5 5" xfId="1301"/>
    <cellStyle name="20% - Акцент1 5 6" xfId="1302"/>
    <cellStyle name="20% - Акцент1 5_46EE.2011(v1.0)" xfId="1303"/>
    <cellStyle name="20% - Акцент1 6" xfId="1304"/>
    <cellStyle name="20% - Акцент1 6 2" xfId="1305"/>
    <cellStyle name="20% - Акцент1 6 2 2" xfId="10979"/>
    <cellStyle name="20% - Акцент1 6 3" xfId="1306"/>
    <cellStyle name="20% - Акцент1 6 3 2" xfId="10980"/>
    <cellStyle name="20% - Акцент1 6 4" xfId="1307"/>
    <cellStyle name="20% - Акцент1 6 5" xfId="1308"/>
    <cellStyle name="20% - Акцент1 6 6" xfId="1309"/>
    <cellStyle name="20% - Акцент1 6_46EE.2011(v1.0)" xfId="1310"/>
    <cellStyle name="20% - Акцент1 7" xfId="1311"/>
    <cellStyle name="20% - Акцент1 7 2" xfId="1312"/>
    <cellStyle name="20% - Акцент1 7 2 2" xfId="10981"/>
    <cellStyle name="20% - Акцент1 7 3" xfId="1313"/>
    <cellStyle name="20% - Акцент1 7 3 2" xfId="10982"/>
    <cellStyle name="20% - Акцент1 7 4" xfId="1314"/>
    <cellStyle name="20% - Акцент1 7 5" xfId="1315"/>
    <cellStyle name="20% - Акцент1 7 6" xfId="1316"/>
    <cellStyle name="20% - Акцент1 7_46EE.2011(v1.0)" xfId="1317"/>
    <cellStyle name="20% - Акцент1 8" xfId="1318"/>
    <cellStyle name="20% - Акцент1 8 2" xfId="1319"/>
    <cellStyle name="20% - Акцент1 8 2 2" xfId="10983"/>
    <cellStyle name="20% - Акцент1 8 3" xfId="1320"/>
    <cellStyle name="20% - Акцент1 8 3 2" xfId="10984"/>
    <cellStyle name="20% - Акцент1 8 4" xfId="1321"/>
    <cellStyle name="20% - Акцент1 8 5" xfId="1322"/>
    <cellStyle name="20% - Акцент1 8 6" xfId="1323"/>
    <cellStyle name="20% - Акцент1 8_46EE.2011(v1.0)" xfId="1324"/>
    <cellStyle name="20% - Акцент1 9" xfId="1325"/>
    <cellStyle name="20% - Акцент1 9 2" xfId="1326"/>
    <cellStyle name="20% - Акцент1 9 2 2" xfId="10985"/>
    <cellStyle name="20% - Акцент1 9 3" xfId="1327"/>
    <cellStyle name="20% - Акцент1 9 3 2" xfId="10986"/>
    <cellStyle name="20% - Акцент1 9 4" xfId="1328"/>
    <cellStyle name="20% - Акцент1 9 5" xfId="1329"/>
    <cellStyle name="20% - Акцент1 9 6" xfId="1330"/>
    <cellStyle name="20% - Акцент1 9_46EE.2011(v1.0)" xfId="1331"/>
    <cellStyle name="20% - Акцент2 10" xfId="1332"/>
    <cellStyle name="20% - Акцент2 10 2" xfId="10987"/>
    <cellStyle name="20% - Акцент2 11" xfId="1333"/>
    <cellStyle name="20% - Акцент2 12" xfId="1334"/>
    <cellStyle name="20% - Акцент2 13" xfId="1335"/>
    <cellStyle name="20% - Акцент2 2" xfId="130"/>
    <cellStyle name="20% - Акцент2 2 10" xfId="1336"/>
    <cellStyle name="20% - Акцент2 2 11" xfId="1337"/>
    <cellStyle name="20% - Акцент2 2 12" xfId="1338"/>
    <cellStyle name="20% - Акцент2 2 13" xfId="1339"/>
    <cellStyle name="20% - Акцент2 2 2" xfId="1340"/>
    <cellStyle name="20% - Акцент2 2 2 2" xfId="1341"/>
    <cellStyle name="20% - Акцент2 2 3" xfId="1342"/>
    <cellStyle name="20% - Акцент2 2 3 2" xfId="1343"/>
    <cellStyle name="20% - Акцент2 2 4" xfId="1344"/>
    <cellStyle name="20% - Акцент2 2 4 2" xfId="1345"/>
    <cellStyle name="20% - Акцент2 2 5" xfId="1346"/>
    <cellStyle name="20% - Акцент2 2 5 2" xfId="1347"/>
    <cellStyle name="20% - Акцент2 2 6" xfId="1348"/>
    <cellStyle name="20% - Акцент2 2 7" xfId="1349"/>
    <cellStyle name="20% - Акцент2 2 8" xfId="1350"/>
    <cellStyle name="20% - Акцент2 2 9" xfId="1351"/>
    <cellStyle name="20% - Акцент2 2_46EE.2011(v1.0)" xfId="1352"/>
    <cellStyle name="20% - Акцент2 3" xfId="1353"/>
    <cellStyle name="20% - Акцент2 3 2" xfId="1354"/>
    <cellStyle name="20% - Акцент2 3 2 2" xfId="10988"/>
    <cellStyle name="20% - Акцент2 3 3" xfId="10615"/>
    <cellStyle name="20% - Акцент2 3 3 2" xfId="10989"/>
    <cellStyle name="20% - Акцент2 3 4" xfId="10990"/>
    <cellStyle name="20% - Акцент2 3_46EE.2011(v1.0)" xfId="1355"/>
    <cellStyle name="20% - Акцент2 4" xfId="1356"/>
    <cellStyle name="20% - Акцент2 4 2" xfId="1357"/>
    <cellStyle name="20% - Акцент2 4 2 2" xfId="10991"/>
    <cellStyle name="20% - Акцент2 4 3" xfId="10616"/>
    <cellStyle name="20% - Акцент2 4 3 2" xfId="10992"/>
    <cellStyle name="20% - Акцент2 4 4" xfId="10993"/>
    <cellStyle name="20% - Акцент2 4_46EE.2011(v1.0)" xfId="1358"/>
    <cellStyle name="20% - Акцент2 5" xfId="1359"/>
    <cellStyle name="20% - Акцент2 5 2" xfId="1360"/>
    <cellStyle name="20% - Акцент2 5 2 2" xfId="10994"/>
    <cellStyle name="20% - Акцент2 5 3" xfId="10617"/>
    <cellStyle name="20% - Акцент2 5 3 2" xfId="10995"/>
    <cellStyle name="20% - Акцент2 5 4" xfId="10996"/>
    <cellStyle name="20% - Акцент2 5_46EE.2011(v1.0)" xfId="1361"/>
    <cellStyle name="20% - Акцент2 6" xfId="1362"/>
    <cellStyle name="20% - Акцент2 6 2" xfId="1363"/>
    <cellStyle name="20% - Акцент2 6 2 2" xfId="10997"/>
    <cellStyle name="20% - Акцент2 6 3" xfId="10618"/>
    <cellStyle name="20% - Акцент2 6 3 2" xfId="10998"/>
    <cellStyle name="20% - Акцент2 6 4" xfId="10999"/>
    <cellStyle name="20% - Акцент2 6_46EE.2011(v1.0)" xfId="1364"/>
    <cellStyle name="20% - Акцент2 7" xfId="1365"/>
    <cellStyle name="20% - Акцент2 7 2" xfId="1366"/>
    <cellStyle name="20% - Акцент2 7 2 2" xfId="11000"/>
    <cellStyle name="20% - Акцент2 7 3" xfId="10619"/>
    <cellStyle name="20% - Акцент2 7 3 2" xfId="11001"/>
    <cellStyle name="20% - Акцент2 7 4" xfId="11002"/>
    <cellStyle name="20% - Акцент2 7_46EE.2011(v1.0)" xfId="1367"/>
    <cellStyle name="20% - Акцент2 8" xfId="1368"/>
    <cellStyle name="20% - Акцент2 8 2" xfId="1369"/>
    <cellStyle name="20% - Акцент2 8 2 2" xfId="11003"/>
    <cellStyle name="20% - Акцент2 8 3" xfId="10620"/>
    <cellStyle name="20% - Акцент2 8 3 2" xfId="11004"/>
    <cellStyle name="20% - Акцент2 8 4" xfId="11005"/>
    <cellStyle name="20% - Акцент2 8_46EE.2011(v1.0)" xfId="1370"/>
    <cellStyle name="20% - Акцент2 9" xfId="1371"/>
    <cellStyle name="20% - Акцент2 9 2" xfId="1372"/>
    <cellStyle name="20% - Акцент2 9 2 2" xfId="11006"/>
    <cellStyle name="20% - Акцент2 9 3" xfId="10621"/>
    <cellStyle name="20% - Акцент2 9 3 2" xfId="11007"/>
    <cellStyle name="20% - Акцент2 9 4" xfId="11008"/>
    <cellStyle name="20% - Акцент2 9_46EE.2011(v1.0)" xfId="1373"/>
    <cellStyle name="20% - Акцент3 10" xfId="1374"/>
    <cellStyle name="20% - Акцент3 10 2" xfId="11009"/>
    <cellStyle name="20% - Акцент3 11" xfId="1375"/>
    <cellStyle name="20% - Акцент3 12" xfId="1376"/>
    <cellStyle name="20% - Акцент3 13" xfId="1377"/>
    <cellStyle name="20% - Акцент3 2" xfId="131"/>
    <cellStyle name="20% - Акцент3 2 10" xfId="1378"/>
    <cellStyle name="20% - Акцент3 2 11" xfId="1379"/>
    <cellStyle name="20% - Акцент3 2 12" xfId="1380"/>
    <cellStyle name="20% - Акцент3 2 13" xfId="1381"/>
    <cellStyle name="20% - Акцент3 2 2" xfId="1382"/>
    <cellStyle name="20% - Акцент3 2 2 2" xfId="1383"/>
    <cellStyle name="20% - Акцент3 2 3" xfId="1384"/>
    <cellStyle name="20% - Акцент3 2 3 2" xfId="1385"/>
    <cellStyle name="20% - Акцент3 2 4" xfId="1386"/>
    <cellStyle name="20% - Акцент3 2 4 2" xfId="1387"/>
    <cellStyle name="20% - Акцент3 2 5" xfId="1388"/>
    <cellStyle name="20% - Акцент3 2 5 2" xfId="1389"/>
    <cellStyle name="20% - Акцент3 2 6" xfId="1390"/>
    <cellStyle name="20% - Акцент3 2 7" xfId="1391"/>
    <cellStyle name="20% - Акцент3 2 8" xfId="1392"/>
    <cellStyle name="20% - Акцент3 2 9" xfId="1393"/>
    <cellStyle name="20% - Акцент3 2_46EE.2011(v1.0)" xfId="1394"/>
    <cellStyle name="20% - Акцент3 3" xfId="1395"/>
    <cellStyle name="20% - Акцент3 3 2" xfId="1396"/>
    <cellStyle name="20% - Акцент3 3 2 2" xfId="11010"/>
    <cellStyle name="20% - Акцент3 3 3" xfId="10622"/>
    <cellStyle name="20% - Акцент3 3 3 2" xfId="11011"/>
    <cellStyle name="20% - Акцент3 3 4" xfId="11012"/>
    <cellStyle name="20% - Акцент3 3_46EE.2011(v1.0)" xfId="1397"/>
    <cellStyle name="20% - Акцент3 4" xfId="1398"/>
    <cellStyle name="20% - Акцент3 4 2" xfId="1399"/>
    <cellStyle name="20% - Акцент3 4 2 2" xfId="11013"/>
    <cellStyle name="20% - Акцент3 4 3" xfId="10623"/>
    <cellStyle name="20% - Акцент3 4 3 2" xfId="11014"/>
    <cellStyle name="20% - Акцент3 4 4" xfId="11015"/>
    <cellStyle name="20% - Акцент3 4_46EE.2011(v1.0)" xfId="1400"/>
    <cellStyle name="20% - Акцент3 5" xfId="1401"/>
    <cellStyle name="20% - Акцент3 5 2" xfId="1402"/>
    <cellStyle name="20% - Акцент3 5 2 2" xfId="11016"/>
    <cellStyle name="20% - Акцент3 5 3" xfId="10624"/>
    <cellStyle name="20% - Акцент3 5 3 2" xfId="11017"/>
    <cellStyle name="20% - Акцент3 5 4" xfId="11018"/>
    <cellStyle name="20% - Акцент3 5_46EE.2011(v1.0)" xfId="1403"/>
    <cellStyle name="20% - Акцент3 6" xfId="1404"/>
    <cellStyle name="20% - Акцент3 6 2" xfId="1405"/>
    <cellStyle name="20% - Акцент3 6 2 2" xfId="11019"/>
    <cellStyle name="20% - Акцент3 6 3" xfId="10625"/>
    <cellStyle name="20% - Акцент3 6 3 2" xfId="11020"/>
    <cellStyle name="20% - Акцент3 6 4" xfId="11021"/>
    <cellStyle name="20% - Акцент3 6_46EE.2011(v1.0)" xfId="1406"/>
    <cellStyle name="20% - Акцент3 7" xfId="1407"/>
    <cellStyle name="20% - Акцент3 7 2" xfId="1408"/>
    <cellStyle name="20% - Акцент3 7 2 2" xfId="11022"/>
    <cellStyle name="20% - Акцент3 7 3" xfId="10626"/>
    <cellStyle name="20% - Акцент3 7 3 2" xfId="11023"/>
    <cellStyle name="20% - Акцент3 7 4" xfId="11024"/>
    <cellStyle name="20% - Акцент3 7_46EE.2011(v1.0)" xfId="1409"/>
    <cellStyle name="20% - Акцент3 8" xfId="1410"/>
    <cellStyle name="20% - Акцент3 8 2" xfId="1411"/>
    <cellStyle name="20% - Акцент3 8 2 2" xfId="11025"/>
    <cellStyle name="20% - Акцент3 8 3" xfId="10627"/>
    <cellStyle name="20% - Акцент3 8 3 2" xfId="11026"/>
    <cellStyle name="20% - Акцент3 8 4" xfId="11027"/>
    <cellStyle name="20% - Акцент3 8_46EE.2011(v1.0)" xfId="1412"/>
    <cellStyle name="20% - Акцент3 9" xfId="1413"/>
    <cellStyle name="20% - Акцент3 9 2" xfId="1414"/>
    <cellStyle name="20% - Акцент3 9 2 2" xfId="11028"/>
    <cellStyle name="20% - Акцент3 9 3" xfId="10628"/>
    <cellStyle name="20% - Акцент3 9 3 2" xfId="11029"/>
    <cellStyle name="20% - Акцент3 9 4" xfId="11030"/>
    <cellStyle name="20% - Акцент3 9_46EE.2011(v1.0)" xfId="1415"/>
    <cellStyle name="20% - Акцент4 10" xfId="1416"/>
    <cellStyle name="20% - Акцент4 10 2" xfId="11031"/>
    <cellStyle name="20% - Акцент4 11" xfId="1417"/>
    <cellStyle name="20% - Акцент4 12" xfId="1418"/>
    <cellStyle name="20% - Акцент4 13" xfId="1419"/>
    <cellStyle name="20% - Акцент4 2" xfId="132"/>
    <cellStyle name="20% - Акцент4 2 10" xfId="1420"/>
    <cellStyle name="20% - Акцент4 2 11" xfId="1421"/>
    <cellStyle name="20% - Акцент4 2 12" xfId="1422"/>
    <cellStyle name="20% - Акцент4 2 13" xfId="1423"/>
    <cellStyle name="20% - Акцент4 2 2" xfId="1424"/>
    <cellStyle name="20% - Акцент4 2 2 2" xfId="1425"/>
    <cellStyle name="20% - Акцент4 2 3" xfId="1426"/>
    <cellStyle name="20% - Акцент4 2 3 2" xfId="1427"/>
    <cellStyle name="20% - Акцент4 2 4" xfId="1428"/>
    <cellStyle name="20% - Акцент4 2 4 2" xfId="1429"/>
    <cellStyle name="20% - Акцент4 2 5" xfId="1430"/>
    <cellStyle name="20% - Акцент4 2 5 2" xfId="1431"/>
    <cellStyle name="20% - Акцент4 2 6" xfId="1432"/>
    <cellStyle name="20% - Акцент4 2 7" xfId="1433"/>
    <cellStyle name="20% - Акцент4 2 8" xfId="1434"/>
    <cellStyle name="20% - Акцент4 2 9" xfId="1435"/>
    <cellStyle name="20% - Акцент4 2_46EE.2011(v1.0)" xfId="1436"/>
    <cellStyle name="20% - Акцент4 3" xfId="1437"/>
    <cellStyle name="20% - Акцент4 3 2" xfId="1438"/>
    <cellStyle name="20% - Акцент4 3 2 2" xfId="11032"/>
    <cellStyle name="20% - Акцент4 3 3" xfId="10629"/>
    <cellStyle name="20% - Акцент4 3 3 2" xfId="11033"/>
    <cellStyle name="20% - Акцент4 3 4" xfId="11034"/>
    <cellStyle name="20% - Акцент4 3_46EE.2011(v1.0)" xfId="1439"/>
    <cellStyle name="20% - Акцент4 4" xfId="1440"/>
    <cellStyle name="20% - Акцент4 4 2" xfId="1441"/>
    <cellStyle name="20% - Акцент4 4 2 2" xfId="11035"/>
    <cellStyle name="20% - Акцент4 4 3" xfId="10630"/>
    <cellStyle name="20% - Акцент4 4 3 2" xfId="11036"/>
    <cellStyle name="20% - Акцент4 4 4" xfId="11037"/>
    <cellStyle name="20% - Акцент4 4_46EE.2011(v1.0)" xfId="1442"/>
    <cellStyle name="20% - Акцент4 5" xfId="1443"/>
    <cellStyle name="20% - Акцент4 5 2" xfId="1444"/>
    <cellStyle name="20% - Акцент4 5 2 2" xfId="11038"/>
    <cellStyle name="20% - Акцент4 5 3" xfId="10631"/>
    <cellStyle name="20% - Акцент4 5 3 2" xfId="11039"/>
    <cellStyle name="20% - Акцент4 5 4" xfId="11040"/>
    <cellStyle name="20% - Акцент4 5_46EE.2011(v1.0)" xfId="1445"/>
    <cellStyle name="20% - Акцент4 6" xfId="1446"/>
    <cellStyle name="20% - Акцент4 6 2" xfId="1447"/>
    <cellStyle name="20% - Акцент4 6 2 2" xfId="11041"/>
    <cellStyle name="20% - Акцент4 6 3" xfId="10632"/>
    <cellStyle name="20% - Акцент4 6 3 2" xfId="11042"/>
    <cellStyle name="20% - Акцент4 6 4" xfId="11043"/>
    <cellStyle name="20% - Акцент4 6_46EE.2011(v1.0)" xfId="1448"/>
    <cellStyle name="20% - Акцент4 7" xfId="1449"/>
    <cellStyle name="20% - Акцент4 7 2" xfId="1450"/>
    <cellStyle name="20% - Акцент4 7 2 2" xfId="11044"/>
    <cellStyle name="20% - Акцент4 7 3" xfId="10633"/>
    <cellStyle name="20% - Акцент4 7 3 2" xfId="11045"/>
    <cellStyle name="20% - Акцент4 7 4" xfId="11046"/>
    <cellStyle name="20% - Акцент4 7_46EE.2011(v1.0)" xfId="1451"/>
    <cellStyle name="20% - Акцент4 8" xfId="1452"/>
    <cellStyle name="20% - Акцент4 8 2" xfId="1453"/>
    <cellStyle name="20% - Акцент4 8 2 2" xfId="11047"/>
    <cellStyle name="20% - Акцент4 8 3" xfId="10634"/>
    <cellStyle name="20% - Акцент4 8 3 2" xfId="11048"/>
    <cellStyle name="20% - Акцент4 8 4" xfId="11049"/>
    <cellStyle name="20% - Акцент4 8_46EE.2011(v1.0)" xfId="1454"/>
    <cellStyle name="20% - Акцент4 9" xfId="1455"/>
    <cellStyle name="20% - Акцент4 9 2" xfId="1456"/>
    <cellStyle name="20% - Акцент4 9 2 2" xfId="11050"/>
    <cellStyle name="20% - Акцент4 9 3" xfId="10635"/>
    <cellStyle name="20% - Акцент4 9 3 2" xfId="11051"/>
    <cellStyle name="20% - Акцент4 9 4" xfId="11052"/>
    <cellStyle name="20% - Акцент4 9_46EE.2011(v1.0)" xfId="1457"/>
    <cellStyle name="20% - Акцент5 10" xfId="1458"/>
    <cellStyle name="20% - Акцент5 10 2" xfId="11053"/>
    <cellStyle name="20% - Акцент5 11" xfId="1459"/>
    <cellStyle name="20% - Акцент5 12" xfId="1460"/>
    <cellStyle name="20% - Акцент5 13" xfId="1461"/>
    <cellStyle name="20% - Акцент5 2" xfId="133"/>
    <cellStyle name="20% - Акцент5 2 10" xfId="1462"/>
    <cellStyle name="20% - Акцент5 2 11" xfId="1463"/>
    <cellStyle name="20% - Акцент5 2 12" xfId="1464"/>
    <cellStyle name="20% - Акцент5 2 13" xfId="1465"/>
    <cellStyle name="20% - Акцент5 2 2" xfId="1466"/>
    <cellStyle name="20% - Акцент5 2 2 2" xfId="1467"/>
    <cellStyle name="20% - Акцент5 2 3" xfId="1468"/>
    <cellStyle name="20% - Акцент5 2 3 2" xfId="1469"/>
    <cellStyle name="20% - Акцент5 2 4" xfId="1470"/>
    <cellStyle name="20% - Акцент5 2 4 2" xfId="1471"/>
    <cellStyle name="20% - Акцент5 2 5" xfId="1472"/>
    <cellStyle name="20% - Акцент5 2 5 2" xfId="1473"/>
    <cellStyle name="20% - Акцент5 2 6" xfId="1474"/>
    <cellStyle name="20% - Акцент5 2 7" xfId="1475"/>
    <cellStyle name="20% - Акцент5 2 8" xfId="1476"/>
    <cellStyle name="20% - Акцент5 2 9" xfId="1477"/>
    <cellStyle name="20% - Акцент5 2_46EE.2011(v1.0)" xfId="1478"/>
    <cellStyle name="20% - Акцент5 3" xfId="1479"/>
    <cellStyle name="20% - Акцент5 3 2" xfId="1480"/>
    <cellStyle name="20% - Акцент5 3 2 2" xfId="11054"/>
    <cellStyle name="20% - Акцент5 3 3" xfId="10636"/>
    <cellStyle name="20% - Акцент5 3 3 2" xfId="11055"/>
    <cellStyle name="20% - Акцент5 3 4" xfId="11056"/>
    <cellStyle name="20% - Акцент5 3_46EE.2011(v1.0)" xfId="1481"/>
    <cellStyle name="20% - Акцент5 4" xfId="1482"/>
    <cellStyle name="20% - Акцент5 4 2" xfId="1483"/>
    <cellStyle name="20% - Акцент5 4 2 2" xfId="11057"/>
    <cellStyle name="20% - Акцент5 4 3" xfId="10637"/>
    <cellStyle name="20% - Акцент5 4 3 2" xfId="11058"/>
    <cellStyle name="20% - Акцент5 4 4" xfId="11059"/>
    <cellStyle name="20% - Акцент5 4_46EE.2011(v1.0)" xfId="1484"/>
    <cellStyle name="20% - Акцент5 5" xfId="1485"/>
    <cellStyle name="20% - Акцент5 5 2" xfId="1486"/>
    <cellStyle name="20% - Акцент5 5 2 2" xfId="11060"/>
    <cellStyle name="20% - Акцент5 5 3" xfId="10638"/>
    <cellStyle name="20% - Акцент5 5 3 2" xfId="11061"/>
    <cellStyle name="20% - Акцент5 5 4" xfId="11062"/>
    <cellStyle name="20% - Акцент5 5_46EE.2011(v1.0)" xfId="1487"/>
    <cellStyle name="20% - Акцент5 6" xfId="1488"/>
    <cellStyle name="20% - Акцент5 6 2" xfId="1489"/>
    <cellStyle name="20% - Акцент5 6 2 2" xfId="11063"/>
    <cellStyle name="20% - Акцент5 6 3" xfId="10639"/>
    <cellStyle name="20% - Акцент5 6 3 2" xfId="11064"/>
    <cellStyle name="20% - Акцент5 6 4" xfId="11065"/>
    <cellStyle name="20% - Акцент5 6_46EE.2011(v1.0)" xfId="1490"/>
    <cellStyle name="20% - Акцент5 7" xfId="1491"/>
    <cellStyle name="20% - Акцент5 7 2" xfId="1492"/>
    <cellStyle name="20% - Акцент5 7 2 2" xfId="11066"/>
    <cellStyle name="20% - Акцент5 7 3" xfId="10640"/>
    <cellStyle name="20% - Акцент5 7 3 2" xfId="11067"/>
    <cellStyle name="20% - Акцент5 7 4" xfId="11068"/>
    <cellStyle name="20% - Акцент5 7_46EE.2011(v1.0)" xfId="1493"/>
    <cellStyle name="20% - Акцент5 8" xfId="1494"/>
    <cellStyle name="20% - Акцент5 8 2" xfId="1495"/>
    <cellStyle name="20% - Акцент5 8 2 2" xfId="11069"/>
    <cellStyle name="20% - Акцент5 8 3" xfId="10641"/>
    <cellStyle name="20% - Акцент5 8 3 2" xfId="11070"/>
    <cellStyle name="20% - Акцент5 8 4" xfId="11071"/>
    <cellStyle name="20% - Акцент5 8_46EE.2011(v1.0)" xfId="1496"/>
    <cellStyle name="20% - Акцент5 9" xfId="1497"/>
    <cellStyle name="20% - Акцент5 9 2" xfId="1498"/>
    <cellStyle name="20% - Акцент5 9 2 2" xfId="11072"/>
    <cellStyle name="20% - Акцент5 9 3" xfId="10642"/>
    <cellStyle name="20% - Акцент5 9 3 2" xfId="11073"/>
    <cellStyle name="20% - Акцент5 9 4" xfId="11074"/>
    <cellStyle name="20% - Акцент5 9_46EE.2011(v1.0)" xfId="1499"/>
    <cellStyle name="20% - Акцент6 10" xfId="1500"/>
    <cellStyle name="20% - Акцент6 10 2" xfId="11075"/>
    <cellStyle name="20% - Акцент6 11" xfId="1501"/>
    <cellStyle name="20% - Акцент6 12" xfId="1502"/>
    <cellStyle name="20% - Акцент6 13" xfId="1503"/>
    <cellStyle name="20% - Акцент6 2" xfId="134"/>
    <cellStyle name="20% - Акцент6 2 10" xfId="1504"/>
    <cellStyle name="20% - Акцент6 2 11" xfId="1505"/>
    <cellStyle name="20% - Акцент6 2 12" xfId="1506"/>
    <cellStyle name="20% - Акцент6 2 13" xfId="1507"/>
    <cellStyle name="20% - Акцент6 2 2" xfId="1508"/>
    <cellStyle name="20% - Акцент6 2 2 2" xfId="1509"/>
    <cellStyle name="20% - Акцент6 2 3" xfId="1510"/>
    <cellStyle name="20% - Акцент6 2 3 2" xfId="1511"/>
    <cellStyle name="20% - Акцент6 2 4" xfId="1512"/>
    <cellStyle name="20% - Акцент6 2 4 2" xfId="1513"/>
    <cellStyle name="20% - Акцент6 2 5" xfId="1514"/>
    <cellStyle name="20% - Акцент6 2 5 2" xfId="1515"/>
    <cellStyle name="20% - Акцент6 2 6" xfId="1516"/>
    <cellStyle name="20% - Акцент6 2 7" xfId="1517"/>
    <cellStyle name="20% - Акцент6 2 8" xfId="1518"/>
    <cellStyle name="20% - Акцент6 2 9" xfId="1519"/>
    <cellStyle name="20% - Акцент6 2_46EE.2011(v1.0)" xfId="1520"/>
    <cellStyle name="20% - Акцент6 3" xfId="1521"/>
    <cellStyle name="20% - Акцент6 3 2" xfId="1522"/>
    <cellStyle name="20% - Акцент6 3 2 2" xfId="11076"/>
    <cellStyle name="20% - Акцент6 3 3" xfId="10643"/>
    <cellStyle name="20% - Акцент6 3 3 2" xfId="11077"/>
    <cellStyle name="20% - Акцент6 3 4" xfId="11078"/>
    <cellStyle name="20% - Акцент6 3_46EE.2011(v1.0)" xfId="1523"/>
    <cellStyle name="20% - Акцент6 4" xfId="1524"/>
    <cellStyle name="20% - Акцент6 4 2" xfId="1525"/>
    <cellStyle name="20% - Акцент6 4 2 2" xfId="11079"/>
    <cellStyle name="20% - Акцент6 4 3" xfId="10644"/>
    <cellStyle name="20% - Акцент6 4 3 2" xfId="11080"/>
    <cellStyle name="20% - Акцент6 4 4" xfId="11081"/>
    <cellStyle name="20% - Акцент6 4_46EE.2011(v1.0)" xfId="1526"/>
    <cellStyle name="20% - Акцент6 5" xfId="1527"/>
    <cellStyle name="20% - Акцент6 5 2" xfId="1528"/>
    <cellStyle name="20% - Акцент6 5 2 2" xfId="11082"/>
    <cellStyle name="20% - Акцент6 5 3" xfId="10645"/>
    <cellStyle name="20% - Акцент6 5 3 2" xfId="11083"/>
    <cellStyle name="20% - Акцент6 5 4" xfId="11084"/>
    <cellStyle name="20% - Акцент6 5_46EE.2011(v1.0)" xfId="1529"/>
    <cellStyle name="20% - Акцент6 6" xfId="1530"/>
    <cellStyle name="20% - Акцент6 6 2" xfId="1531"/>
    <cellStyle name="20% - Акцент6 6 2 2" xfId="11085"/>
    <cellStyle name="20% - Акцент6 6 3" xfId="10646"/>
    <cellStyle name="20% - Акцент6 6 3 2" xfId="11086"/>
    <cellStyle name="20% - Акцент6 6 4" xfId="11087"/>
    <cellStyle name="20% - Акцент6 6_46EE.2011(v1.0)" xfId="1532"/>
    <cellStyle name="20% - Акцент6 7" xfId="1533"/>
    <cellStyle name="20% - Акцент6 7 2" xfId="1534"/>
    <cellStyle name="20% - Акцент6 7 2 2" xfId="11088"/>
    <cellStyle name="20% - Акцент6 7 3" xfId="10647"/>
    <cellStyle name="20% - Акцент6 7 3 2" xfId="11089"/>
    <cellStyle name="20% - Акцент6 7 4" xfId="11090"/>
    <cellStyle name="20% - Акцент6 7_46EE.2011(v1.0)" xfId="1535"/>
    <cellStyle name="20% - Акцент6 8" xfId="1536"/>
    <cellStyle name="20% - Акцент6 8 2" xfId="1537"/>
    <cellStyle name="20% - Акцент6 8 2 2" xfId="11091"/>
    <cellStyle name="20% - Акцент6 8 3" xfId="10648"/>
    <cellStyle name="20% - Акцент6 8 3 2" xfId="11092"/>
    <cellStyle name="20% - Акцент6 8 4" xfId="11093"/>
    <cellStyle name="20% - Акцент6 8_46EE.2011(v1.0)" xfId="1538"/>
    <cellStyle name="20% - Акцент6 9" xfId="1539"/>
    <cellStyle name="20% - Акцент6 9 2" xfId="1540"/>
    <cellStyle name="20% - Акцент6 9 2 2" xfId="11094"/>
    <cellStyle name="20% - Акцент6 9 3" xfId="10649"/>
    <cellStyle name="20% - Акцент6 9 3 2" xfId="11095"/>
    <cellStyle name="20% - Акцент6 9 4" xfId="11096"/>
    <cellStyle name="20% - Акцент6 9_46EE.2011(v1.0)" xfId="1541"/>
    <cellStyle name="2decimal" xfId="1542"/>
    <cellStyle name="40% - Accent1" xfId="1543"/>
    <cellStyle name="40% - Accent1 10" xfId="1544"/>
    <cellStyle name="40% - Accent1 11" xfId="1545"/>
    <cellStyle name="40% - Accent1 12" xfId="1546"/>
    <cellStyle name="40% - Accent1 13" xfId="1547"/>
    <cellStyle name="40% - Accent1 2" xfId="1548"/>
    <cellStyle name="40% - Accent1 2 2" xfId="11097"/>
    <cellStyle name="40% - Accent1 3" xfId="1549"/>
    <cellStyle name="40% - Accent1 3 2" xfId="11098"/>
    <cellStyle name="40% - Accent1 4" xfId="1550"/>
    <cellStyle name="40% - Accent1 5" xfId="1551"/>
    <cellStyle name="40% - Accent1 6" xfId="1552"/>
    <cellStyle name="40% - Accent1 7" xfId="1553"/>
    <cellStyle name="40% - Accent1 8" xfId="1554"/>
    <cellStyle name="40% - Accent1 9" xfId="1555"/>
    <cellStyle name="40% - Accent1_46EE.2011(v1.0)" xfId="1556"/>
    <cellStyle name="40% - Accent2" xfId="1557"/>
    <cellStyle name="40% - Accent2 10" xfId="1558"/>
    <cellStyle name="40% - Accent2 11" xfId="1559"/>
    <cellStyle name="40% - Accent2 12" xfId="1560"/>
    <cellStyle name="40% - Accent2 13" xfId="1561"/>
    <cellStyle name="40% - Accent2 2" xfId="1562"/>
    <cellStyle name="40% - Accent2 2 2" xfId="11099"/>
    <cellStyle name="40% - Accent2 3" xfId="1563"/>
    <cellStyle name="40% - Accent2 3 2" xfId="11100"/>
    <cellStyle name="40% - Accent2 4" xfId="1564"/>
    <cellStyle name="40% - Accent2 5" xfId="1565"/>
    <cellStyle name="40% - Accent2 6" xfId="1566"/>
    <cellStyle name="40% - Accent2 7" xfId="1567"/>
    <cellStyle name="40% - Accent2 8" xfId="1568"/>
    <cellStyle name="40% - Accent2 9" xfId="1569"/>
    <cellStyle name="40% - Accent2_46EE.2011(v1.0)" xfId="1570"/>
    <cellStyle name="40% - Accent3" xfId="1571"/>
    <cellStyle name="40% - Accent3 10" xfId="1572"/>
    <cellStyle name="40% - Accent3 11" xfId="1573"/>
    <cellStyle name="40% - Accent3 12" xfId="1574"/>
    <cellStyle name="40% - Accent3 13" xfId="1575"/>
    <cellStyle name="40% - Accent3 2" xfId="1576"/>
    <cellStyle name="40% - Accent3 2 2" xfId="11101"/>
    <cellStyle name="40% - Accent3 3" xfId="1577"/>
    <cellStyle name="40% - Accent3 3 2" xfId="11102"/>
    <cellStyle name="40% - Accent3 4" xfId="1578"/>
    <cellStyle name="40% - Accent3 5" xfId="1579"/>
    <cellStyle name="40% - Accent3 6" xfId="1580"/>
    <cellStyle name="40% - Accent3 7" xfId="1581"/>
    <cellStyle name="40% - Accent3 8" xfId="1582"/>
    <cellStyle name="40% - Accent3 9" xfId="1583"/>
    <cellStyle name="40% - Accent3_46EE.2011(v1.0)" xfId="1584"/>
    <cellStyle name="40% - Accent4" xfId="1585"/>
    <cellStyle name="40% - Accent4 10" xfId="1586"/>
    <cellStyle name="40% - Accent4 11" xfId="1587"/>
    <cellStyle name="40% - Accent4 12" xfId="1588"/>
    <cellStyle name="40% - Accent4 13" xfId="1589"/>
    <cellStyle name="40% - Accent4 2" xfId="1590"/>
    <cellStyle name="40% - Accent4 2 2" xfId="11103"/>
    <cellStyle name="40% - Accent4 3" xfId="1591"/>
    <cellStyle name="40% - Accent4 3 2" xfId="11104"/>
    <cellStyle name="40% - Accent4 4" xfId="1592"/>
    <cellStyle name="40% - Accent4 5" xfId="1593"/>
    <cellStyle name="40% - Accent4 6" xfId="1594"/>
    <cellStyle name="40% - Accent4 7" xfId="1595"/>
    <cellStyle name="40% - Accent4 8" xfId="1596"/>
    <cellStyle name="40% - Accent4 9" xfId="1597"/>
    <cellStyle name="40% - Accent4_46EE.2011(v1.0)" xfId="1598"/>
    <cellStyle name="40% - Accent5" xfId="1599"/>
    <cellStyle name="40% - Accent5 10" xfId="1600"/>
    <cellStyle name="40% - Accent5 11" xfId="1601"/>
    <cellStyle name="40% - Accent5 12" xfId="1602"/>
    <cellStyle name="40% - Accent5 13" xfId="1603"/>
    <cellStyle name="40% - Accent5 2" xfId="1604"/>
    <cellStyle name="40% - Accent5 2 2" xfId="11105"/>
    <cellStyle name="40% - Accent5 3" xfId="1605"/>
    <cellStyle name="40% - Accent5 3 2" xfId="11106"/>
    <cellStyle name="40% - Accent5 4" xfId="1606"/>
    <cellStyle name="40% - Accent5 5" xfId="1607"/>
    <cellStyle name="40% - Accent5 6" xfId="1608"/>
    <cellStyle name="40% - Accent5 7" xfId="1609"/>
    <cellStyle name="40% - Accent5 8" xfId="1610"/>
    <cellStyle name="40% - Accent5 9" xfId="1611"/>
    <cellStyle name="40% - Accent5_46EE.2011(v1.0)" xfId="1612"/>
    <cellStyle name="40% - Accent6" xfId="1613"/>
    <cellStyle name="40% - Accent6 10" xfId="1614"/>
    <cellStyle name="40% - Accent6 11" xfId="1615"/>
    <cellStyle name="40% - Accent6 12" xfId="1616"/>
    <cellStyle name="40% - Accent6 13" xfId="1617"/>
    <cellStyle name="40% - Accent6 2" xfId="1618"/>
    <cellStyle name="40% - Accent6 2 2" xfId="11107"/>
    <cellStyle name="40% - Accent6 3" xfId="1619"/>
    <cellStyle name="40% - Accent6 3 2" xfId="11108"/>
    <cellStyle name="40% - Accent6 4" xfId="1620"/>
    <cellStyle name="40% - Accent6 5" xfId="1621"/>
    <cellStyle name="40% - Accent6 6" xfId="1622"/>
    <cellStyle name="40% - Accent6 7" xfId="1623"/>
    <cellStyle name="40% - Accent6 8" xfId="1624"/>
    <cellStyle name="40% - Accent6 9" xfId="1625"/>
    <cellStyle name="40% - Accent6_46EE.2011(v1.0)" xfId="1626"/>
    <cellStyle name="40% - Акцент1 10" xfId="1627"/>
    <cellStyle name="40% - Акцент1 10 2" xfId="11109"/>
    <cellStyle name="40% - Акцент1 11" xfId="1628"/>
    <cellStyle name="40% - Акцент1 12" xfId="1629"/>
    <cellStyle name="40% - Акцент1 13" xfId="1630"/>
    <cellStyle name="40% - Акцент1 2" xfId="135"/>
    <cellStyle name="40% - Акцент1 2 10" xfId="1631"/>
    <cellStyle name="40% - Акцент1 2 11" xfId="1632"/>
    <cellStyle name="40% - Акцент1 2 12" xfId="1633"/>
    <cellStyle name="40% - Акцент1 2 13" xfId="1634"/>
    <cellStyle name="40% - Акцент1 2 2" xfId="1635"/>
    <cellStyle name="40% - Акцент1 2 2 2" xfId="1636"/>
    <cellStyle name="40% - Акцент1 2 3" xfId="1637"/>
    <cellStyle name="40% - Акцент1 2 3 2" xfId="1638"/>
    <cellStyle name="40% - Акцент1 2 4" xfId="1639"/>
    <cellStyle name="40% - Акцент1 2 4 2" xfId="1640"/>
    <cellStyle name="40% - Акцент1 2 5" xfId="1641"/>
    <cellStyle name="40% - Акцент1 2 5 2" xfId="1642"/>
    <cellStyle name="40% - Акцент1 2 6" xfId="1643"/>
    <cellStyle name="40% - Акцент1 2 7" xfId="1644"/>
    <cellStyle name="40% - Акцент1 2 8" xfId="1645"/>
    <cellStyle name="40% - Акцент1 2 9" xfId="1646"/>
    <cellStyle name="40% - Акцент1 2_46EE.2011(v1.0)" xfId="1647"/>
    <cellStyle name="40% - Акцент1 3" xfId="1648"/>
    <cellStyle name="40% - Акцент1 3 2" xfId="1649"/>
    <cellStyle name="40% - Акцент1 3 2 2" xfId="11110"/>
    <cellStyle name="40% - Акцент1 3 3" xfId="10650"/>
    <cellStyle name="40% - Акцент1 3 3 2" xfId="11111"/>
    <cellStyle name="40% - Акцент1 3 4" xfId="11112"/>
    <cellStyle name="40% - Акцент1 3_46EE.2011(v1.0)" xfId="1650"/>
    <cellStyle name="40% - Акцент1 4" xfId="1651"/>
    <cellStyle name="40% - Акцент1 4 2" xfId="1652"/>
    <cellStyle name="40% - Акцент1 4 2 2" xfId="11113"/>
    <cellStyle name="40% - Акцент1 4 3" xfId="10651"/>
    <cellStyle name="40% - Акцент1 4 3 2" xfId="11114"/>
    <cellStyle name="40% - Акцент1 4 4" xfId="11115"/>
    <cellStyle name="40% - Акцент1 4_46EE.2011(v1.0)" xfId="1653"/>
    <cellStyle name="40% - Акцент1 5" xfId="1654"/>
    <cellStyle name="40% - Акцент1 5 2" xfId="1655"/>
    <cellStyle name="40% - Акцент1 5 2 2" xfId="11116"/>
    <cellStyle name="40% - Акцент1 5 3" xfId="10652"/>
    <cellStyle name="40% - Акцент1 5 3 2" xfId="11117"/>
    <cellStyle name="40% - Акцент1 5 4" xfId="11118"/>
    <cellStyle name="40% - Акцент1 5_46EE.2011(v1.0)" xfId="1656"/>
    <cellStyle name="40% - Акцент1 6" xfId="1657"/>
    <cellStyle name="40% - Акцент1 6 2" xfId="1658"/>
    <cellStyle name="40% - Акцент1 6 2 2" xfId="11119"/>
    <cellStyle name="40% - Акцент1 6 3" xfId="10653"/>
    <cellStyle name="40% - Акцент1 6 3 2" xfId="11120"/>
    <cellStyle name="40% - Акцент1 6 4" xfId="11121"/>
    <cellStyle name="40% - Акцент1 6_46EE.2011(v1.0)" xfId="1659"/>
    <cellStyle name="40% - Акцент1 7" xfId="1660"/>
    <cellStyle name="40% - Акцент1 7 2" xfId="1661"/>
    <cellStyle name="40% - Акцент1 7 2 2" xfId="11122"/>
    <cellStyle name="40% - Акцент1 7 3" xfId="10654"/>
    <cellStyle name="40% - Акцент1 7 3 2" xfId="11123"/>
    <cellStyle name="40% - Акцент1 7 4" xfId="11124"/>
    <cellStyle name="40% - Акцент1 7_46EE.2011(v1.0)" xfId="1662"/>
    <cellStyle name="40% - Акцент1 8" xfId="1663"/>
    <cellStyle name="40% - Акцент1 8 2" xfId="1664"/>
    <cellStyle name="40% - Акцент1 8 2 2" xfId="11125"/>
    <cellStyle name="40% - Акцент1 8 3" xfId="10655"/>
    <cellStyle name="40% - Акцент1 8 3 2" xfId="11126"/>
    <cellStyle name="40% - Акцент1 8 4" xfId="11127"/>
    <cellStyle name="40% - Акцент1 8_46EE.2011(v1.0)" xfId="1665"/>
    <cellStyle name="40% - Акцент1 9" xfId="1666"/>
    <cellStyle name="40% - Акцент1 9 2" xfId="1667"/>
    <cellStyle name="40% - Акцент1 9 2 2" xfId="11128"/>
    <cellStyle name="40% - Акцент1 9 3" xfId="10656"/>
    <cellStyle name="40% - Акцент1 9 3 2" xfId="11129"/>
    <cellStyle name="40% - Акцент1 9 4" xfId="11130"/>
    <cellStyle name="40% - Акцент1 9_46EE.2011(v1.0)" xfId="1668"/>
    <cellStyle name="40% - Акцент2 10" xfId="1669"/>
    <cellStyle name="40% - Акцент2 10 2" xfId="11131"/>
    <cellStyle name="40% - Акцент2 11" xfId="1670"/>
    <cellStyle name="40% - Акцент2 12" xfId="1671"/>
    <cellStyle name="40% - Акцент2 13" xfId="1672"/>
    <cellStyle name="40% - Акцент2 2" xfId="136"/>
    <cellStyle name="40% - Акцент2 2 10" xfId="1673"/>
    <cellStyle name="40% - Акцент2 2 11" xfId="1674"/>
    <cellStyle name="40% - Акцент2 2 12" xfId="1675"/>
    <cellStyle name="40% - Акцент2 2 13" xfId="1676"/>
    <cellStyle name="40% - Акцент2 2 2" xfId="1677"/>
    <cellStyle name="40% - Акцент2 2 2 2" xfId="1678"/>
    <cellStyle name="40% - Акцент2 2 3" xfId="1679"/>
    <cellStyle name="40% - Акцент2 2 3 2" xfId="1680"/>
    <cellStyle name="40% - Акцент2 2 4" xfId="1681"/>
    <cellStyle name="40% - Акцент2 2 4 2" xfId="1682"/>
    <cellStyle name="40% - Акцент2 2 5" xfId="1683"/>
    <cellStyle name="40% - Акцент2 2 5 2" xfId="1684"/>
    <cellStyle name="40% - Акцент2 2 6" xfId="1685"/>
    <cellStyle name="40% - Акцент2 2 7" xfId="1686"/>
    <cellStyle name="40% - Акцент2 2 8" xfId="1687"/>
    <cellStyle name="40% - Акцент2 2 9" xfId="1688"/>
    <cellStyle name="40% - Акцент2 2_46EE.2011(v1.0)" xfId="1689"/>
    <cellStyle name="40% - Акцент2 3" xfId="1690"/>
    <cellStyle name="40% - Акцент2 3 2" xfId="1691"/>
    <cellStyle name="40% - Акцент2 3 2 2" xfId="11132"/>
    <cellStyle name="40% - Акцент2 3 3" xfId="10657"/>
    <cellStyle name="40% - Акцент2 3 3 2" xfId="11133"/>
    <cellStyle name="40% - Акцент2 3 4" xfId="11134"/>
    <cellStyle name="40% - Акцент2 3_46EE.2011(v1.0)" xfId="1692"/>
    <cellStyle name="40% - Акцент2 4" xfId="1693"/>
    <cellStyle name="40% - Акцент2 4 2" xfId="1694"/>
    <cellStyle name="40% - Акцент2 4 2 2" xfId="11135"/>
    <cellStyle name="40% - Акцент2 4 3" xfId="10658"/>
    <cellStyle name="40% - Акцент2 4 3 2" xfId="11136"/>
    <cellStyle name="40% - Акцент2 4 4" xfId="11137"/>
    <cellStyle name="40% - Акцент2 4_46EE.2011(v1.0)" xfId="1695"/>
    <cellStyle name="40% - Акцент2 5" xfId="1696"/>
    <cellStyle name="40% - Акцент2 5 2" xfId="1697"/>
    <cellStyle name="40% - Акцент2 5 2 2" xfId="11138"/>
    <cellStyle name="40% - Акцент2 5 3" xfId="10659"/>
    <cellStyle name="40% - Акцент2 5 3 2" xfId="11139"/>
    <cellStyle name="40% - Акцент2 5 4" xfId="11140"/>
    <cellStyle name="40% - Акцент2 5_46EE.2011(v1.0)" xfId="1698"/>
    <cellStyle name="40% - Акцент2 6" xfId="1699"/>
    <cellStyle name="40% - Акцент2 6 2" xfId="1700"/>
    <cellStyle name="40% - Акцент2 6 2 2" xfId="11141"/>
    <cellStyle name="40% - Акцент2 6 3" xfId="10660"/>
    <cellStyle name="40% - Акцент2 6 3 2" xfId="11142"/>
    <cellStyle name="40% - Акцент2 6 4" xfId="11143"/>
    <cellStyle name="40% - Акцент2 6_46EE.2011(v1.0)" xfId="1701"/>
    <cellStyle name="40% - Акцент2 7" xfId="1702"/>
    <cellStyle name="40% - Акцент2 7 2" xfId="1703"/>
    <cellStyle name="40% - Акцент2 7 2 2" xfId="11144"/>
    <cellStyle name="40% - Акцент2 7 3" xfId="10661"/>
    <cellStyle name="40% - Акцент2 7 3 2" xfId="11145"/>
    <cellStyle name="40% - Акцент2 7 4" xfId="11146"/>
    <cellStyle name="40% - Акцент2 7_46EE.2011(v1.0)" xfId="1704"/>
    <cellStyle name="40% - Акцент2 8" xfId="1705"/>
    <cellStyle name="40% - Акцент2 8 2" xfId="1706"/>
    <cellStyle name="40% - Акцент2 8 2 2" xfId="11147"/>
    <cellStyle name="40% - Акцент2 8 3" xfId="10662"/>
    <cellStyle name="40% - Акцент2 8 3 2" xfId="11148"/>
    <cellStyle name="40% - Акцент2 8 4" xfId="11149"/>
    <cellStyle name="40% - Акцент2 8_46EE.2011(v1.0)" xfId="1707"/>
    <cellStyle name="40% - Акцент2 9" xfId="1708"/>
    <cellStyle name="40% - Акцент2 9 2" xfId="1709"/>
    <cellStyle name="40% - Акцент2 9 2 2" xfId="11150"/>
    <cellStyle name="40% - Акцент2 9 3" xfId="10663"/>
    <cellStyle name="40% - Акцент2 9 3 2" xfId="11151"/>
    <cellStyle name="40% - Акцент2 9 4" xfId="11152"/>
    <cellStyle name="40% - Акцент2 9_46EE.2011(v1.0)" xfId="1710"/>
    <cellStyle name="40% - Акцент3 10" xfId="1711"/>
    <cellStyle name="40% - Акцент3 10 2" xfId="11153"/>
    <cellStyle name="40% - Акцент3 11" xfId="1712"/>
    <cellStyle name="40% - Акцент3 12" xfId="1713"/>
    <cellStyle name="40% - Акцент3 13" xfId="1714"/>
    <cellStyle name="40% - Акцент3 2" xfId="137"/>
    <cellStyle name="40% - Акцент3 2 10" xfId="1715"/>
    <cellStyle name="40% - Акцент3 2 11" xfId="1716"/>
    <cellStyle name="40% - Акцент3 2 12" xfId="1717"/>
    <cellStyle name="40% - Акцент3 2 13" xfId="1718"/>
    <cellStyle name="40% - Акцент3 2 2" xfId="1719"/>
    <cellStyle name="40% - Акцент3 2 2 2" xfId="1720"/>
    <cellStyle name="40% - Акцент3 2 3" xfId="1721"/>
    <cellStyle name="40% - Акцент3 2 3 2" xfId="1722"/>
    <cellStyle name="40% - Акцент3 2 4" xfId="1723"/>
    <cellStyle name="40% - Акцент3 2 4 2" xfId="1724"/>
    <cellStyle name="40% - Акцент3 2 5" xfId="1725"/>
    <cellStyle name="40% - Акцент3 2 5 2" xfId="1726"/>
    <cellStyle name="40% - Акцент3 2 6" xfId="1727"/>
    <cellStyle name="40% - Акцент3 2 7" xfId="1728"/>
    <cellStyle name="40% - Акцент3 2 8" xfId="1729"/>
    <cellStyle name="40% - Акцент3 2 9" xfId="1730"/>
    <cellStyle name="40% - Акцент3 2_46EE.2011(v1.0)" xfId="1731"/>
    <cellStyle name="40% - Акцент3 3" xfId="1732"/>
    <cellStyle name="40% - Акцент3 3 2" xfId="1733"/>
    <cellStyle name="40% - Акцент3 3 2 2" xfId="11154"/>
    <cellStyle name="40% - Акцент3 3 3" xfId="10664"/>
    <cellStyle name="40% - Акцент3 3 3 2" xfId="11155"/>
    <cellStyle name="40% - Акцент3 3 4" xfId="11156"/>
    <cellStyle name="40% - Акцент3 3_46EE.2011(v1.0)" xfId="1734"/>
    <cellStyle name="40% - Акцент3 4" xfId="1735"/>
    <cellStyle name="40% - Акцент3 4 2" xfId="1736"/>
    <cellStyle name="40% - Акцент3 4 2 2" xfId="11157"/>
    <cellStyle name="40% - Акцент3 4 3" xfId="10665"/>
    <cellStyle name="40% - Акцент3 4 3 2" xfId="11158"/>
    <cellStyle name="40% - Акцент3 4 4" xfId="11159"/>
    <cellStyle name="40% - Акцент3 4_46EE.2011(v1.0)" xfId="1737"/>
    <cellStyle name="40% - Акцент3 5" xfId="1738"/>
    <cellStyle name="40% - Акцент3 5 2" xfId="1739"/>
    <cellStyle name="40% - Акцент3 5 2 2" xfId="11160"/>
    <cellStyle name="40% - Акцент3 5 3" xfId="10666"/>
    <cellStyle name="40% - Акцент3 5 3 2" xfId="11161"/>
    <cellStyle name="40% - Акцент3 5 4" xfId="11162"/>
    <cellStyle name="40% - Акцент3 5_46EE.2011(v1.0)" xfId="1740"/>
    <cellStyle name="40% - Акцент3 6" xfId="1741"/>
    <cellStyle name="40% - Акцент3 6 2" xfId="1742"/>
    <cellStyle name="40% - Акцент3 6 2 2" xfId="11163"/>
    <cellStyle name="40% - Акцент3 6 3" xfId="10667"/>
    <cellStyle name="40% - Акцент3 6 3 2" xfId="11164"/>
    <cellStyle name="40% - Акцент3 6 4" xfId="11165"/>
    <cellStyle name="40% - Акцент3 6_46EE.2011(v1.0)" xfId="1743"/>
    <cellStyle name="40% - Акцент3 7" xfId="1744"/>
    <cellStyle name="40% - Акцент3 7 2" xfId="1745"/>
    <cellStyle name="40% - Акцент3 7 2 2" xfId="11166"/>
    <cellStyle name="40% - Акцент3 7 3" xfId="10668"/>
    <cellStyle name="40% - Акцент3 7 3 2" xfId="11167"/>
    <cellStyle name="40% - Акцент3 7 4" xfId="11168"/>
    <cellStyle name="40% - Акцент3 7_46EE.2011(v1.0)" xfId="1746"/>
    <cellStyle name="40% - Акцент3 8" xfId="1747"/>
    <cellStyle name="40% - Акцент3 8 2" xfId="1748"/>
    <cellStyle name="40% - Акцент3 8 2 2" xfId="11169"/>
    <cellStyle name="40% - Акцент3 8 3" xfId="10669"/>
    <cellStyle name="40% - Акцент3 8 3 2" xfId="11170"/>
    <cellStyle name="40% - Акцент3 8 4" xfId="11171"/>
    <cellStyle name="40% - Акцент3 8_46EE.2011(v1.0)" xfId="1749"/>
    <cellStyle name="40% - Акцент3 9" xfId="1750"/>
    <cellStyle name="40% - Акцент3 9 2" xfId="1751"/>
    <cellStyle name="40% - Акцент3 9 2 2" xfId="11172"/>
    <cellStyle name="40% - Акцент3 9 3" xfId="10670"/>
    <cellStyle name="40% - Акцент3 9 3 2" xfId="11173"/>
    <cellStyle name="40% - Акцент3 9 4" xfId="11174"/>
    <cellStyle name="40% - Акцент3 9_46EE.2011(v1.0)" xfId="1752"/>
    <cellStyle name="40% - Акцент4 10" xfId="1753"/>
    <cellStyle name="40% - Акцент4 10 2" xfId="11175"/>
    <cellStyle name="40% - Акцент4 11" xfId="1754"/>
    <cellStyle name="40% - Акцент4 12" xfId="1755"/>
    <cellStyle name="40% - Акцент4 13" xfId="1756"/>
    <cellStyle name="40% - Акцент4 2" xfId="138"/>
    <cellStyle name="40% - Акцент4 2 10" xfId="1757"/>
    <cellStyle name="40% - Акцент4 2 11" xfId="1758"/>
    <cellStyle name="40% - Акцент4 2 12" xfId="1759"/>
    <cellStyle name="40% - Акцент4 2 13" xfId="1760"/>
    <cellStyle name="40% - Акцент4 2 2" xfId="1761"/>
    <cellStyle name="40% - Акцент4 2 2 2" xfId="1762"/>
    <cellStyle name="40% - Акцент4 2 3" xfId="1763"/>
    <cellStyle name="40% - Акцент4 2 3 2" xfId="1764"/>
    <cellStyle name="40% - Акцент4 2 4" xfId="1765"/>
    <cellStyle name="40% - Акцент4 2 4 2" xfId="1766"/>
    <cellStyle name="40% - Акцент4 2 5" xfId="1767"/>
    <cellStyle name="40% - Акцент4 2 5 2" xfId="1768"/>
    <cellStyle name="40% - Акцент4 2 6" xfId="1769"/>
    <cellStyle name="40% - Акцент4 2 7" xfId="1770"/>
    <cellStyle name="40% - Акцент4 2 8" xfId="1771"/>
    <cellStyle name="40% - Акцент4 2 9" xfId="1772"/>
    <cellStyle name="40% - Акцент4 2_46EE.2011(v1.0)" xfId="1773"/>
    <cellStyle name="40% - Акцент4 3" xfId="1774"/>
    <cellStyle name="40% - Акцент4 3 2" xfId="1775"/>
    <cellStyle name="40% - Акцент4 3 2 2" xfId="11176"/>
    <cellStyle name="40% - Акцент4 3 3" xfId="10671"/>
    <cellStyle name="40% - Акцент4 3 3 2" xfId="11177"/>
    <cellStyle name="40% - Акцент4 3 4" xfId="11178"/>
    <cellStyle name="40% - Акцент4 3_46EE.2011(v1.0)" xfId="1776"/>
    <cellStyle name="40% - Акцент4 4" xfId="1777"/>
    <cellStyle name="40% - Акцент4 4 2" xfId="1778"/>
    <cellStyle name="40% - Акцент4 4 2 2" xfId="11179"/>
    <cellStyle name="40% - Акцент4 4 3" xfId="10672"/>
    <cellStyle name="40% - Акцент4 4 3 2" xfId="11180"/>
    <cellStyle name="40% - Акцент4 4 4" xfId="11181"/>
    <cellStyle name="40% - Акцент4 4_46EE.2011(v1.0)" xfId="1779"/>
    <cellStyle name="40% - Акцент4 5" xfId="1780"/>
    <cellStyle name="40% - Акцент4 5 2" xfId="1781"/>
    <cellStyle name="40% - Акцент4 5 2 2" xfId="11182"/>
    <cellStyle name="40% - Акцент4 5 3" xfId="10673"/>
    <cellStyle name="40% - Акцент4 5 3 2" xfId="11183"/>
    <cellStyle name="40% - Акцент4 5 4" xfId="11184"/>
    <cellStyle name="40% - Акцент4 5_46EE.2011(v1.0)" xfId="1782"/>
    <cellStyle name="40% - Акцент4 6" xfId="1783"/>
    <cellStyle name="40% - Акцент4 6 2" xfId="1784"/>
    <cellStyle name="40% - Акцент4 6 2 2" xfId="11185"/>
    <cellStyle name="40% - Акцент4 6 3" xfId="10674"/>
    <cellStyle name="40% - Акцент4 6 3 2" xfId="11186"/>
    <cellStyle name="40% - Акцент4 6 4" xfId="11187"/>
    <cellStyle name="40% - Акцент4 6_46EE.2011(v1.0)" xfId="1785"/>
    <cellStyle name="40% - Акцент4 7" xfId="1786"/>
    <cellStyle name="40% - Акцент4 7 2" xfId="1787"/>
    <cellStyle name="40% - Акцент4 7 2 2" xfId="11188"/>
    <cellStyle name="40% - Акцент4 7 3" xfId="10675"/>
    <cellStyle name="40% - Акцент4 7 3 2" xfId="11189"/>
    <cellStyle name="40% - Акцент4 7 4" xfId="11190"/>
    <cellStyle name="40% - Акцент4 7_46EE.2011(v1.0)" xfId="1788"/>
    <cellStyle name="40% - Акцент4 8" xfId="1789"/>
    <cellStyle name="40% - Акцент4 8 2" xfId="1790"/>
    <cellStyle name="40% - Акцент4 8 2 2" xfId="11191"/>
    <cellStyle name="40% - Акцент4 8 3" xfId="10676"/>
    <cellStyle name="40% - Акцент4 8 3 2" xfId="11192"/>
    <cellStyle name="40% - Акцент4 8 4" xfId="11193"/>
    <cellStyle name="40% - Акцент4 8_46EE.2011(v1.0)" xfId="1791"/>
    <cellStyle name="40% - Акцент4 9" xfId="1792"/>
    <cellStyle name="40% - Акцент4 9 2" xfId="1793"/>
    <cellStyle name="40% - Акцент4 9 2 2" xfId="11194"/>
    <cellStyle name="40% - Акцент4 9 3" xfId="10677"/>
    <cellStyle name="40% - Акцент4 9 3 2" xfId="11195"/>
    <cellStyle name="40% - Акцент4 9 4" xfId="11196"/>
    <cellStyle name="40% - Акцент4 9_46EE.2011(v1.0)" xfId="1794"/>
    <cellStyle name="40% - Акцент5 10" xfId="1795"/>
    <cellStyle name="40% - Акцент5 10 2" xfId="11197"/>
    <cellStyle name="40% - Акцент5 11" xfId="1796"/>
    <cellStyle name="40% - Акцент5 12" xfId="1797"/>
    <cellStyle name="40% - Акцент5 13" xfId="1798"/>
    <cellStyle name="40% - Акцент5 2" xfId="139"/>
    <cellStyle name="40% - Акцент5 2 10" xfId="1799"/>
    <cellStyle name="40% - Акцент5 2 11" xfId="1800"/>
    <cellStyle name="40% - Акцент5 2 12" xfId="1801"/>
    <cellStyle name="40% - Акцент5 2 13" xfId="1802"/>
    <cellStyle name="40% - Акцент5 2 2" xfId="1803"/>
    <cellStyle name="40% - Акцент5 2 2 2" xfId="1804"/>
    <cellStyle name="40% - Акцент5 2 3" xfId="1805"/>
    <cellStyle name="40% - Акцент5 2 3 2" xfId="1806"/>
    <cellStyle name="40% - Акцент5 2 4" xfId="1807"/>
    <cellStyle name="40% - Акцент5 2 4 2" xfId="1808"/>
    <cellStyle name="40% - Акцент5 2 5" xfId="1809"/>
    <cellStyle name="40% - Акцент5 2 5 2" xfId="1810"/>
    <cellStyle name="40% - Акцент5 2 6" xfId="1811"/>
    <cellStyle name="40% - Акцент5 2 7" xfId="1812"/>
    <cellStyle name="40% - Акцент5 2 8" xfId="1813"/>
    <cellStyle name="40% - Акцент5 2 9" xfId="1814"/>
    <cellStyle name="40% - Акцент5 2_46EE.2011(v1.0)" xfId="1815"/>
    <cellStyle name="40% - Акцент5 3" xfId="1816"/>
    <cellStyle name="40% - Акцент5 3 2" xfId="1817"/>
    <cellStyle name="40% - Акцент5 3 2 2" xfId="11198"/>
    <cellStyle name="40% - Акцент5 3 3" xfId="10678"/>
    <cellStyle name="40% - Акцент5 3 3 2" xfId="11199"/>
    <cellStyle name="40% - Акцент5 3 4" xfId="11200"/>
    <cellStyle name="40% - Акцент5 3_46EE.2011(v1.0)" xfId="1818"/>
    <cellStyle name="40% - Акцент5 4" xfId="1819"/>
    <cellStyle name="40% - Акцент5 4 2" xfId="1820"/>
    <cellStyle name="40% - Акцент5 4 2 2" xfId="11201"/>
    <cellStyle name="40% - Акцент5 4 3" xfId="10679"/>
    <cellStyle name="40% - Акцент5 4 3 2" xfId="11202"/>
    <cellStyle name="40% - Акцент5 4 4" xfId="11203"/>
    <cellStyle name="40% - Акцент5 4_46EE.2011(v1.0)" xfId="1821"/>
    <cellStyle name="40% - Акцент5 5" xfId="1822"/>
    <cellStyle name="40% - Акцент5 5 2" xfId="1823"/>
    <cellStyle name="40% - Акцент5 5 2 2" xfId="11204"/>
    <cellStyle name="40% - Акцент5 5 3" xfId="10680"/>
    <cellStyle name="40% - Акцент5 5 3 2" xfId="11205"/>
    <cellStyle name="40% - Акцент5 5 4" xfId="11206"/>
    <cellStyle name="40% - Акцент5 5_46EE.2011(v1.0)" xfId="1824"/>
    <cellStyle name="40% - Акцент5 6" xfId="1825"/>
    <cellStyle name="40% - Акцент5 6 2" xfId="1826"/>
    <cellStyle name="40% - Акцент5 6 2 2" xfId="11207"/>
    <cellStyle name="40% - Акцент5 6 3" xfId="10681"/>
    <cellStyle name="40% - Акцент5 6 3 2" xfId="11208"/>
    <cellStyle name="40% - Акцент5 6 4" xfId="11209"/>
    <cellStyle name="40% - Акцент5 6_46EE.2011(v1.0)" xfId="1827"/>
    <cellStyle name="40% - Акцент5 7" xfId="1828"/>
    <cellStyle name="40% - Акцент5 7 2" xfId="1829"/>
    <cellStyle name="40% - Акцент5 7 2 2" xfId="11210"/>
    <cellStyle name="40% - Акцент5 7 3" xfId="10682"/>
    <cellStyle name="40% - Акцент5 7 3 2" xfId="11211"/>
    <cellStyle name="40% - Акцент5 7 4" xfId="11212"/>
    <cellStyle name="40% - Акцент5 7_46EE.2011(v1.0)" xfId="1830"/>
    <cellStyle name="40% - Акцент5 8" xfId="1831"/>
    <cellStyle name="40% - Акцент5 8 2" xfId="1832"/>
    <cellStyle name="40% - Акцент5 8 2 2" xfId="11213"/>
    <cellStyle name="40% - Акцент5 8 3" xfId="10683"/>
    <cellStyle name="40% - Акцент5 8 3 2" xfId="11214"/>
    <cellStyle name="40% - Акцент5 8 4" xfId="11215"/>
    <cellStyle name="40% - Акцент5 8_46EE.2011(v1.0)" xfId="1833"/>
    <cellStyle name="40% - Акцент5 9" xfId="1834"/>
    <cellStyle name="40% - Акцент5 9 2" xfId="1835"/>
    <cellStyle name="40% - Акцент5 9 2 2" xfId="11216"/>
    <cellStyle name="40% - Акцент5 9 3" xfId="10684"/>
    <cellStyle name="40% - Акцент5 9 3 2" xfId="11217"/>
    <cellStyle name="40% - Акцент5 9 4" xfId="11218"/>
    <cellStyle name="40% - Акцент5 9_46EE.2011(v1.0)" xfId="1836"/>
    <cellStyle name="40% - Акцент6 10" xfId="1837"/>
    <cellStyle name="40% - Акцент6 10 2" xfId="11219"/>
    <cellStyle name="40% - Акцент6 11" xfId="1838"/>
    <cellStyle name="40% - Акцент6 12" xfId="1839"/>
    <cellStyle name="40% - Акцент6 13" xfId="1840"/>
    <cellStyle name="40% - Акцент6 2" xfId="140"/>
    <cellStyle name="40% - Акцент6 2 10" xfId="1841"/>
    <cellStyle name="40% - Акцент6 2 11" xfId="1842"/>
    <cellStyle name="40% - Акцент6 2 12" xfId="1843"/>
    <cellStyle name="40% - Акцент6 2 13" xfId="1844"/>
    <cellStyle name="40% - Акцент6 2 2" xfId="1845"/>
    <cellStyle name="40% - Акцент6 2 2 2" xfId="1846"/>
    <cellStyle name="40% - Акцент6 2 3" xfId="1847"/>
    <cellStyle name="40% - Акцент6 2 3 2" xfId="1848"/>
    <cellStyle name="40% - Акцент6 2 4" xfId="1849"/>
    <cellStyle name="40% - Акцент6 2 4 2" xfId="1850"/>
    <cellStyle name="40% - Акцент6 2 5" xfId="1851"/>
    <cellStyle name="40% - Акцент6 2 5 2" xfId="1852"/>
    <cellStyle name="40% - Акцент6 2 6" xfId="1853"/>
    <cellStyle name="40% - Акцент6 2 7" xfId="1854"/>
    <cellStyle name="40% - Акцент6 2 8" xfId="1855"/>
    <cellStyle name="40% - Акцент6 2 9" xfId="1856"/>
    <cellStyle name="40% - Акцент6 2_46EE.2011(v1.0)" xfId="1857"/>
    <cellStyle name="40% - Акцент6 3" xfId="1858"/>
    <cellStyle name="40% - Акцент6 3 2" xfId="1859"/>
    <cellStyle name="40% - Акцент6 3 2 2" xfId="11220"/>
    <cellStyle name="40% - Акцент6 3 3" xfId="10685"/>
    <cellStyle name="40% - Акцент6 3 3 2" xfId="11221"/>
    <cellStyle name="40% - Акцент6 3 4" xfId="11222"/>
    <cellStyle name="40% - Акцент6 3_46EE.2011(v1.0)" xfId="1860"/>
    <cellStyle name="40% - Акцент6 4" xfId="1861"/>
    <cellStyle name="40% - Акцент6 4 2" xfId="1862"/>
    <cellStyle name="40% - Акцент6 4 2 2" xfId="11223"/>
    <cellStyle name="40% - Акцент6 4 3" xfId="10686"/>
    <cellStyle name="40% - Акцент6 4 3 2" xfId="11224"/>
    <cellStyle name="40% - Акцент6 4 4" xfId="11225"/>
    <cellStyle name="40% - Акцент6 4_46EE.2011(v1.0)" xfId="1863"/>
    <cellStyle name="40% - Акцент6 5" xfId="1864"/>
    <cellStyle name="40% - Акцент6 5 2" xfId="1865"/>
    <cellStyle name="40% - Акцент6 5 2 2" xfId="11226"/>
    <cellStyle name="40% - Акцент6 5 3" xfId="10687"/>
    <cellStyle name="40% - Акцент6 5 3 2" xfId="11227"/>
    <cellStyle name="40% - Акцент6 5 4" xfId="11228"/>
    <cellStyle name="40% - Акцент6 5_46EE.2011(v1.0)" xfId="1866"/>
    <cellStyle name="40% - Акцент6 6" xfId="1867"/>
    <cellStyle name="40% - Акцент6 6 2" xfId="1868"/>
    <cellStyle name="40% - Акцент6 6 2 2" xfId="11229"/>
    <cellStyle name="40% - Акцент6 6 3" xfId="10688"/>
    <cellStyle name="40% - Акцент6 6 3 2" xfId="11230"/>
    <cellStyle name="40% - Акцент6 6 4" xfId="11231"/>
    <cellStyle name="40% - Акцент6 6_46EE.2011(v1.0)" xfId="1869"/>
    <cellStyle name="40% - Акцент6 7" xfId="1870"/>
    <cellStyle name="40% - Акцент6 7 2" xfId="1871"/>
    <cellStyle name="40% - Акцент6 7 2 2" xfId="11232"/>
    <cellStyle name="40% - Акцент6 7 3" xfId="10689"/>
    <cellStyle name="40% - Акцент6 7 3 2" xfId="11233"/>
    <cellStyle name="40% - Акцент6 7 4" xfId="11234"/>
    <cellStyle name="40% - Акцент6 7_46EE.2011(v1.0)" xfId="1872"/>
    <cellStyle name="40% - Акцент6 8" xfId="1873"/>
    <cellStyle name="40% - Акцент6 8 2" xfId="1874"/>
    <cellStyle name="40% - Акцент6 8 2 2" xfId="11235"/>
    <cellStyle name="40% - Акцент6 8 3" xfId="10690"/>
    <cellStyle name="40% - Акцент6 8 3 2" xfId="11236"/>
    <cellStyle name="40% - Акцент6 8 4" xfId="11237"/>
    <cellStyle name="40% - Акцент6 8_46EE.2011(v1.0)" xfId="1875"/>
    <cellStyle name="40% - Акцент6 9" xfId="1876"/>
    <cellStyle name="40% - Акцент6 9 2" xfId="1877"/>
    <cellStyle name="40% - Акцент6 9 2 2" xfId="11238"/>
    <cellStyle name="40% - Акцент6 9 3" xfId="10691"/>
    <cellStyle name="40% - Акцент6 9 3 2" xfId="11239"/>
    <cellStyle name="40% - Акцент6 9 4" xfId="11240"/>
    <cellStyle name="40% - Акцент6 9_46EE.2011(v1.0)" xfId="1878"/>
    <cellStyle name="50%" xfId="1879"/>
    <cellStyle name="50% 2" xfId="1880"/>
    <cellStyle name="50% 2 2" xfId="1881"/>
    <cellStyle name="50% 3" xfId="1882"/>
    <cellStyle name="50%_Мордовия" xfId="1883"/>
    <cellStyle name="60% - Accent1" xfId="1884"/>
    <cellStyle name="60% - Accent1 10" xfId="1885"/>
    <cellStyle name="60% - Accent1 11" xfId="1886"/>
    <cellStyle name="60% - Accent1 12" xfId="1887"/>
    <cellStyle name="60% - Accent1 13" xfId="1888"/>
    <cellStyle name="60% - Accent1 2" xfId="1889"/>
    <cellStyle name="60% - Accent1 3" xfId="1890"/>
    <cellStyle name="60% - Accent1 4" xfId="1891"/>
    <cellStyle name="60% - Accent1 5" xfId="1892"/>
    <cellStyle name="60% - Accent1 6" xfId="1893"/>
    <cellStyle name="60% - Accent1 7" xfId="1894"/>
    <cellStyle name="60% - Accent1 8" xfId="1895"/>
    <cellStyle name="60% - Accent1 9" xfId="1896"/>
    <cellStyle name="60% - Accent2" xfId="1897"/>
    <cellStyle name="60% - Accent2 10" xfId="1898"/>
    <cellStyle name="60% - Accent2 11" xfId="1899"/>
    <cellStyle name="60% - Accent2 12" xfId="1900"/>
    <cellStyle name="60% - Accent2 13" xfId="1901"/>
    <cellStyle name="60% - Accent2 2" xfId="1902"/>
    <cellStyle name="60% - Accent2 3" xfId="1903"/>
    <cellStyle name="60% - Accent2 4" xfId="1904"/>
    <cellStyle name="60% - Accent2 5" xfId="1905"/>
    <cellStyle name="60% - Accent2 6" xfId="1906"/>
    <cellStyle name="60% - Accent2 7" xfId="1907"/>
    <cellStyle name="60% - Accent2 8" xfId="1908"/>
    <cellStyle name="60% - Accent2 9" xfId="1909"/>
    <cellStyle name="60% - Accent3" xfId="1910"/>
    <cellStyle name="60% - Accent3 10" xfId="1911"/>
    <cellStyle name="60% - Accent3 11" xfId="1912"/>
    <cellStyle name="60% - Accent3 12" xfId="1913"/>
    <cellStyle name="60% - Accent3 13" xfId="1914"/>
    <cellStyle name="60% - Accent3 2" xfId="1915"/>
    <cellStyle name="60% - Accent3 3" xfId="1916"/>
    <cellStyle name="60% - Accent3 4" xfId="1917"/>
    <cellStyle name="60% - Accent3 5" xfId="1918"/>
    <cellStyle name="60% - Accent3 6" xfId="1919"/>
    <cellStyle name="60% - Accent3 7" xfId="1920"/>
    <cellStyle name="60% - Accent3 8" xfId="1921"/>
    <cellStyle name="60% - Accent3 9" xfId="1922"/>
    <cellStyle name="60% - Accent4" xfId="1923"/>
    <cellStyle name="60% - Accent4 10" xfId="1924"/>
    <cellStyle name="60% - Accent4 11" xfId="1925"/>
    <cellStyle name="60% - Accent4 12" xfId="1926"/>
    <cellStyle name="60% - Accent4 13" xfId="1927"/>
    <cellStyle name="60% - Accent4 2" xfId="1928"/>
    <cellStyle name="60% - Accent4 3" xfId="1929"/>
    <cellStyle name="60% - Accent4 4" xfId="1930"/>
    <cellStyle name="60% - Accent4 5" xfId="1931"/>
    <cellStyle name="60% - Accent4 6" xfId="1932"/>
    <cellStyle name="60% - Accent4 7" xfId="1933"/>
    <cellStyle name="60% - Accent4 8" xfId="1934"/>
    <cellStyle name="60% - Accent4 9" xfId="1935"/>
    <cellStyle name="60% - Accent5" xfId="1936"/>
    <cellStyle name="60% - Accent5 10" xfId="1937"/>
    <cellStyle name="60% - Accent5 11" xfId="1938"/>
    <cellStyle name="60% - Accent5 12" xfId="1939"/>
    <cellStyle name="60% - Accent5 13" xfId="1940"/>
    <cellStyle name="60% - Accent5 2" xfId="1941"/>
    <cellStyle name="60% - Accent5 3" xfId="1942"/>
    <cellStyle name="60% - Accent5 4" xfId="1943"/>
    <cellStyle name="60% - Accent5 5" xfId="1944"/>
    <cellStyle name="60% - Accent5 6" xfId="1945"/>
    <cellStyle name="60% - Accent5 7" xfId="1946"/>
    <cellStyle name="60% - Accent5 8" xfId="1947"/>
    <cellStyle name="60% - Accent5 9" xfId="1948"/>
    <cellStyle name="60% - Accent6" xfId="1949"/>
    <cellStyle name="60% - Accent6 10" xfId="1950"/>
    <cellStyle name="60% - Accent6 11" xfId="1951"/>
    <cellStyle name="60% - Accent6 12" xfId="1952"/>
    <cellStyle name="60% - Accent6 13" xfId="1953"/>
    <cellStyle name="60% - Accent6 2" xfId="1954"/>
    <cellStyle name="60% - Accent6 3" xfId="1955"/>
    <cellStyle name="60% - Accent6 4" xfId="1956"/>
    <cellStyle name="60% - Accent6 5" xfId="1957"/>
    <cellStyle name="60% - Accent6 6" xfId="1958"/>
    <cellStyle name="60% - Accent6 7" xfId="1959"/>
    <cellStyle name="60% - Accent6 8" xfId="1960"/>
    <cellStyle name="60% - Accent6 9" xfId="1961"/>
    <cellStyle name="60% - Акцент1 10" xfId="1962"/>
    <cellStyle name="60% - Акцент1 11" xfId="1963"/>
    <cellStyle name="60% - Акцент1 12" xfId="1964"/>
    <cellStyle name="60% - Акцент1 13" xfId="1965"/>
    <cellStyle name="60% - Акцент1 2" xfId="141"/>
    <cellStyle name="60% - Акцент1 2 10" xfId="1966"/>
    <cellStyle name="60% - Акцент1 2 11" xfId="1967"/>
    <cellStyle name="60% - Акцент1 2 12" xfId="1968"/>
    <cellStyle name="60% - Акцент1 2 13" xfId="1969"/>
    <cellStyle name="60% - Акцент1 2 2" xfId="1970"/>
    <cellStyle name="60% - Акцент1 2 2 2" xfId="1971"/>
    <cellStyle name="60% - Акцент1 2 3" xfId="1972"/>
    <cellStyle name="60% - Акцент1 2 3 2" xfId="1973"/>
    <cellStyle name="60% - Акцент1 2 4" xfId="1974"/>
    <cellStyle name="60% - Акцент1 2 4 2" xfId="1975"/>
    <cellStyle name="60% - Акцент1 2 5" xfId="1976"/>
    <cellStyle name="60% - Акцент1 2 5 2" xfId="1977"/>
    <cellStyle name="60% - Акцент1 2 6" xfId="1978"/>
    <cellStyle name="60% - Акцент1 2 7" xfId="1979"/>
    <cellStyle name="60% - Акцент1 2 8" xfId="1980"/>
    <cellStyle name="60% - Акцент1 2 9" xfId="1981"/>
    <cellStyle name="60% - Акцент1 2_БДР на 2011 г от 18.03.2011 г подписанный" xfId="1982"/>
    <cellStyle name="60% - Акцент1 3" xfId="1983"/>
    <cellStyle name="60% - Акцент1 3 2" xfId="1984"/>
    <cellStyle name="60% - Акцент1 4" xfId="1985"/>
    <cellStyle name="60% - Акцент1 4 2" xfId="1986"/>
    <cellStyle name="60% - Акцент1 5" xfId="1987"/>
    <cellStyle name="60% - Акцент1 5 2" xfId="1988"/>
    <cellStyle name="60% - Акцент1 6" xfId="1989"/>
    <cellStyle name="60% - Акцент1 6 2" xfId="1990"/>
    <cellStyle name="60% - Акцент1 7" xfId="1991"/>
    <cellStyle name="60% - Акцент1 7 2" xfId="1992"/>
    <cellStyle name="60% - Акцент1 8" xfId="1993"/>
    <cellStyle name="60% - Акцент1 8 2" xfId="1994"/>
    <cellStyle name="60% - Акцент1 9" xfId="1995"/>
    <cellStyle name="60% - Акцент1 9 2" xfId="1996"/>
    <cellStyle name="60% - Акцент2 10" xfId="1997"/>
    <cellStyle name="60% - Акцент2 11" xfId="1998"/>
    <cellStyle name="60% - Акцент2 12" xfId="1999"/>
    <cellStyle name="60% - Акцент2 13" xfId="2000"/>
    <cellStyle name="60% - Акцент2 2" xfId="142"/>
    <cellStyle name="60% - Акцент2 2 10" xfId="2001"/>
    <cellStyle name="60% - Акцент2 2 11" xfId="2002"/>
    <cellStyle name="60% - Акцент2 2 12" xfId="2003"/>
    <cellStyle name="60% - Акцент2 2 13" xfId="2004"/>
    <cellStyle name="60% - Акцент2 2 2" xfId="2005"/>
    <cellStyle name="60% - Акцент2 2 2 2" xfId="2006"/>
    <cellStyle name="60% - Акцент2 2 3" xfId="2007"/>
    <cellStyle name="60% - Акцент2 2 3 2" xfId="2008"/>
    <cellStyle name="60% - Акцент2 2 4" xfId="2009"/>
    <cellStyle name="60% - Акцент2 2 4 2" xfId="2010"/>
    <cellStyle name="60% - Акцент2 2 5" xfId="2011"/>
    <cellStyle name="60% - Акцент2 2 5 2" xfId="2012"/>
    <cellStyle name="60% - Акцент2 2 6" xfId="2013"/>
    <cellStyle name="60% - Акцент2 2 7" xfId="2014"/>
    <cellStyle name="60% - Акцент2 2 8" xfId="2015"/>
    <cellStyle name="60% - Акцент2 2 9" xfId="2016"/>
    <cellStyle name="60% - Акцент2 2_БДР на 2011 г от 18.03.2011 г подписанный" xfId="2017"/>
    <cellStyle name="60% - Акцент2 3" xfId="2018"/>
    <cellStyle name="60% - Акцент2 3 2" xfId="2019"/>
    <cellStyle name="60% - Акцент2 4" xfId="2020"/>
    <cellStyle name="60% - Акцент2 4 2" xfId="2021"/>
    <cellStyle name="60% - Акцент2 5" xfId="2022"/>
    <cellStyle name="60% - Акцент2 5 2" xfId="2023"/>
    <cellStyle name="60% - Акцент2 6" xfId="2024"/>
    <cellStyle name="60% - Акцент2 6 2" xfId="2025"/>
    <cellStyle name="60% - Акцент2 7" xfId="2026"/>
    <cellStyle name="60% - Акцент2 7 2" xfId="2027"/>
    <cellStyle name="60% - Акцент2 8" xfId="2028"/>
    <cellStyle name="60% - Акцент2 8 2" xfId="2029"/>
    <cellStyle name="60% - Акцент2 9" xfId="2030"/>
    <cellStyle name="60% - Акцент2 9 2" xfId="2031"/>
    <cellStyle name="60% - Акцент3 10" xfId="2032"/>
    <cellStyle name="60% - Акцент3 11" xfId="2033"/>
    <cellStyle name="60% - Акцент3 12" xfId="2034"/>
    <cellStyle name="60% - Акцент3 13" xfId="2035"/>
    <cellStyle name="60% - Акцент3 2" xfId="143"/>
    <cellStyle name="60% - Акцент3 2 10" xfId="2036"/>
    <cellStyle name="60% - Акцент3 2 11" xfId="2037"/>
    <cellStyle name="60% - Акцент3 2 12" xfId="2038"/>
    <cellStyle name="60% - Акцент3 2 13" xfId="2039"/>
    <cellStyle name="60% - Акцент3 2 2" xfId="2040"/>
    <cellStyle name="60% - Акцент3 2 2 2" xfId="2041"/>
    <cellStyle name="60% - Акцент3 2 3" xfId="2042"/>
    <cellStyle name="60% - Акцент3 2 3 2" xfId="2043"/>
    <cellStyle name="60% - Акцент3 2 4" xfId="2044"/>
    <cellStyle name="60% - Акцент3 2 4 2" xfId="2045"/>
    <cellStyle name="60% - Акцент3 2 5" xfId="2046"/>
    <cellStyle name="60% - Акцент3 2 5 2" xfId="2047"/>
    <cellStyle name="60% - Акцент3 2 6" xfId="2048"/>
    <cellStyle name="60% - Акцент3 2 7" xfId="2049"/>
    <cellStyle name="60% - Акцент3 2 8" xfId="2050"/>
    <cellStyle name="60% - Акцент3 2 9" xfId="2051"/>
    <cellStyle name="60% - Акцент3 2_БДР на 2011 г от 18.03.2011 г подписанный" xfId="2052"/>
    <cellStyle name="60% - Акцент3 3" xfId="2053"/>
    <cellStyle name="60% - Акцент3 3 2" xfId="2054"/>
    <cellStyle name="60% - Акцент3 4" xfId="2055"/>
    <cellStyle name="60% - Акцент3 4 2" xfId="2056"/>
    <cellStyle name="60% - Акцент3 5" xfId="2057"/>
    <cellStyle name="60% - Акцент3 5 2" xfId="2058"/>
    <cellStyle name="60% - Акцент3 6" xfId="2059"/>
    <cellStyle name="60% - Акцент3 6 2" xfId="2060"/>
    <cellStyle name="60% - Акцент3 7" xfId="2061"/>
    <cellStyle name="60% - Акцент3 7 2" xfId="2062"/>
    <cellStyle name="60% - Акцент3 8" xfId="2063"/>
    <cellStyle name="60% - Акцент3 8 2" xfId="2064"/>
    <cellStyle name="60% - Акцент3 9" xfId="2065"/>
    <cellStyle name="60% - Акцент3 9 2" xfId="2066"/>
    <cellStyle name="60% - Акцент4 10" xfId="2067"/>
    <cellStyle name="60% - Акцент4 11" xfId="2068"/>
    <cellStyle name="60% - Акцент4 12" xfId="2069"/>
    <cellStyle name="60% - Акцент4 13" xfId="2070"/>
    <cellStyle name="60% - Акцент4 2" xfId="144"/>
    <cellStyle name="60% - Акцент4 2 10" xfId="2071"/>
    <cellStyle name="60% - Акцент4 2 11" xfId="2072"/>
    <cellStyle name="60% - Акцент4 2 12" xfId="2073"/>
    <cellStyle name="60% - Акцент4 2 13" xfId="2074"/>
    <cellStyle name="60% - Акцент4 2 2" xfId="2075"/>
    <cellStyle name="60% - Акцент4 2 2 2" xfId="2076"/>
    <cellStyle name="60% - Акцент4 2 3" xfId="2077"/>
    <cellStyle name="60% - Акцент4 2 3 2" xfId="2078"/>
    <cellStyle name="60% - Акцент4 2 4" xfId="2079"/>
    <cellStyle name="60% - Акцент4 2 4 2" xfId="2080"/>
    <cellStyle name="60% - Акцент4 2 5" xfId="2081"/>
    <cellStyle name="60% - Акцент4 2 5 2" xfId="2082"/>
    <cellStyle name="60% - Акцент4 2 6" xfId="2083"/>
    <cellStyle name="60% - Акцент4 2 7" xfId="2084"/>
    <cellStyle name="60% - Акцент4 2 8" xfId="2085"/>
    <cellStyle name="60% - Акцент4 2 9" xfId="2086"/>
    <cellStyle name="60% - Акцент4 2_БДР на 2011 г от 18.03.2011 г подписанный" xfId="2087"/>
    <cellStyle name="60% - Акцент4 3" xfId="2088"/>
    <cellStyle name="60% - Акцент4 3 2" xfId="2089"/>
    <cellStyle name="60% - Акцент4 4" xfId="2090"/>
    <cellStyle name="60% - Акцент4 4 2" xfId="2091"/>
    <cellStyle name="60% - Акцент4 5" xfId="2092"/>
    <cellStyle name="60% - Акцент4 5 2" xfId="2093"/>
    <cellStyle name="60% - Акцент4 6" xfId="2094"/>
    <cellStyle name="60% - Акцент4 6 2" xfId="2095"/>
    <cellStyle name="60% - Акцент4 7" xfId="2096"/>
    <cellStyle name="60% - Акцент4 7 2" xfId="2097"/>
    <cellStyle name="60% - Акцент4 8" xfId="2098"/>
    <cellStyle name="60% - Акцент4 8 2" xfId="2099"/>
    <cellStyle name="60% - Акцент4 9" xfId="2100"/>
    <cellStyle name="60% - Акцент4 9 2" xfId="2101"/>
    <cellStyle name="60% - Акцент5 10" xfId="2102"/>
    <cellStyle name="60% - Акцент5 11" xfId="2103"/>
    <cellStyle name="60% - Акцент5 12" xfId="2104"/>
    <cellStyle name="60% - Акцент5 13" xfId="2105"/>
    <cellStyle name="60% - Акцент5 2" xfId="145"/>
    <cellStyle name="60% - Акцент5 2 10" xfId="2106"/>
    <cellStyle name="60% - Акцент5 2 11" xfId="2107"/>
    <cellStyle name="60% - Акцент5 2 12" xfId="2108"/>
    <cellStyle name="60% - Акцент5 2 13" xfId="2109"/>
    <cellStyle name="60% - Акцент5 2 2" xfId="2110"/>
    <cellStyle name="60% - Акцент5 2 2 2" xfId="2111"/>
    <cellStyle name="60% - Акцент5 2 3" xfId="2112"/>
    <cellStyle name="60% - Акцент5 2 3 2" xfId="2113"/>
    <cellStyle name="60% - Акцент5 2 4" xfId="2114"/>
    <cellStyle name="60% - Акцент5 2 4 2" xfId="2115"/>
    <cellStyle name="60% - Акцент5 2 5" xfId="2116"/>
    <cellStyle name="60% - Акцент5 2 5 2" xfId="2117"/>
    <cellStyle name="60% - Акцент5 2 6" xfId="2118"/>
    <cellStyle name="60% - Акцент5 2 7" xfId="2119"/>
    <cellStyle name="60% - Акцент5 2 8" xfId="2120"/>
    <cellStyle name="60% - Акцент5 2 9" xfId="2121"/>
    <cellStyle name="60% - Акцент5 2_БДР на 2011 г от 18.03.2011 г подписанный" xfId="2122"/>
    <cellStyle name="60% - Акцент5 3" xfId="2123"/>
    <cellStyle name="60% - Акцент5 3 2" xfId="2124"/>
    <cellStyle name="60% - Акцент5 4" xfId="2125"/>
    <cellStyle name="60% - Акцент5 4 2" xfId="2126"/>
    <cellStyle name="60% - Акцент5 5" xfId="2127"/>
    <cellStyle name="60% - Акцент5 5 2" xfId="2128"/>
    <cellStyle name="60% - Акцент5 6" xfId="2129"/>
    <cellStyle name="60% - Акцент5 6 2" xfId="2130"/>
    <cellStyle name="60% - Акцент5 7" xfId="2131"/>
    <cellStyle name="60% - Акцент5 7 2" xfId="2132"/>
    <cellStyle name="60% - Акцент5 8" xfId="2133"/>
    <cellStyle name="60% - Акцент5 8 2" xfId="2134"/>
    <cellStyle name="60% - Акцент5 9" xfId="2135"/>
    <cellStyle name="60% - Акцент5 9 2" xfId="2136"/>
    <cellStyle name="60% - Акцент6 10" xfId="2137"/>
    <cellStyle name="60% - Акцент6 11" xfId="2138"/>
    <cellStyle name="60% - Акцент6 12" xfId="2139"/>
    <cellStyle name="60% - Акцент6 13" xfId="2140"/>
    <cellStyle name="60% - Акцент6 2" xfId="146"/>
    <cellStyle name="60% - Акцент6 2 10" xfId="2141"/>
    <cellStyle name="60% - Акцент6 2 11" xfId="2142"/>
    <cellStyle name="60% - Акцент6 2 12" xfId="2143"/>
    <cellStyle name="60% - Акцент6 2 13" xfId="2144"/>
    <cellStyle name="60% - Акцент6 2 2" xfId="2145"/>
    <cellStyle name="60% - Акцент6 2 2 2" xfId="2146"/>
    <cellStyle name="60% - Акцент6 2 3" xfId="2147"/>
    <cellStyle name="60% - Акцент6 2 3 2" xfId="2148"/>
    <cellStyle name="60% - Акцент6 2 4" xfId="2149"/>
    <cellStyle name="60% - Акцент6 2 4 2" xfId="2150"/>
    <cellStyle name="60% - Акцент6 2 5" xfId="2151"/>
    <cellStyle name="60% - Акцент6 2 5 2" xfId="2152"/>
    <cellStyle name="60% - Акцент6 2 6" xfId="2153"/>
    <cellStyle name="60% - Акцент6 2 7" xfId="2154"/>
    <cellStyle name="60% - Акцент6 2 8" xfId="2155"/>
    <cellStyle name="60% - Акцент6 2 9" xfId="2156"/>
    <cellStyle name="60% - Акцент6 2_БДР на 2011 г от 18.03.2011 г подписанный" xfId="2157"/>
    <cellStyle name="60% - Акцент6 3" xfId="2158"/>
    <cellStyle name="60% - Акцент6 3 2" xfId="2159"/>
    <cellStyle name="60% - Акцент6 4" xfId="2160"/>
    <cellStyle name="60% - Акцент6 4 2" xfId="2161"/>
    <cellStyle name="60% - Акцент6 5" xfId="2162"/>
    <cellStyle name="60% - Акцент6 5 2" xfId="2163"/>
    <cellStyle name="60% - Акцент6 6" xfId="2164"/>
    <cellStyle name="60% - Акцент6 6 2" xfId="2165"/>
    <cellStyle name="60% - Акцент6 7" xfId="2166"/>
    <cellStyle name="60% - Акцент6 7 2" xfId="2167"/>
    <cellStyle name="60% - Акцент6 8" xfId="2168"/>
    <cellStyle name="60% - Акцент6 8 2" xfId="2169"/>
    <cellStyle name="60% - Акцент6 9" xfId="2170"/>
    <cellStyle name="60% - Акцент6 9 2" xfId="2171"/>
    <cellStyle name="75%" xfId="2172"/>
    <cellStyle name="75% 2" xfId="2173"/>
    <cellStyle name="75% 2 2" xfId="2174"/>
    <cellStyle name="75% 3" xfId="2175"/>
    <cellStyle name="75%_Мордовия" xfId="2176"/>
    <cellStyle name="8pt" xfId="2177"/>
    <cellStyle name="Aaia?iue [0]_vaqduGfTSN7qyUJNWHRlcWo3H" xfId="2178"/>
    <cellStyle name="Aaia?iue_vaqduGfTSN7qyUJNWHRlcWo3H" xfId="2179"/>
    <cellStyle name="Äåíåæíûé [0]_vaqduGfTSN7qyUJNWHRlcWo3H" xfId="2180"/>
    <cellStyle name="Äåíåæíûé_vaqduGfTSN7qyUJNWHRlcWo3H" xfId="2181"/>
    <cellStyle name="Accent1" xfId="2182"/>
    <cellStyle name="Accent1 - 20%" xfId="2183"/>
    <cellStyle name="Accent1 - 40%" xfId="2184"/>
    <cellStyle name="Accent1 - 60%" xfId="2185"/>
    <cellStyle name="Accent1 10" xfId="2186"/>
    <cellStyle name="Accent1 11" xfId="2187"/>
    <cellStyle name="Accent1 12" xfId="2188"/>
    <cellStyle name="Accent1 13" xfId="2189"/>
    <cellStyle name="Accent1 2" xfId="2190"/>
    <cellStyle name="Accent1 3" xfId="2191"/>
    <cellStyle name="Accent1 4" xfId="2192"/>
    <cellStyle name="Accent1 5" xfId="2193"/>
    <cellStyle name="Accent1 6" xfId="2194"/>
    <cellStyle name="Accent1 7" xfId="2195"/>
    <cellStyle name="Accent1 8" xfId="2196"/>
    <cellStyle name="Accent1 9" xfId="2197"/>
    <cellStyle name="Accent1_РТ-передача СВОД" xfId="2198"/>
    <cellStyle name="Accent2" xfId="2199"/>
    <cellStyle name="Accent2 - 20%" xfId="2200"/>
    <cellStyle name="Accent2 - 40%" xfId="2201"/>
    <cellStyle name="Accent2 - 60%" xfId="2202"/>
    <cellStyle name="Accent2 10" xfId="2203"/>
    <cellStyle name="Accent2 11" xfId="2204"/>
    <cellStyle name="Accent2 12" xfId="2205"/>
    <cellStyle name="Accent2 13" xfId="2206"/>
    <cellStyle name="Accent2 2" xfId="2207"/>
    <cellStyle name="Accent2 3" xfId="2208"/>
    <cellStyle name="Accent2 4" xfId="2209"/>
    <cellStyle name="Accent2 5" xfId="2210"/>
    <cellStyle name="Accent2 6" xfId="2211"/>
    <cellStyle name="Accent2 7" xfId="2212"/>
    <cellStyle name="Accent2 8" xfId="2213"/>
    <cellStyle name="Accent2 9" xfId="2214"/>
    <cellStyle name="Accent2_РТ-передача СВОД" xfId="2215"/>
    <cellStyle name="Accent3" xfId="2216"/>
    <cellStyle name="Accent3 - 20%" xfId="2217"/>
    <cellStyle name="Accent3 - 40%" xfId="2218"/>
    <cellStyle name="Accent3 - 60%" xfId="2219"/>
    <cellStyle name="Accent3 10" xfId="2220"/>
    <cellStyle name="Accent3 11" xfId="2221"/>
    <cellStyle name="Accent3 12" xfId="2222"/>
    <cellStyle name="Accent3 13" xfId="2223"/>
    <cellStyle name="Accent3 2" xfId="2224"/>
    <cellStyle name="Accent3 3" xfId="2225"/>
    <cellStyle name="Accent3 4" xfId="2226"/>
    <cellStyle name="Accent3 5" xfId="2227"/>
    <cellStyle name="Accent3 6" xfId="2228"/>
    <cellStyle name="Accent3 7" xfId="2229"/>
    <cellStyle name="Accent3 8" xfId="2230"/>
    <cellStyle name="Accent3 9" xfId="2231"/>
    <cellStyle name="Accent3_РТ-передача СВОД" xfId="2232"/>
    <cellStyle name="Accent4" xfId="2233"/>
    <cellStyle name="Accent4 - 20%" xfId="2234"/>
    <cellStyle name="Accent4 - 40%" xfId="2235"/>
    <cellStyle name="Accent4 - 60%" xfId="2236"/>
    <cellStyle name="Accent4 10" xfId="2237"/>
    <cellStyle name="Accent4 11" xfId="2238"/>
    <cellStyle name="Accent4 12" xfId="2239"/>
    <cellStyle name="Accent4 13" xfId="2240"/>
    <cellStyle name="Accent4 2" xfId="2241"/>
    <cellStyle name="Accent4 3" xfId="2242"/>
    <cellStyle name="Accent4 4" xfId="2243"/>
    <cellStyle name="Accent4 5" xfId="2244"/>
    <cellStyle name="Accent4 6" xfId="2245"/>
    <cellStyle name="Accent4 7" xfId="2246"/>
    <cellStyle name="Accent4 8" xfId="2247"/>
    <cellStyle name="Accent4 9" xfId="2248"/>
    <cellStyle name="Accent4_РТ-передача СВОД" xfId="2249"/>
    <cellStyle name="Accent5" xfId="2250"/>
    <cellStyle name="Accent5 - 20%" xfId="2251"/>
    <cellStyle name="Accent5 - 40%" xfId="2252"/>
    <cellStyle name="Accent5 - 60%" xfId="2253"/>
    <cellStyle name="Accent5 10" xfId="2254"/>
    <cellStyle name="Accent5 11" xfId="2255"/>
    <cellStyle name="Accent5 12" xfId="2256"/>
    <cellStyle name="Accent5 13" xfId="2257"/>
    <cellStyle name="Accent5 2" xfId="2258"/>
    <cellStyle name="Accent5 3" xfId="2259"/>
    <cellStyle name="Accent5 4" xfId="2260"/>
    <cellStyle name="Accent5 5" xfId="2261"/>
    <cellStyle name="Accent5 6" xfId="2262"/>
    <cellStyle name="Accent5 7" xfId="2263"/>
    <cellStyle name="Accent5 8" xfId="2264"/>
    <cellStyle name="Accent5 9" xfId="2265"/>
    <cellStyle name="Accent5_РТ-передача СВОД" xfId="2266"/>
    <cellStyle name="Accent6" xfId="2267"/>
    <cellStyle name="Accent6 - 20%" xfId="2268"/>
    <cellStyle name="Accent6 - 40%" xfId="2269"/>
    <cellStyle name="Accent6 - 60%" xfId="2270"/>
    <cellStyle name="Accent6 10" xfId="2271"/>
    <cellStyle name="Accent6 11" xfId="2272"/>
    <cellStyle name="Accent6 12" xfId="2273"/>
    <cellStyle name="Accent6 13" xfId="2274"/>
    <cellStyle name="Accent6 2" xfId="2275"/>
    <cellStyle name="Accent6 3" xfId="2276"/>
    <cellStyle name="Accent6 4" xfId="2277"/>
    <cellStyle name="Accent6 5" xfId="2278"/>
    <cellStyle name="Accent6 6" xfId="2279"/>
    <cellStyle name="Accent6 7" xfId="2280"/>
    <cellStyle name="Accent6 8" xfId="2281"/>
    <cellStyle name="Accent6 9" xfId="2282"/>
    <cellStyle name="Accent6_РТ-передача СВОД" xfId="2283"/>
    <cellStyle name="account" xfId="2284"/>
    <cellStyle name="Accounting" xfId="2285"/>
    <cellStyle name="acct" xfId="2286"/>
    <cellStyle name="Ăčďĺđńńűëęŕ" xfId="2287"/>
    <cellStyle name="Action" xfId="11241"/>
    <cellStyle name="AeE­ [0]_?A°??µAoC?" xfId="2288"/>
    <cellStyle name="AeE­_?A°??µAoC?" xfId="2289"/>
    <cellStyle name="Aeia?nnueea" xfId="2290"/>
    <cellStyle name="AFE" xfId="2291"/>
    <cellStyle name="Áĺççŕůčňíűé" xfId="2292"/>
    <cellStyle name="Äĺíĺćíűé [0]_(ňŕá 3č)" xfId="2293"/>
    <cellStyle name="Äĺíĺćíűé_(ňŕá 3č)" xfId="2294"/>
    <cellStyle name="alternate" xfId="2295"/>
    <cellStyle name="aluminium" xfId="2296"/>
    <cellStyle name="Analyst Name" xfId="2297"/>
    <cellStyle name="Anna" xfId="2298"/>
    <cellStyle name="AP_AR_UPS" xfId="2299"/>
    <cellStyle name="Arial 10" xfId="2300"/>
    <cellStyle name="Arial 12" xfId="2301"/>
    <cellStyle name="Assumption - Normal" xfId="2302"/>
    <cellStyle name="Availability" xfId="2303"/>
    <cellStyle name="b lue" xfId="2304"/>
    <cellStyle name="BackGround_General" xfId="2305"/>
    <cellStyle name="Bad" xfId="2306"/>
    <cellStyle name="Bad 10" xfId="2307"/>
    <cellStyle name="Bad 11" xfId="2308"/>
    <cellStyle name="Bad 12" xfId="2309"/>
    <cellStyle name="Bad 13" xfId="2310"/>
    <cellStyle name="Bad 2" xfId="2311"/>
    <cellStyle name="Bad 3" xfId="2312"/>
    <cellStyle name="Bad 4" xfId="2313"/>
    <cellStyle name="Bad 5" xfId="2314"/>
    <cellStyle name="Bad 6" xfId="2315"/>
    <cellStyle name="Bad 7" xfId="2316"/>
    <cellStyle name="Bad 8" xfId="2317"/>
    <cellStyle name="Bad 9" xfId="2318"/>
    <cellStyle name="Big" xfId="2319"/>
    <cellStyle name="BLACK" xfId="2320"/>
    <cellStyle name="blank" xfId="2321"/>
    <cellStyle name="Blue" xfId="2322"/>
    <cellStyle name="blur" xfId="2323"/>
    <cellStyle name="Body" xfId="2324"/>
    <cellStyle name="Bold/Border" xfId="2325"/>
    <cellStyle name="British Pound" xfId="2326"/>
    <cellStyle name="Bullet" xfId="2327"/>
    <cellStyle name="C" xfId="2328"/>
    <cellStyle name="C?AO_?A°??µAoC?" xfId="2329"/>
    <cellStyle name="Calc Currency (0)" xfId="2330"/>
    <cellStyle name="Calc Currency (0) 2" xfId="2331"/>
    <cellStyle name="Calc Currency (2)" xfId="2332"/>
    <cellStyle name="Calc Currency (2) 2" xfId="2333"/>
    <cellStyle name="Calc Percent (0)" xfId="2334"/>
    <cellStyle name="Calc Percent (0) 2" xfId="2335"/>
    <cellStyle name="Calc Percent (1)" xfId="2336"/>
    <cellStyle name="Calc Percent (1) 2" xfId="2337"/>
    <cellStyle name="Calc Percent (2)" xfId="2338"/>
    <cellStyle name="Calc Percent (2) 2" xfId="2339"/>
    <cellStyle name="Calc Units (0)" xfId="2340"/>
    <cellStyle name="Calc Units (0) 2" xfId="2341"/>
    <cellStyle name="Calc Units (1)" xfId="2342"/>
    <cellStyle name="Calc Units (1) 2" xfId="2343"/>
    <cellStyle name="Calc Units (2)" xfId="2344"/>
    <cellStyle name="Calc Units (2) 2" xfId="2345"/>
    <cellStyle name="Calculation" xfId="2346"/>
    <cellStyle name="Calculation 10" xfId="2347"/>
    <cellStyle name="Calculation 11" xfId="2348"/>
    <cellStyle name="Calculation 12" xfId="2349"/>
    <cellStyle name="Calculation 13" xfId="2350"/>
    <cellStyle name="Calculation 2" xfId="2351"/>
    <cellStyle name="Calculation 3" xfId="2352"/>
    <cellStyle name="Calculation 4" xfId="2353"/>
    <cellStyle name="Calculation 5" xfId="2354"/>
    <cellStyle name="Calculation 6" xfId="2355"/>
    <cellStyle name="Calculation 7" xfId="2356"/>
    <cellStyle name="Calculation 8" xfId="2357"/>
    <cellStyle name="Calculation 9" xfId="2358"/>
    <cellStyle name="Calculation_Xl0000026" xfId="2359"/>
    <cellStyle name="Case" xfId="2360"/>
    <cellStyle name="Cells" xfId="11242"/>
    <cellStyle name="Cells 2" xfId="147"/>
    <cellStyle name="Cells 3" xfId="11243"/>
    <cellStyle name="Cells 4" xfId="11244"/>
    <cellStyle name="Cells 5" xfId="11245"/>
    <cellStyle name="Cells 6" xfId="11246"/>
    <cellStyle name="Center Across" xfId="2361"/>
    <cellStyle name="Changeable" xfId="2362"/>
    <cellStyle name="Characteristic" xfId="2363"/>
    <cellStyle name="CharactNote" xfId="2364"/>
    <cellStyle name="CharactType" xfId="2365"/>
    <cellStyle name="CharactValue" xfId="2366"/>
    <cellStyle name="CharactValueNote" xfId="2367"/>
    <cellStyle name="CharShortType" xfId="2368"/>
    <cellStyle name="Check" xfId="2369"/>
    <cellStyle name="Check Cell" xfId="2370"/>
    <cellStyle name="Check Cell 10" xfId="2371"/>
    <cellStyle name="Check Cell 11" xfId="2372"/>
    <cellStyle name="Check Cell 12" xfId="2373"/>
    <cellStyle name="Check Cell 13" xfId="2374"/>
    <cellStyle name="Check Cell 2" xfId="2375"/>
    <cellStyle name="Check Cell 3" xfId="2376"/>
    <cellStyle name="Check Cell 4" xfId="2377"/>
    <cellStyle name="Check Cell 5" xfId="2378"/>
    <cellStyle name="Check Cell 6" xfId="2379"/>
    <cellStyle name="Check Cell 7" xfId="2380"/>
    <cellStyle name="Check Cell 8" xfId="2381"/>
    <cellStyle name="Check Cell 9" xfId="2382"/>
    <cellStyle name="Check Cell_Xl0000026" xfId="2383"/>
    <cellStyle name="Chek" xfId="10692"/>
    <cellStyle name="Code" xfId="2384"/>
    <cellStyle name="Code Section" xfId="2385"/>
    <cellStyle name="ColHeading" xfId="2386"/>
    <cellStyle name="Column Heading" xfId="2387"/>
    <cellStyle name="Column Title" xfId="2388"/>
    <cellStyle name="Com " xfId="2389"/>
    <cellStyle name="Comma  - Style1" xfId="2390"/>
    <cellStyle name="Comma  - Style2" xfId="2391"/>
    <cellStyle name="Comma  - Style3" xfId="2392"/>
    <cellStyle name="Comma  - Style4" xfId="2393"/>
    <cellStyle name="Comma  - Style5" xfId="2394"/>
    <cellStyle name="Comma  - Style6" xfId="2395"/>
    <cellStyle name="Comma  - Style7" xfId="2396"/>
    <cellStyle name="Comma  - Style8" xfId="2397"/>
    <cellStyle name="Comma [0]_#6 Temps &amp; Contractors" xfId="2398"/>
    <cellStyle name="Comma [00]" xfId="2399"/>
    <cellStyle name="Comma [00] 2" xfId="2400"/>
    <cellStyle name="Comma [1]" xfId="2401"/>
    <cellStyle name="Comma [2]" xfId="2402"/>
    <cellStyle name="Comma [3]" xfId="2403"/>
    <cellStyle name="Comma 0" xfId="2404"/>
    <cellStyle name="Comma 0*" xfId="2405"/>
    <cellStyle name="Comma 2" xfId="2406"/>
    <cellStyle name="Comma 3" xfId="2407"/>
    <cellStyle name="Comma 3*" xfId="10693"/>
    <cellStyle name="Comma(1)" xfId="2408"/>
    <cellStyle name="Comma_#6 Temps &amp; Contractors" xfId="2409"/>
    <cellStyle name="Comma0" xfId="2410"/>
    <cellStyle name="Comma0 - Modelo1" xfId="2411"/>
    <cellStyle name="Comma0 - Style1" xfId="2412"/>
    <cellStyle name="Comma0 2" xfId="2413"/>
    <cellStyle name="Comma0 3" xfId="2414"/>
    <cellStyle name="Comma1 - Modelo2" xfId="2415"/>
    <cellStyle name="Comma1 - Style2" xfId="2416"/>
    <cellStyle name="Comments" xfId="2417"/>
    <cellStyle name="Company" xfId="2418"/>
    <cellStyle name="CompanyName" xfId="2419"/>
    <cellStyle name="Coname" xfId="2420"/>
    <cellStyle name="Condition" xfId="2421"/>
    <cellStyle name="CondMandatory" xfId="2422"/>
    <cellStyle name="Conor 1" xfId="2423"/>
    <cellStyle name="Conor1" xfId="2424"/>
    <cellStyle name="Conor2" xfId="2425"/>
    <cellStyle name="Content1" xfId="2426"/>
    <cellStyle name="Content2" xfId="2427"/>
    <cellStyle name="Content3" xfId="2428"/>
    <cellStyle name="Credit" xfId="2429"/>
    <cellStyle name="Credit subtotal" xfId="2430"/>
    <cellStyle name="Credit Total" xfId="2431"/>
    <cellStyle name="Credit_Tickmarks" xfId="2432"/>
    <cellStyle name="Çŕůčňíűé" xfId="2433"/>
    <cellStyle name="CurRatio" xfId="2434"/>
    <cellStyle name="Currency [0]" xfId="148"/>
    <cellStyle name="Currency [0] 2" xfId="2435"/>
    <cellStyle name="Currency [0] 2 10" xfId="10694"/>
    <cellStyle name="Currency [0] 2 11" xfId="10695"/>
    <cellStyle name="Currency [0] 2 2" xfId="2436"/>
    <cellStyle name="Currency [0] 2 2 2" xfId="10696"/>
    <cellStyle name="Currency [0] 2 2 3" xfId="10697"/>
    <cellStyle name="Currency [0] 2 2 4" xfId="10698"/>
    <cellStyle name="Currency [0] 2 3" xfId="2437"/>
    <cellStyle name="Currency [0] 2 3 2" xfId="10699"/>
    <cellStyle name="Currency [0] 2 3 3" xfId="10700"/>
    <cellStyle name="Currency [0] 2 3 4" xfId="10701"/>
    <cellStyle name="Currency [0] 2 4" xfId="2438"/>
    <cellStyle name="Currency [0] 2 4 2" xfId="10702"/>
    <cellStyle name="Currency [0] 2 4 3" xfId="10703"/>
    <cellStyle name="Currency [0] 2 4 4" xfId="10704"/>
    <cellStyle name="Currency [0] 2 5" xfId="2439"/>
    <cellStyle name="Currency [0] 2 5 2" xfId="10705"/>
    <cellStyle name="Currency [0] 2 5 3" xfId="10706"/>
    <cellStyle name="Currency [0] 2 5 4" xfId="10707"/>
    <cellStyle name="Currency [0] 2 6" xfId="2440"/>
    <cellStyle name="Currency [0] 2 6 2" xfId="10708"/>
    <cellStyle name="Currency [0] 2 6 3" xfId="10709"/>
    <cellStyle name="Currency [0] 2 6 4" xfId="10710"/>
    <cellStyle name="Currency [0] 2 7" xfId="2441"/>
    <cellStyle name="Currency [0] 2 7 2" xfId="10711"/>
    <cellStyle name="Currency [0] 2 7 3" xfId="10712"/>
    <cellStyle name="Currency [0] 2 7 4" xfId="10713"/>
    <cellStyle name="Currency [0] 2 8" xfId="2442"/>
    <cellStyle name="Currency [0] 2 8 2" xfId="10714"/>
    <cellStyle name="Currency [0] 2 8 3" xfId="10715"/>
    <cellStyle name="Currency [0] 2 8 4" xfId="10716"/>
    <cellStyle name="Currency [0] 2 9" xfId="10717"/>
    <cellStyle name="Currency [0] 3" xfId="2443"/>
    <cellStyle name="Currency [0] 3 10" xfId="10718"/>
    <cellStyle name="Currency [0] 3 11" xfId="10719"/>
    <cellStyle name="Currency [0] 3 2" xfId="2444"/>
    <cellStyle name="Currency [0] 3 2 2" xfId="10720"/>
    <cellStyle name="Currency [0] 3 2 3" xfId="10721"/>
    <cellStyle name="Currency [0] 3 2 4" xfId="10722"/>
    <cellStyle name="Currency [0] 3 3" xfId="2445"/>
    <cellStyle name="Currency [0] 3 3 2" xfId="10723"/>
    <cellStyle name="Currency [0] 3 3 3" xfId="10724"/>
    <cellStyle name="Currency [0] 3 3 4" xfId="10725"/>
    <cellStyle name="Currency [0] 3 4" xfId="2446"/>
    <cellStyle name="Currency [0] 3 4 2" xfId="10726"/>
    <cellStyle name="Currency [0] 3 4 3" xfId="10727"/>
    <cellStyle name="Currency [0] 3 4 4" xfId="10728"/>
    <cellStyle name="Currency [0] 3 5" xfId="2447"/>
    <cellStyle name="Currency [0] 3 5 2" xfId="10729"/>
    <cellStyle name="Currency [0] 3 5 3" xfId="10730"/>
    <cellStyle name="Currency [0] 3 5 4" xfId="10731"/>
    <cellStyle name="Currency [0] 3 6" xfId="2448"/>
    <cellStyle name="Currency [0] 3 6 2" xfId="10732"/>
    <cellStyle name="Currency [0] 3 6 3" xfId="10733"/>
    <cellStyle name="Currency [0] 3 6 4" xfId="10734"/>
    <cellStyle name="Currency [0] 3 7" xfId="2449"/>
    <cellStyle name="Currency [0] 3 7 2" xfId="10735"/>
    <cellStyle name="Currency [0] 3 7 3" xfId="10736"/>
    <cellStyle name="Currency [0] 3 7 4" xfId="10737"/>
    <cellStyle name="Currency [0] 3 8" xfId="2450"/>
    <cellStyle name="Currency [0] 3 8 2" xfId="10738"/>
    <cellStyle name="Currency [0] 3 8 3" xfId="10739"/>
    <cellStyle name="Currency [0] 3 8 4" xfId="10740"/>
    <cellStyle name="Currency [0] 3 9" xfId="10741"/>
    <cellStyle name="Currency [0] 4" xfId="2451"/>
    <cellStyle name="Currency [0] 4 10" xfId="10742"/>
    <cellStyle name="Currency [0] 4 11" xfId="10743"/>
    <cellStyle name="Currency [0] 4 2" xfId="2452"/>
    <cellStyle name="Currency [0] 4 2 2" xfId="10744"/>
    <cellStyle name="Currency [0] 4 2 3" xfId="10745"/>
    <cellStyle name="Currency [0] 4 2 4" xfId="10746"/>
    <cellStyle name="Currency [0] 4 3" xfId="2453"/>
    <cellStyle name="Currency [0] 4 3 2" xfId="10747"/>
    <cellStyle name="Currency [0] 4 3 3" xfId="10748"/>
    <cellStyle name="Currency [0] 4 3 4" xfId="10749"/>
    <cellStyle name="Currency [0] 4 4" xfId="2454"/>
    <cellStyle name="Currency [0] 4 4 2" xfId="10750"/>
    <cellStyle name="Currency [0] 4 4 3" xfId="10751"/>
    <cellStyle name="Currency [0] 4 4 4" xfId="10752"/>
    <cellStyle name="Currency [0] 4 5" xfId="2455"/>
    <cellStyle name="Currency [0] 4 5 2" xfId="10753"/>
    <cellStyle name="Currency [0] 4 5 3" xfId="10754"/>
    <cellStyle name="Currency [0] 4 5 4" xfId="10755"/>
    <cellStyle name="Currency [0] 4 6" xfId="2456"/>
    <cellStyle name="Currency [0] 4 6 2" xfId="10756"/>
    <cellStyle name="Currency [0] 4 6 3" xfId="10757"/>
    <cellStyle name="Currency [0] 4 6 4" xfId="10758"/>
    <cellStyle name="Currency [0] 4 7" xfId="2457"/>
    <cellStyle name="Currency [0] 4 7 2" xfId="10759"/>
    <cellStyle name="Currency [0] 4 7 3" xfId="10760"/>
    <cellStyle name="Currency [0] 4 7 4" xfId="10761"/>
    <cellStyle name="Currency [0] 4 8" xfId="2458"/>
    <cellStyle name="Currency [0] 4 8 2" xfId="10762"/>
    <cellStyle name="Currency [0] 4 8 3" xfId="10763"/>
    <cellStyle name="Currency [0] 4 8 4" xfId="10764"/>
    <cellStyle name="Currency [0] 4 9" xfId="10765"/>
    <cellStyle name="Currency [0] 5" xfId="2459"/>
    <cellStyle name="Currency [0] 5 10" xfId="10766"/>
    <cellStyle name="Currency [0] 5 11" xfId="10767"/>
    <cellStyle name="Currency [0] 5 2" xfId="2460"/>
    <cellStyle name="Currency [0] 5 2 2" xfId="10768"/>
    <cellStyle name="Currency [0] 5 2 3" xfId="10769"/>
    <cellStyle name="Currency [0] 5 2 4" xfId="10770"/>
    <cellStyle name="Currency [0] 5 3" xfId="2461"/>
    <cellStyle name="Currency [0] 5 3 2" xfId="10771"/>
    <cellStyle name="Currency [0] 5 3 3" xfId="10772"/>
    <cellStyle name="Currency [0] 5 3 4" xfId="10773"/>
    <cellStyle name="Currency [0] 5 4" xfId="2462"/>
    <cellStyle name="Currency [0] 5 4 2" xfId="10774"/>
    <cellStyle name="Currency [0] 5 4 3" xfId="10775"/>
    <cellStyle name="Currency [0] 5 4 4" xfId="10776"/>
    <cellStyle name="Currency [0] 5 5" xfId="2463"/>
    <cellStyle name="Currency [0] 5 5 2" xfId="10777"/>
    <cellStyle name="Currency [0] 5 5 3" xfId="10778"/>
    <cellStyle name="Currency [0] 5 5 4" xfId="10779"/>
    <cellStyle name="Currency [0] 5 6" xfId="2464"/>
    <cellStyle name="Currency [0] 5 6 2" xfId="10780"/>
    <cellStyle name="Currency [0] 5 6 3" xfId="10781"/>
    <cellStyle name="Currency [0] 5 6 4" xfId="10782"/>
    <cellStyle name="Currency [0] 5 7" xfId="2465"/>
    <cellStyle name="Currency [0] 5 7 2" xfId="10783"/>
    <cellStyle name="Currency [0] 5 7 3" xfId="10784"/>
    <cellStyle name="Currency [0] 5 7 4" xfId="10785"/>
    <cellStyle name="Currency [0] 5 8" xfId="2466"/>
    <cellStyle name="Currency [0] 5 8 2" xfId="10786"/>
    <cellStyle name="Currency [0] 5 8 3" xfId="10787"/>
    <cellStyle name="Currency [0] 5 8 4" xfId="10788"/>
    <cellStyle name="Currency [0] 5 9" xfId="10789"/>
    <cellStyle name="Currency [0] 6" xfId="2467"/>
    <cellStyle name="Currency [0] 6 2" xfId="2468"/>
    <cellStyle name="Currency [0] 6 3" xfId="10790"/>
    <cellStyle name="Currency [0] 6 4" xfId="10791"/>
    <cellStyle name="Currency [0] 7" xfId="2469"/>
    <cellStyle name="Currency [0] 7 2" xfId="2470"/>
    <cellStyle name="Currency [0] 7 3" xfId="10792"/>
    <cellStyle name="Currency [0] 7 4" xfId="10793"/>
    <cellStyle name="Currency [0] 8" xfId="2471"/>
    <cellStyle name="Currency [0] 8 2" xfId="2472"/>
    <cellStyle name="Currency [0] 8 3" xfId="10794"/>
    <cellStyle name="Currency [0] 8 4" xfId="10795"/>
    <cellStyle name="Currency [0]_БДР на 2011 г от 18.03.2011 г подписанный" xfId="2473"/>
    <cellStyle name="Currency [00]" xfId="2474"/>
    <cellStyle name="Currency [00] 2" xfId="2475"/>
    <cellStyle name="Currency [1]" xfId="2476"/>
    <cellStyle name="Currency [2]" xfId="2477"/>
    <cellStyle name="Currency [3]" xfId="2478"/>
    <cellStyle name="Currency 0" xfId="2479"/>
    <cellStyle name="Currency 2" xfId="2480"/>
    <cellStyle name="Currency_#6 Temps &amp; Contractors" xfId="2481"/>
    <cellStyle name="Currency0" xfId="2482"/>
    <cellStyle name="Currency0 2" xfId="2483"/>
    <cellStyle name="currency1" xfId="11247"/>
    <cellStyle name="Currency2" xfId="149"/>
    <cellStyle name="currency3" xfId="11248"/>
    <cellStyle name="currency4" xfId="11249"/>
    <cellStyle name="CUS.Work.Area" xfId="2484"/>
    <cellStyle name="d" xfId="2485"/>
    <cellStyle name="Dash" xfId="2486"/>
    <cellStyle name="Date" xfId="2487"/>
    <cellStyle name="Date 2" xfId="2488"/>
    <cellStyle name="Date Aligned" xfId="2489"/>
    <cellStyle name="Date Short" xfId="2490"/>
    <cellStyle name="Date Short 2" xfId="2491"/>
    <cellStyle name="Date, Long" xfId="2492"/>
    <cellStyle name="Date, Short" xfId="2493"/>
    <cellStyle name="Date_BV204 DCF Model" xfId="2494"/>
    <cellStyle name="Dateline" xfId="2495"/>
    <cellStyle name="Dates" xfId="2496"/>
    <cellStyle name="Dates 2" xfId="2497"/>
    <cellStyle name="DateTime" xfId="2498"/>
    <cellStyle name="DblClick" xfId="11250"/>
    <cellStyle name="Debit" xfId="2499"/>
    <cellStyle name="Debit subtotal" xfId="2500"/>
    <cellStyle name="Debit Total" xfId="2501"/>
    <cellStyle name="Debit_Tickmarks" xfId="2502"/>
    <cellStyle name="Dec_0" xfId="2503"/>
    <cellStyle name="Default" xfId="2504"/>
    <cellStyle name="DELTA" xfId="2505"/>
    <cellStyle name="DELTA 2" xfId="2506"/>
    <cellStyle name="Dezimal [0]_Bilanz" xfId="2507"/>
    <cellStyle name="Dezimal__Utopia Index Index und Guidance (Deutsch)" xfId="2508"/>
    <cellStyle name="Dia" xfId="2509"/>
    <cellStyle name="Diary" xfId="2510"/>
    <cellStyle name="DistributionType" xfId="2511"/>
    <cellStyle name="Dollar" xfId="2512"/>
    <cellStyle name="Dollars" xfId="2513"/>
    <cellStyle name="done" xfId="2514"/>
    <cellStyle name="Dotted Line" xfId="2515"/>
    <cellStyle name="Double Accounting" xfId="2516"/>
    <cellStyle name="Dziesiêtny [0]_1" xfId="2517"/>
    <cellStyle name="Dziesiêtny_1" xfId="2518"/>
    <cellStyle name="E&amp;Y House" xfId="2519"/>
    <cellStyle name="ein" xfId="2520"/>
    <cellStyle name="E-mail" xfId="2521"/>
    <cellStyle name="E-mail 2" xfId="2522"/>
    <cellStyle name="E-mail 2 2" xfId="10796"/>
    <cellStyle name="E-mail_46EP.2011(v2.0)" xfId="10797"/>
    <cellStyle name="Emphasis 1" xfId="2523"/>
    <cellStyle name="Emphasis 2" xfId="2524"/>
    <cellStyle name="Emphasis 3" xfId="2525"/>
    <cellStyle name="Encabez1" xfId="2526"/>
    <cellStyle name="Encabez2" xfId="2527"/>
    <cellStyle name="Enter Currency (0)" xfId="2528"/>
    <cellStyle name="Enter Currency (0) 2" xfId="2529"/>
    <cellStyle name="Enter Currency (2)" xfId="2530"/>
    <cellStyle name="Enter Currency (2) 2" xfId="2531"/>
    <cellStyle name="Enter Units (0)" xfId="2532"/>
    <cellStyle name="Enter Units (0) 2" xfId="2533"/>
    <cellStyle name="Enter Units (1)" xfId="2534"/>
    <cellStyle name="Enter Units (1) 2" xfId="2535"/>
    <cellStyle name="Enter Units (2)" xfId="2536"/>
    <cellStyle name="Enter Units (2) 2" xfId="2537"/>
    <cellStyle name="Euro" xfId="2538"/>
    <cellStyle name="Euro 2" xfId="2539"/>
    <cellStyle name="ew" xfId="10798"/>
    <cellStyle name="Excel Built-in Normal" xfId="2540"/>
    <cellStyle name="Explanatory Text" xfId="2541"/>
    <cellStyle name="Explanatory Text 10" xfId="2542"/>
    <cellStyle name="Explanatory Text 11" xfId="2543"/>
    <cellStyle name="Explanatory Text 12" xfId="2544"/>
    <cellStyle name="Explanatory Text 13" xfId="2545"/>
    <cellStyle name="Explanatory Text 2" xfId="2546"/>
    <cellStyle name="Explanatory Text 3" xfId="2547"/>
    <cellStyle name="Explanatory Text 4" xfId="2548"/>
    <cellStyle name="Explanatory Text 5" xfId="2549"/>
    <cellStyle name="Explanatory Text 6" xfId="2550"/>
    <cellStyle name="Explanatory Text 7" xfId="2551"/>
    <cellStyle name="Explanatory Text 8" xfId="2552"/>
    <cellStyle name="Explanatory Text 9" xfId="2553"/>
    <cellStyle name="Ezres [0]_Document" xfId="2554"/>
    <cellStyle name="Ezres_Document" xfId="2555"/>
    <cellStyle name="F2" xfId="2556"/>
    <cellStyle name="F3" xfId="2557"/>
    <cellStyle name="F4" xfId="2558"/>
    <cellStyle name="F5" xfId="2559"/>
    <cellStyle name="F6" xfId="2560"/>
    <cellStyle name="F7" xfId="2561"/>
    <cellStyle name="F8" xfId="2562"/>
    <cellStyle name="Fijo" xfId="2563"/>
    <cellStyle name="Financiero" xfId="2564"/>
    <cellStyle name="Fixed" xfId="2565"/>
    <cellStyle name="Fixed 2" xfId="2566"/>
    <cellStyle name="Flag" xfId="2567"/>
    <cellStyle name="Flag 2" xfId="2568"/>
    <cellStyle name="fo]_x000d__x000a_UserName=Murat Zelef_x000d__x000a_UserCompany=Bumerang_x000d__x000a__x000d__x000a_[File Paths]_x000d__x000a_WorkingDirectory=C:\EQUIS\DLWIN_x000d__x000a_DownLoader=C" xfId="10799"/>
    <cellStyle name="Followed Hyperlink" xfId="150"/>
    <cellStyle name="Fonts" xfId="2569"/>
    <cellStyle name="footer" xfId="2570"/>
    <cellStyle name="Footnote" xfId="2571"/>
    <cellStyle name="Footnotes" xfId="2572"/>
    <cellStyle name="Formuls" xfId="11251"/>
    <cellStyle name="Formuls 2" xfId="11252"/>
    <cellStyle name="Formuls 3" xfId="11253"/>
    <cellStyle name="Formuls 4" xfId="11254"/>
    <cellStyle name="Formuls 5" xfId="11255"/>
    <cellStyle name="g" xfId="2573"/>
    <cellStyle name="g_Invoice GI" xfId="2574"/>
    <cellStyle name="g_Invoice GI_План ФХД котельной (ТЭЦ) от 22.01.08 последняя версия А3" xfId="2575"/>
    <cellStyle name="g_План ФХД котельной (ТЭЦ) от 22.01.08 последняя версия А3" xfId="2576"/>
    <cellStyle name="General_Ledger" xfId="2577"/>
    <cellStyle name="Good" xfId="2578"/>
    <cellStyle name="Good 10" xfId="2579"/>
    <cellStyle name="Good 11" xfId="2580"/>
    <cellStyle name="Good 12" xfId="2581"/>
    <cellStyle name="Good 13" xfId="2582"/>
    <cellStyle name="Good 2" xfId="2583"/>
    <cellStyle name="Good 3" xfId="2584"/>
    <cellStyle name="Good 4" xfId="2585"/>
    <cellStyle name="Good 5" xfId="2586"/>
    <cellStyle name="Good 6" xfId="2587"/>
    <cellStyle name="Good 7" xfId="2588"/>
    <cellStyle name="Good 8" xfId="2589"/>
    <cellStyle name="Good 9" xfId="2590"/>
    <cellStyle name="Green" xfId="2591"/>
    <cellStyle name="Grey" xfId="2592"/>
    <cellStyle name="Group" xfId="2593"/>
    <cellStyle name="GroupNote" xfId="2594"/>
    <cellStyle name="GWN Table Body" xfId="2595"/>
    <cellStyle name="GWN Table Header" xfId="2596"/>
    <cellStyle name="GWN Table Left Header" xfId="2597"/>
    <cellStyle name="GWN Table Note" xfId="2598"/>
    <cellStyle name="GWN Table Title" xfId="2599"/>
    <cellStyle name="hard no" xfId="2600"/>
    <cellStyle name="hard number" xfId="2601"/>
    <cellStyle name="Hard Percent" xfId="2602"/>
    <cellStyle name="hardno" xfId="2603"/>
    <cellStyle name="Header" xfId="2604"/>
    <cellStyle name="Header 2" xfId="11256"/>
    <cellStyle name="Header 3" xfId="151"/>
    <cellStyle name="Header1" xfId="2605"/>
    <cellStyle name="Header2" xfId="2606"/>
    <cellStyle name="Heading" xfId="2607"/>
    <cellStyle name="Heading 1" xfId="2608"/>
    <cellStyle name="Heading 1 10" xfId="2609"/>
    <cellStyle name="Heading 1 11" xfId="2610"/>
    <cellStyle name="Heading 1 12" xfId="2611"/>
    <cellStyle name="Heading 1 13" xfId="2612"/>
    <cellStyle name="Heading 1 2" xfId="2613"/>
    <cellStyle name="Heading 1 2 2" xfId="2614"/>
    <cellStyle name="Heading 1 3" xfId="2615"/>
    <cellStyle name="Heading 1 4" xfId="2616"/>
    <cellStyle name="Heading 1 5" xfId="2617"/>
    <cellStyle name="Heading 1 6" xfId="2618"/>
    <cellStyle name="Heading 1 7" xfId="2619"/>
    <cellStyle name="Heading 1 8" xfId="2620"/>
    <cellStyle name="Heading 1 9" xfId="2621"/>
    <cellStyle name="Heading 1_Xl0000026" xfId="2622"/>
    <cellStyle name="Heading 2" xfId="2623"/>
    <cellStyle name="Heading 2 10" xfId="2624"/>
    <cellStyle name="Heading 2 11" xfId="2625"/>
    <cellStyle name="Heading 2 12" xfId="2626"/>
    <cellStyle name="Heading 2 13" xfId="2627"/>
    <cellStyle name="Heading 2 2" xfId="2628"/>
    <cellStyle name="Heading 2 3" xfId="2629"/>
    <cellStyle name="Heading 2 4" xfId="2630"/>
    <cellStyle name="Heading 2 5" xfId="2631"/>
    <cellStyle name="Heading 2 6" xfId="2632"/>
    <cellStyle name="Heading 2 7" xfId="2633"/>
    <cellStyle name="Heading 2 8" xfId="2634"/>
    <cellStyle name="Heading 2 9" xfId="2635"/>
    <cellStyle name="Heading 2_Xl0000026" xfId="2636"/>
    <cellStyle name="Heading 3" xfId="2637"/>
    <cellStyle name="Heading 3 10" xfId="2638"/>
    <cellStyle name="Heading 3 11" xfId="2639"/>
    <cellStyle name="Heading 3 12" xfId="2640"/>
    <cellStyle name="Heading 3 13" xfId="2641"/>
    <cellStyle name="Heading 3 2" xfId="2642"/>
    <cellStyle name="Heading 3 3" xfId="2643"/>
    <cellStyle name="Heading 3 4" xfId="2644"/>
    <cellStyle name="Heading 3 5" xfId="2645"/>
    <cellStyle name="Heading 3 6" xfId="2646"/>
    <cellStyle name="Heading 3 7" xfId="2647"/>
    <cellStyle name="Heading 3 8" xfId="2648"/>
    <cellStyle name="Heading 3 9" xfId="2649"/>
    <cellStyle name="Heading 3_Xl0000026" xfId="2650"/>
    <cellStyle name="Heading 4" xfId="2651"/>
    <cellStyle name="Heading 4 10" xfId="2652"/>
    <cellStyle name="Heading 4 11" xfId="2653"/>
    <cellStyle name="Heading 4 12" xfId="2654"/>
    <cellStyle name="Heading 4 13" xfId="2655"/>
    <cellStyle name="Heading 4 2" xfId="2656"/>
    <cellStyle name="Heading 4 3" xfId="2657"/>
    <cellStyle name="Heading 4 4" xfId="2658"/>
    <cellStyle name="Heading 4 5" xfId="2659"/>
    <cellStyle name="Heading 4 6" xfId="2660"/>
    <cellStyle name="Heading 4 7" xfId="2661"/>
    <cellStyle name="Heading 4 8" xfId="2662"/>
    <cellStyle name="Heading 4 9" xfId="2663"/>
    <cellStyle name="Heading 5" xfId="2664"/>
    <cellStyle name="Heading 6" xfId="2665"/>
    <cellStyle name="heading_a2" xfId="2666"/>
    <cellStyle name="Heading1" xfId="2667"/>
    <cellStyle name="Heading1 1" xfId="2668"/>
    <cellStyle name="Heading1 2" xfId="2669"/>
    <cellStyle name="Heading1_лизинг и страхование" xfId="2670"/>
    <cellStyle name="Heading2" xfId="2671"/>
    <cellStyle name="Heading2 2" xfId="2672"/>
    <cellStyle name="Heading2 2 2" xfId="10800"/>
    <cellStyle name="Heading2 3" xfId="2673"/>
    <cellStyle name="Heading2_46EP.2011(v2.0)" xfId="10801"/>
    <cellStyle name="Heading3" xfId="2674"/>
    <cellStyle name="Heading3 2" xfId="2675"/>
    <cellStyle name="Heading4" xfId="2676"/>
    <cellStyle name="Heading4 2" xfId="2677"/>
    <cellStyle name="Heading5" xfId="2678"/>
    <cellStyle name="Heading5 2" xfId="2679"/>
    <cellStyle name="Heading6" xfId="2680"/>
    <cellStyle name="HeadingS" xfId="2681"/>
    <cellStyle name="Headline2" xfId="2682"/>
    <cellStyle name="Headline3" xfId="2683"/>
    <cellStyle name="Hidden" xfId="2684"/>
    <cellStyle name="Hide" xfId="2685"/>
    <cellStyle name="Horizontal" xfId="2686"/>
    <cellStyle name="Hyperlink" xfId="152"/>
    <cellStyle name="í â› [0.00]_Sheet1" xfId="2687"/>
    <cellStyle name="Iau?iue_o10-n" xfId="2688"/>
    <cellStyle name="Iau?iue1" xfId="2689"/>
    <cellStyle name="Îáű÷íűé__FES" xfId="2690"/>
    <cellStyle name="Îáû÷íûé_cogs" xfId="10802"/>
    <cellStyle name="Index" xfId="2691"/>
    <cellStyle name="Îňęđűâŕâřŕ˙ń˙ ăčďĺđńńűëęŕ" xfId="2692"/>
    <cellStyle name="Info" xfId="10803"/>
    <cellStyle name="Input" xfId="2693"/>
    <cellStyle name="Input [yellow]" xfId="2694"/>
    <cellStyle name="Input 10" xfId="2695"/>
    <cellStyle name="Input 11" xfId="2696"/>
    <cellStyle name="Input 12" xfId="2697"/>
    <cellStyle name="Input 13" xfId="2698"/>
    <cellStyle name="Input 2" xfId="2699"/>
    <cellStyle name="Input 3" xfId="2700"/>
    <cellStyle name="Input 4" xfId="2701"/>
    <cellStyle name="Input 5" xfId="2702"/>
    <cellStyle name="Input 6" xfId="2703"/>
    <cellStyle name="Input 7" xfId="2704"/>
    <cellStyle name="Input 8" xfId="2705"/>
    <cellStyle name="Input 9" xfId="2706"/>
    <cellStyle name="Input%" xfId="2707"/>
    <cellStyle name="Input, 0 dec" xfId="2708"/>
    <cellStyle name="Input, 1 dec" xfId="2709"/>
    <cellStyle name="Input, 2 dec" xfId="2710"/>
    <cellStyle name="Input_Copy of Доходный подход_05 10 05" xfId="2711"/>
    <cellStyle name="InputBlueFont" xfId="2712"/>
    <cellStyle name="InputCurrency" xfId="10804"/>
    <cellStyle name="InputCurrency2" xfId="10805"/>
    <cellStyle name="InputDate" xfId="2713"/>
    <cellStyle name="InputDecimal" xfId="2714"/>
    <cellStyle name="InputGen" xfId="2715"/>
    <cellStyle name="InputMultiple1" xfId="10806"/>
    <cellStyle name="InputPercent1" xfId="10807"/>
    <cellStyle name="Inputs" xfId="2716"/>
    <cellStyle name="Inputs (const)" xfId="2717"/>
    <cellStyle name="Inputs (const) 2" xfId="10808"/>
    <cellStyle name="Inputs (const) 2 2" xfId="10809"/>
    <cellStyle name="Inputs (const)_46EP.2011(v2.0)" xfId="10810"/>
    <cellStyle name="Inputs 2" xfId="10811"/>
    <cellStyle name="Inputs 2 2" xfId="10812"/>
    <cellStyle name="Inputs 3" xfId="10813"/>
    <cellStyle name="Inputs 3 2" xfId="10814"/>
    <cellStyle name="Inputs Co" xfId="2718"/>
    <cellStyle name="Inputs_46EE.2011(v1.0)" xfId="2719"/>
    <cellStyle name="InputValue" xfId="2720"/>
    <cellStyle name="Integer" xfId="2721"/>
    <cellStyle name="Invisible" xfId="2722"/>
    <cellStyle name="Ioe?uaaaoayny aeia?nnueea" xfId="2723"/>
    <cellStyle name="ISO" xfId="2724"/>
    <cellStyle name="Italic" xfId="2725"/>
    <cellStyle name="Item" xfId="2726"/>
    <cellStyle name="ItemTypeClass" xfId="2727"/>
    <cellStyle name="Ivedimas" xfId="2728"/>
    <cellStyle name="Ivedimo1" xfId="2729"/>
    <cellStyle name="Ivedimo2" xfId="2730"/>
    <cellStyle name="Ivedimo5" xfId="2731"/>
    <cellStyle name="Just_Table" xfId="2732"/>
    <cellStyle name="Komma [0]_Arcen" xfId="2733"/>
    <cellStyle name="Komma_Arcen" xfId="2734"/>
    <cellStyle name="KPMG Heading 1" xfId="2735"/>
    <cellStyle name="KPMG Heading 2" xfId="2736"/>
    <cellStyle name="KPMG Heading 3" xfId="2737"/>
    <cellStyle name="KPMG Heading 4" xfId="2738"/>
    <cellStyle name="KPMG Normal" xfId="2739"/>
    <cellStyle name="KPMG Normal Text" xfId="2740"/>
    <cellStyle name="LeftTitle" xfId="2741"/>
    <cellStyle name="Level" xfId="2742"/>
    <cellStyle name="Line Number" xfId="2743"/>
    <cellStyle name="Link Currency (0)" xfId="2744"/>
    <cellStyle name="Link Currency (0) 2" xfId="2745"/>
    <cellStyle name="Link Currency (2)" xfId="2746"/>
    <cellStyle name="Link Currency (2) 2" xfId="2747"/>
    <cellStyle name="Link Units (0)" xfId="2748"/>
    <cellStyle name="Link Units (0) 2" xfId="2749"/>
    <cellStyle name="Link Units (1)" xfId="2750"/>
    <cellStyle name="Link Units (1) 2" xfId="2751"/>
    <cellStyle name="Link Units (2)" xfId="2752"/>
    <cellStyle name="Link Units (2) 2" xfId="2753"/>
    <cellStyle name="Linked Cell" xfId="2754"/>
    <cellStyle name="Linked Cell 10" xfId="2755"/>
    <cellStyle name="Linked Cell 11" xfId="2756"/>
    <cellStyle name="Linked Cell 12" xfId="2757"/>
    <cellStyle name="Linked Cell 13" xfId="2758"/>
    <cellStyle name="Linked Cell 2" xfId="2759"/>
    <cellStyle name="Linked Cell 3" xfId="2760"/>
    <cellStyle name="Linked Cell 4" xfId="2761"/>
    <cellStyle name="Linked Cell 5" xfId="2762"/>
    <cellStyle name="Linked Cell 6" xfId="2763"/>
    <cellStyle name="Linked Cell 7" xfId="2764"/>
    <cellStyle name="Linked Cell 8" xfId="2765"/>
    <cellStyle name="Linked Cell 9" xfId="2766"/>
    <cellStyle name="Linked Cell_Xl0000026" xfId="2767"/>
    <cellStyle name="lue" xfId="2768"/>
    <cellStyle name="Main text" xfId="2769"/>
    <cellStyle name="Margin" xfId="2770"/>
    <cellStyle name="Matrix" xfId="2771"/>
    <cellStyle name="Millares [0]_10 AVERIAS MASIVAS + ANT" xfId="2772"/>
    <cellStyle name="Millares_10 AVERIAS MASIVAS + ANT" xfId="2773"/>
    <cellStyle name="Milliers [0]_BUDGET" xfId="2774"/>
    <cellStyle name="Milliers_BUDGET" xfId="2775"/>
    <cellStyle name="Millions" xfId="2776"/>
    <cellStyle name="mnb" xfId="2777"/>
    <cellStyle name="Moneda [0]_10 AVERIAS MASIVAS + ANT" xfId="2778"/>
    <cellStyle name="Moneda_10 AVERIAS MASIVAS + ANT" xfId="2779"/>
    <cellStyle name="Monétaire [0]_BUDGET" xfId="2780"/>
    <cellStyle name="Monétaire_BUDGET" xfId="2781"/>
    <cellStyle name="Multiple" xfId="2782"/>
    <cellStyle name="Multiple [0]" xfId="2783"/>
    <cellStyle name="Multiple [1]" xfId="2784"/>
    <cellStyle name="Multiple [2]" xfId="2785"/>
    <cellStyle name="Multiple [3]" xfId="2786"/>
    <cellStyle name="Multiple, 1 dec" xfId="2787"/>
    <cellStyle name="Multiple, 2 dec" xfId="2788"/>
    <cellStyle name="Multiple_1 Dec" xfId="2789"/>
    <cellStyle name="Multiple1" xfId="10815"/>
    <cellStyle name="MultipleBelow" xfId="10816"/>
    <cellStyle name="n" xfId="2790"/>
    <cellStyle name="namber" xfId="10817"/>
    <cellStyle name="Neutral" xfId="2791"/>
    <cellStyle name="Neutral 10" xfId="2792"/>
    <cellStyle name="Neutral 11" xfId="2793"/>
    <cellStyle name="Neutral 12" xfId="2794"/>
    <cellStyle name="Neutral 13" xfId="2795"/>
    <cellStyle name="Neutral 2" xfId="2796"/>
    <cellStyle name="Neutral 3" xfId="2797"/>
    <cellStyle name="Neutral 4" xfId="2798"/>
    <cellStyle name="Neutral 5" xfId="2799"/>
    <cellStyle name="Neutral 6" xfId="2800"/>
    <cellStyle name="Neutral 7" xfId="2801"/>
    <cellStyle name="Neutral 8" xfId="2802"/>
    <cellStyle name="Neutral 9" xfId="2803"/>
    <cellStyle name="no" xfId="2804"/>
    <cellStyle name="no dec" xfId="2805"/>
    <cellStyle name="No.s to 1dp" xfId="2806"/>
    <cellStyle name="No_Input" xfId="2807"/>
    <cellStyle name="nor" xfId="2808"/>
    <cellStyle name="Norma11l" xfId="2809"/>
    <cellStyle name="normail" xfId="2810"/>
    <cellStyle name="normal" xfId="153"/>
    <cellStyle name="Normal - Style1" xfId="2811"/>
    <cellStyle name="Normal 10" xfId="2812"/>
    <cellStyle name="Normal 11" xfId="2813"/>
    <cellStyle name="Normal 12" xfId="2814"/>
    <cellStyle name="Normal 13" xfId="2815"/>
    <cellStyle name="normal 14" xfId="10818"/>
    <cellStyle name="normal 15" xfId="10819"/>
    <cellStyle name="normal 16" xfId="10820"/>
    <cellStyle name="normal 17" xfId="10821"/>
    <cellStyle name="normal 18" xfId="10822"/>
    <cellStyle name="normal 19" xfId="10823"/>
    <cellStyle name="Normal 2" xfId="154"/>
    <cellStyle name="Normal 2 2" xfId="2816"/>
    <cellStyle name="Normal 2 3" xfId="10824"/>
    <cellStyle name="Normal 2 4" xfId="10825"/>
    <cellStyle name="Normal 2_Общехоз." xfId="10826"/>
    <cellStyle name="normal 20" xfId="10827"/>
    <cellStyle name="normal 21" xfId="10828"/>
    <cellStyle name="normal 22" xfId="10829"/>
    <cellStyle name="normal 23" xfId="10830"/>
    <cellStyle name="normal 24" xfId="10831"/>
    <cellStyle name="normal 25" xfId="10832"/>
    <cellStyle name="normal 26" xfId="10833"/>
    <cellStyle name="Normal 3" xfId="2817"/>
    <cellStyle name="Normal 3 2" xfId="2818"/>
    <cellStyle name="Normal 3 2 2" xfId="2819"/>
    <cellStyle name="Normal 3 2 2 2" xfId="2820"/>
    <cellStyle name="Normal 3 2 3" xfId="2821"/>
    <cellStyle name="Normal 3 3" xfId="2822"/>
    <cellStyle name="Normal 3 3 2" xfId="2823"/>
    <cellStyle name="Normal 3 4" xfId="2824"/>
    <cellStyle name="Normal 4" xfId="2825"/>
    <cellStyle name="Normal 4 2" xfId="2826"/>
    <cellStyle name="Normal 4 3" xfId="2827"/>
    <cellStyle name="Normal 4 3 2" xfId="2828"/>
    <cellStyle name="Normal 4 4" xfId="2829"/>
    <cellStyle name="Normal 5" xfId="2830"/>
    <cellStyle name="Normal 5 2" xfId="2831"/>
    <cellStyle name="Normal 5 3" xfId="2832"/>
    <cellStyle name="Normal 6" xfId="2833"/>
    <cellStyle name="Normal 7" xfId="2834"/>
    <cellStyle name="Normal 8" xfId="2835"/>
    <cellStyle name="Normal 9" xfId="2836"/>
    <cellStyle name="Normal." xfId="2837"/>
    <cellStyle name="Normal_# 41-Market &amp;Trends" xfId="2838"/>
    <cellStyle name="Normál_1." xfId="2839"/>
    <cellStyle name="Normal_38" xfId="2840"/>
    <cellStyle name="Normál_VERZIOK" xfId="2841"/>
    <cellStyle name="Normal_WACC Calculations" xfId="2842"/>
    <cellStyle name="Normal1" xfId="155"/>
    <cellStyle name="Normal1 2" xfId="2843"/>
    <cellStyle name="Normal1 3" xfId="2844"/>
    <cellStyle name="Normal1_БДР на 2011 г от 18.03.2011 г подписанный" xfId="2845"/>
    <cellStyle name="Normal2" xfId="156"/>
    <cellStyle name="Normale_MODELLO DI CONSOLIDAMENTO" xfId="2846"/>
    <cellStyle name="NormalGB" xfId="2847"/>
    <cellStyle name="normální_Rozvaha - aktiva" xfId="2848"/>
    <cellStyle name="Normalny_0" xfId="2849"/>
    <cellStyle name="normбlnм_laroux" xfId="2850"/>
    <cellStyle name="normбlnн_laroux" xfId="2851"/>
    <cellStyle name="Note" xfId="2852"/>
    <cellStyle name="Note 10" xfId="2853"/>
    <cellStyle name="Note 11" xfId="2854"/>
    <cellStyle name="Note 12" xfId="2855"/>
    <cellStyle name="Note 13" xfId="2856"/>
    <cellStyle name="Note 2" xfId="2857"/>
    <cellStyle name="Note 2 2" xfId="2858"/>
    <cellStyle name="Note 2 3" xfId="2859"/>
    <cellStyle name="Note 2 4" xfId="2860"/>
    <cellStyle name="Note 3" xfId="2861"/>
    <cellStyle name="Note 3 2" xfId="2862"/>
    <cellStyle name="Note 4" xfId="2863"/>
    <cellStyle name="Note 5" xfId="2864"/>
    <cellStyle name="Note 6" xfId="2865"/>
    <cellStyle name="Note 7" xfId="2866"/>
    <cellStyle name="Note 8" xfId="2867"/>
    <cellStyle name="Note 9" xfId="2868"/>
    <cellStyle name="Note_Xl0000026" xfId="2869"/>
    <cellStyle name="Nr 0 dec" xfId="2870"/>
    <cellStyle name="Nr 0 dec - Input" xfId="2871"/>
    <cellStyle name="Nr 0 dec - Subtotal" xfId="2872"/>
    <cellStyle name="Nr 0 dec_Data" xfId="2873"/>
    <cellStyle name="Nr 1 dec" xfId="2874"/>
    <cellStyle name="Nr 1 dec - Input" xfId="2875"/>
    <cellStyle name="Nr, 0 dec" xfId="2876"/>
    <cellStyle name="Number" xfId="2877"/>
    <cellStyle name="Number entry" xfId="2878"/>
    <cellStyle name="Number entry dec" xfId="2879"/>
    <cellStyle name="Number, 0 dec" xfId="2880"/>
    <cellStyle name="Number, 1 dec" xfId="2881"/>
    <cellStyle name="Number, 2 dec" xfId="2882"/>
    <cellStyle name="Ôčíŕíńîâűé [0]_(ňŕá 3č)" xfId="2883"/>
    <cellStyle name="Ociriniaue [0]_5-C" xfId="2884"/>
    <cellStyle name="Ôčíŕíńîâűé_(ňŕá 3č)" xfId="2885"/>
    <cellStyle name="Ociriniaue_5-C" xfId="2886"/>
    <cellStyle name="Option" xfId="2887"/>
    <cellStyle name="Option 2" xfId="2888"/>
    <cellStyle name="OptionHeading" xfId="2889"/>
    <cellStyle name="OptionHeading 2" xfId="2890"/>
    <cellStyle name="OptionHeading2" xfId="2891"/>
    <cellStyle name="Òûñÿ÷è [0]_cogs" xfId="10834"/>
    <cellStyle name="Òûñÿ÷è_cogs" xfId="10835"/>
    <cellStyle name="Output" xfId="2892"/>
    <cellStyle name="Output 10" xfId="2893"/>
    <cellStyle name="Output 11" xfId="2894"/>
    <cellStyle name="Output 12" xfId="2895"/>
    <cellStyle name="Output 13" xfId="2896"/>
    <cellStyle name="Output 2" xfId="2897"/>
    <cellStyle name="Output 3" xfId="2898"/>
    <cellStyle name="Output 4" xfId="2899"/>
    <cellStyle name="Output 5" xfId="2900"/>
    <cellStyle name="Output 6" xfId="2901"/>
    <cellStyle name="Output 7" xfId="2902"/>
    <cellStyle name="Output 8" xfId="2903"/>
    <cellStyle name="Output 9" xfId="2904"/>
    <cellStyle name="Output Amounts" xfId="2905"/>
    <cellStyle name="Output Column Headings" xfId="2906"/>
    <cellStyle name="Output Line Items" xfId="2907"/>
    <cellStyle name="Output Report Heading" xfId="2908"/>
    <cellStyle name="Output Report Title" xfId="2909"/>
    <cellStyle name="Output_Xl0000026" xfId="2910"/>
    <cellStyle name="Outputtitle" xfId="2911"/>
    <cellStyle name="Paaotsikko" xfId="2912"/>
    <cellStyle name="Page Number" xfId="2913"/>
    <cellStyle name="PageHeading" xfId="2914"/>
    <cellStyle name="PageTitle" xfId="2915"/>
    <cellStyle name="pb_page_heading_LS" xfId="2916"/>
    <cellStyle name="PctLine" xfId="2917"/>
    <cellStyle name="Pénznem [0]_Document" xfId="2918"/>
    <cellStyle name="Pénznem_Document" xfId="2919"/>
    <cellStyle name="perc" xfId="2920"/>
    <cellStyle name="Percent [0]" xfId="2921"/>
    <cellStyle name="Percent [0] 2" xfId="2922"/>
    <cellStyle name="Percent [00]" xfId="2923"/>
    <cellStyle name="Percent [00] 2" xfId="2924"/>
    <cellStyle name="Percent [1]" xfId="2925"/>
    <cellStyle name="Percent [2]" xfId="2926"/>
    <cellStyle name="Percent [3]" xfId="2927"/>
    <cellStyle name="Percent 1 dec" xfId="2928"/>
    <cellStyle name="Percent 1 dec - Input" xfId="2929"/>
    <cellStyle name="Percent 1 dec_Data" xfId="2930"/>
    <cellStyle name="Percent 2" xfId="2931"/>
    <cellStyle name="Percent 2 2" xfId="2932"/>
    <cellStyle name="Percent 2 3" xfId="2933"/>
    <cellStyle name="Percent 2 3 2" xfId="2934"/>
    <cellStyle name="Percent 2 4" xfId="2935"/>
    <cellStyle name="Percent 3" xfId="2936"/>
    <cellStyle name="Percent 3 2" xfId="2937"/>
    <cellStyle name="Percent 3 2 2" xfId="2938"/>
    <cellStyle name="Percent 3 2 2 2" xfId="2939"/>
    <cellStyle name="Percent 3 2 3" xfId="2940"/>
    <cellStyle name="Percent 4" xfId="2941"/>
    <cellStyle name="Percent 6" xfId="2942"/>
    <cellStyle name="Percent hard no" xfId="2943"/>
    <cellStyle name="Percent(1)" xfId="2944"/>
    <cellStyle name="Percent(2)" xfId="2945"/>
    <cellStyle name="Percent, 0 dec" xfId="2946"/>
    <cellStyle name="Percent, 1 dec" xfId="2947"/>
    <cellStyle name="Percent, 2 dec" xfId="2948"/>
    <cellStyle name="Percent, bp" xfId="2949"/>
    <cellStyle name="Percent_#6 Temps &amp; Contractors" xfId="2950"/>
    <cellStyle name="Percent1" xfId="157"/>
    <cellStyle name="PercentChange" xfId="2951"/>
    <cellStyle name="perecnt" xfId="2952"/>
    <cellStyle name="Piug" xfId="10836"/>
    <cellStyle name="Plug" xfId="10837"/>
    <cellStyle name="precent" xfId="2953"/>
    <cellStyle name="PrePop Currency (0)" xfId="2954"/>
    <cellStyle name="PrePop Currency (0) 2" xfId="2955"/>
    <cellStyle name="PrePop Currency (2)" xfId="2956"/>
    <cellStyle name="PrePop Currency (2) 2" xfId="2957"/>
    <cellStyle name="PrePop Units (0)" xfId="2958"/>
    <cellStyle name="PrePop Units (0) 2" xfId="2959"/>
    <cellStyle name="PrePop Units (1)" xfId="2960"/>
    <cellStyle name="PrePop Units (1) 2" xfId="2961"/>
    <cellStyle name="PrePop Units (2)" xfId="2962"/>
    <cellStyle name="PrePop Units (2) 2" xfId="2963"/>
    <cellStyle name="Price" xfId="2964"/>
    <cellStyle name="Price 2" xfId="2965"/>
    <cellStyle name="Price_Body" xfId="158"/>
    <cellStyle name="prochrek" xfId="2966"/>
    <cellStyle name="ProductClass" xfId="2967"/>
    <cellStyle name="ProductType" xfId="2968"/>
    <cellStyle name="Profit figure" xfId="2969"/>
    <cellStyle name="Protected" xfId="10838"/>
    <cellStyle name="Puslapis1" xfId="2970"/>
    <cellStyle name="Puslapis2" xfId="2971"/>
    <cellStyle name="QTitle" xfId="2972"/>
    <cellStyle name="range" xfId="2973"/>
    <cellStyle name="Ratio" xfId="2974"/>
    <cellStyle name="RatioX" xfId="2975"/>
    <cellStyle name="RebateValue" xfId="2976"/>
    <cellStyle name="Red" xfId="2977"/>
    <cellStyle name="ResellerType" xfId="2978"/>
    <cellStyle name="s_Valuation " xfId="2979"/>
    <cellStyle name="s_Valuation _WACC Analysis" xfId="2980"/>
    <cellStyle name="s_Valuation _WACC Analysis_лизинг и страхование" xfId="2981"/>
    <cellStyle name="s_Valuation _WACC Analysis_лизинг и страхование_Денежный поток ЗАО ЭПИ-2008г.(в объемах декабря)2811  ПОСЛЕДНИЙ (Перераб. с изм. старахованием)" xfId="2982"/>
    <cellStyle name="s_Valuation _WACC Analysis_ЛИЗИНГовый КАЛЕНДАРЬ" xfId="2983"/>
    <cellStyle name="s_Valuation _WACC Analysis_ЛИЗИНГовый КАЛЕНДАРЬ_Денежный поток ЗАО ЭПИ-2008г.(в объемах декабря)2811  ПОСЛЕДНИЙ (Перераб. с изм. старахованием)" xfId="2984"/>
    <cellStyle name="s_Valuation _WACC Analysis_План ФХД котельной (ТЭЦ) от 22.01.08 последняя версия А3" xfId="2985"/>
    <cellStyle name="s_Valuation _WACC Analysis_ПУШКИНО ( прир.ГАЗ  2009-2014 проектная мощность вар1" xfId="2986"/>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987"/>
    <cellStyle name="s_Valuation _лизинг и страхование" xfId="2988"/>
    <cellStyle name="s_Valuation _лизинг и страхование_Денежный поток ЗАО ЭПИ-2008г.(в объемах декабря)2811  ПОСЛЕДНИЙ (Перераб. с изм. старахованием)" xfId="2989"/>
    <cellStyle name="s_Valuation _ЛИЗИНГовый КАЛЕНДАРЬ" xfId="2990"/>
    <cellStyle name="s_Valuation _ЛИЗИНГовый КАЛЕНДАРЬ_Денежный поток ЗАО ЭПИ-2008г.(в объемах декабря)2811  ПОСЛЕДНИЙ (Перераб. с изм. старахованием)" xfId="2991"/>
    <cellStyle name="s_Valuation _План ФХД котельной (ТЭЦ) от 22.01.08 последняя версия А3" xfId="2992"/>
    <cellStyle name="s_Valuation _ПУШКИНО ( прир.ГАЗ  2009-2014 проектная мощность вар1" xfId="2993"/>
    <cellStyle name="s_Valuation _ПУШКИНО ( прир.ГАЗ  2009-2014 проектная мощность вар1_Денежный поток ЗАО ЭПИ-2008г.(в объемах декабря)2811  ПОСЛЕДНИЙ (Перераб. с изм. старахованием)" xfId="2994"/>
    <cellStyle name="S0" xfId="159"/>
    <cellStyle name="S1" xfId="160"/>
    <cellStyle name="S10" xfId="161"/>
    <cellStyle name="S10 2" xfId="2995"/>
    <cellStyle name="S11" xfId="162"/>
    <cellStyle name="S12" xfId="163"/>
    <cellStyle name="S13" xfId="164"/>
    <cellStyle name="S14" xfId="2996"/>
    <cellStyle name="S15" xfId="2997"/>
    <cellStyle name="S16" xfId="2998"/>
    <cellStyle name="S17" xfId="2999"/>
    <cellStyle name="S18" xfId="3000"/>
    <cellStyle name="S19" xfId="3001"/>
    <cellStyle name="S2" xfId="165"/>
    <cellStyle name="S20" xfId="3002"/>
    <cellStyle name="S20 2" xfId="3003"/>
    <cellStyle name="S21" xfId="3004"/>
    <cellStyle name="S22" xfId="3005"/>
    <cellStyle name="S23" xfId="3006"/>
    <cellStyle name="S24" xfId="3007"/>
    <cellStyle name="S3" xfId="166"/>
    <cellStyle name="S4" xfId="167"/>
    <cellStyle name="S5" xfId="168"/>
    <cellStyle name="S6" xfId="169"/>
    <cellStyle name="S7" xfId="170"/>
    <cellStyle name="S8" xfId="171"/>
    <cellStyle name="S9" xfId="172"/>
    <cellStyle name="Salomon Logo" xfId="3008"/>
    <cellStyle name="Sample" xfId="3009"/>
    <cellStyle name="SAPBEXaggData" xfId="3010"/>
    <cellStyle name="SAPBEXaggData 2" xfId="3011"/>
    <cellStyle name="SAPBEXaggData 3" xfId="3012"/>
    <cellStyle name="SAPBEXaggData 4" xfId="3013"/>
    <cellStyle name="SAPBEXaggData_Постановка_под_напряжение_объектов_ВЛ_и_ПС_в_2011_году" xfId="3014"/>
    <cellStyle name="SAPBEXaggDataEmph" xfId="3015"/>
    <cellStyle name="SAPBEXaggDataEmph 2" xfId="3016"/>
    <cellStyle name="SAPBEXaggDataEmph 3" xfId="3017"/>
    <cellStyle name="SAPBEXaggDataEmph 4" xfId="3018"/>
    <cellStyle name="SAPBEXaggItem" xfId="4"/>
    <cellStyle name="SAPBEXaggItem 2" xfId="3019"/>
    <cellStyle name="SAPBEXaggItem 3" xfId="3020"/>
    <cellStyle name="SAPBEXaggItem 4" xfId="3021"/>
    <cellStyle name="SAPBEXaggItemX" xfId="3022"/>
    <cellStyle name="SAPBEXaggItemX 2" xfId="3023"/>
    <cellStyle name="SAPBEXaggItemX 3" xfId="3024"/>
    <cellStyle name="SAPBEXaggItemX 4" xfId="3025"/>
    <cellStyle name="SAPBEXchaText" xfId="3026"/>
    <cellStyle name="SAPBEXchaText 2" xfId="3027"/>
    <cellStyle name="SAPBEXchaText 2 2" xfId="3028"/>
    <cellStyle name="SAPBEXchaText 3" xfId="3029"/>
    <cellStyle name="SAPBEXchaText 3 2" xfId="3030"/>
    <cellStyle name="SAPBEXchaText 4" xfId="3031"/>
    <cellStyle name="SAPBEXchaText 5" xfId="3032"/>
    <cellStyle name="SAPBEXchaText_Критерии_RAB 2011" xfId="3033"/>
    <cellStyle name="SAPBEXexcBad7" xfId="3034"/>
    <cellStyle name="SAPBEXexcBad7 2" xfId="3035"/>
    <cellStyle name="SAPBEXexcBad7 3" xfId="3036"/>
    <cellStyle name="SAPBEXexcBad7 4" xfId="3037"/>
    <cellStyle name="SAPBEXexcBad8" xfId="3038"/>
    <cellStyle name="SAPBEXexcBad8 2" xfId="3039"/>
    <cellStyle name="SAPBEXexcBad8 3" xfId="3040"/>
    <cellStyle name="SAPBEXexcBad8 4" xfId="3041"/>
    <cellStyle name="SAPBEXexcBad9" xfId="3042"/>
    <cellStyle name="SAPBEXexcBad9 2" xfId="3043"/>
    <cellStyle name="SAPBEXexcBad9 3" xfId="3044"/>
    <cellStyle name="SAPBEXexcBad9 4" xfId="3045"/>
    <cellStyle name="SAPBEXexcCritical4" xfId="3046"/>
    <cellStyle name="SAPBEXexcCritical4 2" xfId="3047"/>
    <cellStyle name="SAPBEXexcCritical4 3" xfId="3048"/>
    <cellStyle name="SAPBEXexcCritical4 4" xfId="3049"/>
    <cellStyle name="SAPBEXexcCritical5" xfId="3050"/>
    <cellStyle name="SAPBEXexcCritical5 2" xfId="3051"/>
    <cellStyle name="SAPBEXexcCritical5 3" xfId="3052"/>
    <cellStyle name="SAPBEXexcCritical5 4" xfId="3053"/>
    <cellStyle name="SAPBEXexcCritical6" xfId="3054"/>
    <cellStyle name="SAPBEXexcCritical6 2" xfId="3055"/>
    <cellStyle name="SAPBEXexcCritical6 3" xfId="3056"/>
    <cellStyle name="SAPBEXexcCritical6 4" xfId="3057"/>
    <cellStyle name="SAPBEXexcGood1" xfId="3058"/>
    <cellStyle name="SAPBEXexcGood1 2" xfId="3059"/>
    <cellStyle name="SAPBEXexcGood1 3" xfId="3060"/>
    <cellStyle name="SAPBEXexcGood1 4" xfId="3061"/>
    <cellStyle name="SAPBEXexcGood2" xfId="3062"/>
    <cellStyle name="SAPBEXexcGood2 2" xfId="3063"/>
    <cellStyle name="SAPBEXexcGood2 3" xfId="3064"/>
    <cellStyle name="SAPBEXexcGood2 4" xfId="3065"/>
    <cellStyle name="SAPBEXexcGood3" xfId="3066"/>
    <cellStyle name="SAPBEXexcGood3 2" xfId="3067"/>
    <cellStyle name="SAPBEXexcGood3 3" xfId="3068"/>
    <cellStyle name="SAPBEXexcGood3 4" xfId="3069"/>
    <cellStyle name="SAPBEXfilterDrill" xfId="3070"/>
    <cellStyle name="SAPBEXfilterDrill 2" xfId="3071"/>
    <cellStyle name="SAPBEXfilterDrill 3" xfId="3072"/>
    <cellStyle name="SAPBEXfilterDrill 4" xfId="3073"/>
    <cellStyle name="SAPBEXfilterItem" xfId="3074"/>
    <cellStyle name="SAPBEXfilterItem 2" xfId="3075"/>
    <cellStyle name="SAPBEXfilterText" xfId="3076"/>
    <cellStyle name="SAPBEXfilterText 2" xfId="3077"/>
    <cellStyle name="SAPBEXformats" xfId="3078"/>
    <cellStyle name="SAPBEXformats 2" xfId="3079"/>
    <cellStyle name="SAPBEXformats 2 2" xfId="3080"/>
    <cellStyle name="SAPBEXformats 3" xfId="3081"/>
    <cellStyle name="SAPBEXformats 3 2" xfId="3082"/>
    <cellStyle name="SAPBEXformats 4" xfId="3083"/>
    <cellStyle name="SAPBEXformats 5" xfId="3084"/>
    <cellStyle name="SAPBEXformats_Критерии_RAB 2011" xfId="3085"/>
    <cellStyle name="SAPBEXheaderItem" xfId="3086"/>
    <cellStyle name="SAPBEXheaderItem 2" xfId="3087"/>
    <cellStyle name="SAPBEXheaderItem 3" xfId="3088"/>
    <cellStyle name="SAPBEXheaderItem 4" xfId="3089"/>
    <cellStyle name="SAPBEXheaderText" xfId="3090"/>
    <cellStyle name="SAPBEXheaderText 2" xfId="3091"/>
    <cellStyle name="SAPBEXheaderText 3" xfId="3092"/>
    <cellStyle name="SAPBEXheaderText 4" xfId="3093"/>
    <cellStyle name="SAPBEXHLevel0" xfId="3094"/>
    <cellStyle name="SAPBEXHLevel0 2" xfId="3095"/>
    <cellStyle name="SAPBEXHLevel0 2 2" xfId="3096"/>
    <cellStyle name="SAPBEXHLevel0 3" xfId="3097"/>
    <cellStyle name="SAPBEXHLevel0 3 2" xfId="3098"/>
    <cellStyle name="SAPBEXHLevel0 4" xfId="3099"/>
    <cellStyle name="SAPBEXHLevel0 5" xfId="3100"/>
    <cellStyle name="SAPBEXHLevel0_Критерии_RAB 2011" xfId="3101"/>
    <cellStyle name="SAPBEXHLevel0X" xfId="3102"/>
    <cellStyle name="SAPBEXHLevel0X 2" xfId="3103"/>
    <cellStyle name="SAPBEXHLevel0X 2 2" xfId="3104"/>
    <cellStyle name="SAPBEXHLevel0X 3" xfId="3105"/>
    <cellStyle name="SAPBEXHLevel0X 3 2" xfId="3106"/>
    <cellStyle name="SAPBEXHLevel0X 4" xfId="3107"/>
    <cellStyle name="SAPBEXHLevel0X 5" xfId="3108"/>
    <cellStyle name="SAPBEXHLevel0X_Критерии_RAB 2011" xfId="3109"/>
    <cellStyle name="SAPBEXHLevel1" xfId="3110"/>
    <cellStyle name="SAPBEXHLevel1 2" xfId="3111"/>
    <cellStyle name="SAPBEXHLevel1 2 2" xfId="3112"/>
    <cellStyle name="SAPBEXHLevel1 3" xfId="3113"/>
    <cellStyle name="SAPBEXHLevel1 3 2" xfId="3114"/>
    <cellStyle name="SAPBEXHLevel1 4" xfId="3115"/>
    <cellStyle name="SAPBEXHLevel1 5" xfId="3116"/>
    <cellStyle name="SAPBEXHLevel1_Критерии_RAB 2011" xfId="3117"/>
    <cellStyle name="SAPBEXHLevel1X" xfId="3118"/>
    <cellStyle name="SAPBEXHLevel1X 2" xfId="3119"/>
    <cellStyle name="SAPBEXHLevel1X 2 2" xfId="3120"/>
    <cellStyle name="SAPBEXHLevel1X 3" xfId="3121"/>
    <cellStyle name="SAPBEXHLevel1X 3 2" xfId="3122"/>
    <cellStyle name="SAPBEXHLevel1X 4" xfId="3123"/>
    <cellStyle name="SAPBEXHLevel1X 5" xfId="3124"/>
    <cellStyle name="SAPBEXHLevel1X_Критерии_RAB 2011" xfId="3125"/>
    <cellStyle name="SAPBEXHLevel2" xfId="3126"/>
    <cellStyle name="SAPBEXHLevel2 2" xfId="3127"/>
    <cellStyle name="SAPBEXHLevel2 2 2" xfId="3128"/>
    <cellStyle name="SAPBEXHLevel2 3" xfId="3129"/>
    <cellStyle name="SAPBEXHLevel2 3 2" xfId="3130"/>
    <cellStyle name="SAPBEXHLevel2 4" xfId="3131"/>
    <cellStyle name="SAPBEXHLevel2 5" xfId="3132"/>
    <cellStyle name="SAPBEXHLevel2_Критерии_RAB 2011" xfId="3133"/>
    <cellStyle name="SAPBEXHLevel2X" xfId="3134"/>
    <cellStyle name="SAPBEXHLevel2X 2" xfId="3135"/>
    <cellStyle name="SAPBEXHLevel2X 2 2" xfId="3136"/>
    <cellStyle name="SAPBEXHLevel2X 3" xfId="3137"/>
    <cellStyle name="SAPBEXHLevel2X 3 2" xfId="3138"/>
    <cellStyle name="SAPBEXHLevel2X 4" xfId="3139"/>
    <cellStyle name="SAPBEXHLevel2X 5" xfId="3140"/>
    <cellStyle name="SAPBEXHLevel2X_Критерии_RAB 2011" xfId="3141"/>
    <cellStyle name="SAPBEXHLevel3" xfId="3142"/>
    <cellStyle name="SAPBEXHLevel3 2" xfId="3143"/>
    <cellStyle name="SAPBEXHLevel3 2 2" xfId="3144"/>
    <cellStyle name="SAPBEXHLevel3 3" xfId="3145"/>
    <cellStyle name="SAPBEXHLevel3 3 2" xfId="3146"/>
    <cellStyle name="SAPBEXHLevel3 4" xfId="3147"/>
    <cellStyle name="SAPBEXHLevel3 5" xfId="3148"/>
    <cellStyle name="SAPBEXHLevel3_Критерии_RAB 2011" xfId="3149"/>
    <cellStyle name="SAPBEXHLevel3X" xfId="3150"/>
    <cellStyle name="SAPBEXHLevel3X 2" xfId="3151"/>
    <cellStyle name="SAPBEXHLevel3X 2 2" xfId="3152"/>
    <cellStyle name="SAPBEXHLevel3X 3" xfId="3153"/>
    <cellStyle name="SAPBEXHLevel3X 3 2" xfId="3154"/>
    <cellStyle name="SAPBEXHLevel3X 4" xfId="3155"/>
    <cellStyle name="SAPBEXHLevel3X 5" xfId="3156"/>
    <cellStyle name="SAPBEXHLevel3X_Критерии_RAB 2011" xfId="3157"/>
    <cellStyle name="SAPBEXinputData" xfId="3158"/>
    <cellStyle name="SAPBEXinputData 2" xfId="3159"/>
    <cellStyle name="SAPBEXinputData 3" xfId="3160"/>
    <cellStyle name="SAPBEXinputData 4" xfId="3161"/>
    <cellStyle name="SAPBEXItemHeader" xfId="3162"/>
    <cellStyle name="SAPBEXresData" xfId="3163"/>
    <cellStyle name="SAPBEXresData 2" xfId="3164"/>
    <cellStyle name="SAPBEXresData 3" xfId="3165"/>
    <cellStyle name="SAPBEXresData 4" xfId="3166"/>
    <cellStyle name="SAPBEXresDataEmph" xfId="3167"/>
    <cellStyle name="SAPBEXresDataEmph 2" xfId="3168"/>
    <cellStyle name="SAPBEXresDataEmph 3" xfId="3169"/>
    <cellStyle name="SAPBEXresDataEmph 4" xfId="3170"/>
    <cellStyle name="SAPBEXresItem" xfId="3171"/>
    <cellStyle name="SAPBEXresItem 2" xfId="3172"/>
    <cellStyle name="SAPBEXresItem 3" xfId="3173"/>
    <cellStyle name="SAPBEXresItem 4" xfId="3174"/>
    <cellStyle name="SAPBEXresItemX" xfId="3175"/>
    <cellStyle name="SAPBEXresItemX 2" xfId="3176"/>
    <cellStyle name="SAPBEXresItemX 3" xfId="3177"/>
    <cellStyle name="SAPBEXresItemX 4" xfId="3178"/>
    <cellStyle name="SAPBEXstdData" xfId="5"/>
    <cellStyle name="SAPBEXstdData 2" xfId="3179"/>
    <cellStyle name="SAPBEXstdData 3" xfId="3180"/>
    <cellStyle name="SAPBEXstdData 4" xfId="3181"/>
    <cellStyle name="SAPBEXstdData 5" xfId="3182"/>
    <cellStyle name="SAPBEXstdData_Постановка_под_напряжение_объектов_ВЛ_и_ПС_в_2011_году" xfId="3183"/>
    <cellStyle name="SAPBEXstdDataEmph" xfId="3184"/>
    <cellStyle name="SAPBEXstdDataEmph 2" xfId="3185"/>
    <cellStyle name="SAPBEXstdDataEmph 3" xfId="3186"/>
    <cellStyle name="SAPBEXstdDataEmph 4" xfId="3187"/>
    <cellStyle name="SAPBEXstdItem" xfId="6"/>
    <cellStyle name="SAPBEXstdItem 2" xfId="7"/>
    <cellStyle name="SAPBEXstdItem 2 2" xfId="3188"/>
    <cellStyle name="SAPBEXstdItem 3" xfId="3189"/>
    <cellStyle name="SAPBEXstdItem 3 2" xfId="3190"/>
    <cellStyle name="SAPBEXstdItem 4" xfId="3191"/>
    <cellStyle name="SAPBEXstdItem 5" xfId="3192"/>
    <cellStyle name="SAPBEXstdItem_10.инвест" xfId="3193"/>
    <cellStyle name="SAPBEXstdItemX" xfId="3194"/>
    <cellStyle name="SAPBEXstdItemX 2" xfId="3195"/>
    <cellStyle name="SAPBEXstdItemX 2 2" xfId="3196"/>
    <cellStyle name="SAPBEXstdItemX 3" xfId="3197"/>
    <cellStyle name="SAPBEXstdItemX 3 2" xfId="3198"/>
    <cellStyle name="SAPBEXstdItemX 4" xfId="3199"/>
    <cellStyle name="SAPBEXstdItemX 5" xfId="3200"/>
    <cellStyle name="SAPBEXstdItemX_Критерии_RAB 2011" xfId="3201"/>
    <cellStyle name="SAPBEXtitle" xfId="3202"/>
    <cellStyle name="SAPBEXtitle 2" xfId="3203"/>
    <cellStyle name="SAPBEXunassignedItem" xfId="3204"/>
    <cellStyle name="SAPBEXundefined" xfId="3205"/>
    <cellStyle name="SAPBEXundefined 2" xfId="3206"/>
    <cellStyle name="SAPBEXundefined 3" xfId="3207"/>
    <cellStyle name="SAPBEXundefined 4" xfId="3208"/>
    <cellStyle name="ScotchRule" xfId="3209"/>
    <cellStyle name="ScripFactor" xfId="3210"/>
    <cellStyle name="SectionHeading" xfId="3211"/>
    <cellStyle name="SEM-BPS-data" xfId="3212"/>
    <cellStyle name="SEM-BPS-head" xfId="3213"/>
    <cellStyle name="SEM-BPS-headdata" xfId="3214"/>
    <cellStyle name="SEM-BPS-headdata 2" xfId="3215"/>
    <cellStyle name="SEM-BPS-headdata 2 2" xfId="3216"/>
    <cellStyle name="SEM-BPS-headdata 3" xfId="3217"/>
    <cellStyle name="SEM-BPS-headdata 3 2" xfId="3218"/>
    <cellStyle name="SEM-BPS-headdata 4" xfId="3219"/>
    <cellStyle name="SEM-BPS-headkey" xfId="3220"/>
    <cellStyle name="SEM-BPS-input-on" xfId="3221"/>
    <cellStyle name="SEM-BPS-input-on 2" xfId="3222"/>
    <cellStyle name="SEM-BPS-input-on 2 2" xfId="3223"/>
    <cellStyle name="SEM-BPS-input-on 3" xfId="3224"/>
    <cellStyle name="SEM-BPS-input-on 3 2" xfId="3225"/>
    <cellStyle name="SEM-BPS-input-on 4" xfId="3226"/>
    <cellStyle name="SEM-BPS-key" xfId="3227"/>
    <cellStyle name="SEM-BPS-sub1" xfId="3228"/>
    <cellStyle name="SEM-BPS-sub2" xfId="3229"/>
    <cellStyle name="SEM-BPS-total" xfId="3230"/>
    <cellStyle name="Sheet Title" xfId="3231"/>
    <cellStyle name="Short $" xfId="3232"/>
    <cellStyle name="Show_Sell" xfId="3233"/>
    <cellStyle name="Single Accounting" xfId="3234"/>
    <cellStyle name="Size" xfId="3235"/>
    <cellStyle name="small" xfId="3236"/>
    <cellStyle name="ssp " xfId="3237"/>
    <cellStyle name="st1" xfId="10839"/>
    <cellStyle name="stand_bord" xfId="3238"/>
    <cellStyle name="Standard" xfId="3239"/>
    <cellStyle name="Straipsnis1" xfId="3240"/>
    <cellStyle name="Straipsnis4" xfId="3241"/>
    <cellStyle name="Style 1" xfId="3242"/>
    <cellStyle name="Style 21" xfId="3243"/>
    <cellStyle name="Style 22" xfId="3244"/>
    <cellStyle name="Style 23" xfId="3245"/>
    <cellStyle name="Style 24" xfId="3246"/>
    <cellStyle name="Style 25" xfId="3247"/>
    <cellStyle name="Style 26" xfId="3248"/>
    <cellStyle name="Style 27" xfId="3249"/>
    <cellStyle name="Style 28" xfId="3250"/>
    <cellStyle name="Style 29" xfId="3251"/>
    <cellStyle name="Style 30" xfId="3252"/>
    <cellStyle name="Style 31" xfId="3253"/>
    <cellStyle name="Style 32" xfId="3254"/>
    <cellStyle name="Style 33" xfId="3255"/>
    <cellStyle name="Style 34" xfId="3256"/>
    <cellStyle name="Style 35" xfId="3257"/>
    <cellStyle name="STYLE1 - Style1" xfId="3258"/>
    <cellStyle name="Styles" xfId="3259"/>
    <cellStyle name="Subtitle" xfId="3260"/>
    <cellStyle name="Summe" xfId="3261"/>
    <cellStyle name="t" xfId="3262"/>
    <cellStyle name="t_Manager" xfId="3263"/>
    <cellStyle name="t_Manager_лизинг и страхование" xfId="3264"/>
    <cellStyle name="t_Manager_лизинг и страхование_Денежный поток ЗАО ЭПИ-2008г.(в объемах декабря)2811  ПОСЛЕДНИЙ (Перераб. с изм. старахованием)" xfId="3265"/>
    <cellStyle name="t_Manager_ЛИЗИНГовый КАЛЕНДАРЬ" xfId="3266"/>
    <cellStyle name="t_Manager_ЛИЗИНГовый КАЛЕНДАРЬ_Денежный поток ЗАО ЭПИ-2008г.(в объемах декабря)2811  ПОСЛЕДНИЙ (Перераб. с изм. старахованием)" xfId="3267"/>
    <cellStyle name="t_Manager_План ФХД котельной (ТЭЦ) от 22.01.08 последняя версия А3" xfId="3268"/>
    <cellStyle name="t_Manager_ПУШКИНО ( прир.ГАЗ  2009-2014 проектная мощность вар1" xfId="3269"/>
    <cellStyle name="t_Manager_ПУШКИНО ( прир.ГАЗ  2009-2014 проектная мощность вар1_Денежный поток ЗАО ЭПИ-2008г.(в объемах декабря)2811  ПОСЛЕДНИЙ (Перераб. с изм. старахованием)" xfId="3270"/>
    <cellStyle name="t_лизинг и страхование" xfId="3271"/>
    <cellStyle name="t_лизинг и страхование_Денежный поток ЗАО ЭПИ-2008г.(в объемах декабря)2811  ПОСЛЕДНИЙ (Перераб. с изм. старахованием)" xfId="3272"/>
    <cellStyle name="t_ЛИЗИНГовый КАЛЕНДАРЬ" xfId="3273"/>
    <cellStyle name="t_ЛИЗИНГовый КАЛЕНДАРЬ_Денежный поток ЗАО ЭПИ-2008г.(в объемах декабря)2811  ПОСЛЕДНИЙ (Перераб. с изм. старахованием)" xfId="3274"/>
    <cellStyle name="t_План ФХД котельной (ТЭЦ) от 22.01.08 последняя версия А3" xfId="3275"/>
    <cellStyle name="t_ПУШКИНО ( прир.ГАЗ  2009-2014 проектная мощность вар1" xfId="3276"/>
    <cellStyle name="t_ПУШКИНО ( прир.ГАЗ  2009-2014 проектная мощность вар1_Денежный поток ЗАО ЭПИ-2008г.(в объемах декабря)2811  ПОСЛЕДНИЙ (Перераб. с изм. старахованием)" xfId="3277"/>
    <cellStyle name="tabel" xfId="3278"/>
    <cellStyle name="Table" xfId="3279"/>
    <cellStyle name="Table Head" xfId="3280"/>
    <cellStyle name="Table Head Aligned" xfId="3281"/>
    <cellStyle name="Table Head Blue" xfId="3282"/>
    <cellStyle name="Table Head Green" xfId="3283"/>
    <cellStyle name="Table Head_Val_Sum_Graph" xfId="3284"/>
    <cellStyle name="Table Heading" xfId="3285"/>
    <cellStyle name="Table Heading 2" xfId="3286"/>
    <cellStyle name="Table Heading 2 2" xfId="10840"/>
    <cellStyle name="Table Heading_46EP.2011(v2.0)" xfId="10841"/>
    <cellStyle name="Table Text" xfId="3287"/>
    <cellStyle name="Table Title" xfId="3288"/>
    <cellStyle name="Table Units" xfId="3289"/>
    <cellStyle name="Table_Header" xfId="3290"/>
    <cellStyle name="Term" xfId="3291"/>
    <cellStyle name="Text" xfId="10842"/>
    <cellStyle name="Text [3]" xfId="3292"/>
    <cellStyle name="Text [5]" xfId="3293"/>
    <cellStyle name="Text [6]" xfId="3294"/>
    <cellStyle name="Text 1" xfId="3295"/>
    <cellStyle name="Text Head" xfId="10843"/>
    <cellStyle name="Text Head 1" xfId="3296"/>
    <cellStyle name="Text Indent A" xfId="3297"/>
    <cellStyle name="Text Indent A 2" xfId="3298"/>
    <cellStyle name="Text Indent B" xfId="3299"/>
    <cellStyle name="Text Indent B 2" xfId="3300"/>
    <cellStyle name="Text Indent C" xfId="3301"/>
    <cellStyle name="Text Indent C 2" xfId="3302"/>
    <cellStyle name="Tickmark" xfId="3303"/>
    <cellStyle name="Times 10" xfId="3304"/>
    <cellStyle name="Times 12" xfId="3305"/>
    <cellStyle name="Title" xfId="3306"/>
    <cellStyle name="Title 10" xfId="3307"/>
    <cellStyle name="Title 11" xfId="3308"/>
    <cellStyle name="Title 12" xfId="3309"/>
    <cellStyle name="Title 13" xfId="3310"/>
    <cellStyle name="Title 2" xfId="3311"/>
    <cellStyle name="Title 2 2" xfId="11257"/>
    <cellStyle name="Title 2 3" xfId="11258"/>
    <cellStyle name="Title 2 4" xfId="11259"/>
    <cellStyle name="Title 2 5" xfId="11260"/>
    <cellStyle name="Title 3" xfId="3312"/>
    <cellStyle name="Title 4" xfId="173"/>
    <cellStyle name="Title 5" xfId="3313"/>
    <cellStyle name="Title 6" xfId="3314"/>
    <cellStyle name="Title 7" xfId="3315"/>
    <cellStyle name="Title 8" xfId="3316"/>
    <cellStyle name="Title 9" xfId="3317"/>
    <cellStyle name="Titles" xfId="3318"/>
    <cellStyle name="Total" xfId="3319"/>
    <cellStyle name="Total 10" xfId="3320"/>
    <cellStyle name="Total 11" xfId="3321"/>
    <cellStyle name="Total 12" xfId="3322"/>
    <cellStyle name="Total 13" xfId="3323"/>
    <cellStyle name="Total 2" xfId="3324"/>
    <cellStyle name="Total 3" xfId="3325"/>
    <cellStyle name="Total 4" xfId="3326"/>
    <cellStyle name="Total 5" xfId="3327"/>
    <cellStyle name="Total 6" xfId="3328"/>
    <cellStyle name="Total 7" xfId="3329"/>
    <cellStyle name="Total 8" xfId="3330"/>
    <cellStyle name="Total 9" xfId="3331"/>
    <cellStyle name="Total_Xl0000026" xfId="3332"/>
    <cellStyle name="TotalCurrency" xfId="10844"/>
    <cellStyle name="TypeNote" xfId="3333"/>
    <cellStyle name="Undefiniert" xfId="3334"/>
    <cellStyle name="Underline_Single" xfId="3335"/>
    <cellStyle name="Unit" xfId="3336"/>
    <cellStyle name="Unit 2" xfId="3337"/>
    <cellStyle name="UnitOfMeasure" xfId="3338"/>
    <cellStyle name="Units" xfId="3339"/>
    <cellStyle name="USD" xfId="3340"/>
    <cellStyle name="USD 2" xfId="3341"/>
    <cellStyle name="Validation" xfId="3342"/>
    <cellStyle name="Valiotsikko" xfId="3343"/>
    <cellStyle name="Value" xfId="3344"/>
    <cellStyle name="Valuta [0]_Arcen" xfId="3345"/>
    <cellStyle name="Valuta_Arcen" xfId="3346"/>
    <cellStyle name="Vertical" xfId="3347"/>
    <cellStyle name="Vertical 2" xfId="3348"/>
    <cellStyle name="Wahrung [0]_Bilanz" xfId="3349"/>
    <cellStyle name="Währung [0]_laroux" xfId="3350"/>
    <cellStyle name="Wahrung_Bilanz" xfId="3351"/>
    <cellStyle name="Währung_laroux" xfId="3352"/>
    <cellStyle name="Walutowy [0]_1" xfId="3353"/>
    <cellStyle name="Walutowy_1" xfId="3354"/>
    <cellStyle name="Warning Text" xfId="3355"/>
    <cellStyle name="Warning Text 10" xfId="3356"/>
    <cellStyle name="Warning Text 11" xfId="3357"/>
    <cellStyle name="Warning Text 12" xfId="3358"/>
    <cellStyle name="Warning Text 13" xfId="3359"/>
    <cellStyle name="Warning Text 2" xfId="3360"/>
    <cellStyle name="Warning Text 3" xfId="3361"/>
    <cellStyle name="Warning Text 4" xfId="3362"/>
    <cellStyle name="Warning Text 5" xfId="3363"/>
    <cellStyle name="Warning Text 6" xfId="3364"/>
    <cellStyle name="Warning Text 7" xfId="3365"/>
    <cellStyle name="Warning Text 8" xfId="3366"/>
    <cellStyle name="Warning Text 9" xfId="3367"/>
    <cellStyle name="white" xfId="3368"/>
    <cellStyle name="Wдhrung [0]_Compiling Utility Macros" xfId="3369"/>
    <cellStyle name="Wдhrung_Compiling Utility Macros" xfId="3370"/>
    <cellStyle name="Year" xfId="3371"/>
    <cellStyle name="Year, Actual" xfId="3372"/>
    <cellStyle name="Year, Expected" xfId="3373"/>
    <cellStyle name="Year_Доходник1" xfId="3374"/>
    <cellStyle name="YelNumbersCurr" xfId="3375"/>
    <cellStyle name="Yen" xfId="3376"/>
    <cellStyle name="Акцент1 10" xfId="3377"/>
    <cellStyle name="Акцент1 11" xfId="3378"/>
    <cellStyle name="Акцент1 12" xfId="3379"/>
    <cellStyle name="Акцент1 13" xfId="3380"/>
    <cellStyle name="Акцент1 2" xfId="174"/>
    <cellStyle name="Акцент1 2 10" xfId="3381"/>
    <cellStyle name="Акцент1 2 11" xfId="3382"/>
    <cellStyle name="Акцент1 2 12" xfId="3383"/>
    <cellStyle name="Акцент1 2 13" xfId="3384"/>
    <cellStyle name="Акцент1 2 2" xfId="3385"/>
    <cellStyle name="Акцент1 2 2 2" xfId="3386"/>
    <cellStyle name="Акцент1 2 3" xfId="3387"/>
    <cellStyle name="Акцент1 2 3 2" xfId="3388"/>
    <cellStyle name="Акцент1 2 4" xfId="3389"/>
    <cellStyle name="Акцент1 2 4 2" xfId="3390"/>
    <cellStyle name="Акцент1 2 5" xfId="3391"/>
    <cellStyle name="Акцент1 2 5 2" xfId="3392"/>
    <cellStyle name="Акцент1 2 6" xfId="3393"/>
    <cellStyle name="Акцент1 2 7" xfId="3394"/>
    <cellStyle name="Акцент1 2 8" xfId="3395"/>
    <cellStyle name="Акцент1 2 9" xfId="3396"/>
    <cellStyle name="Акцент1 2_БДР на 2011 г от 18.03.2011 г подписанный" xfId="3397"/>
    <cellStyle name="Акцент1 3" xfId="3398"/>
    <cellStyle name="Акцент1 3 2" xfId="3399"/>
    <cellStyle name="Акцент1 4" xfId="3400"/>
    <cellStyle name="Акцент1 4 2" xfId="3401"/>
    <cellStyle name="Акцент1 5" xfId="3402"/>
    <cellStyle name="Акцент1 5 2" xfId="3403"/>
    <cellStyle name="Акцент1 6" xfId="3404"/>
    <cellStyle name="Акцент1 6 2" xfId="3405"/>
    <cellStyle name="Акцент1 7" xfId="3406"/>
    <cellStyle name="Акцент1 7 2" xfId="3407"/>
    <cellStyle name="Акцент1 8" xfId="3408"/>
    <cellStyle name="Акцент1 8 2" xfId="3409"/>
    <cellStyle name="Акцент1 9" xfId="3410"/>
    <cellStyle name="Акцент1 9 2" xfId="3411"/>
    <cellStyle name="Акцент2 10" xfId="3412"/>
    <cellStyle name="Акцент2 11" xfId="3413"/>
    <cellStyle name="Акцент2 12" xfId="3414"/>
    <cellStyle name="Акцент2 13" xfId="3415"/>
    <cellStyle name="Акцент2 2" xfId="175"/>
    <cellStyle name="Акцент2 2 10" xfId="3416"/>
    <cellStyle name="Акцент2 2 11" xfId="3417"/>
    <cellStyle name="Акцент2 2 12" xfId="3418"/>
    <cellStyle name="Акцент2 2 13" xfId="3419"/>
    <cellStyle name="Акцент2 2 2" xfId="3420"/>
    <cellStyle name="Акцент2 2 2 2" xfId="3421"/>
    <cellStyle name="Акцент2 2 3" xfId="3422"/>
    <cellStyle name="Акцент2 2 3 2" xfId="3423"/>
    <cellStyle name="Акцент2 2 4" xfId="3424"/>
    <cellStyle name="Акцент2 2 4 2" xfId="3425"/>
    <cellStyle name="Акцент2 2 5" xfId="3426"/>
    <cellStyle name="Акцент2 2 5 2" xfId="3427"/>
    <cellStyle name="Акцент2 2 6" xfId="3428"/>
    <cellStyle name="Акцент2 2 7" xfId="3429"/>
    <cellStyle name="Акцент2 2 8" xfId="3430"/>
    <cellStyle name="Акцент2 2 9" xfId="3431"/>
    <cellStyle name="Акцент2 2_БДР на 2011 г от 18.03.2011 г подписанный" xfId="3432"/>
    <cellStyle name="Акцент2 3" xfId="3433"/>
    <cellStyle name="Акцент2 3 2" xfId="3434"/>
    <cellStyle name="Акцент2 4" xfId="3435"/>
    <cellStyle name="Акцент2 4 2" xfId="3436"/>
    <cellStyle name="Акцент2 5" xfId="3437"/>
    <cellStyle name="Акцент2 5 2" xfId="3438"/>
    <cellStyle name="Акцент2 6" xfId="3439"/>
    <cellStyle name="Акцент2 6 2" xfId="3440"/>
    <cellStyle name="Акцент2 7" xfId="3441"/>
    <cellStyle name="Акцент2 7 2" xfId="3442"/>
    <cellStyle name="Акцент2 8" xfId="3443"/>
    <cellStyle name="Акцент2 8 2" xfId="3444"/>
    <cellStyle name="Акцент2 9" xfId="3445"/>
    <cellStyle name="Акцент2 9 2" xfId="3446"/>
    <cellStyle name="Акцент3 10" xfId="3447"/>
    <cellStyle name="Акцент3 11" xfId="3448"/>
    <cellStyle name="Акцент3 12" xfId="3449"/>
    <cellStyle name="Акцент3 13" xfId="3450"/>
    <cellStyle name="Акцент3 2" xfId="176"/>
    <cellStyle name="Акцент3 2 10" xfId="3451"/>
    <cellStyle name="Акцент3 2 11" xfId="3452"/>
    <cellStyle name="Акцент3 2 12" xfId="3453"/>
    <cellStyle name="Акцент3 2 13" xfId="3454"/>
    <cellStyle name="Акцент3 2 2" xfId="3455"/>
    <cellStyle name="Акцент3 2 2 2" xfId="3456"/>
    <cellStyle name="Акцент3 2 3" xfId="3457"/>
    <cellStyle name="Акцент3 2 3 2" xfId="3458"/>
    <cellStyle name="Акцент3 2 4" xfId="3459"/>
    <cellStyle name="Акцент3 2 4 2" xfId="3460"/>
    <cellStyle name="Акцент3 2 5" xfId="3461"/>
    <cellStyle name="Акцент3 2 5 2" xfId="3462"/>
    <cellStyle name="Акцент3 2 6" xfId="3463"/>
    <cellStyle name="Акцент3 2 7" xfId="3464"/>
    <cellStyle name="Акцент3 2 8" xfId="3465"/>
    <cellStyle name="Акцент3 2 9" xfId="3466"/>
    <cellStyle name="Акцент3 2_БДР на 2011 г от 18.03.2011 г подписанный" xfId="3467"/>
    <cellStyle name="Акцент3 3" xfId="3468"/>
    <cellStyle name="Акцент3 3 2" xfId="3469"/>
    <cellStyle name="Акцент3 4" xfId="3470"/>
    <cellStyle name="Акцент3 4 2" xfId="3471"/>
    <cellStyle name="Акцент3 5" xfId="3472"/>
    <cellStyle name="Акцент3 5 2" xfId="3473"/>
    <cellStyle name="Акцент3 6" xfId="3474"/>
    <cellStyle name="Акцент3 6 2" xfId="3475"/>
    <cellStyle name="Акцент3 7" xfId="3476"/>
    <cellStyle name="Акцент3 7 2" xfId="3477"/>
    <cellStyle name="Акцент3 8" xfId="3478"/>
    <cellStyle name="Акцент3 8 2" xfId="3479"/>
    <cellStyle name="Акцент3 9" xfId="3480"/>
    <cellStyle name="Акцент3 9 2" xfId="3481"/>
    <cellStyle name="Акцент4 10" xfId="3482"/>
    <cellStyle name="Акцент4 11" xfId="3483"/>
    <cellStyle name="Акцент4 12" xfId="3484"/>
    <cellStyle name="Акцент4 13" xfId="3485"/>
    <cellStyle name="Акцент4 2" xfId="177"/>
    <cellStyle name="Акцент4 2 10" xfId="3486"/>
    <cellStyle name="Акцент4 2 11" xfId="3487"/>
    <cellStyle name="Акцент4 2 12" xfId="3488"/>
    <cellStyle name="Акцент4 2 13" xfId="3489"/>
    <cellStyle name="Акцент4 2 2" xfId="3490"/>
    <cellStyle name="Акцент4 2 2 2" xfId="3491"/>
    <cellStyle name="Акцент4 2 3" xfId="3492"/>
    <cellStyle name="Акцент4 2 3 2" xfId="3493"/>
    <cellStyle name="Акцент4 2 4" xfId="3494"/>
    <cellStyle name="Акцент4 2 4 2" xfId="3495"/>
    <cellStyle name="Акцент4 2 5" xfId="3496"/>
    <cellStyle name="Акцент4 2 5 2" xfId="3497"/>
    <cellStyle name="Акцент4 2 6" xfId="3498"/>
    <cellStyle name="Акцент4 2 7" xfId="3499"/>
    <cellStyle name="Акцент4 2 8" xfId="3500"/>
    <cellStyle name="Акцент4 2 9" xfId="3501"/>
    <cellStyle name="Акцент4 2_БДР на 2011 г от 18.03.2011 г подписанный" xfId="3502"/>
    <cellStyle name="Акцент4 3" xfId="3503"/>
    <cellStyle name="Акцент4 3 2" xfId="3504"/>
    <cellStyle name="Акцент4 4" xfId="3505"/>
    <cellStyle name="Акцент4 4 2" xfId="3506"/>
    <cellStyle name="Акцент4 5" xfId="3507"/>
    <cellStyle name="Акцент4 5 2" xfId="3508"/>
    <cellStyle name="Акцент4 6" xfId="3509"/>
    <cellStyle name="Акцент4 6 2" xfId="3510"/>
    <cellStyle name="Акцент4 7" xfId="3511"/>
    <cellStyle name="Акцент4 7 2" xfId="3512"/>
    <cellStyle name="Акцент4 8" xfId="3513"/>
    <cellStyle name="Акцент4 8 2" xfId="3514"/>
    <cellStyle name="Акцент4 9" xfId="3515"/>
    <cellStyle name="Акцент4 9 2" xfId="3516"/>
    <cellStyle name="Акцент5 10" xfId="3517"/>
    <cellStyle name="Акцент5 11" xfId="3518"/>
    <cellStyle name="Акцент5 12" xfId="3519"/>
    <cellStyle name="Акцент5 13" xfId="3520"/>
    <cellStyle name="Акцент5 2" xfId="178"/>
    <cellStyle name="Акцент5 2 10" xfId="3521"/>
    <cellStyle name="Акцент5 2 11" xfId="3522"/>
    <cellStyle name="Акцент5 2 12" xfId="3523"/>
    <cellStyle name="Акцент5 2 13" xfId="3524"/>
    <cellStyle name="Акцент5 2 2" xfId="3525"/>
    <cellStyle name="Акцент5 2 2 2" xfId="3526"/>
    <cellStyle name="Акцент5 2 3" xfId="3527"/>
    <cellStyle name="Акцент5 2 3 2" xfId="3528"/>
    <cellStyle name="Акцент5 2 4" xfId="3529"/>
    <cellStyle name="Акцент5 2 4 2" xfId="3530"/>
    <cellStyle name="Акцент5 2 5" xfId="3531"/>
    <cellStyle name="Акцент5 2 5 2" xfId="3532"/>
    <cellStyle name="Акцент5 2 6" xfId="3533"/>
    <cellStyle name="Акцент5 2 7" xfId="3534"/>
    <cellStyle name="Акцент5 2 8" xfId="3535"/>
    <cellStyle name="Акцент5 2 9" xfId="3536"/>
    <cellStyle name="Акцент5 2_БДР на 2011 г от 18.03.2011 г подписанный" xfId="3537"/>
    <cellStyle name="Акцент5 3" xfId="3538"/>
    <cellStyle name="Акцент5 3 2" xfId="3539"/>
    <cellStyle name="Акцент5 4" xfId="3540"/>
    <cellStyle name="Акцент5 4 2" xfId="3541"/>
    <cellStyle name="Акцент5 5" xfId="3542"/>
    <cellStyle name="Акцент5 5 2" xfId="3543"/>
    <cellStyle name="Акцент5 6" xfId="3544"/>
    <cellStyle name="Акцент5 6 2" xfId="3545"/>
    <cellStyle name="Акцент5 7" xfId="3546"/>
    <cellStyle name="Акцент5 7 2" xfId="3547"/>
    <cellStyle name="Акцент5 8" xfId="3548"/>
    <cellStyle name="Акцент5 8 2" xfId="3549"/>
    <cellStyle name="Акцент5 9" xfId="3550"/>
    <cellStyle name="Акцент5 9 2" xfId="3551"/>
    <cellStyle name="Акцент6 10" xfId="3552"/>
    <cellStyle name="Акцент6 11" xfId="3553"/>
    <cellStyle name="Акцент6 12" xfId="3554"/>
    <cellStyle name="Акцент6 13" xfId="3555"/>
    <cellStyle name="Акцент6 2" xfId="179"/>
    <cellStyle name="Акцент6 2 10" xfId="3556"/>
    <cellStyle name="Акцент6 2 11" xfId="3557"/>
    <cellStyle name="Акцент6 2 12" xfId="3558"/>
    <cellStyle name="Акцент6 2 13" xfId="3559"/>
    <cellStyle name="Акцент6 2 2" xfId="3560"/>
    <cellStyle name="Акцент6 2 2 2" xfId="3561"/>
    <cellStyle name="Акцент6 2 3" xfId="3562"/>
    <cellStyle name="Акцент6 2 3 2" xfId="3563"/>
    <cellStyle name="Акцент6 2 4" xfId="3564"/>
    <cellStyle name="Акцент6 2 4 2" xfId="3565"/>
    <cellStyle name="Акцент6 2 5" xfId="3566"/>
    <cellStyle name="Акцент6 2 5 2" xfId="3567"/>
    <cellStyle name="Акцент6 2 6" xfId="3568"/>
    <cellStyle name="Акцент6 2 7" xfId="3569"/>
    <cellStyle name="Акцент6 2 8" xfId="3570"/>
    <cellStyle name="Акцент6 2 9" xfId="3571"/>
    <cellStyle name="Акцент6 2_БДР на 2011 г от 18.03.2011 г подписанный" xfId="3572"/>
    <cellStyle name="Акцент6 3" xfId="3573"/>
    <cellStyle name="Акцент6 3 2" xfId="3574"/>
    <cellStyle name="Акцент6 4" xfId="3575"/>
    <cellStyle name="Акцент6 4 2" xfId="3576"/>
    <cellStyle name="Акцент6 5" xfId="3577"/>
    <cellStyle name="Акцент6 5 2" xfId="3578"/>
    <cellStyle name="Акцент6 6" xfId="3579"/>
    <cellStyle name="Акцент6 6 2" xfId="3580"/>
    <cellStyle name="Акцент6 7" xfId="3581"/>
    <cellStyle name="Акцент6 7 2" xfId="3582"/>
    <cellStyle name="Акцент6 8" xfId="3583"/>
    <cellStyle name="Акцент6 8 2" xfId="3584"/>
    <cellStyle name="Акцент6 9" xfId="3585"/>
    <cellStyle name="Акцент6 9 2" xfId="3586"/>
    <cellStyle name="Беззащитный" xfId="180"/>
    <cellStyle name="Беззащитный 2" xfId="3587"/>
    <cellStyle name="вагоны" xfId="3588"/>
    <cellStyle name="Ввод  10" xfId="3589"/>
    <cellStyle name="Ввод  10 2" xfId="3590"/>
    <cellStyle name="Ввод  11" xfId="3591"/>
    <cellStyle name="Ввод  11 2" xfId="3592"/>
    <cellStyle name="Ввод  12" xfId="3593"/>
    <cellStyle name="Ввод  12 2" xfId="3594"/>
    <cellStyle name="Ввод  13" xfId="3595"/>
    <cellStyle name="Ввод  13 2" xfId="3596"/>
    <cellStyle name="Ввод  2" xfId="181"/>
    <cellStyle name="Ввод  2 10" xfId="3597"/>
    <cellStyle name="Ввод  2 10 2" xfId="3598"/>
    <cellStyle name="Ввод  2 11" xfId="3599"/>
    <cellStyle name="Ввод  2 11 2" xfId="3600"/>
    <cellStyle name="Ввод  2 12" xfId="3601"/>
    <cellStyle name="Ввод  2 12 2" xfId="3602"/>
    <cellStyle name="Ввод  2 13" xfId="3603"/>
    <cellStyle name="Ввод  2 14" xfId="3604"/>
    <cellStyle name="Ввод  2 2" xfId="3605"/>
    <cellStyle name="Ввод  2 2 2" xfId="3606"/>
    <cellStyle name="Ввод  2 2 3" xfId="3607"/>
    <cellStyle name="Ввод  2 2 4" xfId="3608"/>
    <cellStyle name="Ввод  2 3" xfId="3609"/>
    <cellStyle name="Ввод  2 3 2" xfId="3610"/>
    <cellStyle name="Ввод  2 3 3" xfId="3611"/>
    <cellStyle name="Ввод  2 3 4" xfId="3612"/>
    <cellStyle name="Ввод  2 4" xfId="3613"/>
    <cellStyle name="Ввод  2 4 2" xfId="3614"/>
    <cellStyle name="Ввод  2 4 3" xfId="3615"/>
    <cellStyle name="Ввод  2 4 4" xfId="3616"/>
    <cellStyle name="Ввод  2 5" xfId="3617"/>
    <cellStyle name="Ввод  2 5 2" xfId="3618"/>
    <cellStyle name="Ввод  2 5 3" xfId="3619"/>
    <cellStyle name="Ввод  2 5 4" xfId="3620"/>
    <cellStyle name="Ввод  2 6" xfId="3621"/>
    <cellStyle name="Ввод  2 6 2" xfId="3622"/>
    <cellStyle name="Ввод  2 6 3" xfId="3623"/>
    <cellStyle name="Ввод  2 7" xfId="3624"/>
    <cellStyle name="Ввод  2 7 2" xfId="3625"/>
    <cellStyle name="Ввод  2 8" xfId="3626"/>
    <cellStyle name="Ввод  2 8 2" xfId="3627"/>
    <cellStyle name="Ввод  2 9" xfId="3628"/>
    <cellStyle name="Ввод  2 9 2" xfId="3629"/>
    <cellStyle name="Ввод  2_46EE.2011(v1.0)" xfId="3630"/>
    <cellStyle name="Ввод  3" xfId="3631"/>
    <cellStyle name="Ввод  3 2" xfId="3632"/>
    <cellStyle name="Ввод  3_46EE.2011(v1.0)" xfId="3633"/>
    <cellStyle name="Ввод  4" xfId="3634"/>
    <cellStyle name="Ввод  4 2" xfId="3635"/>
    <cellStyle name="Ввод  4_46EE.2011(v1.0)" xfId="3636"/>
    <cellStyle name="Ввод  5" xfId="3637"/>
    <cellStyle name="Ввод  5 2" xfId="3638"/>
    <cellStyle name="Ввод  5_46EE.2011(v1.0)" xfId="3639"/>
    <cellStyle name="Ввод  6" xfId="3640"/>
    <cellStyle name="Ввод  6 2" xfId="3641"/>
    <cellStyle name="Ввод  6_46EE.2011(v1.0)" xfId="3642"/>
    <cellStyle name="Ввод  7" xfId="3643"/>
    <cellStyle name="Ввод  7 2" xfId="3644"/>
    <cellStyle name="Ввод  7_46EE.2011(v1.0)" xfId="3645"/>
    <cellStyle name="Ввод  8" xfId="3646"/>
    <cellStyle name="Ввод  8 2" xfId="3647"/>
    <cellStyle name="Ввод  8_46EE.2011(v1.0)" xfId="3648"/>
    <cellStyle name="Ввод  9" xfId="3649"/>
    <cellStyle name="Ввод  9 2" xfId="3650"/>
    <cellStyle name="Ввод  9_46EE.2011(v1.0)" xfId="3651"/>
    <cellStyle name="Верт. заголовок" xfId="10845"/>
    <cellStyle name="Вес_продукта" xfId="10846"/>
    <cellStyle name="Внешняя сылка" xfId="3652"/>
    <cellStyle name="Вывод 10" xfId="3653"/>
    <cellStyle name="Вывод 10 2" xfId="3654"/>
    <cellStyle name="Вывод 11" xfId="3655"/>
    <cellStyle name="Вывод 11 2" xfId="3656"/>
    <cellStyle name="Вывод 12" xfId="3657"/>
    <cellStyle name="Вывод 12 2" xfId="3658"/>
    <cellStyle name="Вывод 13" xfId="3659"/>
    <cellStyle name="Вывод 13 2" xfId="3660"/>
    <cellStyle name="Вывод 2" xfId="182"/>
    <cellStyle name="Вывод 2 10" xfId="3661"/>
    <cellStyle name="Вывод 2 10 2" xfId="3662"/>
    <cellStyle name="Вывод 2 11" xfId="3663"/>
    <cellStyle name="Вывод 2 11 2" xfId="3664"/>
    <cellStyle name="Вывод 2 12" xfId="3665"/>
    <cellStyle name="Вывод 2 12 2" xfId="3666"/>
    <cellStyle name="Вывод 2 13" xfId="3667"/>
    <cellStyle name="Вывод 2 14" xfId="3668"/>
    <cellStyle name="Вывод 2 2" xfId="3669"/>
    <cellStyle name="Вывод 2 2 2" xfId="3670"/>
    <cellStyle name="Вывод 2 2 3" xfId="3671"/>
    <cellStyle name="Вывод 2 2 4" xfId="3672"/>
    <cellStyle name="Вывод 2 3" xfId="3673"/>
    <cellStyle name="Вывод 2 3 2" xfId="3674"/>
    <cellStyle name="Вывод 2 3 3" xfId="3675"/>
    <cellStyle name="Вывод 2 3 4" xfId="3676"/>
    <cellStyle name="Вывод 2 4" xfId="3677"/>
    <cellStyle name="Вывод 2 4 2" xfId="3678"/>
    <cellStyle name="Вывод 2 4 3" xfId="3679"/>
    <cellStyle name="Вывод 2 4 4" xfId="3680"/>
    <cellStyle name="Вывод 2 5" xfId="3681"/>
    <cellStyle name="Вывод 2 5 2" xfId="3682"/>
    <cellStyle name="Вывод 2 5 3" xfId="3683"/>
    <cellStyle name="Вывод 2 5 4" xfId="3684"/>
    <cellStyle name="Вывод 2 6" xfId="3685"/>
    <cellStyle name="Вывод 2 6 2" xfId="3686"/>
    <cellStyle name="Вывод 2 6 3" xfId="3687"/>
    <cellStyle name="Вывод 2 7" xfId="3688"/>
    <cellStyle name="Вывод 2 7 2" xfId="3689"/>
    <cellStyle name="Вывод 2 8" xfId="3690"/>
    <cellStyle name="Вывод 2 8 2" xfId="3691"/>
    <cellStyle name="Вывод 2 9" xfId="3692"/>
    <cellStyle name="Вывод 2 9 2" xfId="3693"/>
    <cellStyle name="Вывод 2_46EE.2011(v1.0)" xfId="3694"/>
    <cellStyle name="Вывод 3" xfId="3695"/>
    <cellStyle name="Вывод 3 2" xfId="3696"/>
    <cellStyle name="Вывод 3_46EE.2011(v1.0)" xfId="3697"/>
    <cellStyle name="Вывод 4" xfId="3698"/>
    <cellStyle name="Вывод 4 2" xfId="3699"/>
    <cellStyle name="Вывод 4_46EE.2011(v1.0)" xfId="3700"/>
    <cellStyle name="Вывод 5" xfId="3701"/>
    <cellStyle name="Вывод 5 2" xfId="3702"/>
    <cellStyle name="Вывод 5_46EE.2011(v1.0)" xfId="3703"/>
    <cellStyle name="Вывод 6" xfId="3704"/>
    <cellStyle name="Вывод 6 2" xfId="3705"/>
    <cellStyle name="Вывод 6_46EE.2011(v1.0)" xfId="3706"/>
    <cellStyle name="Вывод 7" xfId="3707"/>
    <cellStyle name="Вывод 7 2" xfId="3708"/>
    <cellStyle name="Вывод 7_46EE.2011(v1.0)" xfId="3709"/>
    <cellStyle name="Вывод 8" xfId="3710"/>
    <cellStyle name="Вывод 8 2" xfId="3711"/>
    <cellStyle name="Вывод 8_46EE.2011(v1.0)" xfId="3712"/>
    <cellStyle name="Вывод 9" xfId="3713"/>
    <cellStyle name="Вывод 9 2" xfId="3714"/>
    <cellStyle name="Вывод 9_46EE.2011(v1.0)" xfId="3715"/>
    <cellStyle name="Вычисление 10" xfId="3716"/>
    <cellStyle name="Вычисление 10 2" xfId="3717"/>
    <cellStyle name="Вычисление 11" xfId="3718"/>
    <cellStyle name="Вычисление 11 2" xfId="3719"/>
    <cellStyle name="Вычисление 12" xfId="3720"/>
    <cellStyle name="Вычисление 12 2" xfId="3721"/>
    <cellStyle name="Вычисление 13" xfId="3722"/>
    <cellStyle name="Вычисление 13 2" xfId="3723"/>
    <cellStyle name="Вычисление 2" xfId="183"/>
    <cellStyle name="Вычисление 2 10" xfId="3724"/>
    <cellStyle name="Вычисление 2 10 2" xfId="3725"/>
    <cellStyle name="Вычисление 2 11" xfId="3726"/>
    <cellStyle name="Вычисление 2 11 2" xfId="3727"/>
    <cellStyle name="Вычисление 2 12" xfId="3728"/>
    <cellStyle name="Вычисление 2 12 2" xfId="3729"/>
    <cellStyle name="Вычисление 2 13" xfId="3730"/>
    <cellStyle name="Вычисление 2 14" xfId="3731"/>
    <cellStyle name="Вычисление 2 2" xfId="3732"/>
    <cellStyle name="Вычисление 2 2 2" xfId="3733"/>
    <cellStyle name="Вычисление 2 2 3" xfId="3734"/>
    <cellStyle name="Вычисление 2 2 4" xfId="3735"/>
    <cellStyle name="Вычисление 2 3" xfId="3736"/>
    <cellStyle name="Вычисление 2 3 2" xfId="3737"/>
    <cellStyle name="Вычисление 2 3 3" xfId="3738"/>
    <cellStyle name="Вычисление 2 3 4" xfId="3739"/>
    <cellStyle name="Вычисление 2 4" xfId="3740"/>
    <cellStyle name="Вычисление 2 4 2" xfId="3741"/>
    <cellStyle name="Вычисление 2 4 3" xfId="3742"/>
    <cellStyle name="Вычисление 2 4 4" xfId="3743"/>
    <cellStyle name="Вычисление 2 5" xfId="3744"/>
    <cellStyle name="Вычисление 2 5 2" xfId="3745"/>
    <cellStyle name="Вычисление 2 5 3" xfId="3746"/>
    <cellStyle name="Вычисление 2 5 4" xfId="3747"/>
    <cellStyle name="Вычисление 2 6" xfId="3748"/>
    <cellStyle name="Вычисление 2 6 2" xfId="3749"/>
    <cellStyle name="Вычисление 2 6 3" xfId="3750"/>
    <cellStyle name="Вычисление 2 7" xfId="3751"/>
    <cellStyle name="Вычисление 2 7 2" xfId="3752"/>
    <cellStyle name="Вычисление 2 8" xfId="3753"/>
    <cellStyle name="Вычисление 2 8 2" xfId="3754"/>
    <cellStyle name="Вычисление 2 9" xfId="3755"/>
    <cellStyle name="Вычисление 2 9 2" xfId="3756"/>
    <cellStyle name="Вычисление 2_46EE.2011(v1.0)" xfId="3757"/>
    <cellStyle name="Вычисление 3" xfId="3758"/>
    <cellStyle name="Вычисление 3 2" xfId="3759"/>
    <cellStyle name="Вычисление 3_46EE.2011(v1.0)" xfId="3760"/>
    <cellStyle name="Вычисление 4" xfId="3761"/>
    <cellStyle name="Вычисление 4 2" xfId="3762"/>
    <cellStyle name="Вычисление 4_46EE.2011(v1.0)" xfId="3763"/>
    <cellStyle name="Вычисление 5" xfId="3764"/>
    <cellStyle name="Вычисление 5 2" xfId="3765"/>
    <cellStyle name="Вычисление 5_46EE.2011(v1.0)" xfId="3766"/>
    <cellStyle name="Вычисление 6" xfId="3767"/>
    <cellStyle name="Вычисление 6 2" xfId="3768"/>
    <cellStyle name="Вычисление 6_46EE.2011(v1.0)" xfId="3769"/>
    <cellStyle name="Вычисление 7" xfId="3770"/>
    <cellStyle name="Вычисление 7 2" xfId="3771"/>
    <cellStyle name="Вычисление 7_46EE.2011(v1.0)" xfId="3772"/>
    <cellStyle name="Вычисление 8" xfId="3773"/>
    <cellStyle name="Вычисление 8 2" xfId="3774"/>
    <cellStyle name="Вычисление 8_46EE.2011(v1.0)" xfId="3775"/>
    <cellStyle name="Вычисление 9" xfId="3776"/>
    <cellStyle name="Вычисление 9 2" xfId="3777"/>
    <cellStyle name="Вычисление 9_46EE.2011(v1.0)" xfId="3778"/>
    <cellStyle name="Гиперссылка 2" xfId="3779"/>
    <cellStyle name="Гиперссылка 2 2" xfId="184"/>
    <cellStyle name="Гиперссылка 2 2 2" xfId="11261"/>
    <cellStyle name="Гиперссылка 2 2 3" xfId="11262"/>
    <cellStyle name="Гиперссылка 2 2 4" xfId="11263"/>
    <cellStyle name="Гиперссылка 2 2 5" xfId="11264"/>
    <cellStyle name="Гиперссылка 2 3" xfId="11265"/>
    <cellStyle name="Гиперссылка 3" xfId="185"/>
    <cellStyle name="Гиперссылка 3 2" xfId="3780"/>
    <cellStyle name="Гиперссылка 4" xfId="186"/>
    <cellStyle name="Гиперссылка 4 2" xfId="10847"/>
    <cellStyle name="Гиперссылка 4 2 2" xfId="187"/>
    <cellStyle name="Гиперссылка 4 3" xfId="10848"/>
    <cellStyle name="Гиперссылка 5" xfId="10849"/>
    <cellStyle name="Гиперссылка 5 2" xfId="11266"/>
    <cellStyle name="Гиперссылка 6" xfId="11267"/>
    <cellStyle name="Гиперссылка 7" xfId="11268"/>
    <cellStyle name="Группа" xfId="10850"/>
    <cellStyle name="Группа 0" xfId="10851"/>
    <cellStyle name="Группа 1" xfId="10852"/>
    <cellStyle name="Группа 2" xfId="10853"/>
    <cellStyle name="Группа 3" xfId="10854"/>
    <cellStyle name="Группа 4" xfId="10855"/>
    <cellStyle name="Группа 5" xfId="10856"/>
    <cellStyle name="Группа 6" xfId="10857"/>
    <cellStyle name="Группа 7" xfId="10858"/>
    <cellStyle name="Группа 8" xfId="10859"/>
    <cellStyle name="Группа_4DNS.UPDATE.EXAMPLE" xfId="10860"/>
    <cellStyle name="Данные" xfId="3781"/>
    <cellStyle name="Дата" xfId="3782"/>
    <cellStyle name="ДАТА 2" xfId="3783"/>
    <cellStyle name="ДАТА 3" xfId="3784"/>
    <cellStyle name="ДАТА 4" xfId="3785"/>
    <cellStyle name="ДАТА 5" xfId="3786"/>
    <cellStyle name="ДАТА 6" xfId="3787"/>
    <cellStyle name="ДАТА 7" xfId="3788"/>
    <cellStyle name="ДАТА 8" xfId="3789"/>
    <cellStyle name="ДАТА 9" xfId="10861"/>
    <cellStyle name="Дата UTL" xfId="3790"/>
    <cellStyle name="ДАТА_1" xfId="3791"/>
    <cellStyle name="Денежный [0] 2" xfId="3792"/>
    <cellStyle name="Денежный 2" xfId="3793"/>
    <cellStyle name="Денежный 2 2" xfId="3794"/>
    <cellStyle name="Денежный 2 2 2" xfId="10862"/>
    <cellStyle name="Денежный 2 3" xfId="10863"/>
    <cellStyle name="Денежный 2_INDEX.STATION.2012(v1.0)_" xfId="10864"/>
    <cellStyle name="Денежный 3" xfId="3795"/>
    <cellStyle name="Денежный 4" xfId="3796"/>
    <cellStyle name="Заголовок" xfId="188"/>
    <cellStyle name="Заголовок 1 1" xfId="3797"/>
    <cellStyle name="Заголовок 1 10" xfId="3798"/>
    <cellStyle name="Заголовок 1 11" xfId="3799"/>
    <cellStyle name="Заголовок 1 12" xfId="3800"/>
    <cellStyle name="Заголовок 1 13" xfId="3801"/>
    <cellStyle name="Заголовок 1 2" xfId="189"/>
    <cellStyle name="Заголовок 1 2 10" xfId="3802"/>
    <cellStyle name="Заголовок 1 2 11" xfId="3803"/>
    <cellStyle name="Заголовок 1 2 12" xfId="3804"/>
    <cellStyle name="Заголовок 1 2 13" xfId="3805"/>
    <cellStyle name="Заголовок 1 2 2" xfId="3806"/>
    <cellStyle name="Заголовок 1 2 2 2" xfId="3807"/>
    <cellStyle name="Заголовок 1 2 3" xfId="3808"/>
    <cellStyle name="Заголовок 1 2 3 2" xfId="3809"/>
    <cellStyle name="Заголовок 1 2 4" xfId="3810"/>
    <cellStyle name="Заголовок 1 2 4 2" xfId="3811"/>
    <cellStyle name="Заголовок 1 2 5" xfId="3812"/>
    <cellStyle name="Заголовок 1 2 5 2" xfId="3813"/>
    <cellStyle name="Заголовок 1 2 6" xfId="3814"/>
    <cellStyle name="Заголовок 1 2 7" xfId="3815"/>
    <cellStyle name="Заголовок 1 2 8" xfId="3816"/>
    <cellStyle name="Заголовок 1 2 9" xfId="3817"/>
    <cellStyle name="Заголовок 1 2_46EE.2011(v1.0)" xfId="3818"/>
    <cellStyle name="Заголовок 1 3" xfId="3819"/>
    <cellStyle name="Заголовок 1 3 2" xfId="3820"/>
    <cellStyle name="Заголовок 1 3_46EE.2011(v1.0)" xfId="3821"/>
    <cellStyle name="Заголовок 1 4" xfId="3822"/>
    <cellStyle name="Заголовок 1 4 2" xfId="3823"/>
    <cellStyle name="Заголовок 1 4_46EE.2011(v1.0)" xfId="3824"/>
    <cellStyle name="Заголовок 1 5" xfId="3825"/>
    <cellStyle name="Заголовок 1 5 2" xfId="3826"/>
    <cellStyle name="Заголовок 1 5_46EE.2011(v1.0)" xfId="3827"/>
    <cellStyle name="Заголовок 1 6" xfId="3828"/>
    <cellStyle name="Заголовок 1 6 2" xfId="3829"/>
    <cellStyle name="Заголовок 1 6_46EE.2011(v1.0)" xfId="3830"/>
    <cellStyle name="Заголовок 1 7" xfId="3831"/>
    <cellStyle name="Заголовок 1 7 2" xfId="3832"/>
    <cellStyle name="Заголовок 1 7_46EE.2011(v1.0)" xfId="3833"/>
    <cellStyle name="Заголовок 1 8" xfId="3834"/>
    <cellStyle name="Заголовок 1 8 2" xfId="3835"/>
    <cellStyle name="Заголовок 1 8_46EE.2011(v1.0)" xfId="3836"/>
    <cellStyle name="Заголовок 1 9" xfId="3837"/>
    <cellStyle name="Заголовок 1 9 2" xfId="3838"/>
    <cellStyle name="Заголовок 1 9_46EE.2011(v1.0)" xfId="3839"/>
    <cellStyle name="Заголовок 2 10" xfId="3840"/>
    <cellStyle name="Заголовок 2 11" xfId="3841"/>
    <cellStyle name="Заголовок 2 12" xfId="3842"/>
    <cellStyle name="Заголовок 2 13" xfId="3843"/>
    <cellStyle name="Заголовок 2 2" xfId="190"/>
    <cellStyle name="Заголовок 2 2 10" xfId="3844"/>
    <cellStyle name="Заголовок 2 2 11" xfId="3845"/>
    <cellStyle name="Заголовок 2 2 12" xfId="3846"/>
    <cellStyle name="Заголовок 2 2 13" xfId="3847"/>
    <cellStyle name="Заголовок 2 2 2" xfId="3848"/>
    <cellStyle name="Заголовок 2 2 2 2" xfId="3849"/>
    <cellStyle name="Заголовок 2 2 3" xfId="3850"/>
    <cellStyle name="Заголовок 2 2 3 2" xfId="3851"/>
    <cellStyle name="Заголовок 2 2 4" xfId="3852"/>
    <cellStyle name="Заголовок 2 2 4 2" xfId="3853"/>
    <cellStyle name="Заголовок 2 2 5" xfId="3854"/>
    <cellStyle name="Заголовок 2 2 5 2" xfId="3855"/>
    <cellStyle name="Заголовок 2 2 6" xfId="3856"/>
    <cellStyle name="Заголовок 2 2 7" xfId="3857"/>
    <cellStyle name="Заголовок 2 2 8" xfId="3858"/>
    <cellStyle name="Заголовок 2 2 9" xfId="3859"/>
    <cellStyle name="Заголовок 2 2_46EE.2011(v1.0)" xfId="3860"/>
    <cellStyle name="Заголовок 2 3" xfId="3861"/>
    <cellStyle name="Заголовок 2 3 2" xfId="3862"/>
    <cellStyle name="Заголовок 2 3_46EE.2011(v1.0)" xfId="3863"/>
    <cellStyle name="Заголовок 2 4" xfId="3864"/>
    <cellStyle name="Заголовок 2 4 2" xfId="3865"/>
    <cellStyle name="Заголовок 2 4_46EE.2011(v1.0)" xfId="3866"/>
    <cellStyle name="Заголовок 2 5" xfId="3867"/>
    <cellStyle name="Заголовок 2 5 2" xfId="3868"/>
    <cellStyle name="Заголовок 2 5_46EE.2011(v1.0)" xfId="3869"/>
    <cellStyle name="Заголовок 2 6" xfId="3870"/>
    <cellStyle name="Заголовок 2 6 2" xfId="3871"/>
    <cellStyle name="Заголовок 2 6_46EE.2011(v1.0)" xfId="3872"/>
    <cellStyle name="Заголовок 2 7" xfId="3873"/>
    <cellStyle name="Заголовок 2 7 2" xfId="3874"/>
    <cellStyle name="Заголовок 2 7_46EE.2011(v1.0)" xfId="3875"/>
    <cellStyle name="Заголовок 2 8" xfId="3876"/>
    <cellStyle name="Заголовок 2 8 2" xfId="3877"/>
    <cellStyle name="Заголовок 2 8_46EE.2011(v1.0)" xfId="3878"/>
    <cellStyle name="Заголовок 2 9" xfId="3879"/>
    <cellStyle name="Заголовок 2 9 2" xfId="3880"/>
    <cellStyle name="Заголовок 2 9_46EE.2011(v1.0)" xfId="3881"/>
    <cellStyle name="Заголовок 3 10" xfId="3882"/>
    <cellStyle name="Заголовок 3 11" xfId="3883"/>
    <cellStyle name="Заголовок 3 12" xfId="3884"/>
    <cellStyle name="Заголовок 3 13" xfId="3885"/>
    <cellStyle name="Заголовок 3 2" xfId="191"/>
    <cellStyle name="Заголовок 3 2 10" xfId="3886"/>
    <cellStyle name="Заголовок 3 2 11" xfId="3887"/>
    <cellStyle name="Заголовок 3 2 12" xfId="3888"/>
    <cellStyle name="Заголовок 3 2 13" xfId="3889"/>
    <cellStyle name="Заголовок 3 2 2" xfId="3890"/>
    <cellStyle name="Заголовок 3 2 2 2" xfId="3891"/>
    <cellStyle name="Заголовок 3 2 2 3" xfId="3892"/>
    <cellStyle name="Заголовок 3 2 3" xfId="3893"/>
    <cellStyle name="Заголовок 3 2 3 2" xfId="3894"/>
    <cellStyle name="Заголовок 3 2 3 3" xfId="3895"/>
    <cellStyle name="Заголовок 3 2 4" xfId="3896"/>
    <cellStyle name="Заголовок 3 2 4 2" xfId="3897"/>
    <cellStyle name="Заголовок 3 2 4 3" xfId="3898"/>
    <cellStyle name="Заголовок 3 2 5" xfId="3899"/>
    <cellStyle name="Заголовок 3 2 5 2" xfId="3900"/>
    <cellStyle name="Заголовок 3 2 5 3" xfId="3901"/>
    <cellStyle name="Заголовок 3 2 6" xfId="3902"/>
    <cellStyle name="Заголовок 3 2 6 2" xfId="3903"/>
    <cellStyle name="Заголовок 3 2 7" xfId="3904"/>
    <cellStyle name="Заголовок 3 2 8" xfId="3905"/>
    <cellStyle name="Заголовок 3 2 9" xfId="3906"/>
    <cellStyle name="Заголовок 3 2_46EE.2011(v1.0)" xfId="3907"/>
    <cellStyle name="Заголовок 3 3" xfId="3908"/>
    <cellStyle name="Заголовок 3 3 2" xfId="3909"/>
    <cellStyle name="Заголовок 3 3 3" xfId="3910"/>
    <cellStyle name="Заголовок 3 3 4" xfId="3911"/>
    <cellStyle name="Заголовок 3 3 5" xfId="3912"/>
    <cellStyle name="Заголовок 3 3 6" xfId="3913"/>
    <cellStyle name="Заголовок 3 3 7" xfId="3914"/>
    <cellStyle name="Заголовок 3 3 8" xfId="3915"/>
    <cellStyle name="Заголовок 3 3_46EE.2011(v1.0)" xfId="3916"/>
    <cellStyle name="Заголовок 3 4" xfId="3917"/>
    <cellStyle name="Заголовок 3 4 2" xfId="3918"/>
    <cellStyle name="Заголовок 3 4 3" xfId="3919"/>
    <cellStyle name="Заголовок 3 4 4" xfId="3920"/>
    <cellStyle name="Заголовок 3 4 5" xfId="3921"/>
    <cellStyle name="Заголовок 3 4 6" xfId="3922"/>
    <cellStyle name="Заголовок 3 4_46EE.2011(v1.0)" xfId="3923"/>
    <cellStyle name="Заголовок 3 5" xfId="3924"/>
    <cellStyle name="Заголовок 3 5 2" xfId="3925"/>
    <cellStyle name="Заголовок 3 5 3" xfId="3926"/>
    <cellStyle name="Заголовок 3 5 4" xfId="3927"/>
    <cellStyle name="Заголовок 3 5 5" xfId="3928"/>
    <cellStyle name="Заголовок 3 5 6" xfId="3929"/>
    <cellStyle name="Заголовок 3 5_46EE.2011(v1.0)" xfId="3930"/>
    <cellStyle name="Заголовок 3 6" xfId="3931"/>
    <cellStyle name="Заголовок 3 6 2" xfId="3932"/>
    <cellStyle name="Заголовок 3 6 3" xfId="3933"/>
    <cellStyle name="Заголовок 3 6 4" xfId="3934"/>
    <cellStyle name="Заголовок 3 6 5" xfId="3935"/>
    <cellStyle name="Заголовок 3 6 6" xfId="3936"/>
    <cellStyle name="Заголовок 3 6_46EE.2011(v1.0)" xfId="3937"/>
    <cellStyle name="Заголовок 3 7" xfId="3938"/>
    <cellStyle name="Заголовок 3 7 2" xfId="3939"/>
    <cellStyle name="Заголовок 3 7 3" xfId="3940"/>
    <cellStyle name="Заголовок 3 7 4" xfId="3941"/>
    <cellStyle name="Заголовок 3 7 5" xfId="3942"/>
    <cellStyle name="Заголовок 3 7 6" xfId="3943"/>
    <cellStyle name="Заголовок 3 7_46EE.2011(v1.0)" xfId="3944"/>
    <cellStyle name="Заголовок 3 8" xfId="3945"/>
    <cellStyle name="Заголовок 3 8 2" xfId="3946"/>
    <cellStyle name="Заголовок 3 8 3" xfId="3947"/>
    <cellStyle name="Заголовок 3 8 4" xfId="3948"/>
    <cellStyle name="Заголовок 3 8 5" xfId="3949"/>
    <cellStyle name="Заголовок 3 8 6" xfId="3950"/>
    <cellStyle name="Заголовок 3 8_46EE.2011(v1.0)" xfId="3951"/>
    <cellStyle name="Заголовок 3 9" xfId="3952"/>
    <cellStyle name="Заголовок 3 9 2" xfId="3953"/>
    <cellStyle name="Заголовок 3 9 3" xfId="3954"/>
    <cellStyle name="Заголовок 3 9 4" xfId="3955"/>
    <cellStyle name="Заголовок 3 9 5" xfId="3956"/>
    <cellStyle name="Заголовок 3 9 6" xfId="3957"/>
    <cellStyle name="Заголовок 3 9_46EE.2011(v1.0)" xfId="3958"/>
    <cellStyle name="Заголовок 4 10" xfId="3959"/>
    <cellStyle name="Заголовок 4 10 2" xfId="3960"/>
    <cellStyle name="Заголовок 4 10 3" xfId="3961"/>
    <cellStyle name="Заголовок 4 10 4" xfId="3962"/>
    <cellStyle name="Заголовок 4 10 5" xfId="3963"/>
    <cellStyle name="Заголовок 4 10 6" xfId="3964"/>
    <cellStyle name="Заголовок 4 10_Потери" xfId="3965"/>
    <cellStyle name="Заголовок 4 11" xfId="3966"/>
    <cellStyle name="Заголовок 4 12" xfId="3967"/>
    <cellStyle name="Заголовок 4 13" xfId="3968"/>
    <cellStyle name="Заголовок 4 2" xfId="192"/>
    <cellStyle name="Заголовок 4 2 10" xfId="3969"/>
    <cellStyle name="Заголовок 4 2 11" xfId="3970"/>
    <cellStyle name="Заголовок 4 2 12" xfId="3971"/>
    <cellStyle name="Заголовок 4 2 13" xfId="3972"/>
    <cellStyle name="Заголовок 4 2 2" xfId="3973"/>
    <cellStyle name="Заголовок 4 2 2 2" xfId="3974"/>
    <cellStyle name="Заголовок 4 2 3" xfId="3975"/>
    <cellStyle name="Заголовок 4 2 3 2" xfId="3976"/>
    <cellStyle name="Заголовок 4 2 4" xfId="3977"/>
    <cellStyle name="Заголовок 4 2 4 2" xfId="3978"/>
    <cellStyle name="Заголовок 4 2 5" xfId="3979"/>
    <cellStyle name="Заголовок 4 2 5 2" xfId="3980"/>
    <cellStyle name="Заголовок 4 2 6" xfId="3981"/>
    <cellStyle name="Заголовок 4 2 7" xfId="3982"/>
    <cellStyle name="Заголовок 4 2 8" xfId="3983"/>
    <cellStyle name="Заголовок 4 2 9" xfId="3984"/>
    <cellStyle name="Заголовок 4 2_БДР на 2011 г от 18.03.2011 г подписанный" xfId="3985"/>
    <cellStyle name="Заголовок 4 3" xfId="3986"/>
    <cellStyle name="Заголовок 4 3 2" xfId="3987"/>
    <cellStyle name="Заголовок 4 3 3" xfId="3988"/>
    <cellStyle name="Заголовок 4 3 4" xfId="3989"/>
    <cellStyle name="Заголовок 4 3 5" xfId="3990"/>
    <cellStyle name="Заголовок 4 3 6" xfId="3991"/>
    <cellStyle name="Заголовок 4 3 7" xfId="3992"/>
    <cellStyle name="Заголовок 4 3 8" xfId="3993"/>
    <cellStyle name="Заголовок 4 3_Потери" xfId="3994"/>
    <cellStyle name="Заголовок 4 4" xfId="3995"/>
    <cellStyle name="Заголовок 4 4 2" xfId="3996"/>
    <cellStyle name="Заголовок 4 4 3" xfId="3997"/>
    <cellStyle name="Заголовок 4 4 4" xfId="3998"/>
    <cellStyle name="Заголовок 4 4 5" xfId="3999"/>
    <cellStyle name="Заголовок 4 4 6" xfId="4000"/>
    <cellStyle name="Заголовок 4 4_Потери" xfId="4001"/>
    <cellStyle name="Заголовок 4 5" xfId="4002"/>
    <cellStyle name="Заголовок 4 5 2" xfId="4003"/>
    <cellStyle name="Заголовок 4 5 3" xfId="4004"/>
    <cellStyle name="Заголовок 4 5 4" xfId="4005"/>
    <cellStyle name="Заголовок 4 5 5" xfId="4006"/>
    <cellStyle name="Заголовок 4 5 6" xfId="4007"/>
    <cellStyle name="Заголовок 4 5_Потери" xfId="4008"/>
    <cellStyle name="Заголовок 4 6" xfId="4009"/>
    <cellStyle name="Заголовок 4 6 2" xfId="4010"/>
    <cellStyle name="Заголовок 4 6 3" xfId="4011"/>
    <cellStyle name="Заголовок 4 6 4" xfId="4012"/>
    <cellStyle name="Заголовок 4 6 5" xfId="4013"/>
    <cellStyle name="Заголовок 4 6 6" xfId="4014"/>
    <cellStyle name="Заголовок 4 6_Потери" xfId="4015"/>
    <cellStyle name="Заголовок 4 7" xfId="4016"/>
    <cellStyle name="Заголовок 4 7 2" xfId="4017"/>
    <cellStyle name="Заголовок 4 7 3" xfId="4018"/>
    <cellStyle name="Заголовок 4 7 4" xfId="4019"/>
    <cellStyle name="Заголовок 4 7 5" xfId="4020"/>
    <cellStyle name="Заголовок 4 7 6" xfId="4021"/>
    <cellStyle name="Заголовок 4 7_Потери" xfId="4022"/>
    <cellStyle name="Заголовок 4 8" xfId="4023"/>
    <cellStyle name="Заголовок 4 8 2" xfId="4024"/>
    <cellStyle name="Заголовок 4 8 3" xfId="4025"/>
    <cellStyle name="Заголовок 4 8 4" xfId="4026"/>
    <cellStyle name="Заголовок 4 8 5" xfId="4027"/>
    <cellStyle name="Заголовок 4 8 6" xfId="4028"/>
    <cellStyle name="Заголовок 4 8_Потери" xfId="4029"/>
    <cellStyle name="Заголовок 4 9" xfId="4030"/>
    <cellStyle name="Заголовок 4 9 2" xfId="4031"/>
    <cellStyle name="Заголовок 4 9 3" xfId="4032"/>
    <cellStyle name="Заголовок 4 9 4" xfId="4033"/>
    <cellStyle name="Заголовок 4 9 5" xfId="4034"/>
    <cellStyle name="Заголовок 4 9 6" xfId="4035"/>
    <cellStyle name="Заголовок 4 9_Потери" xfId="4036"/>
    <cellStyle name="Заголовок 5" xfId="4037"/>
    <cellStyle name="Заголовок 6" xfId="4038"/>
    <cellStyle name="Заголовок таблицы" xfId="4039"/>
    <cellStyle name="Заголовок таблицы 2" xfId="4040"/>
    <cellStyle name="ЗАГОЛОВОК1" xfId="4041"/>
    <cellStyle name="ЗАГОЛОВОК2" xfId="4042"/>
    <cellStyle name="ЗаголовокСтолбца" xfId="193"/>
    <cellStyle name="ЗаголовокСтолбца 2" xfId="4043"/>
    <cellStyle name="ЗаголовокСтолбца 2 2" xfId="4044"/>
    <cellStyle name="ЗаголовокСтолбца 2 3" xfId="4045"/>
    <cellStyle name="ЗаголовокСтолбца 3" xfId="4046"/>
    <cellStyle name="ЗаголовокСтолбца 4" xfId="4047"/>
    <cellStyle name="ЗаголовокСтолбца 5" xfId="4048"/>
    <cellStyle name="Защитный" xfId="194"/>
    <cellStyle name="Защитный 2" xfId="4049"/>
    <cellStyle name="Значение" xfId="195"/>
    <cellStyle name="Значение 2" xfId="4050"/>
    <cellStyle name="Зоголовок" xfId="4051"/>
    <cellStyle name="Зоголовок 2" xfId="4052"/>
    <cellStyle name="зуксуте" xfId="4053"/>
    <cellStyle name="зфпуруфвштп" xfId="4054"/>
    <cellStyle name="идгу" xfId="4055"/>
    <cellStyle name="йешеду" xfId="4056"/>
    <cellStyle name="Итог 10" xfId="4057"/>
    <cellStyle name="Итог 10 2" xfId="4058"/>
    <cellStyle name="Итог 11" xfId="4059"/>
    <cellStyle name="Итог 11 2" xfId="4060"/>
    <cellStyle name="Итог 12" xfId="4061"/>
    <cellStyle name="Итог 12 2" xfId="4062"/>
    <cellStyle name="Итог 13" xfId="4063"/>
    <cellStyle name="Итог 13 2" xfId="4064"/>
    <cellStyle name="Итог 2" xfId="196"/>
    <cellStyle name="Итог 2 10" xfId="4065"/>
    <cellStyle name="Итог 2 10 2" xfId="4066"/>
    <cellStyle name="Итог 2 11" xfId="4067"/>
    <cellStyle name="Итог 2 11 2" xfId="4068"/>
    <cellStyle name="Итог 2 12" xfId="4069"/>
    <cellStyle name="Итог 2 12 2" xfId="4070"/>
    <cellStyle name="Итог 2 13" xfId="4071"/>
    <cellStyle name="Итог 2 14" xfId="4072"/>
    <cellStyle name="Итог 2 2" xfId="4073"/>
    <cellStyle name="Итог 2 2 2" xfId="4074"/>
    <cellStyle name="Итог 2 2 3" xfId="4075"/>
    <cellStyle name="Итог 2 2 4" xfId="4076"/>
    <cellStyle name="Итог 2 3" xfId="4077"/>
    <cellStyle name="Итог 2 3 2" xfId="4078"/>
    <cellStyle name="Итог 2 3 3" xfId="4079"/>
    <cellStyle name="Итог 2 3 4" xfId="4080"/>
    <cellStyle name="Итог 2 4" xfId="4081"/>
    <cellStyle name="Итог 2 4 2" xfId="4082"/>
    <cellStyle name="Итог 2 4 3" xfId="4083"/>
    <cellStyle name="Итог 2 4 4" xfId="4084"/>
    <cellStyle name="Итог 2 5" xfId="4085"/>
    <cellStyle name="Итог 2 5 2" xfId="4086"/>
    <cellStyle name="Итог 2 5 3" xfId="4087"/>
    <cellStyle name="Итог 2 5 4" xfId="4088"/>
    <cellStyle name="Итог 2 6" xfId="4089"/>
    <cellStyle name="Итог 2 6 2" xfId="4090"/>
    <cellStyle name="Итог 2 6 3" xfId="4091"/>
    <cellStyle name="Итог 2 7" xfId="4092"/>
    <cellStyle name="Итог 2 7 2" xfId="4093"/>
    <cellStyle name="Итог 2 8" xfId="4094"/>
    <cellStyle name="Итог 2 8 2" xfId="4095"/>
    <cellStyle name="Итог 2 9" xfId="4096"/>
    <cellStyle name="Итог 2 9 2" xfId="4097"/>
    <cellStyle name="Итог 2_46EE.2011(v1.0)" xfId="4098"/>
    <cellStyle name="Итог 3" xfId="4099"/>
    <cellStyle name="Итог 3 2" xfId="4100"/>
    <cellStyle name="Итог 3_46EE.2011(v1.0)" xfId="4101"/>
    <cellStyle name="Итог 4" xfId="4102"/>
    <cellStyle name="Итог 4 2" xfId="4103"/>
    <cellStyle name="Итог 4_46EE.2011(v1.0)" xfId="4104"/>
    <cellStyle name="Итог 5" xfId="4105"/>
    <cellStyle name="Итог 5 2" xfId="4106"/>
    <cellStyle name="Итог 5_46EE.2011(v1.0)" xfId="4107"/>
    <cellStyle name="Итог 6" xfId="4108"/>
    <cellStyle name="Итог 6 2" xfId="4109"/>
    <cellStyle name="Итог 6_46EE.2011(v1.0)" xfId="4110"/>
    <cellStyle name="Итог 7" xfId="4111"/>
    <cellStyle name="Итог 7 2" xfId="4112"/>
    <cellStyle name="Итог 7_46EE.2011(v1.0)" xfId="4113"/>
    <cellStyle name="Итог 8" xfId="4114"/>
    <cellStyle name="Итог 8 2" xfId="4115"/>
    <cellStyle name="Итог 8_46EE.2011(v1.0)" xfId="4116"/>
    <cellStyle name="Итог 9" xfId="4117"/>
    <cellStyle name="Итог 9 2" xfId="4118"/>
    <cellStyle name="Итог 9_46EE.2011(v1.0)" xfId="4119"/>
    <cellStyle name="Итого" xfId="4120"/>
    <cellStyle name="Итого 2" xfId="4121"/>
    <cellStyle name="ИТОГОВЫЙ" xfId="4122"/>
    <cellStyle name="ИТОГОВЫЙ 2" xfId="4123"/>
    <cellStyle name="ИТОГОВЫЙ 3" xfId="4124"/>
    <cellStyle name="ИТОГОВЫЙ 4" xfId="4125"/>
    <cellStyle name="ИТОГОВЫЙ 5" xfId="4126"/>
    <cellStyle name="ИТОГОВЫЙ 6" xfId="4127"/>
    <cellStyle name="ИТОГОВЫЙ 7" xfId="4128"/>
    <cellStyle name="ИТОГОВЫЙ 8" xfId="4129"/>
    <cellStyle name="ИТОГОВЫЙ 9" xfId="10865"/>
    <cellStyle name="ИТОГОВЫЙ_1" xfId="4130"/>
    <cellStyle name="Контрольная ячейка 10" xfId="4131"/>
    <cellStyle name="Контрольная ячейка 11" xfId="4132"/>
    <cellStyle name="Контрольная ячейка 12" xfId="4133"/>
    <cellStyle name="Контрольная ячейка 13" xfId="4134"/>
    <cellStyle name="Контрольная ячейка 2" xfId="197"/>
    <cellStyle name="Контрольная ячейка 2 10" xfId="4135"/>
    <cellStyle name="Контрольная ячейка 2 11" xfId="4136"/>
    <cellStyle name="Контрольная ячейка 2 12" xfId="4137"/>
    <cellStyle name="Контрольная ячейка 2 13" xfId="4138"/>
    <cellStyle name="Контрольная ячейка 2 2" xfId="4139"/>
    <cellStyle name="Контрольная ячейка 2 2 2" xfId="4140"/>
    <cellStyle name="Контрольная ячейка 2 3" xfId="4141"/>
    <cellStyle name="Контрольная ячейка 2 3 2" xfId="4142"/>
    <cellStyle name="Контрольная ячейка 2 4" xfId="4143"/>
    <cellStyle name="Контрольная ячейка 2 4 2" xfId="4144"/>
    <cellStyle name="Контрольная ячейка 2 5" xfId="4145"/>
    <cellStyle name="Контрольная ячейка 2 5 2" xfId="4146"/>
    <cellStyle name="Контрольная ячейка 2 6" xfId="4147"/>
    <cellStyle name="Контрольная ячейка 2 7" xfId="4148"/>
    <cellStyle name="Контрольная ячейка 2 8" xfId="4149"/>
    <cellStyle name="Контрольная ячейка 2 9" xfId="4150"/>
    <cellStyle name="Контрольная ячейка 2_46EE.2011(v1.0)" xfId="4151"/>
    <cellStyle name="Контрольная ячейка 3" xfId="4152"/>
    <cellStyle name="Контрольная ячейка 3 2" xfId="4153"/>
    <cellStyle name="Контрольная ячейка 3_46EE.2011(v1.0)" xfId="4154"/>
    <cellStyle name="Контрольная ячейка 4" xfId="4155"/>
    <cellStyle name="Контрольная ячейка 4 2" xfId="4156"/>
    <cellStyle name="Контрольная ячейка 4_46EE.2011(v1.0)" xfId="4157"/>
    <cellStyle name="Контрольная ячейка 5" xfId="4158"/>
    <cellStyle name="Контрольная ячейка 5 2" xfId="4159"/>
    <cellStyle name="Контрольная ячейка 5_46EE.2011(v1.0)" xfId="4160"/>
    <cellStyle name="Контрольная ячейка 6" xfId="4161"/>
    <cellStyle name="Контрольная ячейка 6 2" xfId="4162"/>
    <cellStyle name="Контрольная ячейка 6_46EE.2011(v1.0)" xfId="4163"/>
    <cellStyle name="Контрольная ячейка 7" xfId="4164"/>
    <cellStyle name="Контрольная ячейка 7 2" xfId="4165"/>
    <cellStyle name="Контрольная ячейка 7_46EE.2011(v1.0)" xfId="4166"/>
    <cellStyle name="Контрольная ячейка 8" xfId="4167"/>
    <cellStyle name="Контрольная ячейка 8 2" xfId="4168"/>
    <cellStyle name="Контрольная ячейка 8_46EE.2011(v1.0)" xfId="4169"/>
    <cellStyle name="Контрольная ячейка 9" xfId="4170"/>
    <cellStyle name="Контрольная ячейка 9 2" xfId="4171"/>
    <cellStyle name="Контрольная ячейка 9_46EE.2011(v1.0)" xfId="4172"/>
    <cellStyle name="Миша (бланки отчетности)" xfId="10866"/>
    <cellStyle name="Мой заголовок" xfId="198"/>
    <cellStyle name="Мой заголовок 2" xfId="4173"/>
    <cellStyle name="Мой заголовок листа" xfId="199"/>
    <cellStyle name="Мой заголовок листа 2" xfId="4174"/>
    <cellStyle name="Мой заголовок листа_Итоги тариф. кампании 2011_коррек" xfId="4175"/>
    <cellStyle name="Мой заголовок_Мордовия" xfId="4176"/>
    <cellStyle name="Мои наименования показателей" xfId="200"/>
    <cellStyle name="Мои наименования показателей 10" xfId="10867"/>
    <cellStyle name="Мои наименования показателей 11" xfId="10868"/>
    <cellStyle name="Мои наименования показателей 2" xfId="4177"/>
    <cellStyle name="Мои наименования показателей 2 2" xfId="4178"/>
    <cellStyle name="Мои наименования показателей 2 3" xfId="4179"/>
    <cellStyle name="Мои наименования показателей 2 4" xfId="4180"/>
    <cellStyle name="Мои наименования показателей 2 5" xfId="4181"/>
    <cellStyle name="Мои наименования показателей 2 6" xfId="4182"/>
    <cellStyle name="Мои наименования показателей 2 7" xfId="4183"/>
    <cellStyle name="Мои наименования показателей 2 8" xfId="4184"/>
    <cellStyle name="Мои наименования показателей 2 9" xfId="10869"/>
    <cellStyle name="Мои наименования показателей 2_1" xfId="4185"/>
    <cellStyle name="Мои наименования показателей 3" xfId="4186"/>
    <cellStyle name="Мои наименования показателей 3 2" xfId="4187"/>
    <cellStyle name="Мои наименования показателей 3 3" xfId="4188"/>
    <cellStyle name="Мои наименования показателей 3 4" xfId="4189"/>
    <cellStyle name="Мои наименования показателей 3 5" xfId="4190"/>
    <cellStyle name="Мои наименования показателей 3 6" xfId="4191"/>
    <cellStyle name="Мои наименования показателей 3 7" xfId="4192"/>
    <cellStyle name="Мои наименования показателей 3 8" xfId="4193"/>
    <cellStyle name="Мои наименования показателей 3 9" xfId="10870"/>
    <cellStyle name="Мои наименования показателей 3_1" xfId="4194"/>
    <cellStyle name="Мои наименования показателей 4" xfId="4195"/>
    <cellStyle name="Мои наименования показателей 4 2" xfId="4196"/>
    <cellStyle name="Мои наименования показателей 4 3" xfId="4197"/>
    <cellStyle name="Мои наименования показателей 4 4" xfId="4198"/>
    <cellStyle name="Мои наименования показателей 4 5" xfId="4199"/>
    <cellStyle name="Мои наименования показателей 4 6" xfId="4200"/>
    <cellStyle name="Мои наименования показателей 4 7" xfId="4201"/>
    <cellStyle name="Мои наименования показателей 4 8" xfId="4202"/>
    <cellStyle name="Мои наименования показателей 4 9" xfId="10871"/>
    <cellStyle name="Мои наименования показателей 4_1" xfId="4203"/>
    <cellStyle name="Мои наименования показателей 5" xfId="4204"/>
    <cellStyle name="Мои наименования показателей 5 2" xfId="4205"/>
    <cellStyle name="Мои наименования показателей 5 3" xfId="4206"/>
    <cellStyle name="Мои наименования показателей 5 4" xfId="4207"/>
    <cellStyle name="Мои наименования показателей 5 5" xfId="4208"/>
    <cellStyle name="Мои наименования показателей 5 6" xfId="4209"/>
    <cellStyle name="Мои наименования показателей 5 7" xfId="4210"/>
    <cellStyle name="Мои наименования показателей 5 8" xfId="4211"/>
    <cellStyle name="Мои наименования показателей 5 9" xfId="10872"/>
    <cellStyle name="Мои наименования показателей 5_1" xfId="4212"/>
    <cellStyle name="Мои наименования показателей 6" xfId="4213"/>
    <cellStyle name="Мои наименования показателей 6 2" xfId="4214"/>
    <cellStyle name="Мои наименования показателей 6 3" xfId="10873"/>
    <cellStyle name="Мои наименования показателей 6_46EE.2011(v1.0)" xfId="4215"/>
    <cellStyle name="Мои наименования показателей 7" xfId="4216"/>
    <cellStyle name="Мои наименования показателей 7 2" xfId="4217"/>
    <cellStyle name="Мои наименования показателей 7 3" xfId="10874"/>
    <cellStyle name="Мои наименования показателей 7_46EE.2011(v1.0)" xfId="4218"/>
    <cellStyle name="Мои наименования показателей 8" xfId="4219"/>
    <cellStyle name="Мои наименования показателей 8 2" xfId="4220"/>
    <cellStyle name="Мои наименования показателей 8 3" xfId="10875"/>
    <cellStyle name="Мои наименования показателей 8_46EE.2011(v1.0)" xfId="4221"/>
    <cellStyle name="Мои наименования показателей 9" xfId="10876"/>
    <cellStyle name="Мои наименования показателей_46EE.2011" xfId="10877"/>
    <cellStyle name="МЭС" xfId="4222"/>
    <cellStyle name="назв фил" xfId="4223"/>
    <cellStyle name="Название 10" xfId="4224"/>
    <cellStyle name="Название 11" xfId="4225"/>
    <cellStyle name="Название 12" xfId="4226"/>
    <cellStyle name="Название 13" xfId="4227"/>
    <cellStyle name="Название 2" xfId="201"/>
    <cellStyle name="Название 2 10" xfId="4228"/>
    <cellStyle name="Название 2 11" xfId="4229"/>
    <cellStyle name="Название 2 12" xfId="4230"/>
    <cellStyle name="Название 2 13" xfId="4231"/>
    <cellStyle name="Название 2 2" xfId="4232"/>
    <cellStyle name="Название 2 2 2" xfId="4233"/>
    <cellStyle name="Название 2 3" xfId="4234"/>
    <cellStyle name="Название 2 3 2" xfId="4235"/>
    <cellStyle name="Название 2 4" xfId="4236"/>
    <cellStyle name="Название 2 4 2" xfId="4237"/>
    <cellStyle name="Название 2 5" xfId="4238"/>
    <cellStyle name="Название 2 5 2" xfId="4239"/>
    <cellStyle name="Название 2 6" xfId="4240"/>
    <cellStyle name="Название 2 7" xfId="4241"/>
    <cellStyle name="Название 2 8" xfId="4242"/>
    <cellStyle name="Название 2 9" xfId="4243"/>
    <cellStyle name="Название 2_БДР на 2011 г от 18.03.2011 г подписанный" xfId="4244"/>
    <cellStyle name="Название 3" xfId="4245"/>
    <cellStyle name="Название 3 2" xfId="4246"/>
    <cellStyle name="Название 4" xfId="4247"/>
    <cellStyle name="Название 4 2" xfId="4248"/>
    <cellStyle name="Название 4 3" xfId="4249"/>
    <cellStyle name="Название 4 4" xfId="4250"/>
    <cellStyle name="Название 4 5" xfId="4251"/>
    <cellStyle name="Название 4 6" xfId="4252"/>
    <cellStyle name="Название 5" xfId="4253"/>
    <cellStyle name="Название 5 2" xfId="4254"/>
    <cellStyle name="Название 5 3" xfId="4255"/>
    <cellStyle name="Название 5 4" xfId="4256"/>
    <cellStyle name="Название 5 5" xfId="4257"/>
    <cellStyle name="Название 5 6" xfId="4258"/>
    <cellStyle name="Название 6" xfId="4259"/>
    <cellStyle name="Название 6 2" xfId="4260"/>
    <cellStyle name="Название 6 3" xfId="4261"/>
    <cellStyle name="Название 6 4" xfId="4262"/>
    <cellStyle name="Название 6 5" xfId="4263"/>
    <cellStyle name="Название 6 6" xfId="4264"/>
    <cellStyle name="Название 7" xfId="4265"/>
    <cellStyle name="Название 7 2" xfId="4266"/>
    <cellStyle name="Название 7 3" xfId="4267"/>
    <cellStyle name="Название 7 4" xfId="4268"/>
    <cellStyle name="Название 7 5" xfId="4269"/>
    <cellStyle name="Название 7 6" xfId="4270"/>
    <cellStyle name="Название 8" xfId="4271"/>
    <cellStyle name="Название 8 2" xfId="4272"/>
    <cellStyle name="Название 8 3" xfId="4273"/>
    <cellStyle name="Название 8 4" xfId="4274"/>
    <cellStyle name="Название 8 5" xfId="4275"/>
    <cellStyle name="Название 8 6" xfId="4276"/>
    <cellStyle name="Название 9" xfId="4277"/>
    <cellStyle name="Название 9 2" xfId="4278"/>
    <cellStyle name="Название 9 3" xfId="4279"/>
    <cellStyle name="Название 9 4" xfId="4280"/>
    <cellStyle name="Название 9 5" xfId="4281"/>
    <cellStyle name="Название 9 6" xfId="4282"/>
    <cellStyle name="Невидимый" xfId="10878"/>
    <cellStyle name="Нейтральный 10" xfId="4283"/>
    <cellStyle name="Нейтральный 11" xfId="4284"/>
    <cellStyle name="Нейтральный 12" xfId="4285"/>
    <cellStyle name="Нейтральный 13" xfId="4286"/>
    <cellStyle name="Нейтральный 2" xfId="202"/>
    <cellStyle name="Нейтральный 2 10" xfId="4287"/>
    <cellStyle name="Нейтральный 2 11" xfId="4288"/>
    <cellStyle name="Нейтральный 2 12" xfId="4289"/>
    <cellStyle name="Нейтральный 2 13" xfId="4290"/>
    <cellStyle name="Нейтральный 2 2" xfId="4291"/>
    <cellStyle name="Нейтральный 2 2 2" xfId="4292"/>
    <cellStyle name="Нейтральный 2 3" xfId="4293"/>
    <cellStyle name="Нейтральный 2 3 2" xfId="4294"/>
    <cellStyle name="Нейтральный 2 4" xfId="4295"/>
    <cellStyle name="Нейтральный 2 4 2" xfId="4296"/>
    <cellStyle name="Нейтральный 2 5" xfId="4297"/>
    <cellStyle name="Нейтральный 2 5 2" xfId="4298"/>
    <cellStyle name="Нейтральный 2 6" xfId="4299"/>
    <cellStyle name="Нейтральный 2 7" xfId="4300"/>
    <cellStyle name="Нейтральный 2 8" xfId="4301"/>
    <cellStyle name="Нейтральный 2 9" xfId="4302"/>
    <cellStyle name="Нейтральный 2_БДР на 2011 г от 18.03.2011 г подписанный" xfId="4303"/>
    <cellStyle name="Нейтральный 3" xfId="4304"/>
    <cellStyle name="Нейтральный 3 2" xfId="4305"/>
    <cellStyle name="Нейтральный 4" xfId="4306"/>
    <cellStyle name="Нейтральный 4 2" xfId="4307"/>
    <cellStyle name="Нейтральный 5" xfId="4308"/>
    <cellStyle name="Нейтральный 5 2" xfId="4309"/>
    <cellStyle name="Нейтральный 6" xfId="4310"/>
    <cellStyle name="Нейтральный 6 2" xfId="4311"/>
    <cellStyle name="Нейтральный 7" xfId="4312"/>
    <cellStyle name="Нейтральный 7 2" xfId="4313"/>
    <cellStyle name="Нейтральный 8" xfId="4314"/>
    <cellStyle name="Нейтральный 8 2" xfId="4315"/>
    <cellStyle name="Нейтральный 9" xfId="4316"/>
    <cellStyle name="Нейтральный 9 2" xfId="4317"/>
    <cellStyle name="Низ1" xfId="10879"/>
    <cellStyle name="Низ2" xfId="10880"/>
    <cellStyle name="Обычный" xfId="0" builtinId="0"/>
    <cellStyle name="Обычный 10" xfId="8"/>
    <cellStyle name="Обычный 10 2" xfId="203"/>
    <cellStyle name="Обычный 10 2 2" xfId="4318"/>
    <cellStyle name="Обычный 10 2 6" xfId="4319"/>
    <cellStyle name="Обычный 10 2_Xl0001803" xfId="4320"/>
    <cellStyle name="Обычный 10 3" xfId="4321"/>
    <cellStyle name="Обычный 10 3 2" xfId="4322"/>
    <cellStyle name="Обычный 10 4" xfId="4323"/>
    <cellStyle name="Обычный 10_Xl0001803" xfId="4324"/>
    <cellStyle name="Обычный 11" xfId="9"/>
    <cellStyle name="Обычный 11 2" xfId="4325"/>
    <cellStyle name="Обычный 11 2 2" xfId="404"/>
    <cellStyle name="Обычный 11 3" xfId="4326"/>
    <cellStyle name="Обычный 11 3 2" xfId="11269"/>
    <cellStyle name="Обычный 11 4" xfId="4327"/>
    <cellStyle name="Обычный 11 5" xfId="4328"/>
    <cellStyle name="Обычный 11 6" xfId="4329"/>
    <cellStyle name="Обычный 11 7" xfId="4330"/>
    <cellStyle name="Обычный 11 8" xfId="4331"/>
    <cellStyle name="Обычный 11_46EE.2011(v1.2)" xfId="10881"/>
    <cellStyle name="Обычный 114 2" xfId="4332"/>
    <cellStyle name="Обычный 114 2 2" xfId="4333"/>
    <cellStyle name="Обычный 114 2_пр№2 пр.149 170311" xfId="4334"/>
    <cellStyle name="Обычный 118" xfId="4335"/>
    <cellStyle name="Обычный 12" xfId="10"/>
    <cellStyle name="Обычный 12 2" xfId="204"/>
    <cellStyle name="Обычный 12 2 2" xfId="4336"/>
    <cellStyle name="Обычный 12 3" xfId="205"/>
    <cellStyle name="Обычный 12 3 2" xfId="11270"/>
    <cellStyle name="Обычный 12 3 2 2" xfId="11271"/>
    <cellStyle name="Обычный 12 3 3" xfId="11272"/>
    <cellStyle name="Обычный 12 3 4" xfId="11273"/>
    <cellStyle name="Обычный 12 3 8" xfId="11274"/>
    <cellStyle name="Обычный 12 4" xfId="4337"/>
    <cellStyle name="Обычный 12 5" xfId="4338"/>
    <cellStyle name="Обычный 12 6" xfId="4339"/>
    <cellStyle name="Обычный 12 7" xfId="4340"/>
    <cellStyle name="Обычный 12 8" xfId="4341"/>
    <cellStyle name="Обычный 12_FORMA.5.2.63" xfId="206"/>
    <cellStyle name="Обычный 120" xfId="207"/>
    <cellStyle name="Обычный 126" xfId="11"/>
    <cellStyle name="Обычный 13" xfId="12"/>
    <cellStyle name="Обычный 13 2" xfId="4342"/>
    <cellStyle name="Обычный 13 2 2" xfId="4343"/>
    <cellStyle name="Обычный 13 3" xfId="4344"/>
    <cellStyle name="Обычный 13 4" xfId="4345"/>
    <cellStyle name="Обычный 13 5" xfId="4346"/>
    <cellStyle name="Обычный 13 6" xfId="4347"/>
    <cellStyle name="Обычный 13 7" xfId="4348"/>
    <cellStyle name="Обычный 13_Xl0001803" xfId="4349"/>
    <cellStyle name="Обычный 14" xfId="13"/>
    <cellStyle name="Обычный 14 2" xfId="4350"/>
    <cellStyle name="Обычный 14 2 2" xfId="4351"/>
    <cellStyle name="Обычный 14 3" xfId="4352"/>
    <cellStyle name="Обычный 14 4" xfId="4353"/>
    <cellStyle name="Обычный 14 5" xfId="4354"/>
    <cellStyle name="Обычный 14 6" xfId="4355"/>
    <cellStyle name="Обычный 14 7" xfId="4356"/>
    <cellStyle name="Обычный 14_UPDATE.WARM.CALC.INDEX.2015.TO.1.2.3" xfId="11275"/>
    <cellStyle name="Обычный 15" xfId="14"/>
    <cellStyle name="Обычный 15 2" xfId="4357"/>
    <cellStyle name="Обычный 15 2 2" xfId="4358"/>
    <cellStyle name="Обычный 15 3" xfId="4359"/>
    <cellStyle name="Обычный 15 4" xfId="4360"/>
    <cellStyle name="Обычный 15 5" xfId="4361"/>
    <cellStyle name="Обычный 15 6" xfId="4362"/>
    <cellStyle name="Обычный 15 7" xfId="4363"/>
    <cellStyle name="Обычный 15_Мордовия" xfId="4364"/>
    <cellStyle name="Обычный 16" xfId="15"/>
    <cellStyle name="Обычный 16 2" xfId="4365"/>
    <cellStyle name="Обычный 16 3" xfId="4366"/>
    <cellStyle name="Обычный 16 4" xfId="4367"/>
    <cellStyle name="Обычный 16 5" xfId="4368"/>
    <cellStyle name="Обычный 16 6" xfId="4369"/>
    <cellStyle name="Обычный 16 7" xfId="4370"/>
    <cellStyle name="Обычный 16_Мордовия" xfId="4371"/>
    <cellStyle name="Обычный 17" xfId="16"/>
    <cellStyle name="Обычный 17 2" xfId="4372"/>
    <cellStyle name="Обычный 17 3" xfId="4373"/>
    <cellStyle name="Обычный 17 4" xfId="4374"/>
    <cellStyle name="Обычный 17 5" xfId="4375"/>
    <cellStyle name="Обычный 17 6" xfId="4376"/>
    <cellStyle name="Обычный 17 7" xfId="4377"/>
    <cellStyle name="Обычный 17_Мордовия" xfId="4378"/>
    <cellStyle name="Обычный 18" xfId="17"/>
    <cellStyle name="Обычный 18 2" xfId="4379"/>
    <cellStyle name="Обычный 18 3" xfId="4380"/>
    <cellStyle name="Обычный 18 4" xfId="4381"/>
    <cellStyle name="Обычный 18 5" xfId="18"/>
    <cellStyle name="Обычный 18 6" xfId="4382"/>
    <cellStyle name="Обычный 18 7" xfId="4383"/>
    <cellStyle name="Обычный 18_Мордовия" xfId="4384"/>
    <cellStyle name="Обычный 19" xfId="19"/>
    <cellStyle name="Обычный 19 2" xfId="4385"/>
    <cellStyle name="Обычный 2" xfId="1"/>
    <cellStyle name="Обычный 2 10" xfId="4386"/>
    <cellStyle name="Обычный 2 10 2" xfId="4387"/>
    <cellStyle name="Обычный 2 11" xfId="208"/>
    <cellStyle name="Обычный 2 11 2" xfId="4388"/>
    <cellStyle name="Обычный 2 12" xfId="4389"/>
    <cellStyle name="Обычный 2 12 2" xfId="4390"/>
    <cellStyle name="Обычный 2 13" xfId="4391"/>
    <cellStyle name="Обычный 2 13 2" xfId="4392"/>
    <cellStyle name="Обычный 2 14" xfId="4393"/>
    <cellStyle name="Обычный 2 14 2" xfId="4394"/>
    <cellStyle name="Обычный 2 15" xfId="4395"/>
    <cellStyle name="Обычный 2 15 2" xfId="4396"/>
    <cellStyle name="Обычный 2 16" xfId="4397"/>
    <cellStyle name="Обычный 2 16 2" xfId="4398"/>
    <cellStyle name="Обычный 2 17" xfId="4399"/>
    <cellStyle name="Обычный 2 17 2" xfId="4400"/>
    <cellStyle name="Обычный 2 18" xfId="4401"/>
    <cellStyle name="Обычный 2 18 2" xfId="4402"/>
    <cellStyle name="Обычный 2 18 3" xfId="4403"/>
    <cellStyle name="Обычный 2 18_Мордовия" xfId="4404"/>
    <cellStyle name="Обычный 2 19" xfId="4405"/>
    <cellStyle name="Обычный 2 2" xfId="20"/>
    <cellStyle name="Обычный 2 2 10" xfId="4406"/>
    <cellStyle name="Обычный 2 2 10 2" xfId="4407"/>
    <cellStyle name="Обычный 2 2 11" xfId="4408"/>
    <cellStyle name="Обычный 2 2 11 2" xfId="4409"/>
    <cellStyle name="Обычный 2 2 12" xfId="4410"/>
    <cellStyle name="Обычный 2 2 12 2" xfId="4411"/>
    <cellStyle name="Обычный 2 2 13" xfId="4412"/>
    <cellStyle name="Обычный 2 2 13 2" xfId="4413"/>
    <cellStyle name="Обычный 2 2 14" xfId="4414"/>
    <cellStyle name="Обычный 2 2 14 2" xfId="4415"/>
    <cellStyle name="Обычный 2 2 15" xfId="4416"/>
    <cellStyle name="Обычный 2 2 15 2" xfId="4417"/>
    <cellStyle name="Обычный 2 2 16" xfId="4418"/>
    <cellStyle name="Обычный 2 2 17" xfId="4419"/>
    <cellStyle name="Обычный 2 2 18" xfId="4420"/>
    <cellStyle name="Обычный 2 2 19" xfId="4421"/>
    <cellStyle name="Обычный 2 2 2" xfId="4422"/>
    <cellStyle name="Обычный 2 2 2 10" xfId="4423"/>
    <cellStyle name="Обычный 2 2 2 11" xfId="4424"/>
    <cellStyle name="Обычный 2 2 2 12" xfId="4425"/>
    <cellStyle name="Обычный 2 2 2 13" xfId="4426"/>
    <cellStyle name="Обычный 2 2 2 14" xfId="4427"/>
    <cellStyle name="Обычный 2 2 2 15" xfId="4428"/>
    <cellStyle name="Обычный 2 2 2 16" xfId="4429"/>
    <cellStyle name="Обычный 2 2 2 17" xfId="4430"/>
    <cellStyle name="Обычный 2 2 2 18" xfId="4431"/>
    <cellStyle name="Обычный 2 2 2 19" xfId="4432"/>
    <cellStyle name="Обычный 2 2 2 2" xfId="4433"/>
    <cellStyle name="Обычный 2 2 2 2 2" xfId="4434"/>
    <cellStyle name="Обычный 2 2 2 3" xfId="4435"/>
    <cellStyle name="Обычный 2 2 2 3 2" xfId="4436"/>
    <cellStyle name="Обычный 2 2 2 4" xfId="4437"/>
    <cellStyle name="Обычный 2 2 2 4 2" xfId="4438"/>
    <cellStyle name="Обычный 2 2 2 5" xfId="4439"/>
    <cellStyle name="Обычный 2 2 2 5 2" xfId="4440"/>
    <cellStyle name="Обычный 2 2 2 6" xfId="4441"/>
    <cellStyle name="Обычный 2 2 2 6 2" xfId="4442"/>
    <cellStyle name="Обычный 2 2 2 7" xfId="4443"/>
    <cellStyle name="Обычный 2 2 2 8" xfId="4444"/>
    <cellStyle name="Обычный 2 2 2 9" xfId="4445"/>
    <cellStyle name="Обычный 2 2 2_СВОД УСЛУГИ ФАКТ 2010" xfId="4446"/>
    <cellStyle name="Обычный 2 2 3" xfId="4447"/>
    <cellStyle name="Обычный 2 2 3 2" xfId="4448"/>
    <cellStyle name="Обычный 2 2 3 2 2" xfId="11276"/>
    <cellStyle name="Обычный 2 2 3 3" xfId="11277"/>
    <cellStyle name="Обычный 2 2 4" xfId="4449"/>
    <cellStyle name="Обычный 2 2 4 2" xfId="4450"/>
    <cellStyle name="Обычный 2 2 5" xfId="4451"/>
    <cellStyle name="Обычный 2 2 5 2" xfId="4452"/>
    <cellStyle name="Обычный 2 2 6" xfId="4453"/>
    <cellStyle name="Обычный 2 2 6 2" xfId="4454"/>
    <cellStyle name="Обычный 2 2 7" xfId="4455"/>
    <cellStyle name="Обычный 2 2 7 2" xfId="4456"/>
    <cellStyle name="Обычный 2 2 8" xfId="4457"/>
    <cellStyle name="Обычный 2 2 8 2" xfId="4458"/>
    <cellStyle name="Обычный 2 2 9" xfId="4459"/>
    <cellStyle name="Обычный 2 2 9 2" xfId="4460"/>
    <cellStyle name="Обычный 2 2_46EE.2011(v1.0)" xfId="4461"/>
    <cellStyle name="Обычный 2 20" xfId="4462"/>
    <cellStyle name="Обычный 2 21" xfId="4463"/>
    <cellStyle name="Обычный 2 22" xfId="4464"/>
    <cellStyle name="Обычный 2 23" xfId="4465"/>
    <cellStyle name="Обычный 2 24" xfId="4466"/>
    <cellStyle name="Обычный 2 25" xfId="4467"/>
    <cellStyle name="Обычный 2 26" xfId="4468"/>
    <cellStyle name="Обычный 2 26 2" xfId="209"/>
    <cellStyle name="Обычный 2 27" xfId="4469"/>
    <cellStyle name="Обычный 2 28" xfId="4470"/>
    <cellStyle name="Обычный 2 29" xfId="4471"/>
    <cellStyle name="Обычный 2 3" xfId="21"/>
    <cellStyle name="Обычный 2 3 2" xfId="4472"/>
    <cellStyle name="Обычный 2 3 2 2" xfId="11278"/>
    <cellStyle name="Обычный 2 3 3" xfId="4473"/>
    <cellStyle name="Обычный 2 3 3 2" xfId="11279"/>
    <cellStyle name="Обычный 2 3 4" xfId="11280"/>
    <cellStyle name="Обычный 2 3 4 2" xfId="11281"/>
    <cellStyle name="Обычный 2 3 5" xfId="11282"/>
    <cellStyle name="Обычный 2 3 5 2" xfId="11283"/>
    <cellStyle name="Обычный 2 3_46EE.2011(v1.0)" xfId="4474"/>
    <cellStyle name="Обычный 2 4" xfId="4475"/>
    <cellStyle name="Обычный 2 4 10" xfId="4476"/>
    <cellStyle name="Обычный 2 4 11" xfId="4477"/>
    <cellStyle name="Обычный 2 4 12" xfId="4478"/>
    <cellStyle name="Обычный 2 4 13" xfId="4479"/>
    <cellStyle name="Обычный 2 4 2" xfId="4480"/>
    <cellStyle name="Обычный 2 4 2 2" xfId="4481"/>
    <cellStyle name="Обычный 2 4 2 3" xfId="4482"/>
    <cellStyle name="Обычный 2 4 2 4" xfId="4483"/>
    <cellStyle name="Обычный 2 4 2 5" xfId="4484"/>
    <cellStyle name="Обычный 2 4 2 6" xfId="4485"/>
    <cellStyle name="Обычный 2 4 2_Мордовия" xfId="4486"/>
    <cellStyle name="Обычный 2 4 3" xfId="4487"/>
    <cellStyle name="Обычный 2 4 3 2" xfId="11284"/>
    <cellStyle name="Обычный 2 4 4" xfId="4488"/>
    <cellStyle name="Обычный 2 4 4 2" xfId="11285"/>
    <cellStyle name="Обычный 2 4 5" xfId="4489"/>
    <cellStyle name="Обычный 2 4 6" xfId="4490"/>
    <cellStyle name="Обычный 2 4 7" xfId="4491"/>
    <cellStyle name="Обычный 2 4 8" xfId="4492"/>
    <cellStyle name="Обычный 2 4 9" xfId="4493"/>
    <cellStyle name="Обычный 2 4_46EE.2011(v1.0)" xfId="4494"/>
    <cellStyle name="Обычный 2 5" xfId="4495"/>
    <cellStyle name="Обычный 2 5 2" xfId="4496"/>
    <cellStyle name="Обычный 2 5 2 2" xfId="11286"/>
    <cellStyle name="Обычный 2 5 3" xfId="10882"/>
    <cellStyle name="Обычный 2 5 3 2" xfId="11287"/>
    <cellStyle name="Обычный 2 5 4" xfId="11288"/>
    <cellStyle name="Обычный 2 5 4 2" xfId="11289"/>
    <cellStyle name="Обычный 2 5_46EE.2011(v1.0)" xfId="4497"/>
    <cellStyle name="Обычный 2 6" xfId="210"/>
    <cellStyle name="Обычный 2 6 2" xfId="4498"/>
    <cellStyle name="Обычный 2 6 2 2" xfId="11290"/>
    <cellStyle name="Обычный 2 6 3" xfId="10883"/>
    <cellStyle name="Обычный 2 6 3 2" xfId="11291"/>
    <cellStyle name="Обычный 2 6 4" xfId="11292"/>
    <cellStyle name="Обычный 2 6 4 2" xfId="11293"/>
    <cellStyle name="Обычный 2 6 5" xfId="11294"/>
    <cellStyle name="Обычный 2 6 5 2" xfId="11295"/>
    <cellStyle name="Обычный 2 6_46EE.2011(v1.0)" xfId="4499"/>
    <cellStyle name="Обычный 2 7" xfId="211"/>
    <cellStyle name="Обычный 2 7 2" xfId="4500"/>
    <cellStyle name="Обычный 2 7 2 2" xfId="11296"/>
    <cellStyle name="Обычный 2 8" xfId="4501"/>
    <cellStyle name="Обычный 2 8 2" xfId="4502"/>
    <cellStyle name="Обычный 2 9" xfId="4503"/>
    <cellStyle name="Обычный 2 9 2" xfId="4504"/>
    <cellStyle name="Обычный 2_1" xfId="4505"/>
    <cellStyle name="Обычный 20" xfId="22"/>
    <cellStyle name="Обычный 20 2" xfId="4506"/>
    <cellStyle name="Обычный 20 2 2" xfId="4507"/>
    <cellStyle name="Обычный 20 3" xfId="4508"/>
    <cellStyle name="Обычный 20 4" xfId="4509"/>
    <cellStyle name="Обычный 20 5" xfId="4510"/>
    <cellStyle name="Обычный 21" xfId="23"/>
    <cellStyle name="Обычный 21 2" xfId="4511"/>
    <cellStyle name="Обычный 21 2 2" xfId="4512"/>
    <cellStyle name="Обычный 21 3" xfId="4513"/>
    <cellStyle name="Обычный 21 4" xfId="4514"/>
    <cellStyle name="Обычный 21 5" xfId="4515"/>
    <cellStyle name="Обычный 21 6" xfId="4516"/>
    <cellStyle name="Обычный 21_Мордовия" xfId="4517"/>
    <cellStyle name="Обычный 22" xfId="24"/>
    <cellStyle name="Обычный 22 2" xfId="4518"/>
    <cellStyle name="Обычный 22 3" xfId="4519"/>
    <cellStyle name="Обычный 22 4" xfId="4520"/>
    <cellStyle name="Обычный 22 5" xfId="4521"/>
    <cellStyle name="Обычный 22 6" xfId="4522"/>
    <cellStyle name="Обычный 22 7" xfId="4523"/>
    <cellStyle name="Обычный 22_Мордовия" xfId="4524"/>
    <cellStyle name="Обычный 23" xfId="25"/>
    <cellStyle name="Обычный 23 2" xfId="26"/>
    <cellStyle name="Обычный 23 3" xfId="4525"/>
    <cellStyle name="Обычный 23 4" xfId="4526"/>
    <cellStyle name="Обычный 23 5" xfId="4527"/>
    <cellStyle name="Обычный 23 6" xfId="4528"/>
    <cellStyle name="Обычный 23 7" xfId="4529"/>
    <cellStyle name="Обычный 23_Мордовия" xfId="4530"/>
    <cellStyle name="Обычный 24" xfId="27"/>
    <cellStyle name="Обычный 24 2" xfId="4531"/>
    <cellStyle name="Обычный 24 3" xfId="4532"/>
    <cellStyle name="Обычный 24 4" xfId="4533"/>
    <cellStyle name="Обычный 24 5" xfId="4534"/>
    <cellStyle name="Обычный 24 6" xfId="4535"/>
    <cellStyle name="Обычный 24 7" xfId="4536"/>
    <cellStyle name="Обычный 24_Мордовия" xfId="4537"/>
    <cellStyle name="Обычный 25" xfId="28"/>
    <cellStyle name="Обычный 25 2" xfId="4538"/>
    <cellStyle name="Обычный 25 3" xfId="4539"/>
    <cellStyle name="Обычный 25 4" xfId="4540"/>
    <cellStyle name="Обычный 25 5" xfId="4541"/>
    <cellStyle name="Обычный 25 6" xfId="4542"/>
    <cellStyle name="Обычный 25 7" xfId="4543"/>
    <cellStyle name="Обычный 25_Мордовия" xfId="4544"/>
    <cellStyle name="Обычный 26" xfId="29"/>
    <cellStyle name="Обычный 26 2" xfId="4545"/>
    <cellStyle name="Обычный 26 2 2" xfId="4546"/>
    <cellStyle name="Обычный 26 3" xfId="4547"/>
    <cellStyle name="Обычный 26 4" xfId="4548"/>
    <cellStyle name="Обычный 26 5" xfId="4549"/>
    <cellStyle name="Обычный 26 6" xfId="4550"/>
    <cellStyle name="Обычный 26 7" xfId="4551"/>
    <cellStyle name="Обычный 26_Мордовия" xfId="4552"/>
    <cellStyle name="Обычный 27" xfId="30"/>
    <cellStyle name="Обычный 27 2" xfId="4553"/>
    <cellStyle name="Обычный 27 3" xfId="4554"/>
    <cellStyle name="Обычный 27 4" xfId="4555"/>
    <cellStyle name="Обычный 27 5" xfId="4556"/>
    <cellStyle name="Обычный 27 6" xfId="4557"/>
    <cellStyle name="Обычный 27 7" xfId="4558"/>
    <cellStyle name="Обычный 27_Xl0001803" xfId="4559"/>
    <cellStyle name="Обычный 28" xfId="31"/>
    <cellStyle name="Обычный 28 2" xfId="4560"/>
    <cellStyle name="Обычный 28 3" xfId="4561"/>
    <cellStyle name="Обычный 28 4" xfId="4562"/>
    <cellStyle name="Обычный 28 5" xfId="4563"/>
    <cellStyle name="Обычный 28 6" xfId="4564"/>
    <cellStyle name="Обычный 28 7" xfId="4565"/>
    <cellStyle name="Обычный 28_Xl0001803" xfId="4566"/>
    <cellStyle name="Обычный 29" xfId="32"/>
    <cellStyle name="Обычный 29 2" xfId="4567"/>
    <cellStyle name="Обычный 29 3" xfId="4568"/>
    <cellStyle name="Обычный 29 4" xfId="4569"/>
    <cellStyle name="Обычный 29 5" xfId="4570"/>
    <cellStyle name="Обычный 29 6" xfId="4571"/>
    <cellStyle name="Обычный 29 7" xfId="4572"/>
    <cellStyle name="Обычный 29_Xl0001803" xfId="4573"/>
    <cellStyle name="Обычный 3" xfId="33"/>
    <cellStyle name="Обычный 3 10" xfId="4574"/>
    <cellStyle name="Обычный 3 10 2" xfId="4575"/>
    <cellStyle name="Обычный 3 11" xfId="4576"/>
    <cellStyle name="Обычный 3 11 2" xfId="4577"/>
    <cellStyle name="Обычный 3 12" xfId="4578"/>
    <cellStyle name="Обычный 3 12 2" xfId="4579"/>
    <cellStyle name="Обычный 3 13" xfId="4580"/>
    <cellStyle name="Обычный 3 14" xfId="4581"/>
    <cellStyle name="Обычный 3 15" xfId="4582"/>
    <cellStyle name="Обычный 3 16" xfId="4583"/>
    <cellStyle name="Обычный 3 17" xfId="4584"/>
    <cellStyle name="Обычный 3 18" xfId="4585"/>
    <cellStyle name="Обычный 3 19" xfId="4586"/>
    <cellStyle name="Обычный 3 2" xfId="212"/>
    <cellStyle name="Обычный 3 2 2" xfId="4587"/>
    <cellStyle name="Обычный 3 2 2 2" xfId="213"/>
    <cellStyle name="Обычный 3 2 3" xfId="4588"/>
    <cellStyle name="Обычный 3 2 5" xfId="214"/>
    <cellStyle name="Обычный 3 20" xfId="4589"/>
    <cellStyle name="Обычный 3 21" xfId="215"/>
    <cellStyle name="Обычный 3 3" xfId="216"/>
    <cellStyle name="Обычный 3 3 2" xfId="4590"/>
    <cellStyle name="Обычный 3 4" xfId="4591"/>
    <cellStyle name="Обычный 3 4 2" xfId="4592"/>
    <cellStyle name="Обычный 3 5" xfId="4593"/>
    <cellStyle name="Обычный 3 5 2" xfId="4594"/>
    <cellStyle name="Обычный 3 6" xfId="4595"/>
    <cellStyle name="Обычный 3 6 2" xfId="4596"/>
    <cellStyle name="Обычный 3 7" xfId="34"/>
    <cellStyle name="Обычный 3 7 2" xfId="4597"/>
    <cellStyle name="Обычный 3 8" xfId="4598"/>
    <cellStyle name="Обычный 3 8 2" xfId="4599"/>
    <cellStyle name="Обычный 3 9" xfId="4600"/>
    <cellStyle name="Обычный 3 9 2" xfId="4601"/>
    <cellStyle name="Обычный 3_БДР на 2011 г от 18.03.2011 г подписанный" xfId="4602"/>
    <cellStyle name="Обычный 30" xfId="35"/>
    <cellStyle name="Обычный 30 2" xfId="4603"/>
    <cellStyle name="Обычный 30 3" xfId="4604"/>
    <cellStyle name="Обычный 30 4" xfId="4605"/>
    <cellStyle name="Обычный 30 5" xfId="4606"/>
    <cellStyle name="Обычный 30 6" xfId="4607"/>
    <cellStyle name="Обычный 30 7" xfId="4608"/>
    <cellStyle name="Обычный 30_Мордовия" xfId="4609"/>
    <cellStyle name="Обычный 31" xfId="36"/>
    <cellStyle name="Обычный 31 2" xfId="4610"/>
    <cellStyle name="Обычный 31 3" xfId="4611"/>
    <cellStyle name="Обычный 31 4" xfId="4612"/>
    <cellStyle name="Обычный 31 5" xfId="4613"/>
    <cellStyle name="Обычный 31 6" xfId="4614"/>
    <cellStyle name="Обычный 31 7" xfId="4615"/>
    <cellStyle name="Обычный 31_Мордовия" xfId="4616"/>
    <cellStyle name="Обычный 32" xfId="37"/>
    <cellStyle name="Обычный 32 2" xfId="4617"/>
    <cellStyle name="Обычный 32 3" xfId="4618"/>
    <cellStyle name="Обычный 32 4" xfId="4619"/>
    <cellStyle name="Обычный 32 5" xfId="4620"/>
    <cellStyle name="Обычный 32 6" xfId="4621"/>
    <cellStyle name="Обычный 32 7" xfId="4622"/>
    <cellStyle name="Обычный 32_Мордовия" xfId="4623"/>
    <cellStyle name="Обычный 33" xfId="38"/>
    <cellStyle name="Обычный 33 2" xfId="4624"/>
    <cellStyle name="Обычный 33 3" xfId="4625"/>
    <cellStyle name="Обычный 33 4" xfId="4626"/>
    <cellStyle name="Обычный 33 5" xfId="4627"/>
    <cellStyle name="Обычный 33 6" xfId="4628"/>
    <cellStyle name="Обычный 33 7" xfId="4629"/>
    <cellStyle name="Обычный 33_Мордовия" xfId="4630"/>
    <cellStyle name="Обычный 34" xfId="39"/>
    <cellStyle name="Обычный 34 2" xfId="4631"/>
    <cellStyle name="Обычный 34 3" xfId="4632"/>
    <cellStyle name="Обычный 34 4" xfId="4633"/>
    <cellStyle name="Обычный 34 5" xfId="4634"/>
    <cellStyle name="Обычный 34 6" xfId="4635"/>
    <cellStyle name="Обычный 34_Мордовия" xfId="4636"/>
    <cellStyle name="Обычный 35" xfId="40"/>
    <cellStyle name="Обычный 35 2" xfId="4637"/>
    <cellStyle name="Обычный 35 3" xfId="4638"/>
    <cellStyle name="Обычный 35 4" xfId="4639"/>
    <cellStyle name="Обычный 35 5" xfId="4640"/>
    <cellStyle name="Обычный 35 6" xfId="4641"/>
    <cellStyle name="Обычный 35_Мордовия" xfId="4642"/>
    <cellStyle name="Обычный 36" xfId="41"/>
    <cellStyle name="Обычный 36 2" xfId="4643"/>
    <cellStyle name="Обычный 36 3" xfId="4644"/>
    <cellStyle name="Обычный 36 4" xfId="4645"/>
    <cellStyle name="Обычный 36 5" xfId="4646"/>
    <cellStyle name="Обычный 36 6" xfId="4647"/>
    <cellStyle name="Обычный 36_Мордовия" xfId="4648"/>
    <cellStyle name="Обычный 37" xfId="42"/>
    <cellStyle name="Обычный 37 2" xfId="4649"/>
    <cellStyle name="Обычный 37 3" xfId="4650"/>
    <cellStyle name="Обычный 37 4" xfId="4651"/>
    <cellStyle name="Обычный 37 5" xfId="4652"/>
    <cellStyle name="Обычный 37 6" xfId="4653"/>
    <cellStyle name="Обычный 37_Мордовия" xfId="4654"/>
    <cellStyle name="Обычный 38" xfId="43"/>
    <cellStyle name="Обычный 38 2" xfId="4655"/>
    <cellStyle name="Обычный 38 3" xfId="4656"/>
    <cellStyle name="Обычный 38 4" xfId="4657"/>
    <cellStyle name="Обычный 38 5" xfId="4658"/>
    <cellStyle name="Обычный 38 6" xfId="4659"/>
    <cellStyle name="Обычный 38_Мордовия" xfId="4660"/>
    <cellStyle name="Обычный 39" xfId="44"/>
    <cellStyle name="Обычный 39 2" xfId="4661"/>
    <cellStyle name="Обычный 39 3" xfId="4662"/>
    <cellStyle name="Обычный 39 4" xfId="4663"/>
    <cellStyle name="Обычный 39 5" xfId="4664"/>
    <cellStyle name="Обычный 39 6" xfId="4665"/>
    <cellStyle name="Обычный 39_Мордовия" xfId="4666"/>
    <cellStyle name="Обычный 4" xfId="45"/>
    <cellStyle name="Обычный 4 10" xfId="4667"/>
    <cellStyle name="Обычный 4 10 2" xfId="4668"/>
    <cellStyle name="Обычный 4 11" xfId="4669"/>
    <cellStyle name="Обычный 4 11 2" xfId="4670"/>
    <cellStyle name="Обычный 4 12" xfId="4671"/>
    <cellStyle name="Обычный 4 12 2" xfId="4672"/>
    <cellStyle name="Обычный 4 13" xfId="4673"/>
    <cellStyle name="Обычный 4 13 2" xfId="4674"/>
    <cellStyle name="Обычный 4 14" xfId="4675"/>
    <cellStyle name="Обычный 4 14 2" xfId="4676"/>
    <cellStyle name="Обычный 4 15" xfId="4677"/>
    <cellStyle name="Обычный 4 15 2" xfId="4678"/>
    <cellStyle name="Обычный 4 16" xfId="4679"/>
    <cellStyle name="Обычный 4 16 2" xfId="4680"/>
    <cellStyle name="Обычный 4 17" xfId="4681"/>
    <cellStyle name="Обычный 4 17 2" xfId="4682"/>
    <cellStyle name="Обычный 4 18" xfId="4683"/>
    <cellStyle name="Обычный 4 18 2" xfId="4684"/>
    <cellStyle name="Обычный 4 19" xfId="4685"/>
    <cellStyle name="Обычный 4 19 2" xfId="4686"/>
    <cellStyle name="Обычный 4 2" xfId="217"/>
    <cellStyle name="Обычный 4 2 2" xfId="4687"/>
    <cellStyle name="Обычный 4 2 2 2" xfId="11297"/>
    <cellStyle name="Обычный 4 2 3" xfId="4688"/>
    <cellStyle name="Обычный 4 2 4" xfId="218"/>
    <cellStyle name="Обычный 4 2 5" xfId="4689"/>
    <cellStyle name="Обычный 4 2_46EP.2012(v0.1)" xfId="10884"/>
    <cellStyle name="Обычный 4 20" xfId="4690"/>
    <cellStyle name="Обычный 4 20 2" xfId="4691"/>
    <cellStyle name="Обычный 4 21" xfId="4692"/>
    <cellStyle name="Обычный 4 22" xfId="4693"/>
    <cellStyle name="Обычный 4 23" xfId="4694"/>
    <cellStyle name="Обычный 4 24" xfId="4695"/>
    <cellStyle name="Обычный 4 25" xfId="4696"/>
    <cellStyle name="Обычный 4 26" xfId="4697"/>
    <cellStyle name="Обычный 4 27" xfId="4698"/>
    <cellStyle name="Обычный 4 28" xfId="4699"/>
    <cellStyle name="Обычный 4 29" xfId="4700"/>
    <cellStyle name="Обычный 4 3" xfId="4701"/>
    <cellStyle name="Обычный 4 3 2" xfId="4702"/>
    <cellStyle name="Обычный 4 30" xfId="4703"/>
    <cellStyle name="Обычный 4 31" xfId="4704"/>
    <cellStyle name="Обычный 4 32" xfId="4705"/>
    <cellStyle name="Обычный 4 33" xfId="4706"/>
    <cellStyle name="Обычный 4 34" xfId="4707"/>
    <cellStyle name="Обычный 4 35" xfId="4708"/>
    <cellStyle name="Обычный 4 36" xfId="4709"/>
    <cellStyle name="Обычный 4 37" xfId="4710"/>
    <cellStyle name="Обычный 4 38" xfId="4711"/>
    <cellStyle name="Обычный 4 39" xfId="4712"/>
    <cellStyle name="Обычный 4 4" xfId="4713"/>
    <cellStyle name="Обычный 4 4 2" xfId="4714"/>
    <cellStyle name="Обычный 4 40" xfId="4715"/>
    <cellStyle name="Обычный 4 41" xfId="4716"/>
    <cellStyle name="Обычный 4 42" xfId="4717"/>
    <cellStyle name="Обычный 4 43" xfId="4718"/>
    <cellStyle name="Обычный 4 44" xfId="4719"/>
    <cellStyle name="Обычный 4 45" xfId="4720"/>
    <cellStyle name="Обычный 4 46" xfId="4721"/>
    <cellStyle name="Обычный 4 47" xfId="4722"/>
    <cellStyle name="Обычный 4 48" xfId="4723"/>
    <cellStyle name="Обычный 4 49" xfId="4724"/>
    <cellStyle name="Обычный 4 5" xfId="4725"/>
    <cellStyle name="Обычный 4 5 2" xfId="4726"/>
    <cellStyle name="Обычный 4 50" xfId="4727"/>
    <cellStyle name="Обычный 4 51" xfId="4728"/>
    <cellStyle name="Обычный 4 52" xfId="4729"/>
    <cellStyle name="Обычный 4 53" xfId="4730"/>
    <cellStyle name="Обычный 4 54" xfId="4731"/>
    <cellStyle name="Обычный 4 55" xfId="4732"/>
    <cellStyle name="Обычный 4 56" xfId="4733"/>
    <cellStyle name="Обычный 4 57" xfId="4734"/>
    <cellStyle name="Обычный 4 58" xfId="4735"/>
    <cellStyle name="Обычный 4 59" xfId="4736"/>
    <cellStyle name="Обычный 4 6" xfId="4737"/>
    <cellStyle name="Обычный 4 6 2" xfId="4738"/>
    <cellStyle name="Обычный 4 60" xfId="4739"/>
    <cellStyle name="Обычный 4 61" xfId="4740"/>
    <cellStyle name="Обычный 4 62" xfId="4741"/>
    <cellStyle name="Обычный 4 63" xfId="4742"/>
    <cellStyle name="Обычный 4 64" xfId="4743"/>
    <cellStyle name="Обычный 4 65" xfId="4744"/>
    <cellStyle name="Обычный 4 66" xfId="4745"/>
    <cellStyle name="Обычный 4 67" xfId="4746"/>
    <cellStyle name="Обычный 4 68" xfId="4747"/>
    <cellStyle name="Обычный 4 69" xfId="4748"/>
    <cellStyle name="Обычный 4 7" xfId="46"/>
    <cellStyle name="Обычный 4 7 2" xfId="47"/>
    <cellStyle name="Обычный 4 70" xfId="4749"/>
    <cellStyle name="Обычный 4 71" xfId="4750"/>
    <cellStyle name="Обычный 4 72" xfId="4751"/>
    <cellStyle name="Обычный 4 73" xfId="4752"/>
    <cellStyle name="Обычный 4 74" xfId="4753"/>
    <cellStyle name="Обычный 4 75" xfId="4754"/>
    <cellStyle name="Обычный 4 8" xfId="4755"/>
    <cellStyle name="Обычный 4 8 2" xfId="4756"/>
    <cellStyle name="Обычный 4 9" xfId="4757"/>
    <cellStyle name="Обычный 4 9 2" xfId="4758"/>
    <cellStyle name="Обычный 4_ARMRAZR" xfId="10885"/>
    <cellStyle name="Обычный 40" xfId="48"/>
    <cellStyle name="Обычный 40 2" xfId="4759"/>
    <cellStyle name="Обычный 40 3" xfId="4760"/>
    <cellStyle name="Обычный 40 4" xfId="4761"/>
    <cellStyle name="Обычный 40 5" xfId="4762"/>
    <cellStyle name="Обычный 40 6" xfId="4763"/>
    <cellStyle name="Обычный 40_Мордовия" xfId="4764"/>
    <cellStyle name="Обычный 41" xfId="49"/>
    <cellStyle name="Обычный 41 2" xfId="4765"/>
    <cellStyle name="Обычный 41 3" xfId="4766"/>
    <cellStyle name="Обычный 41 4" xfId="4767"/>
    <cellStyle name="Обычный 41 5" xfId="4768"/>
    <cellStyle name="Обычный 41 6" xfId="4769"/>
    <cellStyle name="Обычный 41_Мордовия" xfId="4770"/>
    <cellStyle name="Обычный 42" xfId="50"/>
    <cellStyle name="Обычный 42 2" xfId="4771"/>
    <cellStyle name="Обычный 42 3" xfId="4772"/>
    <cellStyle name="Обычный 42_Приложение 2 10-00" xfId="4773"/>
    <cellStyle name="Обычный 43" xfId="51"/>
    <cellStyle name="Обычный 44" xfId="52"/>
    <cellStyle name="Обычный 45" xfId="53"/>
    <cellStyle name="Обычный 46" xfId="54"/>
    <cellStyle name="Обычный 46 2" xfId="4774"/>
    <cellStyle name="Обычный 46 3" xfId="4775"/>
    <cellStyle name="Обычный 46 4" xfId="4776"/>
    <cellStyle name="Обычный 46 5" xfId="4777"/>
    <cellStyle name="Обычный 46 6" xfId="4778"/>
    <cellStyle name="Обычный 46 7" xfId="4779"/>
    <cellStyle name="Обычный 46 8" xfId="10131"/>
    <cellStyle name="Обычный 47" xfId="55"/>
    <cellStyle name="Обычный 48" xfId="56"/>
    <cellStyle name="Обычный 49" xfId="57"/>
    <cellStyle name="Обычный 49 2" xfId="4780"/>
    <cellStyle name="Обычный 49 3" xfId="4781"/>
    <cellStyle name="Обычный 49 4" xfId="4782"/>
    <cellStyle name="Обычный 49 5" xfId="4783"/>
    <cellStyle name="Обычный 49 6" xfId="4784"/>
    <cellStyle name="Обычный 49_Мордовия" xfId="4785"/>
    <cellStyle name="Обычный 5" xfId="58"/>
    <cellStyle name="Обычный 5 10" xfId="4786"/>
    <cellStyle name="Обычный 5 11" xfId="4787"/>
    <cellStyle name="Обычный 5 12" xfId="4788"/>
    <cellStyle name="Обычный 5 13" xfId="4789"/>
    <cellStyle name="Обычный 5 14" xfId="4790"/>
    <cellStyle name="Обычный 5 15" xfId="4791"/>
    <cellStyle name="Обычный 5 16" xfId="4792"/>
    <cellStyle name="Обычный 5 17" xfId="4793"/>
    <cellStyle name="Обычный 5 18" xfId="4794"/>
    <cellStyle name="Обычный 5 19" xfId="4795"/>
    <cellStyle name="Обычный 5 2" xfId="59"/>
    <cellStyle name="Обычный 5 2 2" xfId="60"/>
    <cellStyle name="Обычный 5 2 3" xfId="4796"/>
    <cellStyle name="Обычный 5 2 4" xfId="4797"/>
    <cellStyle name="Обычный 5 2 5" xfId="4798"/>
    <cellStyle name="Обычный 5 2 6" xfId="4799"/>
    <cellStyle name="Обычный 5 2_Xl0001803" xfId="4800"/>
    <cellStyle name="Обычный 5 3" xfId="4801"/>
    <cellStyle name="Обычный 5 3 2" xfId="4802"/>
    <cellStyle name="Обычный 5 4" xfId="4803"/>
    <cellStyle name="Обычный 5 4 2" xfId="4804"/>
    <cellStyle name="Обычный 5 4 3" xfId="4805"/>
    <cellStyle name="Обычный 5 4 4" xfId="4806"/>
    <cellStyle name="Обычный 5 4 5" xfId="4807"/>
    <cellStyle name="Обычный 5 4 6" xfId="4808"/>
    <cellStyle name="Обычный 5 4 7" xfId="4809"/>
    <cellStyle name="Обычный 5 4 8" xfId="4810"/>
    <cellStyle name="Обычный 5 4 9" xfId="4811"/>
    <cellStyle name="Обычный 5 5" xfId="4812"/>
    <cellStyle name="Обычный 5 6" xfId="4813"/>
    <cellStyle name="Обычный 5 7" xfId="4814"/>
    <cellStyle name="Обычный 5 7 2" xfId="4815"/>
    <cellStyle name="Обычный 5 8" xfId="4816"/>
    <cellStyle name="Обычный 5 9" xfId="4817"/>
    <cellStyle name="Обычный 5_БДР на 2011 г от 18.03.2011 г подписанный" xfId="4818"/>
    <cellStyle name="Обычный 50" xfId="61"/>
    <cellStyle name="Обычный 51" xfId="62"/>
    <cellStyle name="Обычный 51 2" xfId="4819"/>
    <cellStyle name="Обычный 51 3" xfId="4820"/>
    <cellStyle name="Обычный 51 4" xfId="4821"/>
    <cellStyle name="Обычный 51 5" xfId="4822"/>
    <cellStyle name="Обычный 51 6" xfId="4823"/>
    <cellStyle name="Обычный 51_СВОД УСЛУГИ ФАКТ 2010" xfId="4824"/>
    <cellStyle name="Обычный 52" xfId="63"/>
    <cellStyle name="Обычный 53" xfId="64"/>
    <cellStyle name="Обычный 54" xfId="65"/>
    <cellStyle name="Обычный 55" xfId="66"/>
    <cellStyle name="Обычный 56" xfId="67"/>
    <cellStyle name="Обычный 57" xfId="68"/>
    <cellStyle name="Обычный 57 2" xfId="4825"/>
    <cellStyle name="Обычный 57 3" xfId="4826"/>
    <cellStyle name="Обычный 57 4" xfId="4827"/>
    <cellStyle name="Обычный 57 5" xfId="4828"/>
    <cellStyle name="Обычный 57 6" xfId="4829"/>
    <cellStyle name="Обычный 57_СВОД УСЛУГИ ФАКТ 2010" xfId="4830"/>
    <cellStyle name="Обычный 58" xfId="69"/>
    <cellStyle name="Обычный 58 2" xfId="4831"/>
    <cellStyle name="Обычный 58 3" xfId="4832"/>
    <cellStyle name="Обычный 58 4" xfId="4833"/>
    <cellStyle name="Обычный 58 5" xfId="4834"/>
    <cellStyle name="Обычный 58 6" xfId="4835"/>
    <cellStyle name="Обычный 58_Мордовия" xfId="4836"/>
    <cellStyle name="Обычный 59" xfId="70"/>
    <cellStyle name="Обычный 59 2" xfId="4837"/>
    <cellStyle name="Обычный 59 3" xfId="4838"/>
    <cellStyle name="Обычный 59 4" xfId="4839"/>
    <cellStyle name="Обычный 59 5" xfId="4840"/>
    <cellStyle name="Обычный 59 6" xfId="4841"/>
    <cellStyle name="Обычный 59_Мордовия" xfId="4842"/>
    <cellStyle name="Обычный 6" xfId="71"/>
    <cellStyle name="Обычный 6 10" xfId="4843"/>
    <cellStyle name="Обычный 6 11" xfId="4844"/>
    <cellStyle name="Обычный 6 12" xfId="4845"/>
    <cellStyle name="Обычный 6 13" xfId="4846"/>
    <cellStyle name="Обычный 6 14" xfId="4847"/>
    <cellStyle name="Обычный 6 15" xfId="4848"/>
    <cellStyle name="Обычный 6 16" xfId="4849"/>
    <cellStyle name="Обычный 6 2" xfId="219"/>
    <cellStyle name="Обычный 6 2 2" xfId="220"/>
    <cellStyle name="Обычный 6 2 2 2" xfId="221"/>
    <cellStyle name="Обычный 6 2 2 2 2" xfId="222"/>
    <cellStyle name="Обычный 6 2 2 2 2 2" xfId="223"/>
    <cellStyle name="Обычный 6 2 2 2 2 2 2" xfId="224"/>
    <cellStyle name="Обычный 6 2 2 2 2 2 3" xfId="225"/>
    <cellStyle name="Обычный 6 2 2 2 2 3" xfId="226"/>
    <cellStyle name="Обычный 6 2 2 2 2 4" xfId="227"/>
    <cellStyle name="Обычный 6 2 2 2 3" xfId="228"/>
    <cellStyle name="Обычный 6 2 2 2 3 2" xfId="229"/>
    <cellStyle name="Обычный 6 2 2 2 3 3" xfId="230"/>
    <cellStyle name="Обычный 6 2 2 2 4" xfId="231"/>
    <cellStyle name="Обычный 6 2 2 2 5" xfId="232"/>
    <cellStyle name="Обычный 6 2 2 3" xfId="233"/>
    <cellStyle name="Обычный 6 2 2 3 2" xfId="234"/>
    <cellStyle name="Обычный 6 2 2 3 2 2" xfId="235"/>
    <cellStyle name="Обычный 6 2 2 3 2 3" xfId="236"/>
    <cellStyle name="Обычный 6 2 2 3 3" xfId="237"/>
    <cellStyle name="Обычный 6 2 2 3 4" xfId="238"/>
    <cellStyle name="Обычный 6 2 2 4" xfId="239"/>
    <cellStyle name="Обычный 6 2 2 4 2" xfId="240"/>
    <cellStyle name="Обычный 6 2 2 4 2 2" xfId="241"/>
    <cellStyle name="Обычный 6 2 2 4 2 3" xfId="242"/>
    <cellStyle name="Обычный 6 2 2 4 3" xfId="243"/>
    <cellStyle name="Обычный 6 2 2 4 4" xfId="244"/>
    <cellStyle name="Обычный 6 2 2 5" xfId="245"/>
    <cellStyle name="Обычный 6 2 2 5 2" xfId="246"/>
    <cellStyle name="Обычный 6 2 2 5 3" xfId="247"/>
    <cellStyle name="Обычный 6 2 2 6" xfId="248"/>
    <cellStyle name="Обычный 6 2 2 7" xfId="249"/>
    <cellStyle name="Обычный 6 2 2 8" xfId="250"/>
    <cellStyle name="Обычный 6 2 3" xfId="251"/>
    <cellStyle name="Обычный 6 2 3 2" xfId="252"/>
    <cellStyle name="Обычный 6 2 3 2 2" xfId="253"/>
    <cellStyle name="Обычный 6 2 3 2 2 2" xfId="254"/>
    <cellStyle name="Обычный 6 2 3 2 2 2 2" xfId="255"/>
    <cellStyle name="Обычный 6 2 3 2 2 2 3" xfId="256"/>
    <cellStyle name="Обычный 6 2 3 2 2 3" xfId="257"/>
    <cellStyle name="Обычный 6 2 3 2 2 4" xfId="258"/>
    <cellStyle name="Обычный 6 2 3 2 3" xfId="259"/>
    <cellStyle name="Обычный 6 2 3 2 3 2" xfId="260"/>
    <cellStyle name="Обычный 6 2 3 2 3 3" xfId="261"/>
    <cellStyle name="Обычный 6 2 3 2 4" xfId="262"/>
    <cellStyle name="Обычный 6 2 3 2 5" xfId="263"/>
    <cellStyle name="Обычный 6 2 3 3" xfId="264"/>
    <cellStyle name="Обычный 6 2 3 3 2" xfId="265"/>
    <cellStyle name="Обычный 6 2 3 3 2 2" xfId="266"/>
    <cellStyle name="Обычный 6 2 3 3 2 3" xfId="267"/>
    <cellStyle name="Обычный 6 2 3 3 3" xfId="268"/>
    <cellStyle name="Обычный 6 2 3 3 4" xfId="269"/>
    <cellStyle name="Обычный 6 2 3 4" xfId="270"/>
    <cellStyle name="Обычный 6 2 3 4 2" xfId="271"/>
    <cellStyle name="Обычный 6 2 3 4 2 2" xfId="272"/>
    <cellStyle name="Обычный 6 2 3 4 2 3" xfId="273"/>
    <cellStyle name="Обычный 6 2 3 4 3" xfId="274"/>
    <cellStyle name="Обычный 6 2 3 4 4" xfId="275"/>
    <cellStyle name="Обычный 6 2 3 5" xfId="276"/>
    <cellStyle name="Обычный 6 2 3 5 2" xfId="277"/>
    <cellStyle name="Обычный 6 2 3 5 3" xfId="278"/>
    <cellStyle name="Обычный 6 2 3 6" xfId="279"/>
    <cellStyle name="Обычный 6 2 3 7" xfId="280"/>
    <cellStyle name="Обычный 6 2 3 8" xfId="281"/>
    <cellStyle name="Обычный 6 2 4" xfId="282"/>
    <cellStyle name="Обычный 6 2 4 2" xfId="283"/>
    <cellStyle name="Обычный 6 2 4 2 2" xfId="284"/>
    <cellStyle name="Обычный 6 2 4 2 3" xfId="285"/>
    <cellStyle name="Обычный 6 2 4 3" xfId="286"/>
    <cellStyle name="Обычный 6 2 4 4" xfId="287"/>
    <cellStyle name="Обычный 6 2 5" xfId="288"/>
    <cellStyle name="Обычный 6 2 5 2" xfId="289"/>
    <cellStyle name="Обычный 6 2 5 2 2" xfId="290"/>
    <cellStyle name="Обычный 6 2 5 2 3" xfId="291"/>
    <cellStyle name="Обычный 6 2 5 3" xfId="292"/>
    <cellStyle name="Обычный 6 2 5 4" xfId="293"/>
    <cellStyle name="Обычный 6 2 6" xfId="294"/>
    <cellStyle name="Обычный 6 2 6 2" xfId="295"/>
    <cellStyle name="Обычный 6 2 6 3" xfId="296"/>
    <cellStyle name="Обычный 6 2 7" xfId="297"/>
    <cellStyle name="Обычный 6 2 8" xfId="298"/>
    <cellStyle name="Обычный 6 2 9" xfId="299"/>
    <cellStyle name="Обычный 6 3" xfId="300"/>
    <cellStyle name="Обычный 6 3 2" xfId="301"/>
    <cellStyle name="Обычный 6 3 2 2" xfId="302"/>
    <cellStyle name="Обычный 6 3 2 3" xfId="303"/>
    <cellStyle name="Обычный 6 3 3" xfId="304"/>
    <cellStyle name="Обычный 6 3 4" xfId="305"/>
    <cellStyle name="Обычный 6 4" xfId="306"/>
    <cellStyle name="Обычный 6 4 2" xfId="307"/>
    <cellStyle name="Обычный 6 4 2 2" xfId="308"/>
    <cellStyle name="Обычный 6 4 2 3" xfId="309"/>
    <cellStyle name="Обычный 6 4 3" xfId="310"/>
    <cellStyle name="Обычный 6 4 4" xfId="311"/>
    <cellStyle name="Обычный 6 5" xfId="312"/>
    <cellStyle name="Обычный 6 5 2" xfId="313"/>
    <cellStyle name="Обычный 6 5 3" xfId="314"/>
    <cellStyle name="Обычный 6 6" xfId="315"/>
    <cellStyle name="Обычный 6 7" xfId="316"/>
    <cellStyle name="Обычный 6 8" xfId="317"/>
    <cellStyle name="Обычный 6 9" xfId="4850"/>
    <cellStyle name="Обычный 6_Итоги тариф. кампании 2011_коррек" xfId="4851"/>
    <cellStyle name="Обычный 60" xfId="72"/>
    <cellStyle name="Обычный 60 2" xfId="4852"/>
    <cellStyle name="Обычный 60 3" xfId="4853"/>
    <cellStyle name="Обычный 60 4" xfId="4854"/>
    <cellStyle name="Обычный 60 5" xfId="4855"/>
    <cellStyle name="Обычный 60 6" xfId="4856"/>
    <cellStyle name="Обычный 60_Мордовия" xfId="4857"/>
    <cellStyle name="Обычный 61" xfId="73"/>
    <cellStyle name="Обычный 61 2" xfId="4858"/>
    <cellStyle name="Обычный 61 3" xfId="4859"/>
    <cellStyle name="Обычный 61 4" xfId="4860"/>
    <cellStyle name="Обычный 61 5" xfId="4861"/>
    <cellStyle name="Обычный 61 6" xfId="4862"/>
    <cellStyle name="Обычный 61_Мордовия" xfId="4863"/>
    <cellStyle name="Обычный 62" xfId="74"/>
    <cellStyle name="Обычный 62 2" xfId="4864"/>
    <cellStyle name="Обычный 62 3" xfId="4865"/>
    <cellStyle name="Обычный 62 4" xfId="4866"/>
    <cellStyle name="Обычный 62 5" xfId="4867"/>
    <cellStyle name="Обычный 62 6" xfId="4868"/>
    <cellStyle name="Обычный 62_Мордовия" xfId="4869"/>
    <cellStyle name="Обычный 63" xfId="75"/>
    <cellStyle name="Обычный 63 2" xfId="4870"/>
    <cellStyle name="Обычный 63 3" xfId="4871"/>
    <cellStyle name="Обычный 63 4" xfId="4872"/>
    <cellStyle name="Обычный 63 5" xfId="4873"/>
    <cellStyle name="Обычный 63 6" xfId="4874"/>
    <cellStyle name="Обычный 63_Мордовия" xfId="4875"/>
    <cellStyle name="Обычный 64" xfId="76"/>
    <cellStyle name="Обычный 64 2" xfId="4876"/>
    <cellStyle name="Обычный 64 3" xfId="4877"/>
    <cellStyle name="Обычный 64 4" xfId="4878"/>
    <cellStyle name="Обычный 64 5" xfId="4879"/>
    <cellStyle name="Обычный 64 6" xfId="4880"/>
    <cellStyle name="Обычный 64_Мордовия" xfId="4881"/>
    <cellStyle name="Обычный 65" xfId="77"/>
    <cellStyle name="Обычный 65 2" xfId="4882"/>
    <cellStyle name="Обычный 65 3" xfId="4883"/>
    <cellStyle name="Обычный 65 4" xfId="4884"/>
    <cellStyle name="Обычный 65 5" xfId="4885"/>
    <cellStyle name="Обычный 65 6" xfId="4886"/>
    <cellStyle name="Обычный 65_Мордовия" xfId="4887"/>
    <cellStyle name="Обычный 66" xfId="78"/>
    <cellStyle name="Обычный 66 2" xfId="4888"/>
    <cellStyle name="Обычный 66 3" xfId="4889"/>
    <cellStyle name="Обычный 66 4" xfId="4890"/>
    <cellStyle name="Обычный 66 5" xfId="4891"/>
    <cellStyle name="Обычный 66 6" xfId="4892"/>
    <cellStyle name="Обычный 66_Мордовия" xfId="4893"/>
    <cellStyle name="Обычный 67" xfId="79"/>
    <cellStyle name="Обычный 67 2" xfId="4894"/>
    <cellStyle name="Обычный 67 3" xfId="4895"/>
    <cellStyle name="Обычный 67 4" xfId="4896"/>
    <cellStyle name="Обычный 67 5" xfId="4897"/>
    <cellStyle name="Обычный 67 6" xfId="4898"/>
    <cellStyle name="Обычный 67_Мордовия" xfId="4899"/>
    <cellStyle name="Обычный 68" xfId="80"/>
    <cellStyle name="Обычный 68 2" xfId="4900"/>
    <cellStyle name="Обычный 68 3" xfId="4901"/>
    <cellStyle name="Обычный 68 4" xfId="4902"/>
    <cellStyle name="Обычный 68 5" xfId="4903"/>
    <cellStyle name="Обычный 68 6" xfId="4904"/>
    <cellStyle name="Обычный 68_Мордовия" xfId="4905"/>
    <cellStyle name="Обычный 69" xfId="81"/>
    <cellStyle name="Обычный 69 2" xfId="4906"/>
    <cellStyle name="Обычный 69 3" xfId="4907"/>
    <cellStyle name="Обычный 69 4" xfId="4908"/>
    <cellStyle name="Обычный 69 5" xfId="4909"/>
    <cellStyle name="Обычный 69 6" xfId="4910"/>
    <cellStyle name="Обычный 69_Мордовия" xfId="4911"/>
    <cellStyle name="Обычный 7" xfId="82"/>
    <cellStyle name="Обычный 7 10" xfId="4912"/>
    <cellStyle name="Обычный 7 11" xfId="4913"/>
    <cellStyle name="Обычный 7 12" xfId="4914"/>
    <cellStyle name="Обычный 7 13" xfId="4915"/>
    <cellStyle name="Обычный 7 14" xfId="4916"/>
    <cellStyle name="Обычный 7 15" xfId="4917"/>
    <cellStyle name="Обычный 7 2" xfId="318"/>
    <cellStyle name="Обычный 7 2 2" xfId="319"/>
    <cellStyle name="Обычный 7 2 2 2" xfId="320"/>
    <cellStyle name="Обычный 7 2 2 2 2" xfId="321"/>
    <cellStyle name="Обычный 7 2 2 2 3" xfId="322"/>
    <cellStyle name="Обычный 7 2 2 3" xfId="323"/>
    <cellStyle name="Обычный 7 2 2 4" xfId="324"/>
    <cellStyle name="Обычный 7 2 3" xfId="325"/>
    <cellStyle name="Обычный 7 2 3 2" xfId="326"/>
    <cellStyle name="Обычный 7 2 3 2 2" xfId="327"/>
    <cellStyle name="Обычный 7 2 3 2 3" xfId="328"/>
    <cellStyle name="Обычный 7 2 3 3" xfId="329"/>
    <cellStyle name="Обычный 7 2 3 4" xfId="330"/>
    <cellStyle name="Обычный 7 2 4" xfId="331"/>
    <cellStyle name="Обычный 7 2 4 2" xfId="332"/>
    <cellStyle name="Обычный 7 2 4 3" xfId="333"/>
    <cellStyle name="Обычный 7 2 5" xfId="334"/>
    <cellStyle name="Обычный 7 2 6" xfId="335"/>
    <cellStyle name="Обычный 7 2 7" xfId="336"/>
    <cellStyle name="Обычный 7 3" xfId="4918"/>
    <cellStyle name="Обычный 7 4" xfId="4919"/>
    <cellStyle name="Обычный 7 5" xfId="4920"/>
    <cellStyle name="Обычный 7 6" xfId="4921"/>
    <cellStyle name="Обычный 7 7" xfId="4922"/>
    <cellStyle name="Обычный 7 8" xfId="4923"/>
    <cellStyle name="Обычный 7 9" xfId="4924"/>
    <cellStyle name="Обычный 7_Итоги тариф. кампании 2011_коррек" xfId="4925"/>
    <cellStyle name="Обычный 70" xfId="83"/>
    <cellStyle name="Обычный 70 2" xfId="4926"/>
    <cellStyle name="Обычный 70 3" xfId="4927"/>
    <cellStyle name="Обычный 70 4" xfId="4928"/>
    <cellStyle name="Обычный 70 5" xfId="4929"/>
    <cellStyle name="Обычный 70 6" xfId="4930"/>
    <cellStyle name="Обычный 70_Мордовия" xfId="4931"/>
    <cellStyle name="Обычный 71" xfId="84"/>
    <cellStyle name="Обычный 71 2" xfId="85"/>
    <cellStyle name="Обычный 71 3" xfId="4932"/>
    <cellStyle name="Обычный 71 4" xfId="4933"/>
    <cellStyle name="Обычный 71 5" xfId="4934"/>
    <cellStyle name="Обычный 71 6" xfId="4935"/>
    <cellStyle name="Обычный 71_Мордовия" xfId="4936"/>
    <cellStyle name="Обычный 72" xfId="86"/>
    <cellStyle name="Обычный 72 2" xfId="87"/>
    <cellStyle name="Обычный 72 3" xfId="4937"/>
    <cellStyle name="Обычный 72 4" xfId="4938"/>
    <cellStyle name="Обычный 72 5" xfId="4939"/>
    <cellStyle name="Обычный 72 6" xfId="4940"/>
    <cellStyle name="Обычный 72_Мордовия" xfId="4941"/>
    <cellStyle name="Обычный 73" xfId="88"/>
    <cellStyle name="Обычный 73 2" xfId="4942"/>
    <cellStyle name="Обычный 73 3" xfId="4943"/>
    <cellStyle name="Обычный 73 4" xfId="4944"/>
    <cellStyle name="Обычный 73 5" xfId="4945"/>
    <cellStyle name="Обычный 73 6" xfId="4946"/>
    <cellStyle name="Обычный 73_Мордовия" xfId="4947"/>
    <cellStyle name="Обычный 74" xfId="89"/>
    <cellStyle name="Обычный 74 2" xfId="4948"/>
    <cellStyle name="Обычный 74 3" xfId="4949"/>
    <cellStyle name="Обычный 74 4" xfId="4950"/>
    <cellStyle name="Обычный 74 5" xfId="4951"/>
    <cellStyle name="Обычный 74 6" xfId="4952"/>
    <cellStyle name="Обычный 74_Мордовия" xfId="4953"/>
    <cellStyle name="Обычный 75" xfId="90"/>
    <cellStyle name="Обычный 75 2" xfId="4954"/>
    <cellStyle name="Обычный 75 3" xfId="4955"/>
    <cellStyle name="Обычный 75 4" xfId="4956"/>
    <cellStyle name="Обычный 75 5" xfId="4957"/>
    <cellStyle name="Обычный 75 6" xfId="4958"/>
    <cellStyle name="Обычный 75_Мордовия" xfId="4959"/>
    <cellStyle name="Обычный 76" xfId="91"/>
    <cellStyle name="Обычный 76 2" xfId="4960"/>
    <cellStyle name="Обычный 76 3" xfId="4961"/>
    <cellStyle name="Обычный 76 4" xfId="4962"/>
    <cellStyle name="Обычный 76 5" xfId="4963"/>
    <cellStyle name="Обычный 76 6" xfId="4964"/>
    <cellStyle name="Обычный 76_Мордовия" xfId="4965"/>
    <cellStyle name="Обычный 77" xfId="92"/>
    <cellStyle name="Обычный 77 2" xfId="4966"/>
    <cellStyle name="Обычный 77 3" xfId="4967"/>
    <cellStyle name="Обычный 77 4" xfId="4968"/>
    <cellStyle name="Обычный 77 5" xfId="4969"/>
    <cellStyle name="Обычный 77 6" xfId="4970"/>
    <cellStyle name="Обычный 77_Мордовия" xfId="4971"/>
    <cellStyle name="Обычный 78" xfId="93"/>
    <cellStyle name="Обычный 79" xfId="94"/>
    <cellStyle name="Обычный 8" xfId="95"/>
    <cellStyle name="Обычный 8 10" xfId="4972"/>
    <cellStyle name="Обычный 8 11" xfId="4973"/>
    <cellStyle name="Обычный 8 2" xfId="4974"/>
    <cellStyle name="Обычный 8 2 2" xfId="4975"/>
    <cellStyle name="Обычный 8 3" xfId="4976"/>
    <cellStyle name="Обычный 8 4" xfId="4977"/>
    <cellStyle name="Обычный 8 5" xfId="4978"/>
    <cellStyle name="Обычный 8 6" xfId="4979"/>
    <cellStyle name="Обычный 8 7" xfId="4980"/>
    <cellStyle name="Обычный 8 8" xfId="4981"/>
    <cellStyle name="Обычный 8 9" xfId="4982"/>
    <cellStyle name="Обычный 8_Приложение 12 (факт)_МГТЭС_28_04_2011" xfId="4983"/>
    <cellStyle name="Обычный 80" xfId="96"/>
    <cellStyle name="Обычный 81" xfId="97"/>
    <cellStyle name="Обычный 82" xfId="98"/>
    <cellStyle name="Обычный 83" xfId="99"/>
    <cellStyle name="Обычный 83 2" xfId="2"/>
    <cellStyle name="Обычный 84" xfId="106"/>
    <cellStyle name="Обычный 84 2" xfId="107"/>
    <cellStyle name="Обычный 85" xfId="10132"/>
    <cellStyle name="Обычный 86" xfId="10960"/>
    <cellStyle name="Обычный 9" xfId="100"/>
    <cellStyle name="Обычный 9 2" xfId="337"/>
    <cellStyle name="Обычный 9 2 2" xfId="338"/>
    <cellStyle name="Обычный 9 2 2 2" xfId="339"/>
    <cellStyle name="Обычный 9 2 2 3" xfId="340"/>
    <cellStyle name="Обычный 9 2 2 4" xfId="341"/>
    <cellStyle name="Обычный 9 2 3" xfId="342"/>
    <cellStyle name="Обычный 9 2 4" xfId="343"/>
    <cellStyle name="Обычный 9 3" xfId="344"/>
    <cellStyle name="Обычный 9 3 2" xfId="345"/>
    <cellStyle name="Обычный 9 3 3" xfId="346"/>
    <cellStyle name="Обычный 9 3 4" xfId="347"/>
    <cellStyle name="Обычный 9 4" xfId="348"/>
    <cellStyle name="Обычный 9 5" xfId="349"/>
    <cellStyle name="Обычный 9_Xl0001803" xfId="4984"/>
    <cellStyle name="Обычный1" xfId="4985"/>
    <cellStyle name="Ошибка" xfId="10886"/>
    <cellStyle name="Плохой 10" xfId="4986"/>
    <cellStyle name="Плохой 11" xfId="4987"/>
    <cellStyle name="Плохой 12" xfId="4988"/>
    <cellStyle name="Плохой 13" xfId="4989"/>
    <cellStyle name="Плохой 2" xfId="350"/>
    <cellStyle name="Плохой 2 10" xfId="4990"/>
    <cellStyle name="Плохой 2 11" xfId="4991"/>
    <cellStyle name="Плохой 2 12" xfId="4992"/>
    <cellStyle name="Плохой 2 13" xfId="4993"/>
    <cellStyle name="Плохой 2 2" xfId="4994"/>
    <cellStyle name="Плохой 2 2 2" xfId="4995"/>
    <cellStyle name="Плохой 2 3" xfId="4996"/>
    <cellStyle name="Плохой 2 3 2" xfId="4997"/>
    <cellStyle name="Плохой 2 4" xfId="4998"/>
    <cellStyle name="Плохой 2 4 2" xfId="4999"/>
    <cellStyle name="Плохой 2 5" xfId="5000"/>
    <cellStyle name="Плохой 2 5 2" xfId="5001"/>
    <cellStyle name="Плохой 2 6" xfId="5002"/>
    <cellStyle name="Плохой 2 7" xfId="5003"/>
    <cellStyle name="Плохой 2 8" xfId="5004"/>
    <cellStyle name="Плохой 2 9" xfId="5005"/>
    <cellStyle name="Плохой 2_БДР на 2011 г от 18.03.2011 г подписанный" xfId="5006"/>
    <cellStyle name="Плохой 3" xfId="5007"/>
    <cellStyle name="Плохой 3 2" xfId="5008"/>
    <cellStyle name="Плохой 3 3" xfId="5009"/>
    <cellStyle name="Плохой 3 4" xfId="5010"/>
    <cellStyle name="Плохой 3 5" xfId="5011"/>
    <cellStyle name="Плохой 3 6" xfId="5012"/>
    <cellStyle name="Плохой 3 7" xfId="5013"/>
    <cellStyle name="Плохой 3 8" xfId="5014"/>
    <cellStyle name="Плохой 4" xfId="5015"/>
    <cellStyle name="Плохой 4 2" xfId="5016"/>
    <cellStyle name="Плохой 4 3" xfId="5017"/>
    <cellStyle name="Плохой 4 4" xfId="5018"/>
    <cellStyle name="Плохой 4 5" xfId="5019"/>
    <cellStyle name="Плохой 4 6" xfId="5020"/>
    <cellStyle name="Плохой 5" xfId="5021"/>
    <cellStyle name="Плохой 5 2" xfId="5022"/>
    <cellStyle name="Плохой 5 3" xfId="5023"/>
    <cellStyle name="Плохой 5 4" xfId="5024"/>
    <cellStyle name="Плохой 5 5" xfId="5025"/>
    <cellStyle name="Плохой 5 6" xfId="5026"/>
    <cellStyle name="Плохой 6" xfId="5027"/>
    <cellStyle name="Плохой 6 2" xfId="5028"/>
    <cellStyle name="Плохой 6 3" xfId="5029"/>
    <cellStyle name="Плохой 6 4" xfId="5030"/>
    <cellStyle name="Плохой 6 5" xfId="5031"/>
    <cellStyle name="Плохой 6 6" xfId="5032"/>
    <cellStyle name="Плохой 7" xfId="5033"/>
    <cellStyle name="Плохой 7 2" xfId="5034"/>
    <cellStyle name="Плохой 7 3" xfId="5035"/>
    <cellStyle name="Плохой 7 4" xfId="5036"/>
    <cellStyle name="Плохой 7 5" xfId="5037"/>
    <cellStyle name="Плохой 7 6" xfId="5038"/>
    <cellStyle name="Плохой 8" xfId="5039"/>
    <cellStyle name="Плохой 8 2" xfId="5040"/>
    <cellStyle name="Плохой 8 3" xfId="5041"/>
    <cellStyle name="Плохой 8 4" xfId="5042"/>
    <cellStyle name="Плохой 8 5" xfId="5043"/>
    <cellStyle name="Плохой 8 6" xfId="5044"/>
    <cellStyle name="Плохой 9" xfId="5045"/>
    <cellStyle name="Плохой 9 2" xfId="5046"/>
    <cellStyle name="Плохой 9 3" xfId="5047"/>
    <cellStyle name="Плохой 9 4" xfId="5048"/>
    <cellStyle name="Плохой 9 5" xfId="5049"/>
    <cellStyle name="Плохой 9 6" xfId="5050"/>
    <cellStyle name="По центру с переносом" xfId="5051"/>
    <cellStyle name="По центру с переносом 2" xfId="5052"/>
    <cellStyle name="По центру с переносом 3" xfId="10887"/>
    <cellStyle name="По центру с переносом 4" xfId="10888"/>
    <cellStyle name="По ширине с переносом" xfId="5053"/>
    <cellStyle name="По ширине с переносом 2" xfId="5054"/>
    <cellStyle name="По ширине с переносом 3" xfId="10889"/>
    <cellStyle name="По ширине с переносом 4" xfId="10890"/>
    <cellStyle name="Подгруппа" xfId="10891"/>
    <cellStyle name="Поле ввода" xfId="351"/>
    <cellStyle name="Пояснение 10" xfId="5055"/>
    <cellStyle name="Пояснение 11" xfId="5056"/>
    <cellStyle name="Пояснение 12" xfId="5057"/>
    <cellStyle name="Пояснение 13" xfId="5058"/>
    <cellStyle name="Пояснение 2" xfId="352"/>
    <cellStyle name="Пояснение 2 10" xfId="5059"/>
    <cellStyle name="Пояснение 2 11" xfId="5060"/>
    <cellStyle name="Пояснение 2 12" xfId="5061"/>
    <cellStyle name="Пояснение 2 13" xfId="5062"/>
    <cellStyle name="Пояснение 2 2" xfId="5063"/>
    <cellStyle name="Пояснение 2 2 2" xfId="5064"/>
    <cellStyle name="Пояснение 2 3" xfId="5065"/>
    <cellStyle name="Пояснение 2 3 2" xfId="5066"/>
    <cellStyle name="Пояснение 2 4" xfId="5067"/>
    <cellStyle name="Пояснение 2 4 2" xfId="5068"/>
    <cellStyle name="Пояснение 2 5" xfId="5069"/>
    <cellStyle name="Пояснение 2 5 2" xfId="5070"/>
    <cellStyle name="Пояснение 2 6" xfId="5071"/>
    <cellStyle name="Пояснение 2 7" xfId="5072"/>
    <cellStyle name="Пояснение 2 8" xfId="5073"/>
    <cellStyle name="Пояснение 2 9" xfId="5074"/>
    <cellStyle name="Пояснение 2_БДР на 2011 г от 18.03.2011 г подписанный" xfId="5075"/>
    <cellStyle name="Пояснение 3" xfId="5076"/>
    <cellStyle name="Пояснение 3 2" xfId="5077"/>
    <cellStyle name="Пояснение 4" xfId="5078"/>
    <cellStyle name="Пояснение 4 2" xfId="5079"/>
    <cellStyle name="Пояснение 5" xfId="5080"/>
    <cellStyle name="Пояснение 5 2" xfId="5081"/>
    <cellStyle name="Пояснение 6" xfId="5082"/>
    <cellStyle name="Пояснение 6 2" xfId="5083"/>
    <cellStyle name="Пояснение 7" xfId="5084"/>
    <cellStyle name="Пояснение 7 2" xfId="5085"/>
    <cellStyle name="Пояснение 8" xfId="5086"/>
    <cellStyle name="Пояснение 8 2" xfId="5087"/>
    <cellStyle name="Пояснение 9" xfId="5088"/>
    <cellStyle name="Пояснение 9 2" xfId="5089"/>
    <cellStyle name="Примечание 10" xfId="5090"/>
    <cellStyle name="Примечание 10 2" xfId="5091"/>
    <cellStyle name="Примечание 10 3" xfId="10892"/>
    <cellStyle name="Примечание 10 4" xfId="10893"/>
    <cellStyle name="Примечание 10_46EE.2011(v1.0)" xfId="5092"/>
    <cellStyle name="Примечание 11" xfId="5093"/>
    <cellStyle name="Примечание 11 2" xfId="5094"/>
    <cellStyle name="Примечание 11 3" xfId="10894"/>
    <cellStyle name="Примечание 11 4" xfId="10895"/>
    <cellStyle name="Примечание 11_46EE.2011(v1.0)" xfId="5095"/>
    <cellStyle name="Примечание 12" xfId="5096"/>
    <cellStyle name="Примечание 12 2" xfId="5097"/>
    <cellStyle name="Примечание 12 3" xfId="10896"/>
    <cellStyle name="Примечание 12 4" xfId="10897"/>
    <cellStyle name="Примечание 12_46EE.2011(v1.0)" xfId="5098"/>
    <cellStyle name="Примечание 13" xfId="5099"/>
    <cellStyle name="Примечание 14" xfId="5100"/>
    <cellStyle name="Примечание 15" xfId="5101"/>
    <cellStyle name="Примечание 16" xfId="10898"/>
    <cellStyle name="Примечание 17" xfId="10899"/>
    <cellStyle name="Примечание 18" xfId="10900"/>
    <cellStyle name="Примечание 19" xfId="10901"/>
    <cellStyle name="Примечание 2" xfId="353"/>
    <cellStyle name="Примечание 2 10" xfId="5102"/>
    <cellStyle name="Примечание 2 10 2" xfId="5103"/>
    <cellStyle name="Примечание 2 11" xfId="5104"/>
    <cellStyle name="Примечание 2 11 2" xfId="5105"/>
    <cellStyle name="Примечание 2 12" xfId="5106"/>
    <cellStyle name="Примечание 2 13" xfId="5107"/>
    <cellStyle name="Примечание 2 14" xfId="5108"/>
    <cellStyle name="Примечание 2 14 2" xfId="5109"/>
    <cellStyle name="Примечание 2 14 3" xfId="5110"/>
    <cellStyle name="Примечание 2 15" xfId="5111"/>
    <cellStyle name="Примечание 2 2" xfId="5112"/>
    <cellStyle name="Примечание 2 2 2" xfId="5113"/>
    <cellStyle name="Примечание 2 2 3" xfId="5114"/>
    <cellStyle name="Примечание 2 2 4" xfId="5115"/>
    <cellStyle name="Примечание 2 3" xfId="5116"/>
    <cellStyle name="Примечание 2 3 2" xfId="5117"/>
    <cellStyle name="Примечание 2 3 3" xfId="5118"/>
    <cellStyle name="Примечание 2 3 4" xfId="5119"/>
    <cellStyle name="Примечание 2 4" xfId="5120"/>
    <cellStyle name="Примечание 2 4 2" xfId="5121"/>
    <cellStyle name="Примечание 2 4 3" xfId="5122"/>
    <cellStyle name="Примечание 2 4 4" xfId="5123"/>
    <cellStyle name="Примечание 2 5" xfId="5124"/>
    <cellStyle name="Примечание 2 5 2" xfId="5125"/>
    <cellStyle name="Примечание 2 5 3" xfId="5126"/>
    <cellStyle name="Примечание 2 5 4" xfId="5127"/>
    <cellStyle name="Примечание 2 6" xfId="5128"/>
    <cellStyle name="Примечание 2 6 2" xfId="5129"/>
    <cellStyle name="Примечание 2 6 3" xfId="5130"/>
    <cellStyle name="Примечание 2 7" xfId="5131"/>
    <cellStyle name="Примечание 2 7 2" xfId="5132"/>
    <cellStyle name="Примечание 2 8" xfId="5133"/>
    <cellStyle name="Примечание 2 8 2" xfId="5134"/>
    <cellStyle name="Примечание 2 9" xfId="5135"/>
    <cellStyle name="Примечание 2 9 2" xfId="5136"/>
    <cellStyle name="Примечание 2_46EE.2011(v1.0)" xfId="5137"/>
    <cellStyle name="Примечание 20" xfId="10902"/>
    <cellStyle name="Примечание 21" xfId="10903"/>
    <cellStyle name="Примечание 22" xfId="10904"/>
    <cellStyle name="Примечание 23" xfId="10905"/>
    <cellStyle name="Примечание 24" xfId="10906"/>
    <cellStyle name="Примечание 25" xfId="10907"/>
    <cellStyle name="Примечание 26" xfId="10908"/>
    <cellStyle name="Примечание 27" xfId="10909"/>
    <cellStyle name="Примечание 28" xfId="10910"/>
    <cellStyle name="Примечание 29" xfId="10911"/>
    <cellStyle name="Примечание 3" xfId="5138"/>
    <cellStyle name="Примечание 3 10" xfId="5139"/>
    <cellStyle name="Примечание 3 2" xfId="5140"/>
    <cellStyle name="Примечание 3 2 2" xfId="5141"/>
    <cellStyle name="Примечание 3 2 3" xfId="5142"/>
    <cellStyle name="Примечание 3 3" xfId="5143"/>
    <cellStyle name="Примечание 3 3 2" xfId="5144"/>
    <cellStyle name="Примечание 3 4" xfId="5145"/>
    <cellStyle name="Примечание 3 4 2" xfId="5146"/>
    <cellStyle name="Примечание 3 5" xfId="5147"/>
    <cellStyle name="Примечание 3 5 2" xfId="5148"/>
    <cellStyle name="Примечание 3 6" xfId="5149"/>
    <cellStyle name="Примечание 3 6 2" xfId="5150"/>
    <cellStyle name="Примечание 3 7" xfId="5151"/>
    <cellStyle name="Примечание 3 7 2" xfId="5152"/>
    <cellStyle name="Примечание 3 8" xfId="5153"/>
    <cellStyle name="Примечание 3 8 2" xfId="5154"/>
    <cellStyle name="Примечание 3 9" xfId="5155"/>
    <cellStyle name="Примечание 3_46EE.2011(v1.0)" xfId="5156"/>
    <cellStyle name="Примечание 30" xfId="10912"/>
    <cellStyle name="Примечание 31" xfId="10913"/>
    <cellStyle name="Примечание 32" xfId="10914"/>
    <cellStyle name="Примечание 33" xfId="10915"/>
    <cellStyle name="Примечание 34" xfId="10916"/>
    <cellStyle name="Примечание 35" xfId="10917"/>
    <cellStyle name="Примечание 36" xfId="10918"/>
    <cellStyle name="Примечание 37" xfId="10919"/>
    <cellStyle name="Примечание 38" xfId="10920"/>
    <cellStyle name="Примечание 39" xfId="10921"/>
    <cellStyle name="Примечание 4" xfId="5157"/>
    <cellStyle name="Примечание 4 2" xfId="5158"/>
    <cellStyle name="Примечание 4 2 2" xfId="5159"/>
    <cellStyle name="Примечание 4 3" xfId="5160"/>
    <cellStyle name="Примечание 4 3 2" xfId="5161"/>
    <cellStyle name="Примечание 4 4" xfId="5162"/>
    <cellStyle name="Примечание 4 4 2" xfId="5163"/>
    <cellStyle name="Примечание 4 5" xfId="5164"/>
    <cellStyle name="Примечание 4 5 2" xfId="5165"/>
    <cellStyle name="Примечание 4 6" xfId="5166"/>
    <cellStyle name="Примечание 4 6 2" xfId="5167"/>
    <cellStyle name="Примечание 4 7" xfId="5168"/>
    <cellStyle name="Примечание 4 8" xfId="5169"/>
    <cellStyle name="Примечание 4 9" xfId="10922"/>
    <cellStyle name="Примечание 4_46EE.2011(v1.0)" xfId="5170"/>
    <cellStyle name="Примечание 40" xfId="10923"/>
    <cellStyle name="Примечание 41" xfId="10924"/>
    <cellStyle name="Примечание 42" xfId="10925"/>
    <cellStyle name="Примечание 43" xfId="10926"/>
    <cellStyle name="Примечание 44" xfId="10927"/>
    <cellStyle name="Примечание 5" xfId="5171"/>
    <cellStyle name="Примечание 5 2" xfId="5172"/>
    <cellStyle name="Примечание 5 2 2" xfId="5173"/>
    <cellStyle name="Примечание 5 3" xfId="5174"/>
    <cellStyle name="Примечание 5 3 2" xfId="5175"/>
    <cellStyle name="Примечание 5 4" xfId="5176"/>
    <cellStyle name="Примечание 5 4 2" xfId="5177"/>
    <cellStyle name="Примечание 5 5" xfId="5178"/>
    <cellStyle name="Примечание 5 5 2" xfId="5179"/>
    <cellStyle name="Примечание 5 6" xfId="5180"/>
    <cellStyle name="Примечание 5 6 2" xfId="5181"/>
    <cellStyle name="Примечание 5 7" xfId="5182"/>
    <cellStyle name="Примечание 5 8" xfId="5183"/>
    <cellStyle name="Примечание 5 9" xfId="10928"/>
    <cellStyle name="Примечание 5_46EE.2011(v1.0)" xfId="5184"/>
    <cellStyle name="Примечание 6" xfId="5185"/>
    <cellStyle name="Примечание 6 2" xfId="5186"/>
    <cellStyle name="Примечание 6 2 2" xfId="5187"/>
    <cellStyle name="Примечание 6 3" xfId="5188"/>
    <cellStyle name="Примечание 6 3 2" xfId="5189"/>
    <cellStyle name="Примечание 6 4" xfId="5190"/>
    <cellStyle name="Примечание 6 4 2" xfId="5191"/>
    <cellStyle name="Примечание 6 5" xfId="5192"/>
    <cellStyle name="Примечание 6 5 2" xfId="5193"/>
    <cellStyle name="Примечание 6 6" xfId="5194"/>
    <cellStyle name="Примечание 6 6 2" xfId="5195"/>
    <cellStyle name="Примечание 6 7" xfId="5196"/>
    <cellStyle name="Примечание 6_46EE.2011(v1.0)" xfId="5197"/>
    <cellStyle name="Примечание 7" xfId="5198"/>
    <cellStyle name="Примечание 7 2" xfId="5199"/>
    <cellStyle name="Примечание 7 2 2" xfId="5200"/>
    <cellStyle name="Примечание 7 3" xfId="5201"/>
    <cellStyle name="Примечание 7 3 2" xfId="5202"/>
    <cellStyle name="Примечание 7 4" xfId="5203"/>
    <cellStyle name="Примечание 7 4 2" xfId="5204"/>
    <cellStyle name="Примечание 7 5" xfId="5205"/>
    <cellStyle name="Примечание 7 5 2" xfId="5206"/>
    <cellStyle name="Примечание 7 6" xfId="5207"/>
    <cellStyle name="Примечание 7 6 2" xfId="5208"/>
    <cellStyle name="Примечание 7 7" xfId="5209"/>
    <cellStyle name="Примечание 7_46EE.2011(v1.0)" xfId="5210"/>
    <cellStyle name="Примечание 8" xfId="5211"/>
    <cellStyle name="Примечание 8 2" xfId="5212"/>
    <cellStyle name="Примечание 8 2 2" xfId="5213"/>
    <cellStyle name="Примечание 8 3" xfId="5214"/>
    <cellStyle name="Примечание 8 3 2" xfId="5215"/>
    <cellStyle name="Примечание 8 4" xfId="5216"/>
    <cellStyle name="Примечание 8 4 2" xfId="5217"/>
    <cellStyle name="Примечание 8 5" xfId="5218"/>
    <cellStyle name="Примечание 8 5 2" xfId="5219"/>
    <cellStyle name="Примечание 8 6" xfId="5220"/>
    <cellStyle name="Примечание 8 6 2" xfId="5221"/>
    <cellStyle name="Примечание 8 7" xfId="5222"/>
    <cellStyle name="Примечание 8_46EE.2011(v1.0)" xfId="5223"/>
    <cellStyle name="Примечание 9" xfId="5224"/>
    <cellStyle name="Примечание 9 2" xfId="5225"/>
    <cellStyle name="Примечание 9 2 2" xfId="5226"/>
    <cellStyle name="Примечание 9 3" xfId="5227"/>
    <cellStyle name="Примечание 9 3 2" xfId="5228"/>
    <cellStyle name="Примечание 9 4" xfId="5229"/>
    <cellStyle name="Примечание 9 4 2" xfId="5230"/>
    <cellStyle name="Примечание 9 5" xfId="5231"/>
    <cellStyle name="Примечание 9 5 2" xfId="5232"/>
    <cellStyle name="Примечание 9 6" xfId="5233"/>
    <cellStyle name="Примечание 9 6 2" xfId="5234"/>
    <cellStyle name="Примечание 9 7" xfId="5235"/>
    <cellStyle name="Примечание 9_46EE.2011(v1.0)" xfId="5236"/>
    <cellStyle name="Продукт" xfId="10929"/>
    <cellStyle name="Процентный 10" xfId="5237"/>
    <cellStyle name="Процентный 10 10" xfId="5238"/>
    <cellStyle name="Процентный 10 10 2" xfId="5239"/>
    <cellStyle name="Процентный 10 10 3" xfId="5240"/>
    <cellStyle name="Процентный 10 10 3 2" xfId="5241"/>
    <cellStyle name="Процентный 10 10 4" xfId="5242"/>
    <cellStyle name="Процентный 10 11" xfId="5243"/>
    <cellStyle name="Процентный 10 12" xfId="5244"/>
    <cellStyle name="Процентный 10 2" xfId="5245"/>
    <cellStyle name="Процентный 10 2 2" xfId="5246"/>
    <cellStyle name="Процентный 10 3" xfId="5247"/>
    <cellStyle name="Процентный 10 4" xfId="5248"/>
    <cellStyle name="Процентный 10 5" xfId="5249"/>
    <cellStyle name="Процентный 10 6" xfId="5250"/>
    <cellStyle name="Процентный 10 7" xfId="5251"/>
    <cellStyle name="Процентный 10 8" xfId="5252"/>
    <cellStyle name="Процентный 10 9" xfId="5253"/>
    <cellStyle name="Процентный 11" xfId="5254"/>
    <cellStyle name="Процентный 11 2" xfId="5255"/>
    <cellStyle name="Процентный 11 3" xfId="5256"/>
    <cellStyle name="Процентный 12" xfId="5257"/>
    <cellStyle name="Процентный 12 2" xfId="5258"/>
    <cellStyle name="Процентный 13" xfId="5259"/>
    <cellStyle name="Процентный 14" xfId="5260"/>
    <cellStyle name="Процентный 15" xfId="5261"/>
    <cellStyle name="Процентный 16" xfId="5262"/>
    <cellStyle name="Процентный 17" xfId="5263"/>
    <cellStyle name="Процентный 18" xfId="5264"/>
    <cellStyle name="Процентный 19" xfId="5265"/>
    <cellStyle name="Процентный 2" xfId="101"/>
    <cellStyle name="Процентный 2 10" xfId="5266"/>
    <cellStyle name="Процентный 2 10 10" xfId="5267"/>
    <cellStyle name="Процентный 2 10 11" xfId="5268"/>
    <cellStyle name="Процентный 2 10 12" xfId="5269"/>
    <cellStyle name="Процентный 2 10 2" xfId="5270"/>
    <cellStyle name="Процентный 2 10 3" xfId="5271"/>
    <cellStyle name="Процентный 2 10 4" xfId="5272"/>
    <cellStyle name="Процентный 2 10 5" xfId="5273"/>
    <cellStyle name="Процентный 2 10 6" xfId="5274"/>
    <cellStyle name="Процентный 2 10 7" xfId="5275"/>
    <cellStyle name="Процентный 2 10 8" xfId="5276"/>
    <cellStyle name="Процентный 2 10 9" xfId="5277"/>
    <cellStyle name="Процентный 2 11" xfId="5278"/>
    <cellStyle name="Процентный 2 11 2" xfId="5279"/>
    <cellStyle name="Процентный 2 12" xfId="5280"/>
    <cellStyle name="Процентный 2 12 2" xfId="5281"/>
    <cellStyle name="Процентный 2 13" xfId="5282"/>
    <cellStyle name="Процентный 2 13 2" xfId="5283"/>
    <cellStyle name="Процентный 2 14" xfId="5284"/>
    <cellStyle name="Процентный 2 14 2" xfId="5285"/>
    <cellStyle name="Процентный 2 15" xfId="5286"/>
    <cellStyle name="Процентный 2 15 2" xfId="5287"/>
    <cellStyle name="Процентный 2 16" xfId="5288"/>
    <cellStyle name="Процентный 2 17" xfId="5289"/>
    <cellStyle name="Процентный 2 18" xfId="5290"/>
    <cellStyle name="Процентный 2 19" xfId="5291"/>
    <cellStyle name="Процентный 2 2" xfId="5292"/>
    <cellStyle name="Процентный 2 2 10" xfId="5293"/>
    <cellStyle name="Процентный 2 2 11" xfId="5294"/>
    <cellStyle name="Процентный 2 2 12" xfId="5295"/>
    <cellStyle name="Процентный 2 2 2" xfId="5296"/>
    <cellStyle name="Процентный 2 2 3" xfId="5297"/>
    <cellStyle name="Процентный 2 2 4" xfId="5298"/>
    <cellStyle name="Процентный 2 2 5" xfId="5299"/>
    <cellStyle name="Процентный 2 2 6" xfId="5300"/>
    <cellStyle name="Процентный 2 2 7" xfId="5301"/>
    <cellStyle name="Процентный 2 2 8" xfId="5302"/>
    <cellStyle name="Процентный 2 2 9" xfId="5303"/>
    <cellStyle name="Процентный 2 20" xfId="5304"/>
    <cellStyle name="Процентный 2 21" xfId="5305"/>
    <cellStyle name="Процентный 2 22" xfId="5306"/>
    <cellStyle name="Процентный 2 23" xfId="5307"/>
    <cellStyle name="Процентный 2 24" xfId="5308"/>
    <cellStyle name="Процентный 2 25" xfId="5309"/>
    <cellStyle name="Процентный 2 26" xfId="5310"/>
    <cellStyle name="Процентный 2 27" xfId="5311"/>
    <cellStyle name="Процентный 2 28" xfId="5312"/>
    <cellStyle name="Процентный 2 3" xfId="5313"/>
    <cellStyle name="Процентный 2 3 10" xfId="5314"/>
    <cellStyle name="Процентный 2 3 11" xfId="5315"/>
    <cellStyle name="Процентный 2 3 12" xfId="5316"/>
    <cellStyle name="Процентный 2 3 2" xfId="5317"/>
    <cellStyle name="Процентный 2 3 3" xfId="5318"/>
    <cellStyle name="Процентный 2 3 4" xfId="5319"/>
    <cellStyle name="Процентный 2 3 5" xfId="5320"/>
    <cellStyle name="Процентный 2 3 6" xfId="5321"/>
    <cellStyle name="Процентный 2 3 7" xfId="5322"/>
    <cellStyle name="Процентный 2 3 8" xfId="5323"/>
    <cellStyle name="Процентный 2 3 9" xfId="5324"/>
    <cellStyle name="Процентный 2 4" xfId="5325"/>
    <cellStyle name="Процентный 2 4 10" xfId="5326"/>
    <cellStyle name="Процентный 2 4 11" xfId="5327"/>
    <cellStyle name="Процентный 2 4 12" xfId="5328"/>
    <cellStyle name="Процентный 2 4 2" xfId="5329"/>
    <cellStyle name="Процентный 2 4 3" xfId="5330"/>
    <cellStyle name="Процентный 2 4 4" xfId="5331"/>
    <cellStyle name="Процентный 2 4 5" xfId="5332"/>
    <cellStyle name="Процентный 2 4 6" xfId="5333"/>
    <cellStyle name="Процентный 2 4 7" xfId="5334"/>
    <cellStyle name="Процентный 2 4 8" xfId="5335"/>
    <cellStyle name="Процентный 2 4 9" xfId="5336"/>
    <cellStyle name="Процентный 2 5" xfId="5337"/>
    <cellStyle name="Процентный 2 5 10" xfId="5338"/>
    <cellStyle name="Процентный 2 5 11" xfId="5339"/>
    <cellStyle name="Процентный 2 5 12" xfId="5340"/>
    <cellStyle name="Процентный 2 5 2" xfId="5341"/>
    <cellStyle name="Процентный 2 5 3" xfId="5342"/>
    <cellStyle name="Процентный 2 5 4" xfId="5343"/>
    <cellStyle name="Процентный 2 5 5" xfId="5344"/>
    <cellStyle name="Процентный 2 5 6" xfId="5345"/>
    <cellStyle name="Процентный 2 5 7" xfId="5346"/>
    <cellStyle name="Процентный 2 5 8" xfId="5347"/>
    <cellStyle name="Процентный 2 5 9" xfId="5348"/>
    <cellStyle name="Процентный 2 6" xfId="5349"/>
    <cellStyle name="Процентный 2 6 10" xfId="5350"/>
    <cellStyle name="Процентный 2 6 11" xfId="5351"/>
    <cellStyle name="Процентный 2 6 12" xfId="5352"/>
    <cellStyle name="Процентный 2 6 2" xfId="5353"/>
    <cellStyle name="Процентный 2 6 3" xfId="5354"/>
    <cellStyle name="Процентный 2 6 4" xfId="5355"/>
    <cellStyle name="Процентный 2 6 5" xfId="5356"/>
    <cellStyle name="Процентный 2 6 6" xfId="5357"/>
    <cellStyle name="Процентный 2 6 7" xfId="5358"/>
    <cellStyle name="Процентный 2 6 8" xfId="5359"/>
    <cellStyle name="Процентный 2 6 9" xfId="5360"/>
    <cellStyle name="Процентный 2 7" xfId="5361"/>
    <cellStyle name="Процентный 2 7 10" xfId="5362"/>
    <cellStyle name="Процентный 2 7 11" xfId="5363"/>
    <cellStyle name="Процентный 2 7 12" xfId="5364"/>
    <cellStyle name="Процентный 2 7 2" xfId="5365"/>
    <cellStyle name="Процентный 2 7 3" xfId="5366"/>
    <cellStyle name="Процентный 2 7 4" xfId="5367"/>
    <cellStyle name="Процентный 2 7 5" xfId="5368"/>
    <cellStyle name="Процентный 2 7 6" xfId="5369"/>
    <cellStyle name="Процентный 2 7 7" xfId="5370"/>
    <cellStyle name="Процентный 2 7 8" xfId="5371"/>
    <cellStyle name="Процентный 2 7 9" xfId="5372"/>
    <cellStyle name="Процентный 2 8" xfId="5373"/>
    <cellStyle name="Процентный 2 8 10" xfId="5374"/>
    <cellStyle name="Процентный 2 8 11" xfId="5375"/>
    <cellStyle name="Процентный 2 8 12" xfId="5376"/>
    <cellStyle name="Процентный 2 8 2" xfId="5377"/>
    <cellStyle name="Процентный 2 8 3" xfId="5378"/>
    <cellStyle name="Процентный 2 8 4" xfId="5379"/>
    <cellStyle name="Процентный 2 8 5" xfId="5380"/>
    <cellStyle name="Процентный 2 8 6" xfId="5381"/>
    <cellStyle name="Процентный 2 8 7" xfId="5382"/>
    <cellStyle name="Процентный 2 8 8" xfId="5383"/>
    <cellStyle name="Процентный 2 8 9" xfId="5384"/>
    <cellStyle name="Процентный 2 9" xfId="5385"/>
    <cellStyle name="Процентный 2 9 10" xfId="5386"/>
    <cellStyle name="Процентный 2 9 11" xfId="5387"/>
    <cellStyle name="Процентный 2 9 12" xfId="5388"/>
    <cellStyle name="Процентный 2 9 2" xfId="5389"/>
    <cellStyle name="Процентный 2 9 3" xfId="5390"/>
    <cellStyle name="Процентный 2 9 4" xfId="5391"/>
    <cellStyle name="Процентный 2 9 5" xfId="5392"/>
    <cellStyle name="Процентный 2 9 6" xfId="5393"/>
    <cellStyle name="Процентный 2 9 7" xfId="5394"/>
    <cellStyle name="Процентный 2 9 8" xfId="5395"/>
    <cellStyle name="Процентный 2 9 9" xfId="5396"/>
    <cellStyle name="Процентный 20" xfId="10959"/>
    <cellStyle name="Процентный 3" xfId="354"/>
    <cellStyle name="Процентный 3 10" xfId="5397"/>
    <cellStyle name="Процентный 3 11" xfId="5398"/>
    <cellStyle name="Процентный 3 12" xfId="5399"/>
    <cellStyle name="Процентный 3 13" xfId="5400"/>
    <cellStyle name="Процентный 3 14" xfId="5401"/>
    <cellStyle name="Процентный 3 15" xfId="5402"/>
    <cellStyle name="Процентный 3 16" xfId="5403"/>
    <cellStyle name="Процентный 3 17" xfId="5404"/>
    <cellStyle name="Процентный 3 18" xfId="5405"/>
    <cellStyle name="Процентный 3 19" xfId="5406"/>
    <cellStyle name="Процентный 3 19 2" xfId="5407"/>
    <cellStyle name="Процентный 3 19 2 2" xfId="5408"/>
    <cellStyle name="Процентный 3 19 3" xfId="5409"/>
    <cellStyle name="Процентный 3 2" xfId="5410"/>
    <cellStyle name="Процентный 3 2 2" xfId="5411"/>
    <cellStyle name="Процентный 3 2 2 2" xfId="5412"/>
    <cellStyle name="Процентный 3 2 2 3" xfId="5413"/>
    <cellStyle name="Процентный 3 2 2 3 2" xfId="5414"/>
    <cellStyle name="Процентный 3 2 2 4" xfId="5415"/>
    <cellStyle name="Процентный 3 2 3" xfId="5416"/>
    <cellStyle name="Процентный 3 20" xfId="5417"/>
    <cellStyle name="Процентный 3 20 2" xfId="5418"/>
    <cellStyle name="Процентный 3 20 2 2" xfId="5419"/>
    <cellStyle name="Процентный 3 20 3" xfId="5420"/>
    <cellStyle name="Процентный 3 3" xfId="5421"/>
    <cellStyle name="Процентный 3 3 2" xfId="5422"/>
    <cellStyle name="Процентный 3 4" xfId="5423"/>
    <cellStyle name="Процентный 3 5" xfId="5424"/>
    <cellStyle name="Процентный 3 6" xfId="5425"/>
    <cellStyle name="Процентный 3 7" xfId="5426"/>
    <cellStyle name="Процентный 3 8" xfId="5427"/>
    <cellStyle name="Процентный 3 9" xfId="5428"/>
    <cellStyle name="Процентный 4" xfId="5429"/>
    <cellStyle name="Процентный 4 10" xfId="5430"/>
    <cellStyle name="Процентный 4 11" xfId="5431"/>
    <cellStyle name="Процентный 4 12" xfId="5432"/>
    <cellStyle name="Процентный 4 2" xfId="5433"/>
    <cellStyle name="Процентный 4 3" xfId="5434"/>
    <cellStyle name="Процентный 4 4" xfId="5435"/>
    <cellStyle name="Процентный 4 5" xfId="5436"/>
    <cellStyle name="Процентный 4 6" xfId="5437"/>
    <cellStyle name="Процентный 4 7" xfId="5438"/>
    <cellStyle name="Процентный 4 8" xfId="5439"/>
    <cellStyle name="Процентный 4 9" xfId="5440"/>
    <cellStyle name="Процентный 5" xfId="5441"/>
    <cellStyle name="Процентный 5 10" xfId="5442"/>
    <cellStyle name="Процентный 5 11" xfId="5443"/>
    <cellStyle name="Процентный 5 12" xfId="5444"/>
    <cellStyle name="Процентный 5 13" xfId="11298"/>
    <cellStyle name="Процентный 5 14" xfId="11299"/>
    <cellStyle name="Процентный 5 15" xfId="11300"/>
    <cellStyle name="Процентный 5 16" xfId="11301"/>
    <cellStyle name="Процентный 5 17" xfId="11302"/>
    <cellStyle name="Процентный 5 18" xfId="11303"/>
    <cellStyle name="Процентный 5 19" xfId="11304"/>
    <cellStyle name="Процентный 5 2" xfId="5445"/>
    <cellStyle name="Процентный 5 2 2" xfId="5446"/>
    <cellStyle name="Процентный 5 20" xfId="11305"/>
    <cellStyle name="Процентный 5 21" xfId="11306"/>
    <cellStyle name="Процентный 5 22" xfId="11307"/>
    <cellStyle name="Процентный 5 23" xfId="11308"/>
    <cellStyle name="Процентный 5 24" xfId="11309"/>
    <cellStyle name="Процентный 5 25" xfId="11310"/>
    <cellStyle name="Процентный 5 26" xfId="11311"/>
    <cellStyle name="Процентный 5 27" xfId="11312"/>
    <cellStyle name="Процентный 5 28" xfId="11313"/>
    <cellStyle name="Процентный 5 29" xfId="11314"/>
    <cellStyle name="Процентный 5 3" xfId="5447"/>
    <cellStyle name="Процентный 5 30" xfId="11315"/>
    <cellStyle name="Процентный 5 4" xfId="5448"/>
    <cellStyle name="Процентный 5 5" xfId="5449"/>
    <cellStyle name="Процентный 5 6" xfId="5450"/>
    <cellStyle name="Процентный 5 7" xfId="5451"/>
    <cellStyle name="Процентный 5 8" xfId="5452"/>
    <cellStyle name="Процентный 5 9" xfId="5453"/>
    <cellStyle name="Процентный 6" xfId="5454"/>
    <cellStyle name="Процентный 6 10" xfId="5455"/>
    <cellStyle name="Процентный 6 11" xfId="5456"/>
    <cellStyle name="Процентный 6 12" xfId="5457"/>
    <cellStyle name="Процентный 6 2" xfId="5458"/>
    <cellStyle name="Процентный 6 2 2" xfId="5459"/>
    <cellStyle name="Процентный 6 3" xfId="5460"/>
    <cellStyle name="Процентный 6 4" xfId="5461"/>
    <cellStyle name="Процентный 6 5" xfId="5462"/>
    <cellStyle name="Процентный 6 6" xfId="5463"/>
    <cellStyle name="Процентный 6 7" xfId="5464"/>
    <cellStyle name="Процентный 6 8" xfId="5465"/>
    <cellStyle name="Процентный 6 9" xfId="5466"/>
    <cellStyle name="Процентный 7" xfId="5467"/>
    <cellStyle name="Процентный 7 10" xfId="5468"/>
    <cellStyle name="Процентный 7 11" xfId="5469"/>
    <cellStyle name="Процентный 7 12" xfId="5470"/>
    <cellStyle name="Процентный 7 2" xfId="5471"/>
    <cellStyle name="Процентный 7 3" xfId="5472"/>
    <cellStyle name="Процентный 7 4" xfId="5473"/>
    <cellStyle name="Процентный 7 5" xfId="5474"/>
    <cellStyle name="Процентный 7 6" xfId="5475"/>
    <cellStyle name="Процентный 7 7" xfId="5476"/>
    <cellStyle name="Процентный 7 8" xfId="5477"/>
    <cellStyle name="Процентный 7 9" xfId="5478"/>
    <cellStyle name="Процентный 8" xfId="5479"/>
    <cellStyle name="Процентный 8 10" xfId="5480"/>
    <cellStyle name="Процентный 8 11" xfId="5481"/>
    <cellStyle name="Процентный 8 12" xfId="5482"/>
    <cellStyle name="Процентный 8 2" xfId="5483"/>
    <cellStyle name="Процентный 8 3" xfId="5484"/>
    <cellStyle name="Процентный 8 4" xfId="5485"/>
    <cellStyle name="Процентный 8 5" xfId="5486"/>
    <cellStyle name="Процентный 8 6" xfId="5487"/>
    <cellStyle name="Процентный 8 7" xfId="5488"/>
    <cellStyle name="Процентный 8 8" xfId="5489"/>
    <cellStyle name="Процентный 8 9" xfId="5490"/>
    <cellStyle name="Процентный 9" xfId="5491"/>
    <cellStyle name="Процентный 9 10" xfId="5492"/>
    <cellStyle name="Процентный 9 11" xfId="5493"/>
    <cellStyle name="Процентный 9 12" xfId="5494"/>
    <cellStyle name="Процентный 9 2" xfId="5495"/>
    <cellStyle name="Процентный 9 3" xfId="5496"/>
    <cellStyle name="Процентный 9 4" xfId="5497"/>
    <cellStyle name="Процентный 9 5" xfId="5498"/>
    <cellStyle name="Процентный 9 6" xfId="5499"/>
    <cellStyle name="Процентный 9 7" xfId="5500"/>
    <cellStyle name="Процентный 9 8" xfId="5501"/>
    <cellStyle name="Процентный 9 9" xfId="5502"/>
    <cellStyle name="Разница" xfId="10930"/>
    <cellStyle name="Рамки" xfId="10931"/>
    <cellStyle name="Сводная таблица" xfId="10932"/>
    <cellStyle name="Связанная ячейка 10" xfId="5503"/>
    <cellStyle name="Связанная ячейка 11" xfId="5504"/>
    <cellStyle name="Связанная ячейка 12" xfId="5505"/>
    <cellStyle name="Связанная ячейка 13" xfId="5506"/>
    <cellStyle name="Связанная ячейка 2" xfId="355"/>
    <cellStyle name="Связанная ячейка 2 10" xfId="5507"/>
    <cellStyle name="Связанная ячейка 2 11" xfId="5508"/>
    <cellStyle name="Связанная ячейка 2 12" xfId="5509"/>
    <cellStyle name="Связанная ячейка 2 13" xfId="5510"/>
    <cellStyle name="Связанная ячейка 2 2" xfId="5511"/>
    <cellStyle name="Связанная ячейка 2 2 2" xfId="5512"/>
    <cellStyle name="Связанная ячейка 2 3" xfId="5513"/>
    <cellStyle name="Связанная ячейка 2 3 2" xfId="5514"/>
    <cellStyle name="Связанная ячейка 2 4" xfId="5515"/>
    <cellStyle name="Связанная ячейка 2 4 2" xfId="5516"/>
    <cellStyle name="Связанная ячейка 2 5" xfId="5517"/>
    <cellStyle name="Связанная ячейка 2 5 2" xfId="5518"/>
    <cellStyle name="Связанная ячейка 2 6" xfId="5519"/>
    <cellStyle name="Связанная ячейка 2 7" xfId="5520"/>
    <cellStyle name="Связанная ячейка 2 8" xfId="5521"/>
    <cellStyle name="Связанная ячейка 2 9" xfId="5522"/>
    <cellStyle name="Связанная ячейка 2_46EE.2011(v1.0)" xfId="5523"/>
    <cellStyle name="Связанная ячейка 3" xfId="5524"/>
    <cellStyle name="Связанная ячейка 3 2" xfId="5525"/>
    <cellStyle name="Связанная ячейка 3_46EE.2011(v1.0)" xfId="5526"/>
    <cellStyle name="Связанная ячейка 4" xfId="5527"/>
    <cellStyle name="Связанная ячейка 4 2" xfId="5528"/>
    <cellStyle name="Связанная ячейка 4_46EE.2011(v1.0)" xfId="5529"/>
    <cellStyle name="Связанная ячейка 5" xfId="5530"/>
    <cellStyle name="Связанная ячейка 5 2" xfId="5531"/>
    <cellStyle name="Связанная ячейка 5_46EE.2011(v1.0)" xfId="5532"/>
    <cellStyle name="Связанная ячейка 6" xfId="5533"/>
    <cellStyle name="Связанная ячейка 6 2" xfId="5534"/>
    <cellStyle name="Связанная ячейка 6_46EE.2011(v1.0)" xfId="5535"/>
    <cellStyle name="Связанная ячейка 7" xfId="5536"/>
    <cellStyle name="Связанная ячейка 7 2" xfId="5537"/>
    <cellStyle name="Связанная ячейка 7_46EE.2011(v1.0)" xfId="5538"/>
    <cellStyle name="Связанная ячейка 8" xfId="5539"/>
    <cellStyle name="Связанная ячейка 8 2" xfId="5540"/>
    <cellStyle name="Связанная ячейка 8_46EE.2011(v1.0)" xfId="5541"/>
    <cellStyle name="Связанная ячейка 9" xfId="5542"/>
    <cellStyle name="Связанная ячейка 9 2" xfId="5543"/>
    <cellStyle name="Связанная ячейка 9_46EE.2011(v1.0)" xfId="5544"/>
    <cellStyle name="Статья" xfId="5545"/>
    <cellStyle name="Стиль 1" xfId="102"/>
    <cellStyle name="Стиль 1 10" xfId="5546"/>
    <cellStyle name="Стиль 1 11" xfId="5547"/>
    <cellStyle name="Стиль 1 11 2" xfId="5548"/>
    <cellStyle name="Стиль 1 12" xfId="5549"/>
    <cellStyle name="Стиль 1 12 2" xfId="5550"/>
    <cellStyle name="Стиль 1 12 3" xfId="5551"/>
    <cellStyle name="Стиль 1 12 4" xfId="5552"/>
    <cellStyle name="Стиль 1 12 5" xfId="5553"/>
    <cellStyle name="Стиль 1 12 6" xfId="5554"/>
    <cellStyle name="Стиль 1 12 7" xfId="5555"/>
    <cellStyle name="Стиль 1 12 8" xfId="5556"/>
    <cellStyle name="Стиль 1 12 9" xfId="5557"/>
    <cellStyle name="Стиль 1 13" xfId="5558"/>
    <cellStyle name="Стиль 1 14" xfId="5559"/>
    <cellStyle name="Стиль 1 15" xfId="5560"/>
    <cellStyle name="Стиль 1 16" xfId="5561"/>
    <cellStyle name="Стиль 1 17" xfId="5562"/>
    <cellStyle name="Стиль 1 18" xfId="5563"/>
    <cellStyle name="Стиль 1 19" xfId="5564"/>
    <cellStyle name="Стиль 1 2" xfId="5565"/>
    <cellStyle name="Стиль 1 2 10" xfId="5566"/>
    <cellStyle name="Стиль 1 2 11" xfId="5567"/>
    <cellStyle name="Стиль 1 2 12" xfId="5568"/>
    <cellStyle name="Стиль 1 2 13" xfId="5569"/>
    <cellStyle name="Стиль 1 2 14" xfId="5570"/>
    <cellStyle name="Стиль 1 2 15" xfId="5571"/>
    <cellStyle name="Стиль 1 2 16" xfId="5572"/>
    <cellStyle name="Стиль 1 2 17" xfId="5573"/>
    <cellStyle name="Стиль 1 2 18" xfId="5574"/>
    <cellStyle name="Стиль 1 2 19" xfId="5575"/>
    <cellStyle name="Стиль 1 2 2" xfId="5576"/>
    <cellStyle name="Стиль 1 2 2 10" xfId="5577"/>
    <cellStyle name="Стиль 1 2 2 11" xfId="5578"/>
    <cellStyle name="Стиль 1 2 2 12" xfId="5579"/>
    <cellStyle name="Стиль 1 2 2 13" xfId="5580"/>
    <cellStyle name="Стиль 1 2 2 14" xfId="5581"/>
    <cellStyle name="Стиль 1 2 2 15" xfId="5582"/>
    <cellStyle name="Стиль 1 2 2 16" xfId="5583"/>
    <cellStyle name="Стиль 1 2 2 17" xfId="5584"/>
    <cellStyle name="Стиль 1 2 2 18" xfId="5585"/>
    <cellStyle name="Стиль 1 2 2 19" xfId="5586"/>
    <cellStyle name="Стиль 1 2 2 2" xfId="5587"/>
    <cellStyle name="Стиль 1 2 2 2 10" xfId="5588"/>
    <cellStyle name="Стиль 1 2 2 2 11" xfId="5589"/>
    <cellStyle name="Стиль 1 2 2 2 12" xfId="5590"/>
    <cellStyle name="Стиль 1 2 2 2 13" xfId="5591"/>
    <cellStyle name="Стиль 1 2 2 2 14" xfId="5592"/>
    <cellStyle name="Стиль 1 2 2 2 15" xfId="5593"/>
    <cellStyle name="Стиль 1 2 2 2 16" xfId="5594"/>
    <cellStyle name="Стиль 1 2 2 2 17" xfId="5595"/>
    <cellStyle name="Стиль 1 2 2 2 18" xfId="5596"/>
    <cellStyle name="Стиль 1 2 2 2 19" xfId="5597"/>
    <cellStyle name="Стиль 1 2 2 2 2" xfId="5598"/>
    <cellStyle name="Стиль 1 2 2 2 2 10" xfId="5599"/>
    <cellStyle name="Стиль 1 2 2 2 2 11" xfId="5600"/>
    <cellStyle name="Стиль 1 2 2 2 2 12" xfId="5601"/>
    <cellStyle name="Стиль 1 2 2 2 2 13" xfId="5602"/>
    <cellStyle name="Стиль 1 2 2 2 2 14" xfId="5603"/>
    <cellStyle name="Стиль 1 2 2 2 2 15" xfId="5604"/>
    <cellStyle name="Стиль 1 2 2 2 2 16" xfId="5605"/>
    <cellStyle name="Стиль 1 2 2 2 2 17" xfId="5606"/>
    <cellStyle name="Стиль 1 2 2 2 2 18" xfId="5607"/>
    <cellStyle name="Стиль 1 2 2 2 2 19" xfId="5608"/>
    <cellStyle name="Стиль 1 2 2 2 2 2" xfId="5609"/>
    <cellStyle name="Стиль 1 2 2 2 2 2 10" xfId="5610"/>
    <cellStyle name="Стиль 1 2 2 2 2 2 10 2" xfId="5611"/>
    <cellStyle name="Стиль 1 2 2 2 2 2 10 2 2" xfId="5612"/>
    <cellStyle name="Стиль 1 2 2 2 2 2 10 2 2 2" xfId="5613"/>
    <cellStyle name="Стиль 1 2 2 2 2 2 10 2 2 2 2" xfId="5614"/>
    <cellStyle name="Стиль 1 2 2 2 2 2 10 2 2 2 2 2" xfId="5615"/>
    <cellStyle name="Стиль 1 2 2 2 2 2 10 2 2 2 2 2 2" xfId="5616"/>
    <cellStyle name="Стиль 1 2 2 2 2 2 10 2 2 2 3" xfId="5617"/>
    <cellStyle name="Стиль 1 2 2 2 2 2 10 2 2 2 4" xfId="5618"/>
    <cellStyle name="Стиль 1 2 2 2 2 2 10 2 2 3" xfId="5619"/>
    <cellStyle name="Стиль 1 2 2 2 2 2 10 2 2 3 2" xfId="5620"/>
    <cellStyle name="Стиль 1 2 2 2 2 2 10 2 2 3 2 2" xfId="5621"/>
    <cellStyle name="Стиль 1 2 2 2 2 2 10 2 2 4" xfId="5622"/>
    <cellStyle name="Стиль 1 2 2 2 2 2 10 2 3" xfId="5623"/>
    <cellStyle name="Стиль 1 2 2 2 2 2 10 2 3 2" xfId="5624"/>
    <cellStyle name="Стиль 1 2 2 2 2 2 10 2 3 2 2" xfId="5625"/>
    <cellStyle name="Стиль 1 2 2 2 2 2 10 2 4" xfId="5626"/>
    <cellStyle name="Стиль 1 2 2 2 2 2 10 2 5" xfId="5627"/>
    <cellStyle name="Стиль 1 2 2 2 2 2 10 3" xfId="5628"/>
    <cellStyle name="Стиль 1 2 2 2 2 2 10 4" xfId="5629"/>
    <cellStyle name="Стиль 1 2 2 2 2 2 10 4 2" xfId="5630"/>
    <cellStyle name="Стиль 1 2 2 2 2 2 10 4 2 2" xfId="5631"/>
    <cellStyle name="Стиль 1 2 2 2 2 2 10 4 2 2 2" xfId="5632"/>
    <cellStyle name="Стиль 1 2 2 2 2 2 10 4 3" xfId="5633"/>
    <cellStyle name="Стиль 1 2 2 2 2 2 10 4 4" xfId="5634"/>
    <cellStyle name="Стиль 1 2 2 2 2 2 10 5" xfId="5635"/>
    <cellStyle name="Стиль 1 2 2 2 2 2 10 5 2" xfId="5636"/>
    <cellStyle name="Стиль 1 2 2 2 2 2 10 5 2 2" xfId="5637"/>
    <cellStyle name="Стиль 1 2 2 2 2 2 10 6" xfId="5638"/>
    <cellStyle name="Стиль 1 2 2 2 2 2 11" xfId="5639"/>
    <cellStyle name="Стиль 1 2 2 2 2 2 12" xfId="5640"/>
    <cellStyle name="Стиль 1 2 2 2 2 2 12 2" xfId="5641"/>
    <cellStyle name="Стиль 1 2 2 2 2 2 12 2 2" xfId="5642"/>
    <cellStyle name="Стиль 1 2 2 2 2 2 12 2 2 2" xfId="5643"/>
    <cellStyle name="Стиль 1 2 2 2 2 2 12 2 2 2 2" xfId="5644"/>
    <cellStyle name="Стиль 1 2 2 2 2 2 12 2 2 2 2 2" xfId="5645"/>
    <cellStyle name="Стиль 1 2 2 2 2 2 12 2 2 3" xfId="5646"/>
    <cellStyle name="Стиль 1 2 2 2 2 2 12 2 2 4" xfId="5647"/>
    <cellStyle name="Стиль 1 2 2 2 2 2 12 2 3" xfId="5648"/>
    <cellStyle name="Стиль 1 2 2 2 2 2 12 2 3 2" xfId="5649"/>
    <cellStyle name="Стиль 1 2 2 2 2 2 12 2 3 2 2" xfId="5650"/>
    <cellStyle name="Стиль 1 2 2 2 2 2 12 2 4" xfId="5651"/>
    <cellStyle name="Стиль 1 2 2 2 2 2 12 3" xfId="5652"/>
    <cellStyle name="Стиль 1 2 2 2 2 2 12 3 2" xfId="5653"/>
    <cellStyle name="Стиль 1 2 2 2 2 2 12 3 2 2" xfId="5654"/>
    <cellStyle name="Стиль 1 2 2 2 2 2 12 4" xfId="5655"/>
    <cellStyle name="Стиль 1 2 2 2 2 2 12 5" xfId="5656"/>
    <cellStyle name="Стиль 1 2 2 2 2 2 13" xfId="5657"/>
    <cellStyle name="Стиль 1 2 2 2 2 2 13 2" xfId="5658"/>
    <cellStyle name="Стиль 1 2 2 2 2 2 13 2 2" xfId="5659"/>
    <cellStyle name="Стиль 1 2 2 2 2 2 13 2 2 2" xfId="5660"/>
    <cellStyle name="Стиль 1 2 2 2 2 2 13 3" xfId="5661"/>
    <cellStyle name="Стиль 1 2 2 2 2 2 13 4" xfId="5662"/>
    <cellStyle name="Стиль 1 2 2 2 2 2 14" xfId="5663"/>
    <cellStyle name="Стиль 1 2 2 2 2 2 14 2" xfId="5664"/>
    <cellStyle name="Стиль 1 2 2 2 2 2 14 2 2" xfId="5665"/>
    <cellStyle name="Стиль 1 2 2 2 2 2 15" xfId="5666"/>
    <cellStyle name="Стиль 1 2 2 2 2 2 16" xfId="5667"/>
    <cellStyle name="Стиль 1 2 2 2 2 2 16 10" xfId="5668"/>
    <cellStyle name="Стиль 1 2 2 2 2 2 16 11" xfId="5669"/>
    <cellStyle name="Стиль 1 2 2 2 2 2 16 12" xfId="5670"/>
    <cellStyle name="Стиль 1 2 2 2 2 2 16 13" xfId="5671"/>
    <cellStyle name="Стиль 1 2 2 2 2 2 16 14" xfId="5672"/>
    <cellStyle name="Стиль 1 2 2 2 2 2 16 2" xfId="5673"/>
    <cellStyle name="Стиль 1 2 2 2 2 2 16 2 10" xfId="5674"/>
    <cellStyle name="Стиль 1 2 2 2 2 2 16 2 11" xfId="5675"/>
    <cellStyle name="Стиль 1 2 2 2 2 2 16 2 2" xfId="5676"/>
    <cellStyle name="Стиль 1 2 2 2 2 2 16 2 2 10" xfId="5677"/>
    <cellStyle name="Стиль 1 2 2 2 2 2 16 2 2 11" xfId="5678"/>
    <cellStyle name="Стиль 1 2 2 2 2 2 16 2 2 2" xfId="5679"/>
    <cellStyle name="Стиль 1 2 2 2 2 2 16 2 2 2 10" xfId="5680"/>
    <cellStyle name="Стиль 1 2 2 2 2 2 16 2 2 2 2" xfId="5681"/>
    <cellStyle name="Стиль 1 2 2 2 2 2 16 2 2 2 2 10" xfId="5682"/>
    <cellStyle name="Стиль 1 2 2 2 2 2 16 2 2 2 2 2" xfId="5683"/>
    <cellStyle name="Стиль 1 2 2 2 2 2 16 2 2 2 2 3" xfId="5684"/>
    <cellStyle name="Стиль 1 2 2 2 2 2 16 2 2 2 2 4" xfId="5685"/>
    <cellStyle name="Стиль 1 2 2 2 2 2 16 2 2 2 2 5" xfId="5686"/>
    <cellStyle name="Стиль 1 2 2 2 2 2 16 2 2 2 2 6" xfId="5687"/>
    <cellStyle name="Стиль 1 2 2 2 2 2 16 2 2 2 2 7" xfId="5688"/>
    <cellStyle name="Стиль 1 2 2 2 2 2 16 2 2 2 2 8" xfId="5689"/>
    <cellStyle name="Стиль 1 2 2 2 2 2 16 2 2 2 2 9" xfId="5690"/>
    <cellStyle name="Стиль 1 2 2 2 2 2 16 2 2 2 3" xfId="5691"/>
    <cellStyle name="Стиль 1 2 2 2 2 2 16 2 2 2 4" xfId="5692"/>
    <cellStyle name="Стиль 1 2 2 2 2 2 16 2 2 2 5" xfId="5693"/>
    <cellStyle name="Стиль 1 2 2 2 2 2 16 2 2 2 6" xfId="5694"/>
    <cellStyle name="Стиль 1 2 2 2 2 2 16 2 2 2 7" xfId="5695"/>
    <cellStyle name="Стиль 1 2 2 2 2 2 16 2 2 2 8" xfId="5696"/>
    <cellStyle name="Стиль 1 2 2 2 2 2 16 2 2 2 9" xfId="5697"/>
    <cellStyle name="Стиль 1 2 2 2 2 2 16 2 2 3" xfId="5698"/>
    <cellStyle name="Стиль 1 2 2 2 2 2 16 2 2 4" xfId="5699"/>
    <cellStyle name="Стиль 1 2 2 2 2 2 16 2 2 5" xfId="5700"/>
    <cellStyle name="Стиль 1 2 2 2 2 2 16 2 2 6" xfId="5701"/>
    <cellStyle name="Стиль 1 2 2 2 2 2 16 2 2 7" xfId="5702"/>
    <cellStyle name="Стиль 1 2 2 2 2 2 16 2 2 8" xfId="5703"/>
    <cellStyle name="Стиль 1 2 2 2 2 2 16 2 2 9" xfId="5704"/>
    <cellStyle name="Стиль 1 2 2 2 2 2 16 2 3" xfId="5705"/>
    <cellStyle name="Стиль 1 2 2 2 2 2 16 2 3 10" xfId="5706"/>
    <cellStyle name="Стиль 1 2 2 2 2 2 16 2 3 2" xfId="5707"/>
    <cellStyle name="Стиль 1 2 2 2 2 2 16 2 3 3" xfId="5708"/>
    <cellStyle name="Стиль 1 2 2 2 2 2 16 2 3 4" xfId="5709"/>
    <cellStyle name="Стиль 1 2 2 2 2 2 16 2 3 5" xfId="5710"/>
    <cellStyle name="Стиль 1 2 2 2 2 2 16 2 3 6" xfId="5711"/>
    <cellStyle name="Стиль 1 2 2 2 2 2 16 2 3 7" xfId="5712"/>
    <cellStyle name="Стиль 1 2 2 2 2 2 16 2 3 8" xfId="5713"/>
    <cellStyle name="Стиль 1 2 2 2 2 2 16 2 3 9" xfId="5714"/>
    <cellStyle name="Стиль 1 2 2 2 2 2 16 2 4" xfId="5715"/>
    <cellStyle name="Стиль 1 2 2 2 2 2 16 2 5" xfId="5716"/>
    <cellStyle name="Стиль 1 2 2 2 2 2 16 2 6" xfId="5717"/>
    <cellStyle name="Стиль 1 2 2 2 2 2 16 2 7" xfId="5718"/>
    <cellStyle name="Стиль 1 2 2 2 2 2 16 2 8" xfId="5719"/>
    <cellStyle name="Стиль 1 2 2 2 2 2 16 2 9" xfId="5720"/>
    <cellStyle name="Стиль 1 2 2 2 2 2 16 3" xfId="5721"/>
    <cellStyle name="Стиль 1 2 2 2 2 2 16 4" xfId="5722"/>
    <cellStyle name="Стиль 1 2 2 2 2 2 16 5" xfId="5723"/>
    <cellStyle name="Стиль 1 2 2 2 2 2 16 5 10" xfId="5724"/>
    <cellStyle name="Стиль 1 2 2 2 2 2 16 5 2" xfId="5725"/>
    <cellStyle name="Стиль 1 2 2 2 2 2 16 5 2 10" xfId="5726"/>
    <cellStyle name="Стиль 1 2 2 2 2 2 16 5 2 2" xfId="5727"/>
    <cellStyle name="Стиль 1 2 2 2 2 2 16 5 2 3" xfId="5728"/>
    <cellStyle name="Стиль 1 2 2 2 2 2 16 5 2 4" xfId="5729"/>
    <cellStyle name="Стиль 1 2 2 2 2 2 16 5 2 5" xfId="5730"/>
    <cellStyle name="Стиль 1 2 2 2 2 2 16 5 2 6" xfId="5731"/>
    <cellStyle name="Стиль 1 2 2 2 2 2 16 5 2 7" xfId="5732"/>
    <cellStyle name="Стиль 1 2 2 2 2 2 16 5 2 8" xfId="5733"/>
    <cellStyle name="Стиль 1 2 2 2 2 2 16 5 2 9" xfId="5734"/>
    <cellStyle name="Стиль 1 2 2 2 2 2 16 5 3" xfId="5735"/>
    <cellStyle name="Стиль 1 2 2 2 2 2 16 5 4" xfId="5736"/>
    <cellStyle name="Стиль 1 2 2 2 2 2 16 5 5" xfId="5737"/>
    <cellStyle name="Стиль 1 2 2 2 2 2 16 5 6" xfId="5738"/>
    <cellStyle name="Стиль 1 2 2 2 2 2 16 5 7" xfId="5739"/>
    <cellStyle name="Стиль 1 2 2 2 2 2 16 5 8" xfId="5740"/>
    <cellStyle name="Стиль 1 2 2 2 2 2 16 5 9" xfId="5741"/>
    <cellStyle name="Стиль 1 2 2 2 2 2 16 6" xfId="5742"/>
    <cellStyle name="Стиль 1 2 2 2 2 2 16 7" xfId="5743"/>
    <cellStyle name="Стиль 1 2 2 2 2 2 16 8" xfId="5744"/>
    <cellStyle name="Стиль 1 2 2 2 2 2 16 9" xfId="5745"/>
    <cellStyle name="Стиль 1 2 2 2 2 2 17" xfId="5746"/>
    <cellStyle name="Стиль 1 2 2 2 2 2 17 10" xfId="5747"/>
    <cellStyle name="Стиль 1 2 2 2 2 2 17 11" xfId="5748"/>
    <cellStyle name="Стиль 1 2 2 2 2 2 17 2" xfId="5749"/>
    <cellStyle name="Стиль 1 2 2 2 2 2 17 2 10" xfId="5750"/>
    <cellStyle name="Стиль 1 2 2 2 2 2 17 2 11" xfId="5751"/>
    <cellStyle name="Стиль 1 2 2 2 2 2 17 2 2" xfId="5752"/>
    <cellStyle name="Стиль 1 2 2 2 2 2 17 2 2 10" xfId="5753"/>
    <cellStyle name="Стиль 1 2 2 2 2 2 17 2 2 2" xfId="5754"/>
    <cellStyle name="Стиль 1 2 2 2 2 2 17 2 2 2 10" xfId="5755"/>
    <cellStyle name="Стиль 1 2 2 2 2 2 17 2 2 2 2" xfId="5756"/>
    <cellStyle name="Стиль 1 2 2 2 2 2 17 2 2 2 3" xfId="5757"/>
    <cellStyle name="Стиль 1 2 2 2 2 2 17 2 2 2 4" xfId="5758"/>
    <cellStyle name="Стиль 1 2 2 2 2 2 17 2 2 2 5" xfId="5759"/>
    <cellStyle name="Стиль 1 2 2 2 2 2 17 2 2 2 6" xfId="5760"/>
    <cellStyle name="Стиль 1 2 2 2 2 2 17 2 2 2 7" xfId="5761"/>
    <cellStyle name="Стиль 1 2 2 2 2 2 17 2 2 2 8" xfId="5762"/>
    <cellStyle name="Стиль 1 2 2 2 2 2 17 2 2 2 9" xfId="5763"/>
    <cellStyle name="Стиль 1 2 2 2 2 2 17 2 2 3" xfId="5764"/>
    <cellStyle name="Стиль 1 2 2 2 2 2 17 2 2 4" xfId="5765"/>
    <cellStyle name="Стиль 1 2 2 2 2 2 17 2 2 5" xfId="5766"/>
    <cellStyle name="Стиль 1 2 2 2 2 2 17 2 2 6" xfId="5767"/>
    <cellStyle name="Стиль 1 2 2 2 2 2 17 2 2 7" xfId="5768"/>
    <cellStyle name="Стиль 1 2 2 2 2 2 17 2 2 8" xfId="5769"/>
    <cellStyle name="Стиль 1 2 2 2 2 2 17 2 2 9" xfId="5770"/>
    <cellStyle name="Стиль 1 2 2 2 2 2 17 2 3" xfId="5771"/>
    <cellStyle name="Стиль 1 2 2 2 2 2 17 2 4" xfId="5772"/>
    <cellStyle name="Стиль 1 2 2 2 2 2 17 2 5" xfId="5773"/>
    <cellStyle name="Стиль 1 2 2 2 2 2 17 2 6" xfId="5774"/>
    <cellStyle name="Стиль 1 2 2 2 2 2 17 2 7" xfId="5775"/>
    <cellStyle name="Стиль 1 2 2 2 2 2 17 2 8" xfId="5776"/>
    <cellStyle name="Стиль 1 2 2 2 2 2 17 2 9" xfId="5777"/>
    <cellStyle name="Стиль 1 2 2 2 2 2 17 3" xfId="5778"/>
    <cellStyle name="Стиль 1 2 2 2 2 2 17 3 10" xfId="5779"/>
    <cellStyle name="Стиль 1 2 2 2 2 2 17 3 2" xfId="5780"/>
    <cellStyle name="Стиль 1 2 2 2 2 2 17 3 3" xfId="5781"/>
    <cellStyle name="Стиль 1 2 2 2 2 2 17 3 4" xfId="5782"/>
    <cellStyle name="Стиль 1 2 2 2 2 2 17 3 5" xfId="5783"/>
    <cellStyle name="Стиль 1 2 2 2 2 2 17 3 6" xfId="5784"/>
    <cellStyle name="Стиль 1 2 2 2 2 2 17 3 7" xfId="5785"/>
    <cellStyle name="Стиль 1 2 2 2 2 2 17 3 8" xfId="5786"/>
    <cellStyle name="Стиль 1 2 2 2 2 2 17 3 9" xfId="5787"/>
    <cellStyle name="Стиль 1 2 2 2 2 2 17 4" xfId="5788"/>
    <cellStyle name="Стиль 1 2 2 2 2 2 17 5" xfId="5789"/>
    <cellStyle name="Стиль 1 2 2 2 2 2 17 6" xfId="5790"/>
    <cellStyle name="Стиль 1 2 2 2 2 2 17 7" xfId="5791"/>
    <cellStyle name="Стиль 1 2 2 2 2 2 17 8" xfId="5792"/>
    <cellStyle name="Стиль 1 2 2 2 2 2 17 9" xfId="5793"/>
    <cellStyle name="Стиль 1 2 2 2 2 2 18" xfId="5794"/>
    <cellStyle name="Стиль 1 2 2 2 2 2 19" xfId="5795"/>
    <cellStyle name="Стиль 1 2 2 2 2 2 19 10" xfId="5796"/>
    <cellStyle name="Стиль 1 2 2 2 2 2 19 2" xfId="5797"/>
    <cellStyle name="Стиль 1 2 2 2 2 2 19 2 10" xfId="5798"/>
    <cellStyle name="Стиль 1 2 2 2 2 2 19 2 2" xfId="5799"/>
    <cellStyle name="Стиль 1 2 2 2 2 2 19 2 3" xfId="5800"/>
    <cellStyle name="Стиль 1 2 2 2 2 2 19 2 4" xfId="5801"/>
    <cellStyle name="Стиль 1 2 2 2 2 2 19 2 5" xfId="5802"/>
    <cellStyle name="Стиль 1 2 2 2 2 2 19 2 6" xfId="5803"/>
    <cellStyle name="Стиль 1 2 2 2 2 2 19 2 7" xfId="5804"/>
    <cellStyle name="Стиль 1 2 2 2 2 2 19 2 8" xfId="5805"/>
    <cellStyle name="Стиль 1 2 2 2 2 2 19 2 9" xfId="5806"/>
    <cellStyle name="Стиль 1 2 2 2 2 2 19 3" xfId="5807"/>
    <cellStyle name="Стиль 1 2 2 2 2 2 19 4" xfId="5808"/>
    <cellStyle name="Стиль 1 2 2 2 2 2 19 5" xfId="5809"/>
    <cellStyle name="Стиль 1 2 2 2 2 2 19 6" xfId="5810"/>
    <cellStyle name="Стиль 1 2 2 2 2 2 19 7" xfId="5811"/>
    <cellStyle name="Стиль 1 2 2 2 2 2 19 8" xfId="5812"/>
    <cellStyle name="Стиль 1 2 2 2 2 2 19 9" xfId="5813"/>
    <cellStyle name="Стиль 1 2 2 2 2 2 2" xfId="5814"/>
    <cellStyle name="Стиль 1 2 2 2 2 2 2 10" xfId="5815"/>
    <cellStyle name="Стиль 1 2 2 2 2 2 2 10 10" xfId="5816"/>
    <cellStyle name="Стиль 1 2 2 2 2 2 2 10 11" xfId="5817"/>
    <cellStyle name="Стиль 1 2 2 2 2 2 2 10 2" xfId="5818"/>
    <cellStyle name="Стиль 1 2 2 2 2 2 2 10 2 10" xfId="5819"/>
    <cellStyle name="Стиль 1 2 2 2 2 2 2 10 2 11" xfId="5820"/>
    <cellStyle name="Стиль 1 2 2 2 2 2 2 10 2 2" xfId="5821"/>
    <cellStyle name="Стиль 1 2 2 2 2 2 2 10 2 2 10" xfId="5822"/>
    <cellStyle name="Стиль 1 2 2 2 2 2 2 10 2 2 2" xfId="5823"/>
    <cellStyle name="Стиль 1 2 2 2 2 2 2 10 2 2 2 10" xfId="5824"/>
    <cellStyle name="Стиль 1 2 2 2 2 2 2 10 2 2 2 2" xfId="5825"/>
    <cellStyle name="Стиль 1 2 2 2 2 2 2 10 2 2 2 3" xfId="5826"/>
    <cellStyle name="Стиль 1 2 2 2 2 2 2 10 2 2 2 4" xfId="5827"/>
    <cellStyle name="Стиль 1 2 2 2 2 2 2 10 2 2 2 5" xfId="5828"/>
    <cellStyle name="Стиль 1 2 2 2 2 2 2 10 2 2 2 6" xfId="5829"/>
    <cellStyle name="Стиль 1 2 2 2 2 2 2 10 2 2 2 7" xfId="5830"/>
    <cellStyle name="Стиль 1 2 2 2 2 2 2 10 2 2 2 8" xfId="5831"/>
    <cellStyle name="Стиль 1 2 2 2 2 2 2 10 2 2 2 9" xfId="5832"/>
    <cellStyle name="Стиль 1 2 2 2 2 2 2 10 2 2 3" xfId="5833"/>
    <cellStyle name="Стиль 1 2 2 2 2 2 2 10 2 2 4" xfId="5834"/>
    <cellStyle name="Стиль 1 2 2 2 2 2 2 10 2 2 5" xfId="5835"/>
    <cellStyle name="Стиль 1 2 2 2 2 2 2 10 2 2 6" xfId="5836"/>
    <cellStyle name="Стиль 1 2 2 2 2 2 2 10 2 2 7" xfId="5837"/>
    <cellStyle name="Стиль 1 2 2 2 2 2 2 10 2 2 8" xfId="5838"/>
    <cellStyle name="Стиль 1 2 2 2 2 2 2 10 2 2 9" xfId="5839"/>
    <cellStyle name="Стиль 1 2 2 2 2 2 2 10 2 3" xfId="5840"/>
    <cellStyle name="Стиль 1 2 2 2 2 2 2 10 2 4" xfId="5841"/>
    <cellStyle name="Стиль 1 2 2 2 2 2 2 10 2 5" xfId="5842"/>
    <cellStyle name="Стиль 1 2 2 2 2 2 2 10 2 6" xfId="5843"/>
    <cellStyle name="Стиль 1 2 2 2 2 2 2 10 2 7" xfId="5844"/>
    <cellStyle name="Стиль 1 2 2 2 2 2 2 10 2 8" xfId="5845"/>
    <cellStyle name="Стиль 1 2 2 2 2 2 2 10 2 9" xfId="5846"/>
    <cellStyle name="Стиль 1 2 2 2 2 2 2 10 3" xfId="5847"/>
    <cellStyle name="Стиль 1 2 2 2 2 2 2 10 3 10" xfId="5848"/>
    <cellStyle name="Стиль 1 2 2 2 2 2 2 10 3 2" xfId="5849"/>
    <cellStyle name="Стиль 1 2 2 2 2 2 2 10 3 3" xfId="5850"/>
    <cellStyle name="Стиль 1 2 2 2 2 2 2 10 3 4" xfId="5851"/>
    <cellStyle name="Стиль 1 2 2 2 2 2 2 10 3 5" xfId="5852"/>
    <cellStyle name="Стиль 1 2 2 2 2 2 2 10 3 6" xfId="5853"/>
    <cellStyle name="Стиль 1 2 2 2 2 2 2 10 3 7" xfId="5854"/>
    <cellStyle name="Стиль 1 2 2 2 2 2 2 10 3 8" xfId="5855"/>
    <cellStyle name="Стиль 1 2 2 2 2 2 2 10 3 9" xfId="5856"/>
    <cellStyle name="Стиль 1 2 2 2 2 2 2 10 4" xfId="5857"/>
    <cellStyle name="Стиль 1 2 2 2 2 2 2 10 5" xfId="5858"/>
    <cellStyle name="Стиль 1 2 2 2 2 2 2 10 6" xfId="5859"/>
    <cellStyle name="Стиль 1 2 2 2 2 2 2 10 7" xfId="5860"/>
    <cellStyle name="Стиль 1 2 2 2 2 2 2 10 8" xfId="5861"/>
    <cellStyle name="Стиль 1 2 2 2 2 2 2 10 9" xfId="5862"/>
    <cellStyle name="Стиль 1 2 2 2 2 2 2 11" xfId="5863"/>
    <cellStyle name="Стиль 1 2 2 2 2 2 2 12" xfId="5864"/>
    <cellStyle name="Стиль 1 2 2 2 2 2 2 12 10" xfId="5865"/>
    <cellStyle name="Стиль 1 2 2 2 2 2 2 12 2" xfId="5866"/>
    <cellStyle name="Стиль 1 2 2 2 2 2 2 12 2 10" xfId="5867"/>
    <cellStyle name="Стиль 1 2 2 2 2 2 2 12 2 2" xfId="5868"/>
    <cellStyle name="Стиль 1 2 2 2 2 2 2 12 2 3" xfId="5869"/>
    <cellStyle name="Стиль 1 2 2 2 2 2 2 12 2 4" xfId="5870"/>
    <cellStyle name="Стиль 1 2 2 2 2 2 2 12 2 5" xfId="5871"/>
    <cellStyle name="Стиль 1 2 2 2 2 2 2 12 2 6" xfId="5872"/>
    <cellStyle name="Стиль 1 2 2 2 2 2 2 12 2 7" xfId="5873"/>
    <cellStyle name="Стиль 1 2 2 2 2 2 2 12 2 8" xfId="5874"/>
    <cellStyle name="Стиль 1 2 2 2 2 2 2 12 2 9" xfId="5875"/>
    <cellStyle name="Стиль 1 2 2 2 2 2 2 12 3" xfId="5876"/>
    <cellStyle name="Стиль 1 2 2 2 2 2 2 12 4" xfId="5877"/>
    <cellStyle name="Стиль 1 2 2 2 2 2 2 12 5" xfId="5878"/>
    <cellStyle name="Стиль 1 2 2 2 2 2 2 12 6" xfId="5879"/>
    <cellStyle name="Стиль 1 2 2 2 2 2 2 12 7" xfId="5880"/>
    <cellStyle name="Стиль 1 2 2 2 2 2 2 12 8" xfId="5881"/>
    <cellStyle name="Стиль 1 2 2 2 2 2 2 12 9" xfId="5882"/>
    <cellStyle name="Стиль 1 2 2 2 2 2 2 13" xfId="5883"/>
    <cellStyle name="Стиль 1 2 2 2 2 2 2 14" xfId="5884"/>
    <cellStyle name="Стиль 1 2 2 2 2 2 2 15" xfId="5885"/>
    <cellStyle name="Стиль 1 2 2 2 2 2 2 16" xfId="5886"/>
    <cellStyle name="Стиль 1 2 2 2 2 2 2 17" xfId="5887"/>
    <cellStyle name="Стиль 1 2 2 2 2 2 2 18" xfId="5888"/>
    <cellStyle name="Стиль 1 2 2 2 2 2 2 19" xfId="5889"/>
    <cellStyle name="Стиль 1 2 2 2 2 2 2 2" xfId="5890"/>
    <cellStyle name="Стиль 1 2 2 2 2 2 2 2 10" xfId="5891"/>
    <cellStyle name="Стиль 1 2 2 2 2 2 2 2 10 10" xfId="5892"/>
    <cellStyle name="Стиль 1 2 2 2 2 2 2 2 10 2" xfId="5893"/>
    <cellStyle name="Стиль 1 2 2 2 2 2 2 2 10 2 10" xfId="5894"/>
    <cellStyle name="Стиль 1 2 2 2 2 2 2 2 10 2 2" xfId="5895"/>
    <cellStyle name="Стиль 1 2 2 2 2 2 2 2 10 2 3" xfId="5896"/>
    <cellStyle name="Стиль 1 2 2 2 2 2 2 2 10 2 4" xfId="5897"/>
    <cellStyle name="Стиль 1 2 2 2 2 2 2 2 10 2 5" xfId="5898"/>
    <cellStyle name="Стиль 1 2 2 2 2 2 2 2 10 2 6" xfId="5899"/>
    <cellStyle name="Стиль 1 2 2 2 2 2 2 2 10 2 7" xfId="5900"/>
    <cellStyle name="Стиль 1 2 2 2 2 2 2 2 10 2 8" xfId="5901"/>
    <cellStyle name="Стиль 1 2 2 2 2 2 2 2 10 2 9" xfId="5902"/>
    <cellStyle name="Стиль 1 2 2 2 2 2 2 2 10 3" xfId="5903"/>
    <cellStyle name="Стиль 1 2 2 2 2 2 2 2 10 4" xfId="5904"/>
    <cellStyle name="Стиль 1 2 2 2 2 2 2 2 10 5" xfId="5905"/>
    <cellStyle name="Стиль 1 2 2 2 2 2 2 2 10 6" xfId="5906"/>
    <cellStyle name="Стиль 1 2 2 2 2 2 2 2 10 7" xfId="5907"/>
    <cellStyle name="Стиль 1 2 2 2 2 2 2 2 10 8" xfId="5908"/>
    <cellStyle name="Стиль 1 2 2 2 2 2 2 2 10 9" xfId="5909"/>
    <cellStyle name="Стиль 1 2 2 2 2 2 2 2 11" xfId="5910"/>
    <cellStyle name="Стиль 1 2 2 2 2 2 2 2 12" xfId="5911"/>
    <cellStyle name="Стиль 1 2 2 2 2 2 2 2 13" xfId="5912"/>
    <cellStyle name="Стиль 1 2 2 2 2 2 2 2 14" xfId="5913"/>
    <cellStyle name="Стиль 1 2 2 2 2 2 2 2 15" xfId="5914"/>
    <cellStyle name="Стиль 1 2 2 2 2 2 2 2 16" xfId="5915"/>
    <cellStyle name="Стиль 1 2 2 2 2 2 2 2 17" xfId="5916"/>
    <cellStyle name="Стиль 1 2 2 2 2 2 2 2 18" xfId="5917"/>
    <cellStyle name="Стиль 1 2 2 2 2 2 2 2 19" xfId="5918"/>
    <cellStyle name="Стиль 1 2 2 2 2 2 2 2 2" xfId="5919"/>
    <cellStyle name="Стиль 1 2 2 2 2 2 2 2 2 10" xfId="5920"/>
    <cellStyle name="Стиль 1 2 2 2 2 2 2 2 2 11" xfId="5921"/>
    <cellStyle name="Стиль 1 2 2 2 2 2 2 2 2 12" xfId="5922"/>
    <cellStyle name="Стиль 1 2 2 2 2 2 2 2 2 13" xfId="5923"/>
    <cellStyle name="Стиль 1 2 2 2 2 2 2 2 2 14" xfId="5924"/>
    <cellStyle name="Стиль 1 2 2 2 2 2 2 2 2 15" xfId="5925"/>
    <cellStyle name="Стиль 1 2 2 2 2 2 2 2 2 16" xfId="5926"/>
    <cellStyle name="Стиль 1 2 2 2 2 2 2 2 2 17" xfId="5927"/>
    <cellStyle name="Стиль 1 2 2 2 2 2 2 2 2 18" xfId="5928"/>
    <cellStyle name="Стиль 1 2 2 2 2 2 2 2 2 19" xfId="5929"/>
    <cellStyle name="Стиль 1 2 2 2 2 2 2 2 2 19 2" xfId="5930"/>
    <cellStyle name="Стиль 1 2 2 2 2 2 2 2 2 19 2 2" xfId="5931"/>
    <cellStyle name="Стиль 1 2 2 2 2 2 2 2 2 19 2 2 2" xfId="5932"/>
    <cellStyle name="Стиль 1 2 2 2 2 2 2 2 2 19 2 2 2 2" xfId="5933"/>
    <cellStyle name="Стиль 1 2 2 2 2 2 2 2 2 19 2 2 2 2 2" xfId="5934"/>
    <cellStyle name="Стиль 1 2 2 2 2 2 2 2 2 19 2 2 2 2 2 2" xfId="5935"/>
    <cellStyle name="Стиль 1 2 2 2 2 2 2 2 2 19 2 2 2 2 3" xfId="5936"/>
    <cellStyle name="Стиль 1 2 2 2 2 2 2 2 2 19 2 2 2 2 4" xfId="5937"/>
    <cellStyle name="Стиль 1 2 2 2 2 2 2 2 2 19 2 2 2 3" xfId="5938"/>
    <cellStyle name="Стиль 1 2 2 2 2 2 2 2 2 19 2 2 2 3 2" xfId="5939"/>
    <cellStyle name="Стиль 1 2 2 2 2 2 2 2 2 19 2 2 2 4" xfId="5940"/>
    <cellStyle name="Стиль 1 2 2 2 2 2 2 2 2 19 2 2 3" xfId="5941"/>
    <cellStyle name="Стиль 1 2 2 2 2 2 2 2 2 19 2 2 3 2" xfId="5942"/>
    <cellStyle name="Стиль 1 2 2 2 2 2 2 2 2 19 2 2 4" xfId="5943"/>
    <cellStyle name="Стиль 1 2 2 2 2 2 2 2 2 19 2 2 5" xfId="5944"/>
    <cellStyle name="Стиль 1 2 2 2 2 2 2 2 2 19 2 3" xfId="5945"/>
    <cellStyle name="Стиль 1 2 2 2 2 2 2 2 2 19 2 3 2" xfId="5946"/>
    <cellStyle name="Стиль 1 2 2 2 2 2 2 2 2 19 2 3 2 2" xfId="5947"/>
    <cellStyle name="Стиль 1 2 2 2 2 2 2 2 2 19 2 3 3" xfId="5948"/>
    <cellStyle name="Стиль 1 2 2 2 2 2 2 2 2 19 2 3 4" xfId="5949"/>
    <cellStyle name="Стиль 1 2 2 2 2 2 2 2 2 19 2 4" xfId="5950"/>
    <cellStyle name="Стиль 1 2 2 2 2 2 2 2 2 19 2 4 2" xfId="5951"/>
    <cellStyle name="Стиль 1 2 2 2 2 2 2 2 2 19 2 5" xfId="5952"/>
    <cellStyle name="Стиль 1 2 2 2 2 2 2 2 2 19 3" xfId="5953"/>
    <cellStyle name="Стиль 1 2 2 2 2 2 2 2 2 19 3 2" xfId="5954"/>
    <cellStyle name="Стиль 1 2 2 2 2 2 2 2 2 19 3 2 2" xfId="5955"/>
    <cellStyle name="Стиль 1 2 2 2 2 2 2 2 2 19 3 2 2 2" xfId="5956"/>
    <cellStyle name="Стиль 1 2 2 2 2 2 2 2 2 19 3 2 3" xfId="5957"/>
    <cellStyle name="Стиль 1 2 2 2 2 2 2 2 2 19 3 2 4" xfId="5958"/>
    <cellStyle name="Стиль 1 2 2 2 2 2 2 2 2 19 3 3" xfId="5959"/>
    <cellStyle name="Стиль 1 2 2 2 2 2 2 2 2 19 3 3 2" xfId="5960"/>
    <cellStyle name="Стиль 1 2 2 2 2 2 2 2 2 19 3 4" xfId="5961"/>
    <cellStyle name="Стиль 1 2 2 2 2 2 2 2 2 19 4" xfId="5962"/>
    <cellStyle name="Стиль 1 2 2 2 2 2 2 2 2 19 4 2" xfId="5963"/>
    <cellStyle name="Стиль 1 2 2 2 2 2 2 2 2 19 5" xfId="5964"/>
    <cellStyle name="Стиль 1 2 2 2 2 2 2 2 2 19 6" xfId="5965"/>
    <cellStyle name="Стиль 1 2 2 2 2 2 2 2 2 2" xfId="5966"/>
    <cellStyle name="Стиль 1 2 2 2 2 2 2 2 2 2 10" xfId="5967"/>
    <cellStyle name="Стиль 1 2 2 2 2 2 2 2 2 2 11" xfId="5968"/>
    <cellStyle name="Стиль 1 2 2 2 2 2 2 2 2 2 12" xfId="5969"/>
    <cellStyle name="Стиль 1 2 2 2 2 2 2 2 2 2 13" xfId="5970"/>
    <cellStyle name="Стиль 1 2 2 2 2 2 2 2 2 2 14" xfId="5971"/>
    <cellStyle name="Стиль 1 2 2 2 2 2 2 2 2 2 15" xfId="5972"/>
    <cellStyle name="Стиль 1 2 2 2 2 2 2 2 2 2 16" xfId="5973"/>
    <cellStyle name="Стиль 1 2 2 2 2 2 2 2 2 2 17" xfId="5974"/>
    <cellStyle name="Стиль 1 2 2 2 2 2 2 2 2 2 18" xfId="5975"/>
    <cellStyle name="Стиль 1 2 2 2 2 2 2 2 2 2 18 2" xfId="5976"/>
    <cellStyle name="Стиль 1 2 2 2 2 2 2 2 2 2 18 2 2" xfId="5977"/>
    <cellStyle name="Стиль 1 2 2 2 2 2 2 2 2 2 18 2 2 2" xfId="5978"/>
    <cellStyle name="Стиль 1 2 2 2 2 2 2 2 2 2 18 2 2 2 2" xfId="5979"/>
    <cellStyle name="Стиль 1 2 2 2 2 2 2 2 2 2 18 2 2 2 2 2" xfId="5980"/>
    <cellStyle name="Стиль 1 2 2 2 2 2 2 2 2 2 18 2 2 2 2 2 2" xfId="5981"/>
    <cellStyle name="Стиль 1 2 2 2 2 2 2 2 2 2 18 2 2 2 2 3" xfId="5982"/>
    <cellStyle name="Стиль 1 2 2 2 2 2 2 2 2 2 18 2 2 2 2 4" xfId="5983"/>
    <cellStyle name="Стиль 1 2 2 2 2 2 2 2 2 2 18 2 2 2 3" xfId="5984"/>
    <cellStyle name="Стиль 1 2 2 2 2 2 2 2 2 2 18 2 2 2 3 2" xfId="5985"/>
    <cellStyle name="Стиль 1 2 2 2 2 2 2 2 2 2 18 2 2 2 4" xfId="5986"/>
    <cellStyle name="Стиль 1 2 2 2 2 2 2 2 2 2 18 2 2 3" xfId="5987"/>
    <cellStyle name="Стиль 1 2 2 2 2 2 2 2 2 2 18 2 2 3 2" xfId="5988"/>
    <cellStyle name="Стиль 1 2 2 2 2 2 2 2 2 2 18 2 2 4" xfId="5989"/>
    <cellStyle name="Стиль 1 2 2 2 2 2 2 2 2 2 18 2 2 5" xfId="5990"/>
    <cellStyle name="Стиль 1 2 2 2 2 2 2 2 2 2 18 2 3" xfId="5991"/>
    <cellStyle name="Стиль 1 2 2 2 2 2 2 2 2 2 18 2 3 2" xfId="5992"/>
    <cellStyle name="Стиль 1 2 2 2 2 2 2 2 2 2 18 2 3 2 2" xfId="5993"/>
    <cellStyle name="Стиль 1 2 2 2 2 2 2 2 2 2 18 2 3 3" xfId="5994"/>
    <cellStyle name="Стиль 1 2 2 2 2 2 2 2 2 2 18 2 3 4" xfId="5995"/>
    <cellStyle name="Стиль 1 2 2 2 2 2 2 2 2 2 18 2 4" xfId="5996"/>
    <cellStyle name="Стиль 1 2 2 2 2 2 2 2 2 2 18 2 4 2" xfId="5997"/>
    <cellStyle name="Стиль 1 2 2 2 2 2 2 2 2 2 18 2 5" xfId="5998"/>
    <cellStyle name="Стиль 1 2 2 2 2 2 2 2 2 2 18 3" xfId="5999"/>
    <cellStyle name="Стиль 1 2 2 2 2 2 2 2 2 2 18 3 2" xfId="6000"/>
    <cellStyle name="Стиль 1 2 2 2 2 2 2 2 2 2 18 3 2 2" xfId="6001"/>
    <cellStyle name="Стиль 1 2 2 2 2 2 2 2 2 2 18 3 2 2 2" xfId="6002"/>
    <cellStyle name="Стиль 1 2 2 2 2 2 2 2 2 2 18 3 2 3" xfId="6003"/>
    <cellStyle name="Стиль 1 2 2 2 2 2 2 2 2 2 18 3 2 4" xfId="6004"/>
    <cellStyle name="Стиль 1 2 2 2 2 2 2 2 2 2 18 3 3" xfId="6005"/>
    <cellStyle name="Стиль 1 2 2 2 2 2 2 2 2 2 18 3 3 2" xfId="6006"/>
    <cellStyle name="Стиль 1 2 2 2 2 2 2 2 2 2 18 3 4" xfId="6007"/>
    <cellStyle name="Стиль 1 2 2 2 2 2 2 2 2 2 18 4" xfId="6008"/>
    <cellStyle name="Стиль 1 2 2 2 2 2 2 2 2 2 18 4 2" xfId="6009"/>
    <cellStyle name="Стиль 1 2 2 2 2 2 2 2 2 2 18 5" xfId="6010"/>
    <cellStyle name="Стиль 1 2 2 2 2 2 2 2 2 2 18 6" xfId="6011"/>
    <cellStyle name="Стиль 1 2 2 2 2 2 2 2 2 2 19" xfId="6012"/>
    <cellStyle name="Стиль 1 2 2 2 2 2 2 2 2 2 19 2" xfId="6013"/>
    <cellStyle name="Стиль 1 2 2 2 2 2 2 2 2 2 19 2 2" xfId="6014"/>
    <cellStyle name="Стиль 1 2 2 2 2 2 2 2 2 2 19 2 2 2" xfId="6015"/>
    <cellStyle name="Стиль 1 2 2 2 2 2 2 2 2 2 19 2 2 2 2" xfId="6016"/>
    <cellStyle name="Стиль 1 2 2 2 2 2 2 2 2 2 19 2 2 3" xfId="6017"/>
    <cellStyle name="Стиль 1 2 2 2 2 2 2 2 2 2 19 2 2 4" xfId="6018"/>
    <cellStyle name="Стиль 1 2 2 2 2 2 2 2 2 2 19 2 3" xfId="6019"/>
    <cellStyle name="Стиль 1 2 2 2 2 2 2 2 2 2 19 2 3 2" xfId="6020"/>
    <cellStyle name="Стиль 1 2 2 2 2 2 2 2 2 2 19 2 4" xfId="6021"/>
    <cellStyle name="Стиль 1 2 2 2 2 2 2 2 2 2 19 3" xfId="6022"/>
    <cellStyle name="Стиль 1 2 2 2 2 2 2 2 2 2 19 3 2" xfId="6023"/>
    <cellStyle name="Стиль 1 2 2 2 2 2 2 2 2 2 19 4" xfId="6024"/>
    <cellStyle name="Стиль 1 2 2 2 2 2 2 2 2 2 19 5" xfId="6025"/>
    <cellStyle name="Стиль 1 2 2 2 2 2 2 2 2 2 2" xfId="6026"/>
    <cellStyle name="Стиль 1 2 2 2 2 2 2 2 2 2 2 10" xfId="6027"/>
    <cellStyle name="Стиль 1 2 2 2 2 2 2 2 2 2 2 11" xfId="6028"/>
    <cellStyle name="Стиль 1 2 2 2 2 2 2 2 2 2 2 12" xfId="6029"/>
    <cellStyle name="Стиль 1 2 2 2 2 2 2 2 2 2 2 13" xfId="6030"/>
    <cellStyle name="Стиль 1 2 2 2 2 2 2 2 2 2 2 14" xfId="6031"/>
    <cellStyle name="Стиль 1 2 2 2 2 2 2 2 2 2 2 15" xfId="6032"/>
    <cellStyle name="Стиль 1 2 2 2 2 2 2 2 2 2 2 16" xfId="6033"/>
    <cellStyle name="Стиль 1 2 2 2 2 2 2 2 2 2 2 17" xfId="6034"/>
    <cellStyle name="Стиль 1 2 2 2 2 2 2 2 2 2 2 18" xfId="6035"/>
    <cellStyle name="Стиль 1 2 2 2 2 2 2 2 2 2 2 18 2" xfId="6036"/>
    <cellStyle name="Стиль 1 2 2 2 2 2 2 2 2 2 2 18 2 2" xfId="6037"/>
    <cellStyle name="Стиль 1 2 2 2 2 2 2 2 2 2 2 18 2 2 2" xfId="6038"/>
    <cellStyle name="Стиль 1 2 2 2 2 2 2 2 2 2 2 18 2 2 2 2" xfId="6039"/>
    <cellStyle name="Стиль 1 2 2 2 2 2 2 2 2 2 2 18 2 2 2 2 2" xfId="6040"/>
    <cellStyle name="Стиль 1 2 2 2 2 2 2 2 2 2 2 18 2 2 2 2 2 2" xfId="6041"/>
    <cellStyle name="Стиль 1 2 2 2 2 2 2 2 2 2 2 18 2 2 2 2 3" xfId="6042"/>
    <cellStyle name="Стиль 1 2 2 2 2 2 2 2 2 2 2 18 2 2 2 2 4" xfId="6043"/>
    <cellStyle name="Стиль 1 2 2 2 2 2 2 2 2 2 2 18 2 2 2 3" xfId="6044"/>
    <cellStyle name="Стиль 1 2 2 2 2 2 2 2 2 2 2 18 2 2 2 3 2" xfId="6045"/>
    <cellStyle name="Стиль 1 2 2 2 2 2 2 2 2 2 2 18 2 2 2 4" xfId="6046"/>
    <cellStyle name="Стиль 1 2 2 2 2 2 2 2 2 2 2 18 2 2 3" xfId="6047"/>
    <cellStyle name="Стиль 1 2 2 2 2 2 2 2 2 2 2 18 2 2 3 2" xfId="6048"/>
    <cellStyle name="Стиль 1 2 2 2 2 2 2 2 2 2 2 18 2 2 4" xfId="6049"/>
    <cellStyle name="Стиль 1 2 2 2 2 2 2 2 2 2 2 18 2 2 5" xfId="6050"/>
    <cellStyle name="Стиль 1 2 2 2 2 2 2 2 2 2 2 18 2 3" xfId="6051"/>
    <cellStyle name="Стиль 1 2 2 2 2 2 2 2 2 2 2 18 2 3 2" xfId="6052"/>
    <cellStyle name="Стиль 1 2 2 2 2 2 2 2 2 2 2 18 2 3 2 2" xfId="6053"/>
    <cellStyle name="Стиль 1 2 2 2 2 2 2 2 2 2 2 18 2 3 3" xfId="6054"/>
    <cellStyle name="Стиль 1 2 2 2 2 2 2 2 2 2 2 18 2 3 4" xfId="6055"/>
    <cellStyle name="Стиль 1 2 2 2 2 2 2 2 2 2 2 18 2 4" xfId="6056"/>
    <cellStyle name="Стиль 1 2 2 2 2 2 2 2 2 2 2 18 2 4 2" xfId="6057"/>
    <cellStyle name="Стиль 1 2 2 2 2 2 2 2 2 2 2 18 2 5" xfId="6058"/>
    <cellStyle name="Стиль 1 2 2 2 2 2 2 2 2 2 2 18 3" xfId="6059"/>
    <cellStyle name="Стиль 1 2 2 2 2 2 2 2 2 2 2 18 3 2" xfId="6060"/>
    <cellStyle name="Стиль 1 2 2 2 2 2 2 2 2 2 2 18 3 2 2" xfId="6061"/>
    <cellStyle name="Стиль 1 2 2 2 2 2 2 2 2 2 2 18 3 2 2 2" xfId="6062"/>
    <cellStyle name="Стиль 1 2 2 2 2 2 2 2 2 2 2 18 3 2 3" xfId="6063"/>
    <cellStyle name="Стиль 1 2 2 2 2 2 2 2 2 2 2 18 3 2 4" xfId="6064"/>
    <cellStyle name="Стиль 1 2 2 2 2 2 2 2 2 2 2 18 3 3" xfId="6065"/>
    <cellStyle name="Стиль 1 2 2 2 2 2 2 2 2 2 2 18 3 3 2" xfId="6066"/>
    <cellStyle name="Стиль 1 2 2 2 2 2 2 2 2 2 2 18 3 4" xfId="6067"/>
    <cellStyle name="Стиль 1 2 2 2 2 2 2 2 2 2 2 18 4" xfId="6068"/>
    <cellStyle name="Стиль 1 2 2 2 2 2 2 2 2 2 2 18 4 2" xfId="6069"/>
    <cellStyle name="Стиль 1 2 2 2 2 2 2 2 2 2 2 18 5" xfId="6070"/>
    <cellStyle name="Стиль 1 2 2 2 2 2 2 2 2 2 2 18 6" xfId="6071"/>
    <cellStyle name="Стиль 1 2 2 2 2 2 2 2 2 2 2 19" xfId="6072"/>
    <cellStyle name="Стиль 1 2 2 2 2 2 2 2 2 2 2 19 2" xfId="6073"/>
    <cellStyle name="Стиль 1 2 2 2 2 2 2 2 2 2 2 19 2 2" xfId="6074"/>
    <cellStyle name="Стиль 1 2 2 2 2 2 2 2 2 2 2 19 2 2 2" xfId="6075"/>
    <cellStyle name="Стиль 1 2 2 2 2 2 2 2 2 2 2 19 2 2 2 2" xfId="6076"/>
    <cellStyle name="Стиль 1 2 2 2 2 2 2 2 2 2 2 19 2 2 3" xfId="6077"/>
    <cellStyle name="Стиль 1 2 2 2 2 2 2 2 2 2 2 19 2 2 4" xfId="6078"/>
    <cellStyle name="Стиль 1 2 2 2 2 2 2 2 2 2 2 19 2 3" xfId="6079"/>
    <cellStyle name="Стиль 1 2 2 2 2 2 2 2 2 2 2 19 2 3 2" xfId="6080"/>
    <cellStyle name="Стиль 1 2 2 2 2 2 2 2 2 2 2 19 2 4" xfId="6081"/>
    <cellStyle name="Стиль 1 2 2 2 2 2 2 2 2 2 2 19 3" xfId="6082"/>
    <cellStyle name="Стиль 1 2 2 2 2 2 2 2 2 2 2 19 3 2" xfId="6083"/>
    <cellStyle name="Стиль 1 2 2 2 2 2 2 2 2 2 2 19 4" xfId="6084"/>
    <cellStyle name="Стиль 1 2 2 2 2 2 2 2 2 2 2 19 5" xfId="6085"/>
    <cellStyle name="Стиль 1 2 2 2 2 2 2 2 2 2 2 2" xfId="6086"/>
    <cellStyle name="Стиль 1 2 2 2 2 2 2 2 2 2 2 2 10" xfId="6087"/>
    <cellStyle name="Стиль 1 2 2 2 2 2 2 2 2 2 2 2 11" xfId="6088"/>
    <cellStyle name="Стиль 1 2 2 2 2 2 2 2 2 2 2 2 12" xfId="6089"/>
    <cellStyle name="Стиль 1 2 2 2 2 2 2 2 2 2 2 2 13" xfId="6090"/>
    <cellStyle name="Стиль 1 2 2 2 2 2 2 2 2 2 2 2 14" xfId="6091"/>
    <cellStyle name="Стиль 1 2 2 2 2 2 2 2 2 2 2 2 15" xfId="6092"/>
    <cellStyle name="Стиль 1 2 2 2 2 2 2 2 2 2 2 2 16" xfId="6093"/>
    <cellStyle name="Стиль 1 2 2 2 2 2 2 2 2 2 2 2 16 2" xfId="6094"/>
    <cellStyle name="Стиль 1 2 2 2 2 2 2 2 2 2 2 2 16 2 2" xfId="6095"/>
    <cellStyle name="Стиль 1 2 2 2 2 2 2 2 2 2 2 2 16 2 2 2" xfId="6096"/>
    <cellStyle name="Стиль 1 2 2 2 2 2 2 2 2 2 2 2 16 2 2 2 2" xfId="6097"/>
    <cellStyle name="Стиль 1 2 2 2 2 2 2 2 2 2 2 2 16 2 2 2 2 2" xfId="6098"/>
    <cellStyle name="Стиль 1 2 2 2 2 2 2 2 2 2 2 2 16 2 2 2 2 2 2" xfId="6099"/>
    <cellStyle name="Стиль 1 2 2 2 2 2 2 2 2 2 2 2 16 2 2 2 2 3" xfId="6100"/>
    <cellStyle name="Стиль 1 2 2 2 2 2 2 2 2 2 2 2 16 2 2 2 2 4" xfId="6101"/>
    <cellStyle name="Стиль 1 2 2 2 2 2 2 2 2 2 2 2 16 2 2 2 3" xfId="6102"/>
    <cellStyle name="Стиль 1 2 2 2 2 2 2 2 2 2 2 2 16 2 2 2 3 2" xfId="6103"/>
    <cellStyle name="Стиль 1 2 2 2 2 2 2 2 2 2 2 2 16 2 2 2 4" xfId="6104"/>
    <cellStyle name="Стиль 1 2 2 2 2 2 2 2 2 2 2 2 16 2 2 3" xfId="6105"/>
    <cellStyle name="Стиль 1 2 2 2 2 2 2 2 2 2 2 2 16 2 2 3 2" xfId="6106"/>
    <cellStyle name="Стиль 1 2 2 2 2 2 2 2 2 2 2 2 16 2 2 4" xfId="6107"/>
    <cellStyle name="Стиль 1 2 2 2 2 2 2 2 2 2 2 2 16 2 2 5" xfId="6108"/>
    <cellStyle name="Стиль 1 2 2 2 2 2 2 2 2 2 2 2 16 2 3" xfId="6109"/>
    <cellStyle name="Стиль 1 2 2 2 2 2 2 2 2 2 2 2 16 2 3 2" xfId="6110"/>
    <cellStyle name="Стиль 1 2 2 2 2 2 2 2 2 2 2 2 16 2 3 2 2" xfId="6111"/>
    <cellStyle name="Стиль 1 2 2 2 2 2 2 2 2 2 2 2 16 2 3 3" xfId="6112"/>
    <cellStyle name="Стиль 1 2 2 2 2 2 2 2 2 2 2 2 16 2 3 4" xfId="6113"/>
    <cellStyle name="Стиль 1 2 2 2 2 2 2 2 2 2 2 2 16 2 4" xfId="6114"/>
    <cellStyle name="Стиль 1 2 2 2 2 2 2 2 2 2 2 2 16 2 4 2" xfId="6115"/>
    <cellStyle name="Стиль 1 2 2 2 2 2 2 2 2 2 2 2 16 2 5" xfId="6116"/>
    <cellStyle name="Стиль 1 2 2 2 2 2 2 2 2 2 2 2 16 3" xfId="6117"/>
    <cellStyle name="Стиль 1 2 2 2 2 2 2 2 2 2 2 2 16 3 2" xfId="6118"/>
    <cellStyle name="Стиль 1 2 2 2 2 2 2 2 2 2 2 2 16 3 2 2" xfId="6119"/>
    <cellStyle name="Стиль 1 2 2 2 2 2 2 2 2 2 2 2 16 3 2 2 2" xfId="6120"/>
    <cellStyle name="Стиль 1 2 2 2 2 2 2 2 2 2 2 2 16 3 2 3" xfId="6121"/>
    <cellStyle name="Стиль 1 2 2 2 2 2 2 2 2 2 2 2 16 3 2 4" xfId="6122"/>
    <cellStyle name="Стиль 1 2 2 2 2 2 2 2 2 2 2 2 16 3 3" xfId="6123"/>
    <cellStyle name="Стиль 1 2 2 2 2 2 2 2 2 2 2 2 16 3 3 2" xfId="6124"/>
    <cellStyle name="Стиль 1 2 2 2 2 2 2 2 2 2 2 2 16 3 4" xfId="6125"/>
    <cellStyle name="Стиль 1 2 2 2 2 2 2 2 2 2 2 2 16 4" xfId="6126"/>
    <cellStyle name="Стиль 1 2 2 2 2 2 2 2 2 2 2 2 16 4 2" xfId="6127"/>
    <cellStyle name="Стиль 1 2 2 2 2 2 2 2 2 2 2 2 16 5" xfId="6128"/>
    <cellStyle name="Стиль 1 2 2 2 2 2 2 2 2 2 2 2 16 6" xfId="6129"/>
    <cellStyle name="Стиль 1 2 2 2 2 2 2 2 2 2 2 2 17" xfId="6130"/>
    <cellStyle name="Стиль 1 2 2 2 2 2 2 2 2 2 2 2 17 2" xfId="6131"/>
    <cellStyle name="Стиль 1 2 2 2 2 2 2 2 2 2 2 2 17 2 2" xfId="6132"/>
    <cellStyle name="Стиль 1 2 2 2 2 2 2 2 2 2 2 2 17 2 2 2" xfId="6133"/>
    <cellStyle name="Стиль 1 2 2 2 2 2 2 2 2 2 2 2 17 2 2 2 2" xfId="6134"/>
    <cellStyle name="Стиль 1 2 2 2 2 2 2 2 2 2 2 2 17 2 2 3" xfId="6135"/>
    <cellStyle name="Стиль 1 2 2 2 2 2 2 2 2 2 2 2 17 2 2 4" xfId="6136"/>
    <cellStyle name="Стиль 1 2 2 2 2 2 2 2 2 2 2 2 17 2 3" xfId="6137"/>
    <cellStyle name="Стиль 1 2 2 2 2 2 2 2 2 2 2 2 17 2 3 2" xfId="6138"/>
    <cellStyle name="Стиль 1 2 2 2 2 2 2 2 2 2 2 2 17 2 4" xfId="6139"/>
    <cellStyle name="Стиль 1 2 2 2 2 2 2 2 2 2 2 2 17 3" xfId="6140"/>
    <cellStyle name="Стиль 1 2 2 2 2 2 2 2 2 2 2 2 17 3 2" xfId="6141"/>
    <cellStyle name="Стиль 1 2 2 2 2 2 2 2 2 2 2 2 17 4" xfId="6142"/>
    <cellStyle name="Стиль 1 2 2 2 2 2 2 2 2 2 2 2 17 5" xfId="6143"/>
    <cellStyle name="Стиль 1 2 2 2 2 2 2 2 2 2 2 2 18" xfId="6144"/>
    <cellStyle name="Стиль 1 2 2 2 2 2 2 2 2 2 2 2 18 2" xfId="6145"/>
    <cellStyle name="Стиль 1 2 2 2 2 2 2 2 2 2 2 2 18 2 2" xfId="6146"/>
    <cellStyle name="Стиль 1 2 2 2 2 2 2 2 2 2 2 2 18 3" xfId="6147"/>
    <cellStyle name="Стиль 1 2 2 2 2 2 2 2 2 2 2 2 18 4" xfId="6148"/>
    <cellStyle name="Стиль 1 2 2 2 2 2 2 2 2 2 2 2 19" xfId="6149"/>
    <cellStyle name="Стиль 1 2 2 2 2 2 2 2 2 2 2 2 19 2" xfId="6150"/>
    <cellStyle name="Стиль 1 2 2 2 2 2 2 2 2 2 2 2 2" xfId="6151"/>
    <cellStyle name="Стиль 1 2 2 2 2 2 2 2 2 2 2 2 2 10" xfId="6152"/>
    <cellStyle name="Стиль 1 2 2 2 2 2 2 2 2 2 2 2 2 11" xfId="6153"/>
    <cellStyle name="Стиль 1 2 2 2 2 2 2 2 2 2 2 2 2 12" xfId="6154"/>
    <cellStyle name="Стиль 1 2 2 2 2 2 2 2 2 2 2 2 2 13" xfId="6155"/>
    <cellStyle name="Стиль 1 2 2 2 2 2 2 2 2 2 2 2 2 14" xfId="6156"/>
    <cellStyle name="Стиль 1 2 2 2 2 2 2 2 2 2 2 2 2 15" xfId="6157"/>
    <cellStyle name="Стиль 1 2 2 2 2 2 2 2 2 2 2 2 2 16" xfId="6158"/>
    <cellStyle name="Стиль 1 2 2 2 2 2 2 2 2 2 2 2 2 16 2" xfId="6159"/>
    <cellStyle name="Стиль 1 2 2 2 2 2 2 2 2 2 2 2 2 16 2 2" xfId="6160"/>
    <cellStyle name="Стиль 1 2 2 2 2 2 2 2 2 2 2 2 2 16 2 2 2" xfId="6161"/>
    <cellStyle name="Стиль 1 2 2 2 2 2 2 2 2 2 2 2 2 16 2 2 2 2" xfId="6162"/>
    <cellStyle name="Стиль 1 2 2 2 2 2 2 2 2 2 2 2 2 16 2 2 2 2 2" xfId="6163"/>
    <cellStyle name="Стиль 1 2 2 2 2 2 2 2 2 2 2 2 2 16 2 2 2 2 2 2" xfId="6164"/>
    <cellStyle name="Стиль 1 2 2 2 2 2 2 2 2 2 2 2 2 16 2 2 2 2 3" xfId="6165"/>
    <cellStyle name="Стиль 1 2 2 2 2 2 2 2 2 2 2 2 2 16 2 2 2 2 4" xfId="6166"/>
    <cellStyle name="Стиль 1 2 2 2 2 2 2 2 2 2 2 2 2 16 2 2 2 3" xfId="6167"/>
    <cellStyle name="Стиль 1 2 2 2 2 2 2 2 2 2 2 2 2 16 2 2 2 3 2" xfId="6168"/>
    <cellStyle name="Стиль 1 2 2 2 2 2 2 2 2 2 2 2 2 16 2 2 2 4" xfId="6169"/>
    <cellStyle name="Стиль 1 2 2 2 2 2 2 2 2 2 2 2 2 16 2 2 3" xfId="6170"/>
    <cellStyle name="Стиль 1 2 2 2 2 2 2 2 2 2 2 2 2 16 2 2 3 2" xfId="6171"/>
    <cellStyle name="Стиль 1 2 2 2 2 2 2 2 2 2 2 2 2 16 2 2 4" xfId="6172"/>
    <cellStyle name="Стиль 1 2 2 2 2 2 2 2 2 2 2 2 2 16 2 2 5" xfId="6173"/>
    <cellStyle name="Стиль 1 2 2 2 2 2 2 2 2 2 2 2 2 16 2 3" xfId="6174"/>
    <cellStyle name="Стиль 1 2 2 2 2 2 2 2 2 2 2 2 2 16 2 3 2" xfId="6175"/>
    <cellStyle name="Стиль 1 2 2 2 2 2 2 2 2 2 2 2 2 16 2 3 2 2" xfId="6176"/>
    <cellStyle name="Стиль 1 2 2 2 2 2 2 2 2 2 2 2 2 16 2 3 3" xfId="6177"/>
    <cellStyle name="Стиль 1 2 2 2 2 2 2 2 2 2 2 2 2 16 2 3 4" xfId="6178"/>
    <cellStyle name="Стиль 1 2 2 2 2 2 2 2 2 2 2 2 2 16 2 4" xfId="6179"/>
    <cellStyle name="Стиль 1 2 2 2 2 2 2 2 2 2 2 2 2 16 2 4 2" xfId="6180"/>
    <cellStyle name="Стиль 1 2 2 2 2 2 2 2 2 2 2 2 2 16 2 5" xfId="6181"/>
    <cellStyle name="Стиль 1 2 2 2 2 2 2 2 2 2 2 2 2 16 3" xfId="6182"/>
    <cellStyle name="Стиль 1 2 2 2 2 2 2 2 2 2 2 2 2 16 3 2" xfId="6183"/>
    <cellStyle name="Стиль 1 2 2 2 2 2 2 2 2 2 2 2 2 16 3 2 2" xfId="6184"/>
    <cellStyle name="Стиль 1 2 2 2 2 2 2 2 2 2 2 2 2 16 3 2 2 2" xfId="6185"/>
    <cellStyle name="Стиль 1 2 2 2 2 2 2 2 2 2 2 2 2 16 3 2 3" xfId="6186"/>
    <cellStyle name="Стиль 1 2 2 2 2 2 2 2 2 2 2 2 2 16 3 2 4" xfId="6187"/>
    <cellStyle name="Стиль 1 2 2 2 2 2 2 2 2 2 2 2 2 16 3 3" xfId="6188"/>
    <cellStyle name="Стиль 1 2 2 2 2 2 2 2 2 2 2 2 2 16 3 3 2" xfId="6189"/>
    <cellStyle name="Стиль 1 2 2 2 2 2 2 2 2 2 2 2 2 16 3 4" xfId="6190"/>
    <cellStyle name="Стиль 1 2 2 2 2 2 2 2 2 2 2 2 2 16 4" xfId="6191"/>
    <cellStyle name="Стиль 1 2 2 2 2 2 2 2 2 2 2 2 2 16 4 2" xfId="6192"/>
    <cellStyle name="Стиль 1 2 2 2 2 2 2 2 2 2 2 2 2 16 5" xfId="6193"/>
    <cellStyle name="Стиль 1 2 2 2 2 2 2 2 2 2 2 2 2 16 6" xfId="6194"/>
    <cellStyle name="Стиль 1 2 2 2 2 2 2 2 2 2 2 2 2 17" xfId="6195"/>
    <cellStyle name="Стиль 1 2 2 2 2 2 2 2 2 2 2 2 2 17 2" xfId="6196"/>
    <cellStyle name="Стиль 1 2 2 2 2 2 2 2 2 2 2 2 2 17 2 2" xfId="6197"/>
    <cellStyle name="Стиль 1 2 2 2 2 2 2 2 2 2 2 2 2 17 2 2 2" xfId="6198"/>
    <cellStyle name="Стиль 1 2 2 2 2 2 2 2 2 2 2 2 2 17 2 2 2 2" xfId="6199"/>
    <cellStyle name="Стиль 1 2 2 2 2 2 2 2 2 2 2 2 2 17 2 2 3" xfId="6200"/>
    <cellStyle name="Стиль 1 2 2 2 2 2 2 2 2 2 2 2 2 17 2 2 4" xfId="6201"/>
    <cellStyle name="Стиль 1 2 2 2 2 2 2 2 2 2 2 2 2 17 2 3" xfId="6202"/>
    <cellStyle name="Стиль 1 2 2 2 2 2 2 2 2 2 2 2 2 17 2 3 2" xfId="6203"/>
    <cellStyle name="Стиль 1 2 2 2 2 2 2 2 2 2 2 2 2 17 2 4" xfId="6204"/>
    <cellStyle name="Стиль 1 2 2 2 2 2 2 2 2 2 2 2 2 17 3" xfId="6205"/>
    <cellStyle name="Стиль 1 2 2 2 2 2 2 2 2 2 2 2 2 17 3 2" xfId="6206"/>
    <cellStyle name="Стиль 1 2 2 2 2 2 2 2 2 2 2 2 2 17 4" xfId="6207"/>
    <cellStyle name="Стиль 1 2 2 2 2 2 2 2 2 2 2 2 2 17 5" xfId="6208"/>
    <cellStyle name="Стиль 1 2 2 2 2 2 2 2 2 2 2 2 2 18" xfId="6209"/>
    <cellStyle name="Стиль 1 2 2 2 2 2 2 2 2 2 2 2 2 18 2" xfId="6210"/>
    <cellStyle name="Стиль 1 2 2 2 2 2 2 2 2 2 2 2 2 18 2 2" xfId="6211"/>
    <cellStyle name="Стиль 1 2 2 2 2 2 2 2 2 2 2 2 2 18 3" xfId="6212"/>
    <cellStyle name="Стиль 1 2 2 2 2 2 2 2 2 2 2 2 2 18 4" xfId="6213"/>
    <cellStyle name="Стиль 1 2 2 2 2 2 2 2 2 2 2 2 2 19" xfId="6214"/>
    <cellStyle name="Стиль 1 2 2 2 2 2 2 2 2 2 2 2 2 19 2" xfId="6215"/>
    <cellStyle name="Стиль 1 2 2 2 2 2 2 2 2 2 2 2 2 2" xfId="6216"/>
    <cellStyle name="Стиль 1 2 2 2 2 2 2 2 2 2 2 2 2 2 10" xfId="6217"/>
    <cellStyle name="Стиль 1 2 2 2 2 2 2 2 2 2 2 2 2 2 11" xfId="6218"/>
    <cellStyle name="Стиль 1 2 2 2 2 2 2 2 2 2 2 2 2 2 12" xfId="6219"/>
    <cellStyle name="Стиль 1 2 2 2 2 2 2 2 2 2 2 2 2 2 13" xfId="6220"/>
    <cellStyle name="Стиль 1 2 2 2 2 2 2 2 2 2 2 2 2 2 14" xfId="6221"/>
    <cellStyle name="Стиль 1 2 2 2 2 2 2 2 2 2 2 2 2 2 15" xfId="6222"/>
    <cellStyle name="Стиль 1 2 2 2 2 2 2 2 2 2 2 2 2 2 16" xfId="6223"/>
    <cellStyle name="Стиль 1 2 2 2 2 2 2 2 2 2 2 2 2 2 16 2" xfId="6224"/>
    <cellStyle name="Стиль 1 2 2 2 2 2 2 2 2 2 2 2 2 2 16 2 2" xfId="6225"/>
    <cellStyle name="Стиль 1 2 2 2 2 2 2 2 2 2 2 2 2 2 16 2 2 2" xfId="6226"/>
    <cellStyle name="Стиль 1 2 2 2 2 2 2 2 2 2 2 2 2 2 16 2 2 2 2" xfId="6227"/>
    <cellStyle name="Стиль 1 2 2 2 2 2 2 2 2 2 2 2 2 2 16 2 2 2 2 2" xfId="6228"/>
    <cellStyle name="Стиль 1 2 2 2 2 2 2 2 2 2 2 2 2 2 16 2 2 2 2 2 2" xfId="6229"/>
    <cellStyle name="Стиль 1 2 2 2 2 2 2 2 2 2 2 2 2 2 16 2 2 2 2 3" xfId="6230"/>
    <cellStyle name="Стиль 1 2 2 2 2 2 2 2 2 2 2 2 2 2 16 2 2 2 2 4" xfId="6231"/>
    <cellStyle name="Стиль 1 2 2 2 2 2 2 2 2 2 2 2 2 2 16 2 2 2 3" xfId="6232"/>
    <cellStyle name="Стиль 1 2 2 2 2 2 2 2 2 2 2 2 2 2 16 2 2 2 3 2" xfId="6233"/>
    <cellStyle name="Стиль 1 2 2 2 2 2 2 2 2 2 2 2 2 2 16 2 2 2 4" xfId="6234"/>
    <cellStyle name="Стиль 1 2 2 2 2 2 2 2 2 2 2 2 2 2 16 2 2 3" xfId="6235"/>
    <cellStyle name="Стиль 1 2 2 2 2 2 2 2 2 2 2 2 2 2 16 2 2 3 2" xfId="6236"/>
    <cellStyle name="Стиль 1 2 2 2 2 2 2 2 2 2 2 2 2 2 16 2 2 4" xfId="6237"/>
    <cellStyle name="Стиль 1 2 2 2 2 2 2 2 2 2 2 2 2 2 16 2 2 5" xfId="6238"/>
    <cellStyle name="Стиль 1 2 2 2 2 2 2 2 2 2 2 2 2 2 16 2 3" xfId="6239"/>
    <cellStyle name="Стиль 1 2 2 2 2 2 2 2 2 2 2 2 2 2 16 2 3 2" xfId="6240"/>
    <cellStyle name="Стиль 1 2 2 2 2 2 2 2 2 2 2 2 2 2 16 2 3 2 2" xfId="6241"/>
    <cellStyle name="Стиль 1 2 2 2 2 2 2 2 2 2 2 2 2 2 16 2 3 3" xfId="6242"/>
    <cellStyle name="Стиль 1 2 2 2 2 2 2 2 2 2 2 2 2 2 16 2 3 4" xfId="6243"/>
    <cellStyle name="Стиль 1 2 2 2 2 2 2 2 2 2 2 2 2 2 16 2 4" xfId="6244"/>
    <cellStyle name="Стиль 1 2 2 2 2 2 2 2 2 2 2 2 2 2 16 2 4 2" xfId="6245"/>
    <cellStyle name="Стиль 1 2 2 2 2 2 2 2 2 2 2 2 2 2 16 2 5" xfId="6246"/>
    <cellStyle name="Стиль 1 2 2 2 2 2 2 2 2 2 2 2 2 2 16 3" xfId="6247"/>
    <cellStyle name="Стиль 1 2 2 2 2 2 2 2 2 2 2 2 2 2 16 3 2" xfId="6248"/>
    <cellStyle name="Стиль 1 2 2 2 2 2 2 2 2 2 2 2 2 2 16 3 2 2" xfId="6249"/>
    <cellStyle name="Стиль 1 2 2 2 2 2 2 2 2 2 2 2 2 2 16 3 2 2 2" xfId="6250"/>
    <cellStyle name="Стиль 1 2 2 2 2 2 2 2 2 2 2 2 2 2 16 3 2 3" xfId="6251"/>
    <cellStyle name="Стиль 1 2 2 2 2 2 2 2 2 2 2 2 2 2 16 3 2 4" xfId="6252"/>
    <cellStyle name="Стиль 1 2 2 2 2 2 2 2 2 2 2 2 2 2 16 3 3" xfId="6253"/>
    <cellStyle name="Стиль 1 2 2 2 2 2 2 2 2 2 2 2 2 2 16 3 3 2" xfId="6254"/>
    <cellStyle name="Стиль 1 2 2 2 2 2 2 2 2 2 2 2 2 2 16 3 4" xfId="6255"/>
    <cellStyle name="Стиль 1 2 2 2 2 2 2 2 2 2 2 2 2 2 16 4" xfId="6256"/>
    <cellStyle name="Стиль 1 2 2 2 2 2 2 2 2 2 2 2 2 2 16 4 2" xfId="6257"/>
    <cellStyle name="Стиль 1 2 2 2 2 2 2 2 2 2 2 2 2 2 16 5" xfId="6258"/>
    <cellStyle name="Стиль 1 2 2 2 2 2 2 2 2 2 2 2 2 2 16 6" xfId="6259"/>
    <cellStyle name="Стиль 1 2 2 2 2 2 2 2 2 2 2 2 2 2 17" xfId="6260"/>
    <cellStyle name="Стиль 1 2 2 2 2 2 2 2 2 2 2 2 2 2 17 2" xfId="6261"/>
    <cellStyle name="Стиль 1 2 2 2 2 2 2 2 2 2 2 2 2 2 17 2 2" xfId="6262"/>
    <cellStyle name="Стиль 1 2 2 2 2 2 2 2 2 2 2 2 2 2 17 2 2 2" xfId="6263"/>
    <cellStyle name="Стиль 1 2 2 2 2 2 2 2 2 2 2 2 2 2 17 2 2 2 2" xfId="6264"/>
    <cellStyle name="Стиль 1 2 2 2 2 2 2 2 2 2 2 2 2 2 17 2 2 3" xfId="6265"/>
    <cellStyle name="Стиль 1 2 2 2 2 2 2 2 2 2 2 2 2 2 17 2 2 4" xfId="6266"/>
    <cellStyle name="Стиль 1 2 2 2 2 2 2 2 2 2 2 2 2 2 17 2 3" xfId="6267"/>
    <cellStyle name="Стиль 1 2 2 2 2 2 2 2 2 2 2 2 2 2 17 2 3 2" xfId="6268"/>
    <cellStyle name="Стиль 1 2 2 2 2 2 2 2 2 2 2 2 2 2 17 2 4" xfId="6269"/>
    <cellStyle name="Стиль 1 2 2 2 2 2 2 2 2 2 2 2 2 2 17 3" xfId="6270"/>
    <cellStyle name="Стиль 1 2 2 2 2 2 2 2 2 2 2 2 2 2 17 3 2" xfId="6271"/>
    <cellStyle name="Стиль 1 2 2 2 2 2 2 2 2 2 2 2 2 2 17 4" xfId="6272"/>
    <cellStyle name="Стиль 1 2 2 2 2 2 2 2 2 2 2 2 2 2 17 5" xfId="6273"/>
    <cellStyle name="Стиль 1 2 2 2 2 2 2 2 2 2 2 2 2 2 18" xfId="6274"/>
    <cellStyle name="Стиль 1 2 2 2 2 2 2 2 2 2 2 2 2 2 18 2" xfId="6275"/>
    <cellStyle name="Стиль 1 2 2 2 2 2 2 2 2 2 2 2 2 2 18 2 2" xfId="6276"/>
    <cellStyle name="Стиль 1 2 2 2 2 2 2 2 2 2 2 2 2 2 18 3" xfId="6277"/>
    <cellStyle name="Стиль 1 2 2 2 2 2 2 2 2 2 2 2 2 2 18 4" xfId="6278"/>
    <cellStyle name="Стиль 1 2 2 2 2 2 2 2 2 2 2 2 2 2 19" xfId="6279"/>
    <cellStyle name="Стиль 1 2 2 2 2 2 2 2 2 2 2 2 2 2 19 2" xfId="6280"/>
    <cellStyle name="Стиль 1 2 2 2 2 2 2 2 2 2 2 2 2 2 2" xfId="6281"/>
    <cellStyle name="Стиль 1 2 2 2 2 2 2 2 2 2 2 2 2 2 2 10" xfId="6282"/>
    <cellStyle name="Стиль 1 2 2 2 2 2 2 2 2 2 2 2 2 2 2 11" xfId="6283"/>
    <cellStyle name="Стиль 1 2 2 2 2 2 2 2 2 2 2 2 2 2 2 12" xfId="6284"/>
    <cellStyle name="Стиль 1 2 2 2 2 2 2 2 2 2 2 2 2 2 2 13" xfId="6285"/>
    <cellStyle name="Стиль 1 2 2 2 2 2 2 2 2 2 2 2 2 2 2 14" xfId="6286"/>
    <cellStyle name="Стиль 1 2 2 2 2 2 2 2 2 2 2 2 2 2 2 15" xfId="6287"/>
    <cellStyle name="Стиль 1 2 2 2 2 2 2 2 2 2 2 2 2 2 2 15 2" xfId="6288"/>
    <cellStyle name="Стиль 1 2 2 2 2 2 2 2 2 2 2 2 2 2 2 15 2 2" xfId="6289"/>
    <cellStyle name="Стиль 1 2 2 2 2 2 2 2 2 2 2 2 2 2 2 15 2 2 2" xfId="6290"/>
    <cellStyle name="Стиль 1 2 2 2 2 2 2 2 2 2 2 2 2 2 2 15 2 2 2 2" xfId="6291"/>
    <cellStyle name="Стиль 1 2 2 2 2 2 2 2 2 2 2 2 2 2 2 15 2 2 2 2 2" xfId="6292"/>
    <cellStyle name="Стиль 1 2 2 2 2 2 2 2 2 2 2 2 2 2 2 15 2 2 2 2 2 2" xfId="6293"/>
    <cellStyle name="Стиль 1 2 2 2 2 2 2 2 2 2 2 2 2 2 2 15 2 2 2 2 3" xfId="6294"/>
    <cellStyle name="Стиль 1 2 2 2 2 2 2 2 2 2 2 2 2 2 2 15 2 2 2 2 4" xfId="6295"/>
    <cellStyle name="Стиль 1 2 2 2 2 2 2 2 2 2 2 2 2 2 2 15 2 2 2 3" xfId="6296"/>
    <cellStyle name="Стиль 1 2 2 2 2 2 2 2 2 2 2 2 2 2 2 15 2 2 2 3 2" xfId="6297"/>
    <cellStyle name="Стиль 1 2 2 2 2 2 2 2 2 2 2 2 2 2 2 15 2 2 2 4" xfId="6298"/>
    <cellStyle name="Стиль 1 2 2 2 2 2 2 2 2 2 2 2 2 2 2 15 2 2 3" xfId="6299"/>
    <cellStyle name="Стиль 1 2 2 2 2 2 2 2 2 2 2 2 2 2 2 15 2 2 3 2" xfId="6300"/>
    <cellStyle name="Стиль 1 2 2 2 2 2 2 2 2 2 2 2 2 2 2 15 2 2 4" xfId="6301"/>
    <cellStyle name="Стиль 1 2 2 2 2 2 2 2 2 2 2 2 2 2 2 15 2 2 5" xfId="6302"/>
    <cellStyle name="Стиль 1 2 2 2 2 2 2 2 2 2 2 2 2 2 2 15 2 3" xfId="6303"/>
    <cellStyle name="Стиль 1 2 2 2 2 2 2 2 2 2 2 2 2 2 2 15 2 3 2" xfId="6304"/>
    <cellStyle name="Стиль 1 2 2 2 2 2 2 2 2 2 2 2 2 2 2 15 2 3 2 2" xfId="6305"/>
    <cellStyle name="Стиль 1 2 2 2 2 2 2 2 2 2 2 2 2 2 2 15 2 3 3" xfId="6306"/>
    <cellStyle name="Стиль 1 2 2 2 2 2 2 2 2 2 2 2 2 2 2 15 2 3 4" xfId="6307"/>
    <cellStyle name="Стиль 1 2 2 2 2 2 2 2 2 2 2 2 2 2 2 15 2 4" xfId="6308"/>
    <cellStyle name="Стиль 1 2 2 2 2 2 2 2 2 2 2 2 2 2 2 15 2 4 2" xfId="6309"/>
    <cellStyle name="Стиль 1 2 2 2 2 2 2 2 2 2 2 2 2 2 2 15 2 5" xfId="6310"/>
    <cellStyle name="Стиль 1 2 2 2 2 2 2 2 2 2 2 2 2 2 2 15 3" xfId="6311"/>
    <cellStyle name="Стиль 1 2 2 2 2 2 2 2 2 2 2 2 2 2 2 15 3 2" xfId="6312"/>
    <cellStyle name="Стиль 1 2 2 2 2 2 2 2 2 2 2 2 2 2 2 15 3 2 2" xfId="6313"/>
    <cellStyle name="Стиль 1 2 2 2 2 2 2 2 2 2 2 2 2 2 2 15 3 2 2 2" xfId="6314"/>
    <cellStyle name="Стиль 1 2 2 2 2 2 2 2 2 2 2 2 2 2 2 15 3 2 3" xfId="6315"/>
    <cellStyle name="Стиль 1 2 2 2 2 2 2 2 2 2 2 2 2 2 2 15 3 2 4" xfId="6316"/>
    <cellStyle name="Стиль 1 2 2 2 2 2 2 2 2 2 2 2 2 2 2 15 3 3" xfId="6317"/>
    <cellStyle name="Стиль 1 2 2 2 2 2 2 2 2 2 2 2 2 2 2 15 3 3 2" xfId="6318"/>
    <cellStyle name="Стиль 1 2 2 2 2 2 2 2 2 2 2 2 2 2 2 15 3 4" xfId="6319"/>
    <cellStyle name="Стиль 1 2 2 2 2 2 2 2 2 2 2 2 2 2 2 15 4" xfId="6320"/>
    <cellStyle name="Стиль 1 2 2 2 2 2 2 2 2 2 2 2 2 2 2 15 4 2" xfId="6321"/>
    <cellStyle name="Стиль 1 2 2 2 2 2 2 2 2 2 2 2 2 2 2 15 5" xfId="6322"/>
    <cellStyle name="Стиль 1 2 2 2 2 2 2 2 2 2 2 2 2 2 2 15 6" xfId="6323"/>
    <cellStyle name="Стиль 1 2 2 2 2 2 2 2 2 2 2 2 2 2 2 16" xfId="6324"/>
    <cellStyle name="Стиль 1 2 2 2 2 2 2 2 2 2 2 2 2 2 2 16 2" xfId="6325"/>
    <cellStyle name="Стиль 1 2 2 2 2 2 2 2 2 2 2 2 2 2 2 16 2 2" xfId="6326"/>
    <cellStyle name="Стиль 1 2 2 2 2 2 2 2 2 2 2 2 2 2 2 16 2 2 2" xfId="6327"/>
    <cellStyle name="Стиль 1 2 2 2 2 2 2 2 2 2 2 2 2 2 2 16 2 2 2 2" xfId="6328"/>
    <cellStyle name="Стиль 1 2 2 2 2 2 2 2 2 2 2 2 2 2 2 16 2 2 3" xfId="6329"/>
    <cellStyle name="Стиль 1 2 2 2 2 2 2 2 2 2 2 2 2 2 2 16 2 2 4" xfId="6330"/>
    <cellStyle name="Стиль 1 2 2 2 2 2 2 2 2 2 2 2 2 2 2 16 2 3" xfId="6331"/>
    <cellStyle name="Стиль 1 2 2 2 2 2 2 2 2 2 2 2 2 2 2 16 2 3 2" xfId="6332"/>
    <cellStyle name="Стиль 1 2 2 2 2 2 2 2 2 2 2 2 2 2 2 16 2 4" xfId="6333"/>
    <cellStyle name="Стиль 1 2 2 2 2 2 2 2 2 2 2 2 2 2 2 16 3" xfId="6334"/>
    <cellStyle name="Стиль 1 2 2 2 2 2 2 2 2 2 2 2 2 2 2 16 3 2" xfId="6335"/>
    <cellStyle name="Стиль 1 2 2 2 2 2 2 2 2 2 2 2 2 2 2 16 4" xfId="6336"/>
    <cellStyle name="Стиль 1 2 2 2 2 2 2 2 2 2 2 2 2 2 2 16 5" xfId="6337"/>
    <cellStyle name="Стиль 1 2 2 2 2 2 2 2 2 2 2 2 2 2 2 17" xfId="6338"/>
    <cellStyle name="Стиль 1 2 2 2 2 2 2 2 2 2 2 2 2 2 2 17 2" xfId="6339"/>
    <cellStyle name="Стиль 1 2 2 2 2 2 2 2 2 2 2 2 2 2 2 17 2 2" xfId="6340"/>
    <cellStyle name="Стиль 1 2 2 2 2 2 2 2 2 2 2 2 2 2 2 17 3" xfId="6341"/>
    <cellStyle name="Стиль 1 2 2 2 2 2 2 2 2 2 2 2 2 2 2 17 4" xfId="6342"/>
    <cellStyle name="Стиль 1 2 2 2 2 2 2 2 2 2 2 2 2 2 2 18" xfId="6343"/>
    <cellStyle name="Стиль 1 2 2 2 2 2 2 2 2 2 2 2 2 2 2 18 2" xfId="6344"/>
    <cellStyle name="Стиль 1 2 2 2 2 2 2 2 2 2 2 2 2 2 2 19" xfId="6345"/>
    <cellStyle name="Стиль 1 2 2 2 2 2 2 2 2 2 2 2 2 2 2 2" xfId="6346"/>
    <cellStyle name="Стиль 1 2 2 2 2 2 2 2 2 2 2 2 2 2 2 2 10" xfId="6347"/>
    <cellStyle name="Стиль 1 2 2 2 2 2 2 2 2 2 2 2 2 2 2 2 11" xfId="6348"/>
    <cellStyle name="Стиль 1 2 2 2 2 2 2 2 2 2 2 2 2 2 2 2 12" xfId="6349"/>
    <cellStyle name="Стиль 1 2 2 2 2 2 2 2 2 2 2 2 2 2 2 2 13" xfId="6350"/>
    <cellStyle name="Стиль 1 2 2 2 2 2 2 2 2 2 2 2 2 2 2 2 14" xfId="6351"/>
    <cellStyle name="Стиль 1 2 2 2 2 2 2 2 2 2 2 2 2 2 2 2 15" xfId="6352"/>
    <cellStyle name="Стиль 1 2 2 2 2 2 2 2 2 2 2 2 2 2 2 2 15 2" xfId="6353"/>
    <cellStyle name="Стиль 1 2 2 2 2 2 2 2 2 2 2 2 2 2 2 2 15 2 2" xfId="6354"/>
    <cellStyle name="Стиль 1 2 2 2 2 2 2 2 2 2 2 2 2 2 2 2 15 2 2 2" xfId="6355"/>
    <cellStyle name="Стиль 1 2 2 2 2 2 2 2 2 2 2 2 2 2 2 2 15 2 2 2 2" xfId="6356"/>
    <cellStyle name="Стиль 1 2 2 2 2 2 2 2 2 2 2 2 2 2 2 2 15 2 2 2 2 2" xfId="6357"/>
    <cellStyle name="Стиль 1 2 2 2 2 2 2 2 2 2 2 2 2 2 2 2 15 2 2 2 2 2 2" xfId="6358"/>
    <cellStyle name="Стиль 1 2 2 2 2 2 2 2 2 2 2 2 2 2 2 2 15 2 2 2 2 3" xfId="6359"/>
    <cellStyle name="Стиль 1 2 2 2 2 2 2 2 2 2 2 2 2 2 2 2 15 2 2 2 2 4" xfId="6360"/>
    <cellStyle name="Стиль 1 2 2 2 2 2 2 2 2 2 2 2 2 2 2 2 15 2 2 2 3" xfId="6361"/>
    <cellStyle name="Стиль 1 2 2 2 2 2 2 2 2 2 2 2 2 2 2 2 15 2 2 2 3 2" xfId="6362"/>
    <cellStyle name="Стиль 1 2 2 2 2 2 2 2 2 2 2 2 2 2 2 2 15 2 2 2 4" xfId="6363"/>
    <cellStyle name="Стиль 1 2 2 2 2 2 2 2 2 2 2 2 2 2 2 2 15 2 2 3" xfId="6364"/>
    <cellStyle name="Стиль 1 2 2 2 2 2 2 2 2 2 2 2 2 2 2 2 15 2 2 3 2" xfId="6365"/>
    <cellStyle name="Стиль 1 2 2 2 2 2 2 2 2 2 2 2 2 2 2 2 15 2 2 4" xfId="6366"/>
    <cellStyle name="Стиль 1 2 2 2 2 2 2 2 2 2 2 2 2 2 2 2 15 2 2 5" xfId="6367"/>
    <cellStyle name="Стиль 1 2 2 2 2 2 2 2 2 2 2 2 2 2 2 2 15 2 3" xfId="6368"/>
    <cellStyle name="Стиль 1 2 2 2 2 2 2 2 2 2 2 2 2 2 2 2 15 2 3 2" xfId="6369"/>
    <cellStyle name="Стиль 1 2 2 2 2 2 2 2 2 2 2 2 2 2 2 2 15 2 3 2 2" xfId="6370"/>
    <cellStyle name="Стиль 1 2 2 2 2 2 2 2 2 2 2 2 2 2 2 2 15 2 3 3" xfId="6371"/>
    <cellStyle name="Стиль 1 2 2 2 2 2 2 2 2 2 2 2 2 2 2 2 15 2 3 4" xfId="6372"/>
    <cellStyle name="Стиль 1 2 2 2 2 2 2 2 2 2 2 2 2 2 2 2 15 2 4" xfId="6373"/>
    <cellStyle name="Стиль 1 2 2 2 2 2 2 2 2 2 2 2 2 2 2 2 15 2 4 2" xfId="6374"/>
    <cellStyle name="Стиль 1 2 2 2 2 2 2 2 2 2 2 2 2 2 2 2 15 2 5" xfId="6375"/>
    <cellStyle name="Стиль 1 2 2 2 2 2 2 2 2 2 2 2 2 2 2 2 15 3" xfId="6376"/>
    <cellStyle name="Стиль 1 2 2 2 2 2 2 2 2 2 2 2 2 2 2 2 15 3 2" xfId="6377"/>
    <cellStyle name="Стиль 1 2 2 2 2 2 2 2 2 2 2 2 2 2 2 2 15 3 2 2" xfId="6378"/>
    <cellStyle name="Стиль 1 2 2 2 2 2 2 2 2 2 2 2 2 2 2 2 15 3 2 2 2" xfId="6379"/>
    <cellStyle name="Стиль 1 2 2 2 2 2 2 2 2 2 2 2 2 2 2 2 15 3 2 3" xfId="6380"/>
    <cellStyle name="Стиль 1 2 2 2 2 2 2 2 2 2 2 2 2 2 2 2 15 3 2 4" xfId="6381"/>
    <cellStyle name="Стиль 1 2 2 2 2 2 2 2 2 2 2 2 2 2 2 2 15 3 3" xfId="6382"/>
    <cellStyle name="Стиль 1 2 2 2 2 2 2 2 2 2 2 2 2 2 2 2 15 3 3 2" xfId="6383"/>
    <cellStyle name="Стиль 1 2 2 2 2 2 2 2 2 2 2 2 2 2 2 2 15 3 4" xfId="6384"/>
    <cellStyle name="Стиль 1 2 2 2 2 2 2 2 2 2 2 2 2 2 2 2 15 4" xfId="6385"/>
    <cellStyle name="Стиль 1 2 2 2 2 2 2 2 2 2 2 2 2 2 2 2 15 4 2" xfId="6386"/>
    <cellStyle name="Стиль 1 2 2 2 2 2 2 2 2 2 2 2 2 2 2 2 15 5" xfId="6387"/>
    <cellStyle name="Стиль 1 2 2 2 2 2 2 2 2 2 2 2 2 2 2 2 15 6" xfId="6388"/>
    <cellStyle name="Стиль 1 2 2 2 2 2 2 2 2 2 2 2 2 2 2 2 16" xfId="6389"/>
    <cellStyle name="Стиль 1 2 2 2 2 2 2 2 2 2 2 2 2 2 2 2 16 2" xfId="6390"/>
    <cellStyle name="Стиль 1 2 2 2 2 2 2 2 2 2 2 2 2 2 2 2 16 2 2" xfId="6391"/>
    <cellStyle name="Стиль 1 2 2 2 2 2 2 2 2 2 2 2 2 2 2 2 16 2 2 2" xfId="6392"/>
    <cellStyle name="Стиль 1 2 2 2 2 2 2 2 2 2 2 2 2 2 2 2 16 2 2 2 2" xfId="6393"/>
    <cellStyle name="Стиль 1 2 2 2 2 2 2 2 2 2 2 2 2 2 2 2 16 2 2 3" xfId="6394"/>
    <cellStyle name="Стиль 1 2 2 2 2 2 2 2 2 2 2 2 2 2 2 2 16 2 2 4" xfId="6395"/>
    <cellStyle name="Стиль 1 2 2 2 2 2 2 2 2 2 2 2 2 2 2 2 16 2 3" xfId="6396"/>
    <cellStyle name="Стиль 1 2 2 2 2 2 2 2 2 2 2 2 2 2 2 2 16 2 3 2" xfId="6397"/>
    <cellStyle name="Стиль 1 2 2 2 2 2 2 2 2 2 2 2 2 2 2 2 16 2 4" xfId="6398"/>
    <cellStyle name="Стиль 1 2 2 2 2 2 2 2 2 2 2 2 2 2 2 2 16 3" xfId="6399"/>
    <cellStyle name="Стиль 1 2 2 2 2 2 2 2 2 2 2 2 2 2 2 2 16 3 2" xfId="6400"/>
    <cellStyle name="Стиль 1 2 2 2 2 2 2 2 2 2 2 2 2 2 2 2 16 4" xfId="6401"/>
    <cellStyle name="Стиль 1 2 2 2 2 2 2 2 2 2 2 2 2 2 2 2 16 5" xfId="6402"/>
    <cellStyle name="Стиль 1 2 2 2 2 2 2 2 2 2 2 2 2 2 2 2 17" xfId="6403"/>
    <cellStyle name="Стиль 1 2 2 2 2 2 2 2 2 2 2 2 2 2 2 2 17 2" xfId="6404"/>
    <cellStyle name="Стиль 1 2 2 2 2 2 2 2 2 2 2 2 2 2 2 2 17 2 2" xfId="6405"/>
    <cellStyle name="Стиль 1 2 2 2 2 2 2 2 2 2 2 2 2 2 2 2 17 3" xfId="6406"/>
    <cellStyle name="Стиль 1 2 2 2 2 2 2 2 2 2 2 2 2 2 2 2 17 4" xfId="6407"/>
    <cellStyle name="Стиль 1 2 2 2 2 2 2 2 2 2 2 2 2 2 2 2 18" xfId="6408"/>
    <cellStyle name="Стиль 1 2 2 2 2 2 2 2 2 2 2 2 2 2 2 2 18 2" xfId="6409"/>
    <cellStyle name="Стиль 1 2 2 2 2 2 2 2 2 2 2 2 2 2 2 2 19" xfId="6410"/>
    <cellStyle name="Стиль 1 2 2 2 2 2 2 2 2 2 2 2 2 2 2 2 2" xfId="6411"/>
    <cellStyle name="Стиль 1 2 2 2 2 2 2 2 2 2 2 2 2 2 2 2 2 10" xfId="6412"/>
    <cellStyle name="Стиль 1 2 2 2 2 2 2 2 2 2 2 2 2 2 2 2 2 11" xfId="6413"/>
    <cellStyle name="Стиль 1 2 2 2 2 2 2 2 2 2 2 2 2 2 2 2 2 12" xfId="6414"/>
    <cellStyle name="Стиль 1 2 2 2 2 2 2 2 2 2 2 2 2 2 2 2 2 12 2" xfId="6415"/>
    <cellStyle name="Стиль 1 2 2 2 2 2 2 2 2 2 2 2 2 2 2 2 2 12 2 2" xfId="6416"/>
    <cellStyle name="Стиль 1 2 2 2 2 2 2 2 2 2 2 2 2 2 2 2 2 12 2 2 2" xfId="6417"/>
    <cellStyle name="Стиль 1 2 2 2 2 2 2 2 2 2 2 2 2 2 2 2 2 12 2 2 2 2" xfId="6418"/>
    <cellStyle name="Стиль 1 2 2 2 2 2 2 2 2 2 2 2 2 2 2 2 2 12 2 2 2 2 2" xfId="6419"/>
    <cellStyle name="Стиль 1 2 2 2 2 2 2 2 2 2 2 2 2 2 2 2 2 12 2 2 2 2 2 2" xfId="6420"/>
    <cellStyle name="Стиль 1 2 2 2 2 2 2 2 2 2 2 2 2 2 2 2 2 12 2 2 2 2 3" xfId="6421"/>
    <cellStyle name="Стиль 1 2 2 2 2 2 2 2 2 2 2 2 2 2 2 2 2 12 2 2 2 2 4" xfId="6422"/>
    <cellStyle name="Стиль 1 2 2 2 2 2 2 2 2 2 2 2 2 2 2 2 2 12 2 2 2 3" xfId="6423"/>
    <cellStyle name="Стиль 1 2 2 2 2 2 2 2 2 2 2 2 2 2 2 2 2 12 2 2 2 3 2" xfId="6424"/>
    <cellStyle name="Стиль 1 2 2 2 2 2 2 2 2 2 2 2 2 2 2 2 2 12 2 2 2 4" xfId="6425"/>
    <cellStyle name="Стиль 1 2 2 2 2 2 2 2 2 2 2 2 2 2 2 2 2 12 2 2 3" xfId="6426"/>
    <cellStyle name="Стиль 1 2 2 2 2 2 2 2 2 2 2 2 2 2 2 2 2 12 2 2 3 2" xfId="6427"/>
    <cellStyle name="Стиль 1 2 2 2 2 2 2 2 2 2 2 2 2 2 2 2 2 12 2 2 4" xfId="6428"/>
    <cellStyle name="Стиль 1 2 2 2 2 2 2 2 2 2 2 2 2 2 2 2 2 12 2 2 5" xfId="6429"/>
    <cellStyle name="Стиль 1 2 2 2 2 2 2 2 2 2 2 2 2 2 2 2 2 12 2 3" xfId="6430"/>
    <cellStyle name="Стиль 1 2 2 2 2 2 2 2 2 2 2 2 2 2 2 2 2 12 2 3 2" xfId="6431"/>
    <cellStyle name="Стиль 1 2 2 2 2 2 2 2 2 2 2 2 2 2 2 2 2 12 2 3 2 2" xfId="6432"/>
    <cellStyle name="Стиль 1 2 2 2 2 2 2 2 2 2 2 2 2 2 2 2 2 12 2 3 3" xfId="6433"/>
    <cellStyle name="Стиль 1 2 2 2 2 2 2 2 2 2 2 2 2 2 2 2 2 12 2 3 4" xfId="6434"/>
    <cellStyle name="Стиль 1 2 2 2 2 2 2 2 2 2 2 2 2 2 2 2 2 12 2 4" xfId="6435"/>
    <cellStyle name="Стиль 1 2 2 2 2 2 2 2 2 2 2 2 2 2 2 2 2 12 2 4 2" xfId="6436"/>
    <cellStyle name="Стиль 1 2 2 2 2 2 2 2 2 2 2 2 2 2 2 2 2 12 2 5" xfId="6437"/>
    <cellStyle name="Стиль 1 2 2 2 2 2 2 2 2 2 2 2 2 2 2 2 2 12 3" xfId="6438"/>
    <cellStyle name="Стиль 1 2 2 2 2 2 2 2 2 2 2 2 2 2 2 2 2 12 3 2" xfId="6439"/>
    <cellStyle name="Стиль 1 2 2 2 2 2 2 2 2 2 2 2 2 2 2 2 2 12 3 2 2" xfId="6440"/>
    <cellStyle name="Стиль 1 2 2 2 2 2 2 2 2 2 2 2 2 2 2 2 2 12 3 2 2 2" xfId="6441"/>
    <cellStyle name="Стиль 1 2 2 2 2 2 2 2 2 2 2 2 2 2 2 2 2 12 3 2 3" xfId="6442"/>
    <cellStyle name="Стиль 1 2 2 2 2 2 2 2 2 2 2 2 2 2 2 2 2 12 3 2 4" xfId="6443"/>
    <cellStyle name="Стиль 1 2 2 2 2 2 2 2 2 2 2 2 2 2 2 2 2 12 3 3" xfId="6444"/>
    <cellStyle name="Стиль 1 2 2 2 2 2 2 2 2 2 2 2 2 2 2 2 2 12 3 3 2" xfId="6445"/>
    <cellStyle name="Стиль 1 2 2 2 2 2 2 2 2 2 2 2 2 2 2 2 2 12 3 4" xfId="6446"/>
    <cellStyle name="Стиль 1 2 2 2 2 2 2 2 2 2 2 2 2 2 2 2 2 12 4" xfId="6447"/>
    <cellStyle name="Стиль 1 2 2 2 2 2 2 2 2 2 2 2 2 2 2 2 2 12 4 2" xfId="6448"/>
    <cellStyle name="Стиль 1 2 2 2 2 2 2 2 2 2 2 2 2 2 2 2 2 12 5" xfId="6449"/>
    <cellStyle name="Стиль 1 2 2 2 2 2 2 2 2 2 2 2 2 2 2 2 2 12 6" xfId="6450"/>
    <cellStyle name="Стиль 1 2 2 2 2 2 2 2 2 2 2 2 2 2 2 2 2 13" xfId="6451"/>
    <cellStyle name="Стиль 1 2 2 2 2 2 2 2 2 2 2 2 2 2 2 2 2 13 2" xfId="6452"/>
    <cellStyle name="Стиль 1 2 2 2 2 2 2 2 2 2 2 2 2 2 2 2 2 13 2 2" xfId="6453"/>
    <cellStyle name="Стиль 1 2 2 2 2 2 2 2 2 2 2 2 2 2 2 2 2 13 2 2 2" xfId="6454"/>
    <cellStyle name="Стиль 1 2 2 2 2 2 2 2 2 2 2 2 2 2 2 2 2 13 2 2 2 2" xfId="6455"/>
    <cellStyle name="Стиль 1 2 2 2 2 2 2 2 2 2 2 2 2 2 2 2 2 13 2 2 3" xfId="6456"/>
    <cellStyle name="Стиль 1 2 2 2 2 2 2 2 2 2 2 2 2 2 2 2 2 13 2 2 4" xfId="6457"/>
    <cellStyle name="Стиль 1 2 2 2 2 2 2 2 2 2 2 2 2 2 2 2 2 13 2 3" xfId="6458"/>
    <cellStyle name="Стиль 1 2 2 2 2 2 2 2 2 2 2 2 2 2 2 2 2 13 2 3 2" xfId="6459"/>
    <cellStyle name="Стиль 1 2 2 2 2 2 2 2 2 2 2 2 2 2 2 2 2 13 2 4" xfId="6460"/>
    <cellStyle name="Стиль 1 2 2 2 2 2 2 2 2 2 2 2 2 2 2 2 2 13 3" xfId="6461"/>
    <cellStyle name="Стиль 1 2 2 2 2 2 2 2 2 2 2 2 2 2 2 2 2 13 3 2" xfId="6462"/>
    <cellStyle name="Стиль 1 2 2 2 2 2 2 2 2 2 2 2 2 2 2 2 2 13 4" xfId="6463"/>
    <cellStyle name="Стиль 1 2 2 2 2 2 2 2 2 2 2 2 2 2 2 2 2 13 5" xfId="6464"/>
    <cellStyle name="Стиль 1 2 2 2 2 2 2 2 2 2 2 2 2 2 2 2 2 14" xfId="6465"/>
    <cellStyle name="Стиль 1 2 2 2 2 2 2 2 2 2 2 2 2 2 2 2 2 14 2" xfId="6466"/>
    <cellStyle name="Стиль 1 2 2 2 2 2 2 2 2 2 2 2 2 2 2 2 2 14 2 2" xfId="6467"/>
    <cellStyle name="Стиль 1 2 2 2 2 2 2 2 2 2 2 2 2 2 2 2 2 14 3" xfId="6468"/>
    <cellStyle name="Стиль 1 2 2 2 2 2 2 2 2 2 2 2 2 2 2 2 2 14 4" xfId="6469"/>
    <cellStyle name="Стиль 1 2 2 2 2 2 2 2 2 2 2 2 2 2 2 2 2 15" xfId="6470"/>
    <cellStyle name="Стиль 1 2 2 2 2 2 2 2 2 2 2 2 2 2 2 2 2 15 2" xfId="6471"/>
    <cellStyle name="Стиль 1 2 2 2 2 2 2 2 2 2 2 2 2 2 2 2 2 16" xfId="6472"/>
    <cellStyle name="Стиль 1 2 2 2 2 2 2 2 2 2 2 2 2 2 2 2 2 2" xfId="6473"/>
    <cellStyle name="Стиль 1 2 2 2 2 2 2 2 2 2 2 2 2 2 2 2 2 2 10" xfId="6474"/>
    <cellStyle name="Стиль 1 2 2 2 2 2 2 2 2 2 2 2 2 2 2 2 2 2 11" xfId="6475"/>
    <cellStyle name="Стиль 1 2 2 2 2 2 2 2 2 2 2 2 2 2 2 2 2 2 12" xfId="6476"/>
    <cellStyle name="Стиль 1 2 2 2 2 2 2 2 2 2 2 2 2 2 2 2 2 2 12 2" xfId="6477"/>
    <cellStyle name="Стиль 1 2 2 2 2 2 2 2 2 2 2 2 2 2 2 2 2 2 12 2 2" xfId="6478"/>
    <cellStyle name="Стиль 1 2 2 2 2 2 2 2 2 2 2 2 2 2 2 2 2 2 12 2 2 2" xfId="6479"/>
    <cellStyle name="Стиль 1 2 2 2 2 2 2 2 2 2 2 2 2 2 2 2 2 2 12 2 2 2 2" xfId="6480"/>
    <cellStyle name="Стиль 1 2 2 2 2 2 2 2 2 2 2 2 2 2 2 2 2 2 12 2 2 2 2 2" xfId="6481"/>
    <cellStyle name="Стиль 1 2 2 2 2 2 2 2 2 2 2 2 2 2 2 2 2 2 12 2 2 2 2 2 2" xfId="6482"/>
    <cellStyle name="Стиль 1 2 2 2 2 2 2 2 2 2 2 2 2 2 2 2 2 2 12 2 2 2 2 3" xfId="6483"/>
    <cellStyle name="Стиль 1 2 2 2 2 2 2 2 2 2 2 2 2 2 2 2 2 2 12 2 2 2 2 4" xfId="6484"/>
    <cellStyle name="Стиль 1 2 2 2 2 2 2 2 2 2 2 2 2 2 2 2 2 2 12 2 2 2 3" xfId="6485"/>
    <cellStyle name="Стиль 1 2 2 2 2 2 2 2 2 2 2 2 2 2 2 2 2 2 12 2 2 2 3 2" xfId="6486"/>
    <cellStyle name="Стиль 1 2 2 2 2 2 2 2 2 2 2 2 2 2 2 2 2 2 12 2 2 2 4" xfId="6487"/>
    <cellStyle name="Стиль 1 2 2 2 2 2 2 2 2 2 2 2 2 2 2 2 2 2 12 2 2 3" xfId="6488"/>
    <cellStyle name="Стиль 1 2 2 2 2 2 2 2 2 2 2 2 2 2 2 2 2 2 12 2 2 3 2" xfId="6489"/>
    <cellStyle name="Стиль 1 2 2 2 2 2 2 2 2 2 2 2 2 2 2 2 2 2 12 2 2 4" xfId="6490"/>
    <cellStyle name="Стиль 1 2 2 2 2 2 2 2 2 2 2 2 2 2 2 2 2 2 12 2 2 5" xfId="6491"/>
    <cellStyle name="Стиль 1 2 2 2 2 2 2 2 2 2 2 2 2 2 2 2 2 2 12 2 3" xfId="6492"/>
    <cellStyle name="Стиль 1 2 2 2 2 2 2 2 2 2 2 2 2 2 2 2 2 2 12 2 3 2" xfId="6493"/>
    <cellStyle name="Стиль 1 2 2 2 2 2 2 2 2 2 2 2 2 2 2 2 2 2 12 2 3 2 2" xfId="6494"/>
    <cellStyle name="Стиль 1 2 2 2 2 2 2 2 2 2 2 2 2 2 2 2 2 2 12 2 3 3" xfId="6495"/>
    <cellStyle name="Стиль 1 2 2 2 2 2 2 2 2 2 2 2 2 2 2 2 2 2 12 2 3 4" xfId="6496"/>
    <cellStyle name="Стиль 1 2 2 2 2 2 2 2 2 2 2 2 2 2 2 2 2 2 12 2 4" xfId="6497"/>
    <cellStyle name="Стиль 1 2 2 2 2 2 2 2 2 2 2 2 2 2 2 2 2 2 12 2 4 2" xfId="6498"/>
    <cellStyle name="Стиль 1 2 2 2 2 2 2 2 2 2 2 2 2 2 2 2 2 2 12 2 5" xfId="6499"/>
    <cellStyle name="Стиль 1 2 2 2 2 2 2 2 2 2 2 2 2 2 2 2 2 2 12 3" xfId="6500"/>
    <cellStyle name="Стиль 1 2 2 2 2 2 2 2 2 2 2 2 2 2 2 2 2 2 12 3 2" xfId="6501"/>
    <cellStyle name="Стиль 1 2 2 2 2 2 2 2 2 2 2 2 2 2 2 2 2 2 12 3 2 2" xfId="6502"/>
    <cellStyle name="Стиль 1 2 2 2 2 2 2 2 2 2 2 2 2 2 2 2 2 2 12 3 2 2 2" xfId="6503"/>
    <cellStyle name="Стиль 1 2 2 2 2 2 2 2 2 2 2 2 2 2 2 2 2 2 12 3 2 3" xfId="6504"/>
    <cellStyle name="Стиль 1 2 2 2 2 2 2 2 2 2 2 2 2 2 2 2 2 2 12 3 2 4" xfId="6505"/>
    <cellStyle name="Стиль 1 2 2 2 2 2 2 2 2 2 2 2 2 2 2 2 2 2 12 3 3" xfId="6506"/>
    <cellStyle name="Стиль 1 2 2 2 2 2 2 2 2 2 2 2 2 2 2 2 2 2 12 3 3 2" xfId="6507"/>
    <cellStyle name="Стиль 1 2 2 2 2 2 2 2 2 2 2 2 2 2 2 2 2 2 12 3 4" xfId="6508"/>
    <cellStyle name="Стиль 1 2 2 2 2 2 2 2 2 2 2 2 2 2 2 2 2 2 12 4" xfId="6509"/>
    <cellStyle name="Стиль 1 2 2 2 2 2 2 2 2 2 2 2 2 2 2 2 2 2 12 4 2" xfId="6510"/>
    <cellStyle name="Стиль 1 2 2 2 2 2 2 2 2 2 2 2 2 2 2 2 2 2 12 5" xfId="6511"/>
    <cellStyle name="Стиль 1 2 2 2 2 2 2 2 2 2 2 2 2 2 2 2 2 2 12 6" xfId="6512"/>
    <cellStyle name="Стиль 1 2 2 2 2 2 2 2 2 2 2 2 2 2 2 2 2 2 13" xfId="6513"/>
    <cellStyle name="Стиль 1 2 2 2 2 2 2 2 2 2 2 2 2 2 2 2 2 2 13 2" xfId="6514"/>
    <cellStyle name="Стиль 1 2 2 2 2 2 2 2 2 2 2 2 2 2 2 2 2 2 13 2 2" xfId="6515"/>
    <cellStyle name="Стиль 1 2 2 2 2 2 2 2 2 2 2 2 2 2 2 2 2 2 13 2 2 2" xfId="6516"/>
    <cellStyle name="Стиль 1 2 2 2 2 2 2 2 2 2 2 2 2 2 2 2 2 2 13 2 2 2 2" xfId="6517"/>
    <cellStyle name="Стиль 1 2 2 2 2 2 2 2 2 2 2 2 2 2 2 2 2 2 13 2 2 3" xfId="6518"/>
    <cellStyle name="Стиль 1 2 2 2 2 2 2 2 2 2 2 2 2 2 2 2 2 2 13 2 2 4" xfId="6519"/>
    <cellStyle name="Стиль 1 2 2 2 2 2 2 2 2 2 2 2 2 2 2 2 2 2 13 2 3" xfId="6520"/>
    <cellStyle name="Стиль 1 2 2 2 2 2 2 2 2 2 2 2 2 2 2 2 2 2 13 2 3 2" xfId="6521"/>
    <cellStyle name="Стиль 1 2 2 2 2 2 2 2 2 2 2 2 2 2 2 2 2 2 13 2 4" xfId="6522"/>
    <cellStyle name="Стиль 1 2 2 2 2 2 2 2 2 2 2 2 2 2 2 2 2 2 13 3" xfId="6523"/>
    <cellStyle name="Стиль 1 2 2 2 2 2 2 2 2 2 2 2 2 2 2 2 2 2 13 3 2" xfId="6524"/>
    <cellStyle name="Стиль 1 2 2 2 2 2 2 2 2 2 2 2 2 2 2 2 2 2 13 4" xfId="6525"/>
    <cellStyle name="Стиль 1 2 2 2 2 2 2 2 2 2 2 2 2 2 2 2 2 2 13 5" xfId="6526"/>
    <cellStyle name="Стиль 1 2 2 2 2 2 2 2 2 2 2 2 2 2 2 2 2 2 14" xfId="6527"/>
    <cellStyle name="Стиль 1 2 2 2 2 2 2 2 2 2 2 2 2 2 2 2 2 2 14 2" xfId="6528"/>
    <cellStyle name="Стиль 1 2 2 2 2 2 2 2 2 2 2 2 2 2 2 2 2 2 14 2 2" xfId="6529"/>
    <cellStyle name="Стиль 1 2 2 2 2 2 2 2 2 2 2 2 2 2 2 2 2 2 14 3" xfId="6530"/>
    <cellStyle name="Стиль 1 2 2 2 2 2 2 2 2 2 2 2 2 2 2 2 2 2 14 4" xfId="6531"/>
    <cellStyle name="Стиль 1 2 2 2 2 2 2 2 2 2 2 2 2 2 2 2 2 2 15" xfId="6532"/>
    <cellStyle name="Стиль 1 2 2 2 2 2 2 2 2 2 2 2 2 2 2 2 2 2 15 2" xfId="6533"/>
    <cellStyle name="Стиль 1 2 2 2 2 2 2 2 2 2 2 2 2 2 2 2 2 2 16" xfId="6534"/>
    <cellStyle name="Стиль 1 2 2 2 2 2 2 2 2 2 2 2 2 2 2 2 2 2 2" xfId="6535"/>
    <cellStyle name="Стиль 1 2 2 2 2 2 2 2 2 2 2 2 2 2 2 2 2 2 2 10" xfId="6536"/>
    <cellStyle name="Стиль 1 2 2 2 2 2 2 2 2 2 2 2 2 2 2 2 2 2 2 11" xfId="6537"/>
    <cellStyle name="Стиль 1 2 2 2 2 2 2 2 2 2 2 2 2 2 2 2 2 2 2 11 2" xfId="6538"/>
    <cellStyle name="Стиль 1 2 2 2 2 2 2 2 2 2 2 2 2 2 2 2 2 2 2 11 2 2" xfId="6539"/>
    <cellStyle name="Стиль 1 2 2 2 2 2 2 2 2 2 2 2 2 2 2 2 2 2 2 11 2 2 2" xfId="6540"/>
    <cellStyle name="Стиль 1 2 2 2 2 2 2 2 2 2 2 2 2 2 2 2 2 2 2 11 2 2 2 2" xfId="6541"/>
    <cellStyle name="Стиль 1 2 2 2 2 2 2 2 2 2 2 2 2 2 2 2 2 2 2 11 2 2 2 2 2" xfId="6542"/>
    <cellStyle name="Стиль 1 2 2 2 2 2 2 2 2 2 2 2 2 2 2 2 2 2 2 11 2 2 2 2 2 2" xfId="6543"/>
    <cellStyle name="Стиль 1 2 2 2 2 2 2 2 2 2 2 2 2 2 2 2 2 2 2 11 2 2 2 2 3" xfId="6544"/>
    <cellStyle name="Стиль 1 2 2 2 2 2 2 2 2 2 2 2 2 2 2 2 2 2 2 11 2 2 2 2 4" xfId="6545"/>
    <cellStyle name="Стиль 1 2 2 2 2 2 2 2 2 2 2 2 2 2 2 2 2 2 2 11 2 2 2 3" xfId="6546"/>
    <cellStyle name="Стиль 1 2 2 2 2 2 2 2 2 2 2 2 2 2 2 2 2 2 2 11 2 2 2 3 2" xfId="6547"/>
    <cellStyle name="Стиль 1 2 2 2 2 2 2 2 2 2 2 2 2 2 2 2 2 2 2 11 2 2 2 4" xfId="6548"/>
    <cellStyle name="Стиль 1 2 2 2 2 2 2 2 2 2 2 2 2 2 2 2 2 2 2 11 2 2 3" xfId="6549"/>
    <cellStyle name="Стиль 1 2 2 2 2 2 2 2 2 2 2 2 2 2 2 2 2 2 2 11 2 2 3 2" xfId="6550"/>
    <cellStyle name="Стиль 1 2 2 2 2 2 2 2 2 2 2 2 2 2 2 2 2 2 2 11 2 2 4" xfId="6551"/>
    <cellStyle name="Стиль 1 2 2 2 2 2 2 2 2 2 2 2 2 2 2 2 2 2 2 11 2 2 5" xfId="6552"/>
    <cellStyle name="Стиль 1 2 2 2 2 2 2 2 2 2 2 2 2 2 2 2 2 2 2 11 2 3" xfId="6553"/>
    <cellStyle name="Стиль 1 2 2 2 2 2 2 2 2 2 2 2 2 2 2 2 2 2 2 11 2 3 2" xfId="6554"/>
    <cellStyle name="Стиль 1 2 2 2 2 2 2 2 2 2 2 2 2 2 2 2 2 2 2 11 2 3 2 2" xfId="6555"/>
    <cellStyle name="Стиль 1 2 2 2 2 2 2 2 2 2 2 2 2 2 2 2 2 2 2 11 2 3 3" xfId="6556"/>
    <cellStyle name="Стиль 1 2 2 2 2 2 2 2 2 2 2 2 2 2 2 2 2 2 2 11 2 3 4" xfId="6557"/>
    <cellStyle name="Стиль 1 2 2 2 2 2 2 2 2 2 2 2 2 2 2 2 2 2 2 11 2 4" xfId="6558"/>
    <cellStyle name="Стиль 1 2 2 2 2 2 2 2 2 2 2 2 2 2 2 2 2 2 2 11 2 4 2" xfId="6559"/>
    <cellStyle name="Стиль 1 2 2 2 2 2 2 2 2 2 2 2 2 2 2 2 2 2 2 11 2 5" xfId="6560"/>
    <cellStyle name="Стиль 1 2 2 2 2 2 2 2 2 2 2 2 2 2 2 2 2 2 2 11 3" xfId="6561"/>
    <cellStyle name="Стиль 1 2 2 2 2 2 2 2 2 2 2 2 2 2 2 2 2 2 2 11 3 2" xfId="6562"/>
    <cellStyle name="Стиль 1 2 2 2 2 2 2 2 2 2 2 2 2 2 2 2 2 2 2 11 3 2 2" xfId="6563"/>
    <cellStyle name="Стиль 1 2 2 2 2 2 2 2 2 2 2 2 2 2 2 2 2 2 2 11 3 2 2 2" xfId="6564"/>
    <cellStyle name="Стиль 1 2 2 2 2 2 2 2 2 2 2 2 2 2 2 2 2 2 2 11 3 2 3" xfId="6565"/>
    <cellStyle name="Стиль 1 2 2 2 2 2 2 2 2 2 2 2 2 2 2 2 2 2 2 11 3 2 4" xfId="6566"/>
    <cellStyle name="Стиль 1 2 2 2 2 2 2 2 2 2 2 2 2 2 2 2 2 2 2 11 3 3" xfId="6567"/>
    <cellStyle name="Стиль 1 2 2 2 2 2 2 2 2 2 2 2 2 2 2 2 2 2 2 11 3 3 2" xfId="6568"/>
    <cellStyle name="Стиль 1 2 2 2 2 2 2 2 2 2 2 2 2 2 2 2 2 2 2 11 3 4" xfId="6569"/>
    <cellStyle name="Стиль 1 2 2 2 2 2 2 2 2 2 2 2 2 2 2 2 2 2 2 11 4" xfId="6570"/>
    <cellStyle name="Стиль 1 2 2 2 2 2 2 2 2 2 2 2 2 2 2 2 2 2 2 11 4 2" xfId="6571"/>
    <cellStyle name="Стиль 1 2 2 2 2 2 2 2 2 2 2 2 2 2 2 2 2 2 2 11 5" xfId="6572"/>
    <cellStyle name="Стиль 1 2 2 2 2 2 2 2 2 2 2 2 2 2 2 2 2 2 2 11 6" xfId="6573"/>
    <cellStyle name="Стиль 1 2 2 2 2 2 2 2 2 2 2 2 2 2 2 2 2 2 2 12" xfId="6574"/>
    <cellStyle name="Стиль 1 2 2 2 2 2 2 2 2 2 2 2 2 2 2 2 2 2 2 12 2" xfId="6575"/>
    <cellStyle name="Стиль 1 2 2 2 2 2 2 2 2 2 2 2 2 2 2 2 2 2 2 12 2 2" xfId="6576"/>
    <cellStyle name="Стиль 1 2 2 2 2 2 2 2 2 2 2 2 2 2 2 2 2 2 2 12 2 2 2" xfId="6577"/>
    <cellStyle name="Стиль 1 2 2 2 2 2 2 2 2 2 2 2 2 2 2 2 2 2 2 12 2 2 2 2" xfId="6578"/>
    <cellStyle name="Стиль 1 2 2 2 2 2 2 2 2 2 2 2 2 2 2 2 2 2 2 12 2 2 3" xfId="6579"/>
    <cellStyle name="Стиль 1 2 2 2 2 2 2 2 2 2 2 2 2 2 2 2 2 2 2 12 2 2 4" xfId="6580"/>
    <cellStyle name="Стиль 1 2 2 2 2 2 2 2 2 2 2 2 2 2 2 2 2 2 2 12 2 3" xfId="6581"/>
    <cellStyle name="Стиль 1 2 2 2 2 2 2 2 2 2 2 2 2 2 2 2 2 2 2 12 2 3 2" xfId="6582"/>
    <cellStyle name="Стиль 1 2 2 2 2 2 2 2 2 2 2 2 2 2 2 2 2 2 2 12 2 4" xfId="6583"/>
    <cellStyle name="Стиль 1 2 2 2 2 2 2 2 2 2 2 2 2 2 2 2 2 2 2 12 3" xfId="6584"/>
    <cellStyle name="Стиль 1 2 2 2 2 2 2 2 2 2 2 2 2 2 2 2 2 2 2 12 3 2" xfId="6585"/>
    <cellStyle name="Стиль 1 2 2 2 2 2 2 2 2 2 2 2 2 2 2 2 2 2 2 12 4" xfId="6586"/>
    <cellStyle name="Стиль 1 2 2 2 2 2 2 2 2 2 2 2 2 2 2 2 2 2 2 12 5" xfId="6587"/>
    <cellStyle name="Стиль 1 2 2 2 2 2 2 2 2 2 2 2 2 2 2 2 2 2 2 13" xfId="6588"/>
    <cellStyle name="Стиль 1 2 2 2 2 2 2 2 2 2 2 2 2 2 2 2 2 2 2 13 2" xfId="6589"/>
    <cellStyle name="Стиль 1 2 2 2 2 2 2 2 2 2 2 2 2 2 2 2 2 2 2 13 2 2" xfId="6590"/>
    <cellStyle name="Стиль 1 2 2 2 2 2 2 2 2 2 2 2 2 2 2 2 2 2 2 13 3" xfId="6591"/>
    <cellStyle name="Стиль 1 2 2 2 2 2 2 2 2 2 2 2 2 2 2 2 2 2 2 13 4" xfId="6592"/>
    <cellStyle name="Стиль 1 2 2 2 2 2 2 2 2 2 2 2 2 2 2 2 2 2 2 14" xfId="6593"/>
    <cellStyle name="Стиль 1 2 2 2 2 2 2 2 2 2 2 2 2 2 2 2 2 2 2 14 2" xfId="6594"/>
    <cellStyle name="Стиль 1 2 2 2 2 2 2 2 2 2 2 2 2 2 2 2 2 2 2 15" xfId="6595"/>
    <cellStyle name="Стиль 1 2 2 2 2 2 2 2 2 2 2 2 2 2 2 2 2 2 2 2" xfId="6596"/>
    <cellStyle name="Стиль 1 2 2 2 2 2 2 2 2 2 2 2 2 2 2 2 2 2 2 2 10" xfId="6597"/>
    <cellStyle name="Стиль 1 2 2 2 2 2 2 2 2 2 2 2 2 2 2 2 2 2 2 2 11" xfId="6598"/>
    <cellStyle name="Стиль 1 2 2 2 2 2 2 2 2 2 2 2 2 2 2 2 2 2 2 2 11 2" xfId="6599"/>
    <cellStyle name="Стиль 1 2 2 2 2 2 2 2 2 2 2 2 2 2 2 2 2 2 2 2 11 2 2" xfId="6600"/>
    <cellStyle name="Стиль 1 2 2 2 2 2 2 2 2 2 2 2 2 2 2 2 2 2 2 2 11 2 2 2" xfId="6601"/>
    <cellStyle name="Стиль 1 2 2 2 2 2 2 2 2 2 2 2 2 2 2 2 2 2 2 2 11 2 2 2 2" xfId="6602"/>
    <cellStyle name="Стиль 1 2 2 2 2 2 2 2 2 2 2 2 2 2 2 2 2 2 2 2 11 2 2 2 2 2" xfId="6603"/>
    <cellStyle name="Стиль 1 2 2 2 2 2 2 2 2 2 2 2 2 2 2 2 2 2 2 2 11 2 2 2 2 2 2" xfId="6604"/>
    <cellStyle name="Стиль 1 2 2 2 2 2 2 2 2 2 2 2 2 2 2 2 2 2 2 2 11 2 2 2 2 3" xfId="6605"/>
    <cellStyle name="Стиль 1 2 2 2 2 2 2 2 2 2 2 2 2 2 2 2 2 2 2 2 11 2 2 2 2 4" xfId="6606"/>
    <cellStyle name="Стиль 1 2 2 2 2 2 2 2 2 2 2 2 2 2 2 2 2 2 2 2 11 2 2 2 3" xfId="6607"/>
    <cellStyle name="Стиль 1 2 2 2 2 2 2 2 2 2 2 2 2 2 2 2 2 2 2 2 11 2 2 2 3 2" xfId="6608"/>
    <cellStyle name="Стиль 1 2 2 2 2 2 2 2 2 2 2 2 2 2 2 2 2 2 2 2 11 2 2 2 4" xfId="6609"/>
    <cellStyle name="Стиль 1 2 2 2 2 2 2 2 2 2 2 2 2 2 2 2 2 2 2 2 11 2 2 3" xfId="6610"/>
    <cellStyle name="Стиль 1 2 2 2 2 2 2 2 2 2 2 2 2 2 2 2 2 2 2 2 11 2 2 3 2" xfId="6611"/>
    <cellStyle name="Стиль 1 2 2 2 2 2 2 2 2 2 2 2 2 2 2 2 2 2 2 2 11 2 2 4" xfId="6612"/>
    <cellStyle name="Стиль 1 2 2 2 2 2 2 2 2 2 2 2 2 2 2 2 2 2 2 2 11 2 2 5" xfId="6613"/>
    <cellStyle name="Стиль 1 2 2 2 2 2 2 2 2 2 2 2 2 2 2 2 2 2 2 2 11 2 3" xfId="6614"/>
    <cellStyle name="Стиль 1 2 2 2 2 2 2 2 2 2 2 2 2 2 2 2 2 2 2 2 11 2 3 2" xfId="6615"/>
    <cellStyle name="Стиль 1 2 2 2 2 2 2 2 2 2 2 2 2 2 2 2 2 2 2 2 11 2 3 2 2" xfId="6616"/>
    <cellStyle name="Стиль 1 2 2 2 2 2 2 2 2 2 2 2 2 2 2 2 2 2 2 2 11 2 3 3" xfId="6617"/>
    <cellStyle name="Стиль 1 2 2 2 2 2 2 2 2 2 2 2 2 2 2 2 2 2 2 2 11 2 3 4" xfId="6618"/>
    <cellStyle name="Стиль 1 2 2 2 2 2 2 2 2 2 2 2 2 2 2 2 2 2 2 2 11 2 4" xfId="6619"/>
    <cellStyle name="Стиль 1 2 2 2 2 2 2 2 2 2 2 2 2 2 2 2 2 2 2 2 11 2 4 2" xfId="6620"/>
    <cellStyle name="Стиль 1 2 2 2 2 2 2 2 2 2 2 2 2 2 2 2 2 2 2 2 11 2 5" xfId="6621"/>
    <cellStyle name="Стиль 1 2 2 2 2 2 2 2 2 2 2 2 2 2 2 2 2 2 2 2 11 3" xfId="6622"/>
    <cellStyle name="Стиль 1 2 2 2 2 2 2 2 2 2 2 2 2 2 2 2 2 2 2 2 11 3 2" xfId="6623"/>
    <cellStyle name="Стиль 1 2 2 2 2 2 2 2 2 2 2 2 2 2 2 2 2 2 2 2 11 3 2 2" xfId="6624"/>
    <cellStyle name="Стиль 1 2 2 2 2 2 2 2 2 2 2 2 2 2 2 2 2 2 2 2 11 3 2 2 2" xfId="6625"/>
    <cellStyle name="Стиль 1 2 2 2 2 2 2 2 2 2 2 2 2 2 2 2 2 2 2 2 11 3 2 3" xfId="6626"/>
    <cellStyle name="Стиль 1 2 2 2 2 2 2 2 2 2 2 2 2 2 2 2 2 2 2 2 11 3 2 4" xfId="6627"/>
    <cellStyle name="Стиль 1 2 2 2 2 2 2 2 2 2 2 2 2 2 2 2 2 2 2 2 11 3 3" xfId="6628"/>
    <cellStyle name="Стиль 1 2 2 2 2 2 2 2 2 2 2 2 2 2 2 2 2 2 2 2 11 3 3 2" xfId="6629"/>
    <cellStyle name="Стиль 1 2 2 2 2 2 2 2 2 2 2 2 2 2 2 2 2 2 2 2 11 3 4" xfId="6630"/>
    <cellStyle name="Стиль 1 2 2 2 2 2 2 2 2 2 2 2 2 2 2 2 2 2 2 2 11 4" xfId="6631"/>
    <cellStyle name="Стиль 1 2 2 2 2 2 2 2 2 2 2 2 2 2 2 2 2 2 2 2 11 4 2" xfId="6632"/>
    <cellStyle name="Стиль 1 2 2 2 2 2 2 2 2 2 2 2 2 2 2 2 2 2 2 2 11 5" xfId="6633"/>
    <cellStyle name="Стиль 1 2 2 2 2 2 2 2 2 2 2 2 2 2 2 2 2 2 2 2 11 6" xfId="6634"/>
    <cellStyle name="Стиль 1 2 2 2 2 2 2 2 2 2 2 2 2 2 2 2 2 2 2 2 12" xfId="6635"/>
    <cellStyle name="Стиль 1 2 2 2 2 2 2 2 2 2 2 2 2 2 2 2 2 2 2 2 12 2" xfId="6636"/>
    <cellStyle name="Стиль 1 2 2 2 2 2 2 2 2 2 2 2 2 2 2 2 2 2 2 2 12 2 2" xfId="6637"/>
    <cellStyle name="Стиль 1 2 2 2 2 2 2 2 2 2 2 2 2 2 2 2 2 2 2 2 12 2 2 2" xfId="6638"/>
    <cellStyle name="Стиль 1 2 2 2 2 2 2 2 2 2 2 2 2 2 2 2 2 2 2 2 12 2 2 2 2" xfId="6639"/>
    <cellStyle name="Стиль 1 2 2 2 2 2 2 2 2 2 2 2 2 2 2 2 2 2 2 2 12 2 2 3" xfId="6640"/>
    <cellStyle name="Стиль 1 2 2 2 2 2 2 2 2 2 2 2 2 2 2 2 2 2 2 2 12 2 2 4" xfId="6641"/>
    <cellStyle name="Стиль 1 2 2 2 2 2 2 2 2 2 2 2 2 2 2 2 2 2 2 2 12 2 3" xfId="6642"/>
    <cellStyle name="Стиль 1 2 2 2 2 2 2 2 2 2 2 2 2 2 2 2 2 2 2 2 12 2 3 2" xfId="6643"/>
    <cellStyle name="Стиль 1 2 2 2 2 2 2 2 2 2 2 2 2 2 2 2 2 2 2 2 12 2 4" xfId="6644"/>
    <cellStyle name="Стиль 1 2 2 2 2 2 2 2 2 2 2 2 2 2 2 2 2 2 2 2 12 3" xfId="6645"/>
    <cellStyle name="Стиль 1 2 2 2 2 2 2 2 2 2 2 2 2 2 2 2 2 2 2 2 12 3 2" xfId="6646"/>
    <cellStyle name="Стиль 1 2 2 2 2 2 2 2 2 2 2 2 2 2 2 2 2 2 2 2 12 4" xfId="6647"/>
    <cellStyle name="Стиль 1 2 2 2 2 2 2 2 2 2 2 2 2 2 2 2 2 2 2 2 12 5" xfId="6648"/>
    <cellStyle name="Стиль 1 2 2 2 2 2 2 2 2 2 2 2 2 2 2 2 2 2 2 2 13" xfId="6649"/>
    <cellStyle name="Стиль 1 2 2 2 2 2 2 2 2 2 2 2 2 2 2 2 2 2 2 2 13 2" xfId="6650"/>
    <cellStyle name="Стиль 1 2 2 2 2 2 2 2 2 2 2 2 2 2 2 2 2 2 2 2 13 2 2" xfId="6651"/>
    <cellStyle name="Стиль 1 2 2 2 2 2 2 2 2 2 2 2 2 2 2 2 2 2 2 2 13 3" xfId="6652"/>
    <cellStyle name="Стиль 1 2 2 2 2 2 2 2 2 2 2 2 2 2 2 2 2 2 2 2 13 4" xfId="6653"/>
    <cellStyle name="Стиль 1 2 2 2 2 2 2 2 2 2 2 2 2 2 2 2 2 2 2 2 14" xfId="6654"/>
    <cellStyle name="Стиль 1 2 2 2 2 2 2 2 2 2 2 2 2 2 2 2 2 2 2 2 14 2" xfId="6655"/>
    <cellStyle name="Стиль 1 2 2 2 2 2 2 2 2 2 2 2 2 2 2 2 2 2 2 2 15" xfId="6656"/>
    <cellStyle name="Стиль 1 2 2 2 2 2 2 2 2 2 2 2 2 2 2 2 2 2 2 2 2" xfId="6657"/>
    <cellStyle name="Стиль 1 2 2 2 2 2 2 2 2 2 2 2 2 2 2 2 2 2 2 2 2 2" xfId="6658"/>
    <cellStyle name="Стиль 1 2 2 2 2 2 2 2 2 2 2 2 2 2 2 2 2 2 2 2 2 2 2" xfId="6659"/>
    <cellStyle name="Стиль 1 2 2 2 2 2 2 2 2 2 2 2 2 2 2 2 2 2 2 2 2 2 2 2" xfId="6660"/>
    <cellStyle name="Стиль 1 2 2 2 2 2 2 2 2 2 2 2 2 2 2 2 2 2 2 2 2 2 2 2 2" xfId="6661"/>
    <cellStyle name="Стиль 1 2 2 2 2 2 2 2 2 2 2 2 2 2 2 2 2 2 2 2 2 2 2 2 2 2" xfId="6662"/>
    <cellStyle name="Стиль 1 2 2 2 2 2 2 2 2 2 2 2 2 2 2 2 2 2 2 2 2 2 2 2 2 2 2" xfId="6663"/>
    <cellStyle name="Стиль 1 2 2 2 2 2 2 2 2 2 2 2 2 2 2 2 2 2 2 2 2 2 2 2 2 2 2 2" xfId="6664"/>
    <cellStyle name="Стиль 1 2 2 2 2 2 2 2 2 2 2 2 2 2 2 2 2 2 2 2 2 2 2 2 2 2 2 2 2" xfId="6665"/>
    <cellStyle name="Стиль 1 2 2 2 2 2 2 2 2 2 2 2 2 2 2 2 2 2 2 2 2 2 2 2 2 2 2 3" xfId="6666"/>
    <cellStyle name="Стиль 1 2 2 2 2 2 2 2 2 2 2 2 2 2 2 2 2 2 2 2 2 2 2 2 2 2 2 4" xfId="6667"/>
    <cellStyle name="Стиль 1 2 2 2 2 2 2 2 2 2 2 2 2 2 2 2 2 2 2 2 2 2 2 2 2 2 3" xfId="6668"/>
    <cellStyle name="Стиль 1 2 2 2 2 2 2 2 2 2 2 2 2 2 2 2 2 2 2 2 2 2 2 2 2 2 3 2" xfId="6669"/>
    <cellStyle name="Стиль 1 2 2 2 2 2 2 2 2 2 2 2 2 2 2 2 2 2 2 2 2 2 2 2 2 2 4" xfId="6670"/>
    <cellStyle name="Стиль 1 2 2 2 2 2 2 2 2 2 2 2 2 2 2 2 2 2 2 2 2 2 2 2 2 3" xfId="6671"/>
    <cellStyle name="Стиль 1 2 2 2 2 2 2 2 2 2 2 2 2 2 2 2 2 2 2 2 2 2 2 2 2 3 2" xfId="6672"/>
    <cellStyle name="Стиль 1 2 2 2 2 2 2 2 2 2 2 2 2 2 2 2 2 2 2 2 2 2 2 2 2 4" xfId="6673"/>
    <cellStyle name="Стиль 1 2 2 2 2 2 2 2 2 2 2 2 2 2 2 2 2 2 2 2 2 2 2 2 2 5" xfId="6674"/>
    <cellStyle name="Стиль 1 2 2 2 2 2 2 2 2 2 2 2 2 2 2 2 2 2 2 2 2 2 2 2 3" xfId="6675"/>
    <cellStyle name="Стиль 1 2 2 2 2 2 2 2 2 2 2 2 2 2 2 2 2 2 2 2 2 2 2 2 3 2" xfId="6676"/>
    <cellStyle name="Стиль 1 2 2 2 2 2 2 2 2 2 2 2 2 2 2 2 2 2 2 2 2 2 2 2 3 2 2" xfId="6677"/>
    <cellStyle name="Стиль 1 2 2 2 2 2 2 2 2 2 2 2 2 2 2 2 2 2 2 2 2 2 2 2 3 3" xfId="6678"/>
    <cellStyle name="Стиль 1 2 2 2 2 2 2 2 2 2 2 2 2 2 2 2 2 2 2 2 2 2 2 2 3 4" xfId="6679"/>
    <cellStyle name="Стиль 1 2 2 2 2 2 2 2 2 2 2 2 2 2 2 2 2 2 2 2 2 2 2 2 4" xfId="6680"/>
    <cellStyle name="Стиль 1 2 2 2 2 2 2 2 2 2 2 2 2 2 2 2 2 2 2 2 2 2 2 2 4 2" xfId="6681"/>
    <cellStyle name="Стиль 1 2 2 2 2 2 2 2 2 2 2 2 2 2 2 2 2 2 2 2 2 2 2 2 5" xfId="6682"/>
    <cellStyle name="Стиль 1 2 2 2 2 2 2 2 2 2 2 2 2 2 2 2 2 2 2 2 2 2 2 3" xfId="6683"/>
    <cellStyle name="Стиль 1 2 2 2 2 2 2 2 2 2 2 2 2 2 2 2 2 2 2 2 2 2 2 3 2" xfId="6684"/>
    <cellStyle name="Стиль 1 2 2 2 2 2 2 2 2 2 2 2 2 2 2 2 2 2 2 2 2 2 2 3 2 2" xfId="6685"/>
    <cellStyle name="Стиль 1 2 2 2 2 2 2 2 2 2 2 2 2 2 2 2 2 2 2 2 2 2 2 3 2 2 2" xfId="6686"/>
    <cellStyle name="Стиль 1 2 2 2 2 2 2 2 2 2 2 2 2 2 2 2 2 2 2 2 2 2 2 3 2 3" xfId="6687"/>
    <cellStyle name="Стиль 1 2 2 2 2 2 2 2 2 2 2 2 2 2 2 2 2 2 2 2 2 2 2 3 2 4" xfId="6688"/>
    <cellStyle name="Стиль 1 2 2 2 2 2 2 2 2 2 2 2 2 2 2 2 2 2 2 2 2 2 2 3 3" xfId="6689"/>
    <cellStyle name="Стиль 1 2 2 2 2 2 2 2 2 2 2 2 2 2 2 2 2 2 2 2 2 2 2 3 3 2" xfId="6690"/>
    <cellStyle name="Стиль 1 2 2 2 2 2 2 2 2 2 2 2 2 2 2 2 2 2 2 2 2 2 2 3 4" xfId="6691"/>
    <cellStyle name="Стиль 1 2 2 2 2 2 2 2 2 2 2 2 2 2 2 2 2 2 2 2 2 2 2 4" xfId="6692"/>
    <cellStyle name="Стиль 1 2 2 2 2 2 2 2 2 2 2 2 2 2 2 2 2 2 2 2 2 2 2 4 2" xfId="6693"/>
    <cellStyle name="Стиль 1 2 2 2 2 2 2 2 2 2 2 2 2 2 2 2 2 2 2 2 2 2 2 5" xfId="6694"/>
    <cellStyle name="Стиль 1 2 2 2 2 2 2 2 2 2 2 2 2 2 2 2 2 2 2 2 2 2 2 6" xfId="6695"/>
    <cellStyle name="Стиль 1 2 2 2 2 2 2 2 2 2 2 2 2 2 2 2 2 2 2 2 2 2 3" xfId="6696"/>
    <cellStyle name="Стиль 1 2 2 2 2 2 2 2 2 2 2 2 2 2 2 2 2 2 2 2 2 2 3 2" xfId="6697"/>
    <cellStyle name="Стиль 1 2 2 2 2 2 2 2 2 2 2 2 2 2 2 2 2 2 2 2 2 2 3 2 2" xfId="6698"/>
    <cellStyle name="Стиль 1 2 2 2 2 2 2 2 2 2 2 2 2 2 2 2 2 2 2 2 2 2 3 2 2 2" xfId="6699"/>
    <cellStyle name="Стиль 1 2 2 2 2 2 2 2 2 2 2 2 2 2 2 2 2 2 2 2 2 2 3 2 2 2 2" xfId="6700"/>
    <cellStyle name="Стиль 1 2 2 2 2 2 2 2 2 2 2 2 2 2 2 2 2 2 2 2 2 2 3 2 2 3" xfId="6701"/>
    <cellStyle name="Стиль 1 2 2 2 2 2 2 2 2 2 2 2 2 2 2 2 2 2 2 2 2 2 3 2 2 4" xfId="6702"/>
    <cellStyle name="Стиль 1 2 2 2 2 2 2 2 2 2 2 2 2 2 2 2 2 2 2 2 2 2 3 2 3" xfId="6703"/>
    <cellStyle name="Стиль 1 2 2 2 2 2 2 2 2 2 2 2 2 2 2 2 2 2 2 2 2 2 3 2 3 2" xfId="6704"/>
    <cellStyle name="Стиль 1 2 2 2 2 2 2 2 2 2 2 2 2 2 2 2 2 2 2 2 2 2 3 2 4" xfId="6705"/>
    <cellStyle name="Стиль 1 2 2 2 2 2 2 2 2 2 2 2 2 2 2 2 2 2 2 2 2 2 3 3" xfId="6706"/>
    <cellStyle name="Стиль 1 2 2 2 2 2 2 2 2 2 2 2 2 2 2 2 2 2 2 2 2 2 3 3 2" xfId="6707"/>
    <cellStyle name="Стиль 1 2 2 2 2 2 2 2 2 2 2 2 2 2 2 2 2 2 2 2 2 2 3 4" xfId="6708"/>
    <cellStyle name="Стиль 1 2 2 2 2 2 2 2 2 2 2 2 2 2 2 2 2 2 2 2 2 2 3 5" xfId="6709"/>
    <cellStyle name="Стиль 1 2 2 2 2 2 2 2 2 2 2 2 2 2 2 2 2 2 2 2 2 2 4" xfId="6710"/>
    <cellStyle name="Стиль 1 2 2 2 2 2 2 2 2 2 2 2 2 2 2 2 2 2 2 2 2 2 4 2" xfId="6711"/>
    <cellStyle name="Стиль 1 2 2 2 2 2 2 2 2 2 2 2 2 2 2 2 2 2 2 2 2 2 4 2 2" xfId="6712"/>
    <cellStyle name="Стиль 1 2 2 2 2 2 2 2 2 2 2 2 2 2 2 2 2 2 2 2 2 2 4 3" xfId="6713"/>
    <cellStyle name="Стиль 1 2 2 2 2 2 2 2 2 2 2 2 2 2 2 2 2 2 2 2 2 2 4 4" xfId="6714"/>
    <cellStyle name="Стиль 1 2 2 2 2 2 2 2 2 2 2 2 2 2 2 2 2 2 2 2 2 2 5" xfId="6715"/>
    <cellStyle name="Стиль 1 2 2 2 2 2 2 2 2 2 2 2 2 2 2 2 2 2 2 2 2 2 5 2" xfId="6716"/>
    <cellStyle name="Стиль 1 2 2 2 2 2 2 2 2 2 2 2 2 2 2 2 2 2 2 2 2 2 6" xfId="6717"/>
    <cellStyle name="Стиль 1 2 2 2 2 2 2 2 2 2 2 2 2 2 2 2 2 2 2 2 2 3" xfId="6718"/>
    <cellStyle name="Стиль 1 2 2 2 2 2 2 2 2 2 2 2 2 2 2 2 2 2 2 2 2 3 2" xfId="6719"/>
    <cellStyle name="Стиль 1 2 2 2 2 2 2 2 2 2 2 2 2 2 2 2 2 2 2 2 2 3 2 2" xfId="6720"/>
    <cellStyle name="Стиль 1 2 2 2 2 2 2 2 2 2 2 2 2 2 2 2 2 2 2 2 2 3 2 2 2" xfId="6721"/>
    <cellStyle name="Стиль 1 2 2 2 2 2 2 2 2 2 2 2 2 2 2 2 2 2 2 2 2 3 2 2 2 2" xfId="6722"/>
    <cellStyle name="Стиль 1 2 2 2 2 2 2 2 2 2 2 2 2 2 2 2 2 2 2 2 2 3 2 2 2 2 2" xfId="6723"/>
    <cellStyle name="Стиль 1 2 2 2 2 2 2 2 2 2 2 2 2 2 2 2 2 2 2 2 2 3 2 2 2 3" xfId="6724"/>
    <cellStyle name="Стиль 1 2 2 2 2 2 2 2 2 2 2 2 2 2 2 2 2 2 2 2 2 3 2 2 2 4" xfId="6725"/>
    <cellStyle name="Стиль 1 2 2 2 2 2 2 2 2 2 2 2 2 2 2 2 2 2 2 2 2 3 2 2 3" xfId="6726"/>
    <cellStyle name="Стиль 1 2 2 2 2 2 2 2 2 2 2 2 2 2 2 2 2 2 2 2 2 3 2 2 3 2" xfId="6727"/>
    <cellStyle name="Стиль 1 2 2 2 2 2 2 2 2 2 2 2 2 2 2 2 2 2 2 2 2 3 2 2 4" xfId="6728"/>
    <cellStyle name="Стиль 1 2 2 2 2 2 2 2 2 2 2 2 2 2 2 2 2 2 2 2 2 3 2 3" xfId="6729"/>
    <cellStyle name="Стиль 1 2 2 2 2 2 2 2 2 2 2 2 2 2 2 2 2 2 2 2 2 3 2 3 2" xfId="6730"/>
    <cellStyle name="Стиль 1 2 2 2 2 2 2 2 2 2 2 2 2 2 2 2 2 2 2 2 2 3 2 4" xfId="6731"/>
    <cellStyle name="Стиль 1 2 2 2 2 2 2 2 2 2 2 2 2 2 2 2 2 2 2 2 2 3 2 5" xfId="6732"/>
    <cellStyle name="Стиль 1 2 2 2 2 2 2 2 2 2 2 2 2 2 2 2 2 2 2 2 2 3 3" xfId="6733"/>
    <cellStyle name="Стиль 1 2 2 2 2 2 2 2 2 2 2 2 2 2 2 2 2 2 2 2 2 3 3 2" xfId="6734"/>
    <cellStyle name="Стиль 1 2 2 2 2 2 2 2 2 2 2 2 2 2 2 2 2 2 2 2 2 3 3 2 2" xfId="6735"/>
    <cellStyle name="Стиль 1 2 2 2 2 2 2 2 2 2 2 2 2 2 2 2 2 2 2 2 2 3 3 3" xfId="6736"/>
    <cellStyle name="Стиль 1 2 2 2 2 2 2 2 2 2 2 2 2 2 2 2 2 2 2 2 2 3 3 4" xfId="6737"/>
    <cellStyle name="Стиль 1 2 2 2 2 2 2 2 2 2 2 2 2 2 2 2 2 2 2 2 2 3 4" xfId="6738"/>
    <cellStyle name="Стиль 1 2 2 2 2 2 2 2 2 2 2 2 2 2 2 2 2 2 2 2 2 3 4 2" xfId="6739"/>
    <cellStyle name="Стиль 1 2 2 2 2 2 2 2 2 2 2 2 2 2 2 2 2 2 2 2 2 3 5" xfId="6740"/>
    <cellStyle name="Стиль 1 2 2 2 2 2 2 2 2 2 2 2 2 2 2 2 2 2 2 2 2 4" xfId="6741"/>
    <cellStyle name="Стиль 1 2 2 2 2 2 2 2 2 2 2 2 2 2 2 2 2 2 2 2 2 4 2" xfId="6742"/>
    <cellStyle name="Стиль 1 2 2 2 2 2 2 2 2 2 2 2 2 2 2 2 2 2 2 2 2 4 2 2" xfId="6743"/>
    <cellStyle name="Стиль 1 2 2 2 2 2 2 2 2 2 2 2 2 2 2 2 2 2 2 2 2 4 2 2 2" xfId="6744"/>
    <cellStyle name="Стиль 1 2 2 2 2 2 2 2 2 2 2 2 2 2 2 2 2 2 2 2 2 4 2 3" xfId="6745"/>
    <cellStyle name="Стиль 1 2 2 2 2 2 2 2 2 2 2 2 2 2 2 2 2 2 2 2 2 4 2 4" xfId="6746"/>
    <cellStyle name="Стиль 1 2 2 2 2 2 2 2 2 2 2 2 2 2 2 2 2 2 2 2 2 4 3" xfId="6747"/>
    <cellStyle name="Стиль 1 2 2 2 2 2 2 2 2 2 2 2 2 2 2 2 2 2 2 2 2 4 3 2" xfId="6748"/>
    <cellStyle name="Стиль 1 2 2 2 2 2 2 2 2 2 2 2 2 2 2 2 2 2 2 2 2 4 4" xfId="6749"/>
    <cellStyle name="Стиль 1 2 2 2 2 2 2 2 2 2 2 2 2 2 2 2 2 2 2 2 2 5" xfId="6750"/>
    <cellStyle name="Стиль 1 2 2 2 2 2 2 2 2 2 2 2 2 2 2 2 2 2 2 2 2 5 2" xfId="6751"/>
    <cellStyle name="Стиль 1 2 2 2 2 2 2 2 2 2 2 2 2 2 2 2 2 2 2 2 2 6" xfId="6752"/>
    <cellStyle name="Стиль 1 2 2 2 2 2 2 2 2 2 2 2 2 2 2 2 2 2 2 2 2 7" xfId="6753"/>
    <cellStyle name="Стиль 1 2 2 2 2 2 2 2 2 2 2 2 2 2 2 2 2 2 2 2 3" xfId="6754"/>
    <cellStyle name="Стиль 1 2 2 2 2 2 2 2 2 2 2 2 2 2 2 2 2 2 2 2 4" xfId="6755"/>
    <cellStyle name="Стиль 1 2 2 2 2 2 2 2 2 2 2 2 2 2 2 2 2 2 2 2 5" xfId="6756"/>
    <cellStyle name="Стиль 1 2 2 2 2 2 2 2 2 2 2 2 2 2 2 2 2 2 2 2 6" xfId="6757"/>
    <cellStyle name="Стиль 1 2 2 2 2 2 2 2 2 2 2 2 2 2 2 2 2 2 2 2 7" xfId="6758"/>
    <cellStyle name="Стиль 1 2 2 2 2 2 2 2 2 2 2 2 2 2 2 2 2 2 2 2 8" xfId="6759"/>
    <cellStyle name="Стиль 1 2 2 2 2 2 2 2 2 2 2 2 2 2 2 2 2 2 2 2 9" xfId="6760"/>
    <cellStyle name="Стиль 1 2 2 2 2 2 2 2 2 2 2 2 2 2 2 2 2 2 2 3" xfId="6761"/>
    <cellStyle name="Стиль 1 2 2 2 2 2 2 2 2 2 2 2 2 2 2 2 2 2 2 4" xfId="6762"/>
    <cellStyle name="Стиль 1 2 2 2 2 2 2 2 2 2 2 2 2 2 2 2 2 2 2 5" xfId="6763"/>
    <cellStyle name="Стиль 1 2 2 2 2 2 2 2 2 2 2 2 2 2 2 2 2 2 2 6" xfId="6764"/>
    <cellStyle name="Стиль 1 2 2 2 2 2 2 2 2 2 2 2 2 2 2 2 2 2 2 7" xfId="6765"/>
    <cellStyle name="Стиль 1 2 2 2 2 2 2 2 2 2 2 2 2 2 2 2 2 2 2 8" xfId="6766"/>
    <cellStyle name="Стиль 1 2 2 2 2 2 2 2 2 2 2 2 2 2 2 2 2 2 2 9" xfId="6767"/>
    <cellStyle name="Стиль 1 2 2 2 2 2 2 2 2 2 2 2 2 2 2 2 2 2 3" xfId="6768"/>
    <cellStyle name="Стиль 1 2 2 2 2 2 2 2 2 2 2 2 2 2 2 2 2 2 4" xfId="6769"/>
    <cellStyle name="Стиль 1 2 2 2 2 2 2 2 2 2 2 2 2 2 2 2 2 2 5" xfId="6770"/>
    <cellStyle name="Стиль 1 2 2 2 2 2 2 2 2 2 2 2 2 2 2 2 2 2 6" xfId="6771"/>
    <cellStyle name="Стиль 1 2 2 2 2 2 2 2 2 2 2 2 2 2 2 2 2 2 7" xfId="6772"/>
    <cellStyle name="Стиль 1 2 2 2 2 2 2 2 2 2 2 2 2 2 2 2 2 2 8" xfId="6773"/>
    <cellStyle name="Стиль 1 2 2 2 2 2 2 2 2 2 2 2 2 2 2 2 2 2 9" xfId="6774"/>
    <cellStyle name="Стиль 1 2 2 2 2 2 2 2 2 2 2 2 2 2 2 2 2 3" xfId="6775"/>
    <cellStyle name="Стиль 1 2 2 2 2 2 2 2 2 2 2 2 2 2 2 2 2 3 10" xfId="6776"/>
    <cellStyle name="Стиль 1 2 2 2 2 2 2 2 2 2 2 2 2 2 2 2 2 3 2" xfId="6777"/>
    <cellStyle name="Стиль 1 2 2 2 2 2 2 2 2 2 2 2 2 2 2 2 2 3 3" xfId="6778"/>
    <cellStyle name="Стиль 1 2 2 2 2 2 2 2 2 2 2 2 2 2 2 2 2 3 4" xfId="6779"/>
    <cellStyle name="Стиль 1 2 2 2 2 2 2 2 2 2 2 2 2 2 2 2 2 3 5" xfId="6780"/>
    <cellStyle name="Стиль 1 2 2 2 2 2 2 2 2 2 2 2 2 2 2 2 2 3 6" xfId="6781"/>
    <cellStyle name="Стиль 1 2 2 2 2 2 2 2 2 2 2 2 2 2 2 2 2 3 7" xfId="6782"/>
    <cellStyle name="Стиль 1 2 2 2 2 2 2 2 2 2 2 2 2 2 2 2 2 3 8" xfId="6783"/>
    <cellStyle name="Стиль 1 2 2 2 2 2 2 2 2 2 2 2 2 2 2 2 2 3 9" xfId="6784"/>
    <cellStyle name="Стиль 1 2 2 2 2 2 2 2 2 2 2 2 2 2 2 2 2 4" xfId="6785"/>
    <cellStyle name="Стиль 1 2 2 2 2 2 2 2 2 2 2 2 2 2 2 2 2 5" xfId="6786"/>
    <cellStyle name="Стиль 1 2 2 2 2 2 2 2 2 2 2 2 2 2 2 2 2 6" xfId="6787"/>
    <cellStyle name="Стиль 1 2 2 2 2 2 2 2 2 2 2 2 2 2 2 2 2 7" xfId="6788"/>
    <cellStyle name="Стиль 1 2 2 2 2 2 2 2 2 2 2 2 2 2 2 2 2 8" xfId="6789"/>
    <cellStyle name="Стиль 1 2 2 2 2 2 2 2 2 2 2 2 2 2 2 2 2 9" xfId="6790"/>
    <cellStyle name="Стиль 1 2 2 2 2 2 2 2 2 2 2 2 2 2 2 2 3" xfId="6791"/>
    <cellStyle name="Стиль 1 2 2 2 2 2 2 2 2 2 2 2 2 2 2 2 4" xfId="6792"/>
    <cellStyle name="Стиль 1 2 2 2 2 2 2 2 2 2 2 2 2 2 2 2 5" xfId="6793"/>
    <cellStyle name="Стиль 1 2 2 2 2 2 2 2 2 2 2 2 2 2 2 2 5 10" xfId="6794"/>
    <cellStyle name="Стиль 1 2 2 2 2 2 2 2 2 2 2 2 2 2 2 2 5 2" xfId="6795"/>
    <cellStyle name="Стиль 1 2 2 2 2 2 2 2 2 2 2 2 2 2 2 2 5 2 10" xfId="6796"/>
    <cellStyle name="Стиль 1 2 2 2 2 2 2 2 2 2 2 2 2 2 2 2 5 2 2" xfId="6797"/>
    <cellStyle name="Стиль 1 2 2 2 2 2 2 2 2 2 2 2 2 2 2 2 5 2 3" xfId="6798"/>
    <cellStyle name="Стиль 1 2 2 2 2 2 2 2 2 2 2 2 2 2 2 2 5 2 4" xfId="6799"/>
    <cellStyle name="Стиль 1 2 2 2 2 2 2 2 2 2 2 2 2 2 2 2 5 2 5" xfId="6800"/>
    <cellStyle name="Стиль 1 2 2 2 2 2 2 2 2 2 2 2 2 2 2 2 5 2 6" xfId="6801"/>
    <cellStyle name="Стиль 1 2 2 2 2 2 2 2 2 2 2 2 2 2 2 2 5 2 7" xfId="6802"/>
    <cellStyle name="Стиль 1 2 2 2 2 2 2 2 2 2 2 2 2 2 2 2 5 2 8" xfId="6803"/>
    <cellStyle name="Стиль 1 2 2 2 2 2 2 2 2 2 2 2 2 2 2 2 5 2 9" xfId="6804"/>
    <cellStyle name="Стиль 1 2 2 2 2 2 2 2 2 2 2 2 2 2 2 2 5 3" xfId="6805"/>
    <cellStyle name="Стиль 1 2 2 2 2 2 2 2 2 2 2 2 2 2 2 2 5 4" xfId="6806"/>
    <cellStyle name="Стиль 1 2 2 2 2 2 2 2 2 2 2 2 2 2 2 2 5 5" xfId="6807"/>
    <cellStyle name="Стиль 1 2 2 2 2 2 2 2 2 2 2 2 2 2 2 2 5 6" xfId="6808"/>
    <cellStyle name="Стиль 1 2 2 2 2 2 2 2 2 2 2 2 2 2 2 2 5 7" xfId="6809"/>
    <cellStyle name="Стиль 1 2 2 2 2 2 2 2 2 2 2 2 2 2 2 2 5 8" xfId="6810"/>
    <cellStyle name="Стиль 1 2 2 2 2 2 2 2 2 2 2 2 2 2 2 2 5 9" xfId="6811"/>
    <cellStyle name="Стиль 1 2 2 2 2 2 2 2 2 2 2 2 2 2 2 2 6" xfId="6812"/>
    <cellStyle name="Стиль 1 2 2 2 2 2 2 2 2 2 2 2 2 2 2 2 7" xfId="6813"/>
    <cellStyle name="Стиль 1 2 2 2 2 2 2 2 2 2 2 2 2 2 2 2 8" xfId="6814"/>
    <cellStyle name="Стиль 1 2 2 2 2 2 2 2 2 2 2 2 2 2 2 2 9" xfId="6815"/>
    <cellStyle name="Стиль 1 2 2 2 2 2 2 2 2 2 2 2 2 2 2 3" xfId="6816"/>
    <cellStyle name="Стиль 1 2 2 2 2 2 2 2 2 2 2 2 2 2 2 3 10" xfId="6817"/>
    <cellStyle name="Стиль 1 2 2 2 2 2 2 2 2 2 2 2 2 2 2 3 11" xfId="6818"/>
    <cellStyle name="Стиль 1 2 2 2 2 2 2 2 2 2 2 2 2 2 2 3 2" xfId="6819"/>
    <cellStyle name="Стиль 1 2 2 2 2 2 2 2 2 2 2 2 2 2 2 3 2 10" xfId="6820"/>
    <cellStyle name="Стиль 1 2 2 2 2 2 2 2 2 2 2 2 2 2 2 3 2 11" xfId="6821"/>
    <cellStyle name="Стиль 1 2 2 2 2 2 2 2 2 2 2 2 2 2 2 3 2 2" xfId="6822"/>
    <cellStyle name="Стиль 1 2 2 2 2 2 2 2 2 2 2 2 2 2 2 3 2 2 10" xfId="6823"/>
    <cellStyle name="Стиль 1 2 2 2 2 2 2 2 2 2 2 2 2 2 2 3 2 2 2" xfId="6824"/>
    <cellStyle name="Стиль 1 2 2 2 2 2 2 2 2 2 2 2 2 2 2 3 2 2 2 10" xfId="6825"/>
    <cellStyle name="Стиль 1 2 2 2 2 2 2 2 2 2 2 2 2 2 2 3 2 2 2 2" xfId="6826"/>
    <cellStyle name="Стиль 1 2 2 2 2 2 2 2 2 2 2 2 2 2 2 3 2 2 2 3" xfId="6827"/>
    <cellStyle name="Стиль 1 2 2 2 2 2 2 2 2 2 2 2 2 2 2 3 2 2 2 4" xfId="6828"/>
    <cellStyle name="Стиль 1 2 2 2 2 2 2 2 2 2 2 2 2 2 2 3 2 2 2 5" xfId="6829"/>
    <cellStyle name="Стиль 1 2 2 2 2 2 2 2 2 2 2 2 2 2 2 3 2 2 2 6" xfId="6830"/>
    <cellStyle name="Стиль 1 2 2 2 2 2 2 2 2 2 2 2 2 2 2 3 2 2 2 7" xfId="6831"/>
    <cellStyle name="Стиль 1 2 2 2 2 2 2 2 2 2 2 2 2 2 2 3 2 2 2 8" xfId="6832"/>
    <cellStyle name="Стиль 1 2 2 2 2 2 2 2 2 2 2 2 2 2 2 3 2 2 2 9" xfId="6833"/>
    <cellStyle name="Стиль 1 2 2 2 2 2 2 2 2 2 2 2 2 2 2 3 2 2 3" xfId="6834"/>
    <cellStyle name="Стиль 1 2 2 2 2 2 2 2 2 2 2 2 2 2 2 3 2 2 4" xfId="6835"/>
    <cellStyle name="Стиль 1 2 2 2 2 2 2 2 2 2 2 2 2 2 2 3 2 2 5" xfId="6836"/>
    <cellStyle name="Стиль 1 2 2 2 2 2 2 2 2 2 2 2 2 2 2 3 2 2 6" xfId="6837"/>
    <cellStyle name="Стиль 1 2 2 2 2 2 2 2 2 2 2 2 2 2 2 3 2 2 7" xfId="6838"/>
    <cellStyle name="Стиль 1 2 2 2 2 2 2 2 2 2 2 2 2 2 2 3 2 2 8" xfId="6839"/>
    <cellStyle name="Стиль 1 2 2 2 2 2 2 2 2 2 2 2 2 2 2 3 2 2 9" xfId="6840"/>
    <cellStyle name="Стиль 1 2 2 2 2 2 2 2 2 2 2 2 2 2 2 3 2 3" xfId="6841"/>
    <cellStyle name="Стиль 1 2 2 2 2 2 2 2 2 2 2 2 2 2 2 3 2 4" xfId="6842"/>
    <cellStyle name="Стиль 1 2 2 2 2 2 2 2 2 2 2 2 2 2 2 3 2 5" xfId="6843"/>
    <cellStyle name="Стиль 1 2 2 2 2 2 2 2 2 2 2 2 2 2 2 3 2 6" xfId="6844"/>
    <cellStyle name="Стиль 1 2 2 2 2 2 2 2 2 2 2 2 2 2 2 3 2 7" xfId="6845"/>
    <cellStyle name="Стиль 1 2 2 2 2 2 2 2 2 2 2 2 2 2 2 3 2 8" xfId="6846"/>
    <cellStyle name="Стиль 1 2 2 2 2 2 2 2 2 2 2 2 2 2 2 3 2 9" xfId="6847"/>
    <cellStyle name="Стиль 1 2 2 2 2 2 2 2 2 2 2 2 2 2 2 3 3" xfId="6848"/>
    <cellStyle name="Стиль 1 2 2 2 2 2 2 2 2 2 2 2 2 2 2 3 3 10" xfId="6849"/>
    <cellStyle name="Стиль 1 2 2 2 2 2 2 2 2 2 2 2 2 2 2 3 3 2" xfId="6850"/>
    <cellStyle name="Стиль 1 2 2 2 2 2 2 2 2 2 2 2 2 2 2 3 3 3" xfId="6851"/>
    <cellStyle name="Стиль 1 2 2 2 2 2 2 2 2 2 2 2 2 2 2 3 3 4" xfId="6852"/>
    <cellStyle name="Стиль 1 2 2 2 2 2 2 2 2 2 2 2 2 2 2 3 3 5" xfId="6853"/>
    <cellStyle name="Стиль 1 2 2 2 2 2 2 2 2 2 2 2 2 2 2 3 3 6" xfId="6854"/>
    <cellStyle name="Стиль 1 2 2 2 2 2 2 2 2 2 2 2 2 2 2 3 3 7" xfId="6855"/>
    <cellStyle name="Стиль 1 2 2 2 2 2 2 2 2 2 2 2 2 2 2 3 3 8" xfId="6856"/>
    <cellStyle name="Стиль 1 2 2 2 2 2 2 2 2 2 2 2 2 2 2 3 3 9" xfId="6857"/>
    <cellStyle name="Стиль 1 2 2 2 2 2 2 2 2 2 2 2 2 2 2 3 4" xfId="6858"/>
    <cellStyle name="Стиль 1 2 2 2 2 2 2 2 2 2 2 2 2 2 2 3 5" xfId="6859"/>
    <cellStyle name="Стиль 1 2 2 2 2 2 2 2 2 2 2 2 2 2 2 3 6" xfId="6860"/>
    <cellStyle name="Стиль 1 2 2 2 2 2 2 2 2 2 2 2 2 2 2 3 7" xfId="6861"/>
    <cellStyle name="Стиль 1 2 2 2 2 2 2 2 2 2 2 2 2 2 2 3 8" xfId="6862"/>
    <cellStyle name="Стиль 1 2 2 2 2 2 2 2 2 2 2 2 2 2 2 3 9" xfId="6863"/>
    <cellStyle name="Стиль 1 2 2 2 2 2 2 2 2 2 2 2 2 2 2 4" xfId="6864"/>
    <cellStyle name="Стиль 1 2 2 2 2 2 2 2 2 2 2 2 2 2 2 5" xfId="6865"/>
    <cellStyle name="Стиль 1 2 2 2 2 2 2 2 2 2 2 2 2 2 2 5 10" xfId="6866"/>
    <cellStyle name="Стиль 1 2 2 2 2 2 2 2 2 2 2 2 2 2 2 5 2" xfId="6867"/>
    <cellStyle name="Стиль 1 2 2 2 2 2 2 2 2 2 2 2 2 2 2 5 2 10" xfId="6868"/>
    <cellStyle name="Стиль 1 2 2 2 2 2 2 2 2 2 2 2 2 2 2 5 2 2" xfId="6869"/>
    <cellStyle name="Стиль 1 2 2 2 2 2 2 2 2 2 2 2 2 2 2 5 2 3" xfId="6870"/>
    <cellStyle name="Стиль 1 2 2 2 2 2 2 2 2 2 2 2 2 2 2 5 2 4" xfId="6871"/>
    <cellStyle name="Стиль 1 2 2 2 2 2 2 2 2 2 2 2 2 2 2 5 2 5" xfId="6872"/>
    <cellStyle name="Стиль 1 2 2 2 2 2 2 2 2 2 2 2 2 2 2 5 2 6" xfId="6873"/>
    <cellStyle name="Стиль 1 2 2 2 2 2 2 2 2 2 2 2 2 2 2 5 2 7" xfId="6874"/>
    <cellStyle name="Стиль 1 2 2 2 2 2 2 2 2 2 2 2 2 2 2 5 2 8" xfId="6875"/>
    <cellStyle name="Стиль 1 2 2 2 2 2 2 2 2 2 2 2 2 2 2 5 2 9" xfId="6876"/>
    <cellStyle name="Стиль 1 2 2 2 2 2 2 2 2 2 2 2 2 2 2 5 3" xfId="6877"/>
    <cellStyle name="Стиль 1 2 2 2 2 2 2 2 2 2 2 2 2 2 2 5 4" xfId="6878"/>
    <cellStyle name="Стиль 1 2 2 2 2 2 2 2 2 2 2 2 2 2 2 5 5" xfId="6879"/>
    <cellStyle name="Стиль 1 2 2 2 2 2 2 2 2 2 2 2 2 2 2 5 6" xfId="6880"/>
    <cellStyle name="Стиль 1 2 2 2 2 2 2 2 2 2 2 2 2 2 2 5 7" xfId="6881"/>
    <cellStyle name="Стиль 1 2 2 2 2 2 2 2 2 2 2 2 2 2 2 5 8" xfId="6882"/>
    <cellStyle name="Стиль 1 2 2 2 2 2 2 2 2 2 2 2 2 2 2 5 9" xfId="6883"/>
    <cellStyle name="Стиль 1 2 2 2 2 2 2 2 2 2 2 2 2 2 2 6" xfId="6884"/>
    <cellStyle name="Стиль 1 2 2 2 2 2 2 2 2 2 2 2 2 2 2 7" xfId="6885"/>
    <cellStyle name="Стиль 1 2 2 2 2 2 2 2 2 2 2 2 2 2 2 8" xfId="6886"/>
    <cellStyle name="Стиль 1 2 2 2 2 2 2 2 2 2 2 2 2 2 2 9" xfId="6887"/>
    <cellStyle name="Стиль 1 2 2 2 2 2 2 2 2 2 2 2 2 2 20" xfId="6888"/>
    <cellStyle name="Стиль 1 2 2 2 2 2 2 2 2 2 2 2 2 2 3" xfId="6889"/>
    <cellStyle name="Стиль 1 2 2 2 2 2 2 2 2 2 2 2 2 2 3 10" xfId="6890"/>
    <cellStyle name="Стиль 1 2 2 2 2 2 2 2 2 2 2 2 2 2 3 11" xfId="6891"/>
    <cellStyle name="Стиль 1 2 2 2 2 2 2 2 2 2 2 2 2 2 3 2" xfId="6892"/>
    <cellStyle name="Стиль 1 2 2 2 2 2 2 2 2 2 2 2 2 2 3 2 10" xfId="6893"/>
    <cellStyle name="Стиль 1 2 2 2 2 2 2 2 2 2 2 2 2 2 3 2 11" xfId="6894"/>
    <cellStyle name="Стиль 1 2 2 2 2 2 2 2 2 2 2 2 2 2 3 2 2" xfId="6895"/>
    <cellStyle name="Стиль 1 2 2 2 2 2 2 2 2 2 2 2 2 2 3 2 2 10" xfId="6896"/>
    <cellStyle name="Стиль 1 2 2 2 2 2 2 2 2 2 2 2 2 2 3 2 2 2" xfId="6897"/>
    <cellStyle name="Стиль 1 2 2 2 2 2 2 2 2 2 2 2 2 2 3 2 2 2 10" xfId="6898"/>
    <cellStyle name="Стиль 1 2 2 2 2 2 2 2 2 2 2 2 2 2 3 2 2 2 2" xfId="6899"/>
    <cellStyle name="Стиль 1 2 2 2 2 2 2 2 2 2 2 2 2 2 3 2 2 2 3" xfId="6900"/>
    <cellStyle name="Стиль 1 2 2 2 2 2 2 2 2 2 2 2 2 2 3 2 2 2 4" xfId="6901"/>
    <cellStyle name="Стиль 1 2 2 2 2 2 2 2 2 2 2 2 2 2 3 2 2 2 5" xfId="6902"/>
    <cellStyle name="Стиль 1 2 2 2 2 2 2 2 2 2 2 2 2 2 3 2 2 2 6" xfId="6903"/>
    <cellStyle name="Стиль 1 2 2 2 2 2 2 2 2 2 2 2 2 2 3 2 2 2 7" xfId="6904"/>
    <cellStyle name="Стиль 1 2 2 2 2 2 2 2 2 2 2 2 2 2 3 2 2 2 8" xfId="6905"/>
    <cellStyle name="Стиль 1 2 2 2 2 2 2 2 2 2 2 2 2 2 3 2 2 2 9" xfId="6906"/>
    <cellStyle name="Стиль 1 2 2 2 2 2 2 2 2 2 2 2 2 2 3 2 2 3" xfId="6907"/>
    <cellStyle name="Стиль 1 2 2 2 2 2 2 2 2 2 2 2 2 2 3 2 2 4" xfId="6908"/>
    <cellStyle name="Стиль 1 2 2 2 2 2 2 2 2 2 2 2 2 2 3 2 2 5" xfId="6909"/>
    <cellStyle name="Стиль 1 2 2 2 2 2 2 2 2 2 2 2 2 2 3 2 2 6" xfId="6910"/>
    <cellStyle name="Стиль 1 2 2 2 2 2 2 2 2 2 2 2 2 2 3 2 2 7" xfId="6911"/>
    <cellStyle name="Стиль 1 2 2 2 2 2 2 2 2 2 2 2 2 2 3 2 2 8" xfId="6912"/>
    <cellStyle name="Стиль 1 2 2 2 2 2 2 2 2 2 2 2 2 2 3 2 2 9" xfId="6913"/>
    <cellStyle name="Стиль 1 2 2 2 2 2 2 2 2 2 2 2 2 2 3 2 3" xfId="6914"/>
    <cellStyle name="Стиль 1 2 2 2 2 2 2 2 2 2 2 2 2 2 3 2 4" xfId="6915"/>
    <cellStyle name="Стиль 1 2 2 2 2 2 2 2 2 2 2 2 2 2 3 2 5" xfId="6916"/>
    <cellStyle name="Стиль 1 2 2 2 2 2 2 2 2 2 2 2 2 2 3 2 6" xfId="6917"/>
    <cellStyle name="Стиль 1 2 2 2 2 2 2 2 2 2 2 2 2 2 3 2 7" xfId="6918"/>
    <cellStyle name="Стиль 1 2 2 2 2 2 2 2 2 2 2 2 2 2 3 2 8" xfId="6919"/>
    <cellStyle name="Стиль 1 2 2 2 2 2 2 2 2 2 2 2 2 2 3 2 9" xfId="6920"/>
    <cellStyle name="Стиль 1 2 2 2 2 2 2 2 2 2 2 2 2 2 3 3" xfId="6921"/>
    <cellStyle name="Стиль 1 2 2 2 2 2 2 2 2 2 2 2 2 2 3 3 10" xfId="6922"/>
    <cellStyle name="Стиль 1 2 2 2 2 2 2 2 2 2 2 2 2 2 3 3 2" xfId="6923"/>
    <cellStyle name="Стиль 1 2 2 2 2 2 2 2 2 2 2 2 2 2 3 3 3" xfId="6924"/>
    <cellStyle name="Стиль 1 2 2 2 2 2 2 2 2 2 2 2 2 2 3 3 4" xfId="6925"/>
    <cellStyle name="Стиль 1 2 2 2 2 2 2 2 2 2 2 2 2 2 3 3 5" xfId="6926"/>
    <cellStyle name="Стиль 1 2 2 2 2 2 2 2 2 2 2 2 2 2 3 3 6" xfId="6927"/>
    <cellStyle name="Стиль 1 2 2 2 2 2 2 2 2 2 2 2 2 2 3 3 7" xfId="6928"/>
    <cellStyle name="Стиль 1 2 2 2 2 2 2 2 2 2 2 2 2 2 3 3 8" xfId="6929"/>
    <cellStyle name="Стиль 1 2 2 2 2 2 2 2 2 2 2 2 2 2 3 3 9" xfId="6930"/>
    <cellStyle name="Стиль 1 2 2 2 2 2 2 2 2 2 2 2 2 2 3 4" xfId="6931"/>
    <cellStyle name="Стиль 1 2 2 2 2 2 2 2 2 2 2 2 2 2 3 5" xfId="6932"/>
    <cellStyle name="Стиль 1 2 2 2 2 2 2 2 2 2 2 2 2 2 3 6" xfId="6933"/>
    <cellStyle name="Стиль 1 2 2 2 2 2 2 2 2 2 2 2 2 2 3 7" xfId="6934"/>
    <cellStyle name="Стиль 1 2 2 2 2 2 2 2 2 2 2 2 2 2 3 8" xfId="6935"/>
    <cellStyle name="Стиль 1 2 2 2 2 2 2 2 2 2 2 2 2 2 3 9" xfId="6936"/>
    <cellStyle name="Стиль 1 2 2 2 2 2 2 2 2 2 2 2 2 2 4" xfId="6937"/>
    <cellStyle name="Стиль 1 2 2 2 2 2 2 2 2 2 2 2 2 2 5" xfId="6938"/>
    <cellStyle name="Стиль 1 2 2 2 2 2 2 2 2 2 2 2 2 2 6" xfId="6939"/>
    <cellStyle name="Стиль 1 2 2 2 2 2 2 2 2 2 2 2 2 2 6 10" xfId="6940"/>
    <cellStyle name="Стиль 1 2 2 2 2 2 2 2 2 2 2 2 2 2 6 2" xfId="6941"/>
    <cellStyle name="Стиль 1 2 2 2 2 2 2 2 2 2 2 2 2 2 6 2 10" xfId="6942"/>
    <cellStyle name="Стиль 1 2 2 2 2 2 2 2 2 2 2 2 2 2 6 2 2" xfId="6943"/>
    <cellStyle name="Стиль 1 2 2 2 2 2 2 2 2 2 2 2 2 2 6 2 3" xfId="6944"/>
    <cellStyle name="Стиль 1 2 2 2 2 2 2 2 2 2 2 2 2 2 6 2 4" xfId="6945"/>
    <cellStyle name="Стиль 1 2 2 2 2 2 2 2 2 2 2 2 2 2 6 2 5" xfId="6946"/>
    <cellStyle name="Стиль 1 2 2 2 2 2 2 2 2 2 2 2 2 2 6 2 6" xfId="6947"/>
    <cellStyle name="Стиль 1 2 2 2 2 2 2 2 2 2 2 2 2 2 6 2 7" xfId="6948"/>
    <cellStyle name="Стиль 1 2 2 2 2 2 2 2 2 2 2 2 2 2 6 2 8" xfId="6949"/>
    <cellStyle name="Стиль 1 2 2 2 2 2 2 2 2 2 2 2 2 2 6 2 9" xfId="6950"/>
    <cellStyle name="Стиль 1 2 2 2 2 2 2 2 2 2 2 2 2 2 6 3" xfId="6951"/>
    <cellStyle name="Стиль 1 2 2 2 2 2 2 2 2 2 2 2 2 2 6 4" xfId="6952"/>
    <cellStyle name="Стиль 1 2 2 2 2 2 2 2 2 2 2 2 2 2 6 5" xfId="6953"/>
    <cellStyle name="Стиль 1 2 2 2 2 2 2 2 2 2 2 2 2 2 6 6" xfId="6954"/>
    <cellStyle name="Стиль 1 2 2 2 2 2 2 2 2 2 2 2 2 2 6 7" xfId="6955"/>
    <cellStyle name="Стиль 1 2 2 2 2 2 2 2 2 2 2 2 2 2 6 8" xfId="6956"/>
    <cellStyle name="Стиль 1 2 2 2 2 2 2 2 2 2 2 2 2 2 6 9" xfId="6957"/>
    <cellStyle name="Стиль 1 2 2 2 2 2 2 2 2 2 2 2 2 2 7" xfId="6958"/>
    <cellStyle name="Стиль 1 2 2 2 2 2 2 2 2 2 2 2 2 2 8" xfId="6959"/>
    <cellStyle name="Стиль 1 2 2 2 2 2 2 2 2 2 2 2 2 2 9" xfId="6960"/>
    <cellStyle name="Стиль 1 2 2 2 2 2 2 2 2 2 2 2 2 20" xfId="6961"/>
    <cellStyle name="Стиль 1 2 2 2 2 2 2 2 2 2 2 2 2 3" xfId="6962"/>
    <cellStyle name="Стиль 1 2 2 2 2 2 2 2 2 2 2 2 2 3 10" xfId="6963"/>
    <cellStyle name="Стиль 1 2 2 2 2 2 2 2 2 2 2 2 2 3 11" xfId="6964"/>
    <cellStyle name="Стиль 1 2 2 2 2 2 2 2 2 2 2 2 2 3 12" xfId="6965"/>
    <cellStyle name="Стиль 1 2 2 2 2 2 2 2 2 2 2 2 2 3 13" xfId="6966"/>
    <cellStyle name="Стиль 1 2 2 2 2 2 2 2 2 2 2 2 2 3 14" xfId="6967"/>
    <cellStyle name="Стиль 1 2 2 2 2 2 2 2 2 2 2 2 2 3 2" xfId="6968"/>
    <cellStyle name="Стиль 1 2 2 2 2 2 2 2 2 2 2 2 2 3 2 10" xfId="6969"/>
    <cellStyle name="Стиль 1 2 2 2 2 2 2 2 2 2 2 2 2 3 2 11" xfId="6970"/>
    <cellStyle name="Стиль 1 2 2 2 2 2 2 2 2 2 2 2 2 3 2 2" xfId="6971"/>
    <cellStyle name="Стиль 1 2 2 2 2 2 2 2 2 2 2 2 2 3 2 2 10" xfId="6972"/>
    <cellStyle name="Стиль 1 2 2 2 2 2 2 2 2 2 2 2 2 3 2 2 11" xfId="6973"/>
    <cellStyle name="Стиль 1 2 2 2 2 2 2 2 2 2 2 2 2 3 2 2 2" xfId="6974"/>
    <cellStyle name="Стиль 1 2 2 2 2 2 2 2 2 2 2 2 2 3 2 2 2 10" xfId="6975"/>
    <cellStyle name="Стиль 1 2 2 2 2 2 2 2 2 2 2 2 2 3 2 2 2 2" xfId="6976"/>
    <cellStyle name="Стиль 1 2 2 2 2 2 2 2 2 2 2 2 2 3 2 2 2 2 10" xfId="6977"/>
    <cellStyle name="Стиль 1 2 2 2 2 2 2 2 2 2 2 2 2 3 2 2 2 2 2" xfId="6978"/>
    <cellStyle name="Стиль 1 2 2 2 2 2 2 2 2 2 2 2 2 3 2 2 2 2 3" xfId="6979"/>
    <cellStyle name="Стиль 1 2 2 2 2 2 2 2 2 2 2 2 2 3 2 2 2 2 4" xfId="6980"/>
    <cellStyle name="Стиль 1 2 2 2 2 2 2 2 2 2 2 2 2 3 2 2 2 2 5" xfId="6981"/>
    <cellStyle name="Стиль 1 2 2 2 2 2 2 2 2 2 2 2 2 3 2 2 2 2 6" xfId="6982"/>
    <cellStyle name="Стиль 1 2 2 2 2 2 2 2 2 2 2 2 2 3 2 2 2 2 7" xfId="6983"/>
    <cellStyle name="Стиль 1 2 2 2 2 2 2 2 2 2 2 2 2 3 2 2 2 2 8" xfId="6984"/>
    <cellStyle name="Стиль 1 2 2 2 2 2 2 2 2 2 2 2 2 3 2 2 2 2 9" xfId="6985"/>
    <cellStyle name="Стиль 1 2 2 2 2 2 2 2 2 2 2 2 2 3 2 2 2 3" xfId="6986"/>
    <cellStyle name="Стиль 1 2 2 2 2 2 2 2 2 2 2 2 2 3 2 2 2 4" xfId="6987"/>
    <cellStyle name="Стиль 1 2 2 2 2 2 2 2 2 2 2 2 2 3 2 2 2 5" xfId="6988"/>
    <cellStyle name="Стиль 1 2 2 2 2 2 2 2 2 2 2 2 2 3 2 2 2 6" xfId="6989"/>
    <cellStyle name="Стиль 1 2 2 2 2 2 2 2 2 2 2 2 2 3 2 2 2 7" xfId="6990"/>
    <cellStyle name="Стиль 1 2 2 2 2 2 2 2 2 2 2 2 2 3 2 2 2 8" xfId="6991"/>
    <cellStyle name="Стиль 1 2 2 2 2 2 2 2 2 2 2 2 2 3 2 2 2 9" xfId="6992"/>
    <cellStyle name="Стиль 1 2 2 2 2 2 2 2 2 2 2 2 2 3 2 2 3" xfId="6993"/>
    <cellStyle name="Стиль 1 2 2 2 2 2 2 2 2 2 2 2 2 3 2 2 4" xfId="6994"/>
    <cellStyle name="Стиль 1 2 2 2 2 2 2 2 2 2 2 2 2 3 2 2 5" xfId="6995"/>
    <cellStyle name="Стиль 1 2 2 2 2 2 2 2 2 2 2 2 2 3 2 2 6" xfId="6996"/>
    <cellStyle name="Стиль 1 2 2 2 2 2 2 2 2 2 2 2 2 3 2 2 7" xfId="6997"/>
    <cellStyle name="Стиль 1 2 2 2 2 2 2 2 2 2 2 2 2 3 2 2 8" xfId="6998"/>
    <cellStyle name="Стиль 1 2 2 2 2 2 2 2 2 2 2 2 2 3 2 2 9" xfId="6999"/>
    <cellStyle name="Стиль 1 2 2 2 2 2 2 2 2 2 2 2 2 3 2 3" xfId="7000"/>
    <cellStyle name="Стиль 1 2 2 2 2 2 2 2 2 2 2 2 2 3 2 3 10" xfId="7001"/>
    <cellStyle name="Стиль 1 2 2 2 2 2 2 2 2 2 2 2 2 3 2 3 2" xfId="7002"/>
    <cellStyle name="Стиль 1 2 2 2 2 2 2 2 2 2 2 2 2 3 2 3 3" xfId="7003"/>
    <cellStyle name="Стиль 1 2 2 2 2 2 2 2 2 2 2 2 2 3 2 3 4" xfId="7004"/>
    <cellStyle name="Стиль 1 2 2 2 2 2 2 2 2 2 2 2 2 3 2 3 5" xfId="7005"/>
    <cellStyle name="Стиль 1 2 2 2 2 2 2 2 2 2 2 2 2 3 2 3 6" xfId="7006"/>
    <cellStyle name="Стиль 1 2 2 2 2 2 2 2 2 2 2 2 2 3 2 3 7" xfId="7007"/>
    <cellStyle name="Стиль 1 2 2 2 2 2 2 2 2 2 2 2 2 3 2 3 8" xfId="7008"/>
    <cellStyle name="Стиль 1 2 2 2 2 2 2 2 2 2 2 2 2 3 2 3 9" xfId="7009"/>
    <cellStyle name="Стиль 1 2 2 2 2 2 2 2 2 2 2 2 2 3 2 4" xfId="7010"/>
    <cellStyle name="Стиль 1 2 2 2 2 2 2 2 2 2 2 2 2 3 2 5" xfId="7011"/>
    <cellStyle name="Стиль 1 2 2 2 2 2 2 2 2 2 2 2 2 3 2 6" xfId="7012"/>
    <cellStyle name="Стиль 1 2 2 2 2 2 2 2 2 2 2 2 2 3 2 7" xfId="7013"/>
    <cellStyle name="Стиль 1 2 2 2 2 2 2 2 2 2 2 2 2 3 2 8" xfId="7014"/>
    <cellStyle name="Стиль 1 2 2 2 2 2 2 2 2 2 2 2 2 3 2 9" xfId="7015"/>
    <cellStyle name="Стиль 1 2 2 2 2 2 2 2 2 2 2 2 2 3 3" xfId="7016"/>
    <cellStyle name="Стиль 1 2 2 2 2 2 2 2 2 2 2 2 2 3 4" xfId="7017"/>
    <cellStyle name="Стиль 1 2 2 2 2 2 2 2 2 2 2 2 2 3 5" xfId="7018"/>
    <cellStyle name="Стиль 1 2 2 2 2 2 2 2 2 2 2 2 2 3 5 10" xfId="7019"/>
    <cellStyle name="Стиль 1 2 2 2 2 2 2 2 2 2 2 2 2 3 5 2" xfId="7020"/>
    <cellStyle name="Стиль 1 2 2 2 2 2 2 2 2 2 2 2 2 3 5 2 10" xfId="7021"/>
    <cellStyle name="Стиль 1 2 2 2 2 2 2 2 2 2 2 2 2 3 5 2 2" xfId="7022"/>
    <cellStyle name="Стиль 1 2 2 2 2 2 2 2 2 2 2 2 2 3 5 2 3" xfId="7023"/>
    <cellStyle name="Стиль 1 2 2 2 2 2 2 2 2 2 2 2 2 3 5 2 4" xfId="7024"/>
    <cellStyle name="Стиль 1 2 2 2 2 2 2 2 2 2 2 2 2 3 5 2 5" xfId="7025"/>
    <cellStyle name="Стиль 1 2 2 2 2 2 2 2 2 2 2 2 2 3 5 2 6" xfId="7026"/>
    <cellStyle name="Стиль 1 2 2 2 2 2 2 2 2 2 2 2 2 3 5 2 7" xfId="7027"/>
    <cellStyle name="Стиль 1 2 2 2 2 2 2 2 2 2 2 2 2 3 5 2 8" xfId="7028"/>
    <cellStyle name="Стиль 1 2 2 2 2 2 2 2 2 2 2 2 2 3 5 2 9" xfId="7029"/>
    <cellStyle name="Стиль 1 2 2 2 2 2 2 2 2 2 2 2 2 3 5 3" xfId="7030"/>
    <cellStyle name="Стиль 1 2 2 2 2 2 2 2 2 2 2 2 2 3 5 4" xfId="7031"/>
    <cellStyle name="Стиль 1 2 2 2 2 2 2 2 2 2 2 2 2 3 5 5" xfId="7032"/>
    <cellStyle name="Стиль 1 2 2 2 2 2 2 2 2 2 2 2 2 3 5 6" xfId="7033"/>
    <cellStyle name="Стиль 1 2 2 2 2 2 2 2 2 2 2 2 2 3 5 7" xfId="7034"/>
    <cellStyle name="Стиль 1 2 2 2 2 2 2 2 2 2 2 2 2 3 5 8" xfId="7035"/>
    <cellStyle name="Стиль 1 2 2 2 2 2 2 2 2 2 2 2 2 3 5 9" xfId="7036"/>
    <cellStyle name="Стиль 1 2 2 2 2 2 2 2 2 2 2 2 2 3 6" xfId="7037"/>
    <cellStyle name="Стиль 1 2 2 2 2 2 2 2 2 2 2 2 2 3 7" xfId="7038"/>
    <cellStyle name="Стиль 1 2 2 2 2 2 2 2 2 2 2 2 2 3 8" xfId="7039"/>
    <cellStyle name="Стиль 1 2 2 2 2 2 2 2 2 2 2 2 2 3 9" xfId="7040"/>
    <cellStyle name="Стиль 1 2 2 2 2 2 2 2 2 2 2 2 2 4" xfId="7041"/>
    <cellStyle name="Стиль 1 2 2 2 2 2 2 2 2 2 2 2 2 4 10" xfId="7042"/>
    <cellStyle name="Стиль 1 2 2 2 2 2 2 2 2 2 2 2 2 4 11" xfId="7043"/>
    <cellStyle name="Стиль 1 2 2 2 2 2 2 2 2 2 2 2 2 4 2" xfId="7044"/>
    <cellStyle name="Стиль 1 2 2 2 2 2 2 2 2 2 2 2 2 4 2 10" xfId="7045"/>
    <cellStyle name="Стиль 1 2 2 2 2 2 2 2 2 2 2 2 2 4 2 11" xfId="7046"/>
    <cellStyle name="Стиль 1 2 2 2 2 2 2 2 2 2 2 2 2 4 2 2" xfId="7047"/>
    <cellStyle name="Стиль 1 2 2 2 2 2 2 2 2 2 2 2 2 4 2 2 10" xfId="7048"/>
    <cellStyle name="Стиль 1 2 2 2 2 2 2 2 2 2 2 2 2 4 2 2 2" xfId="7049"/>
    <cellStyle name="Стиль 1 2 2 2 2 2 2 2 2 2 2 2 2 4 2 2 2 10" xfId="7050"/>
    <cellStyle name="Стиль 1 2 2 2 2 2 2 2 2 2 2 2 2 4 2 2 2 2" xfId="7051"/>
    <cellStyle name="Стиль 1 2 2 2 2 2 2 2 2 2 2 2 2 4 2 2 2 3" xfId="7052"/>
    <cellStyle name="Стиль 1 2 2 2 2 2 2 2 2 2 2 2 2 4 2 2 2 4" xfId="7053"/>
    <cellStyle name="Стиль 1 2 2 2 2 2 2 2 2 2 2 2 2 4 2 2 2 5" xfId="7054"/>
    <cellStyle name="Стиль 1 2 2 2 2 2 2 2 2 2 2 2 2 4 2 2 2 6" xfId="7055"/>
    <cellStyle name="Стиль 1 2 2 2 2 2 2 2 2 2 2 2 2 4 2 2 2 7" xfId="7056"/>
    <cellStyle name="Стиль 1 2 2 2 2 2 2 2 2 2 2 2 2 4 2 2 2 8" xfId="7057"/>
    <cellStyle name="Стиль 1 2 2 2 2 2 2 2 2 2 2 2 2 4 2 2 2 9" xfId="7058"/>
    <cellStyle name="Стиль 1 2 2 2 2 2 2 2 2 2 2 2 2 4 2 2 3" xfId="7059"/>
    <cellStyle name="Стиль 1 2 2 2 2 2 2 2 2 2 2 2 2 4 2 2 4" xfId="7060"/>
    <cellStyle name="Стиль 1 2 2 2 2 2 2 2 2 2 2 2 2 4 2 2 5" xfId="7061"/>
    <cellStyle name="Стиль 1 2 2 2 2 2 2 2 2 2 2 2 2 4 2 2 6" xfId="7062"/>
    <cellStyle name="Стиль 1 2 2 2 2 2 2 2 2 2 2 2 2 4 2 2 7" xfId="7063"/>
    <cellStyle name="Стиль 1 2 2 2 2 2 2 2 2 2 2 2 2 4 2 2 8" xfId="7064"/>
    <cellStyle name="Стиль 1 2 2 2 2 2 2 2 2 2 2 2 2 4 2 2 9" xfId="7065"/>
    <cellStyle name="Стиль 1 2 2 2 2 2 2 2 2 2 2 2 2 4 2 3" xfId="7066"/>
    <cellStyle name="Стиль 1 2 2 2 2 2 2 2 2 2 2 2 2 4 2 4" xfId="7067"/>
    <cellStyle name="Стиль 1 2 2 2 2 2 2 2 2 2 2 2 2 4 2 5" xfId="7068"/>
    <cellStyle name="Стиль 1 2 2 2 2 2 2 2 2 2 2 2 2 4 2 6" xfId="7069"/>
    <cellStyle name="Стиль 1 2 2 2 2 2 2 2 2 2 2 2 2 4 2 7" xfId="7070"/>
    <cellStyle name="Стиль 1 2 2 2 2 2 2 2 2 2 2 2 2 4 2 8" xfId="7071"/>
    <cellStyle name="Стиль 1 2 2 2 2 2 2 2 2 2 2 2 2 4 2 9" xfId="7072"/>
    <cellStyle name="Стиль 1 2 2 2 2 2 2 2 2 2 2 2 2 4 3" xfId="7073"/>
    <cellStyle name="Стиль 1 2 2 2 2 2 2 2 2 2 2 2 2 4 3 10" xfId="7074"/>
    <cellStyle name="Стиль 1 2 2 2 2 2 2 2 2 2 2 2 2 4 3 2" xfId="7075"/>
    <cellStyle name="Стиль 1 2 2 2 2 2 2 2 2 2 2 2 2 4 3 3" xfId="7076"/>
    <cellStyle name="Стиль 1 2 2 2 2 2 2 2 2 2 2 2 2 4 3 4" xfId="7077"/>
    <cellStyle name="Стиль 1 2 2 2 2 2 2 2 2 2 2 2 2 4 3 5" xfId="7078"/>
    <cellStyle name="Стиль 1 2 2 2 2 2 2 2 2 2 2 2 2 4 3 6" xfId="7079"/>
    <cellStyle name="Стиль 1 2 2 2 2 2 2 2 2 2 2 2 2 4 3 7" xfId="7080"/>
    <cellStyle name="Стиль 1 2 2 2 2 2 2 2 2 2 2 2 2 4 3 8" xfId="7081"/>
    <cellStyle name="Стиль 1 2 2 2 2 2 2 2 2 2 2 2 2 4 3 9" xfId="7082"/>
    <cellStyle name="Стиль 1 2 2 2 2 2 2 2 2 2 2 2 2 4 4" xfId="7083"/>
    <cellStyle name="Стиль 1 2 2 2 2 2 2 2 2 2 2 2 2 4 5" xfId="7084"/>
    <cellStyle name="Стиль 1 2 2 2 2 2 2 2 2 2 2 2 2 4 6" xfId="7085"/>
    <cellStyle name="Стиль 1 2 2 2 2 2 2 2 2 2 2 2 2 4 7" xfId="7086"/>
    <cellStyle name="Стиль 1 2 2 2 2 2 2 2 2 2 2 2 2 4 8" xfId="7087"/>
    <cellStyle name="Стиль 1 2 2 2 2 2 2 2 2 2 2 2 2 4 9" xfId="7088"/>
    <cellStyle name="Стиль 1 2 2 2 2 2 2 2 2 2 2 2 2 5" xfId="7089"/>
    <cellStyle name="Стиль 1 2 2 2 2 2 2 2 2 2 2 2 2 6" xfId="7090"/>
    <cellStyle name="Стиль 1 2 2 2 2 2 2 2 2 2 2 2 2 6 10" xfId="7091"/>
    <cellStyle name="Стиль 1 2 2 2 2 2 2 2 2 2 2 2 2 6 2" xfId="7092"/>
    <cellStyle name="Стиль 1 2 2 2 2 2 2 2 2 2 2 2 2 6 2 10" xfId="7093"/>
    <cellStyle name="Стиль 1 2 2 2 2 2 2 2 2 2 2 2 2 6 2 2" xfId="7094"/>
    <cellStyle name="Стиль 1 2 2 2 2 2 2 2 2 2 2 2 2 6 2 3" xfId="7095"/>
    <cellStyle name="Стиль 1 2 2 2 2 2 2 2 2 2 2 2 2 6 2 4" xfId="7096"/>
    <cellStyle name="Стиль 1 2 2 2 2 2 2 2 2 2 2 2 2 6 2 5" xfId="7097"/>
    <cellStyle name="Стиль 1 2 2 2 2 2 2 2 2 2 2 2 2 6 2 6" xfId="7098"/>
    <cellStyle name="Стиль 1 2 2 2 2 2 2 2 2 2 2 2 2 6 2 7" xfId="7099"/>
    <cellStyle name="Стиль 1 2 2 2 2 2 2 2 2 2 2 2 2 6 2 8" xfId="7100"/>
    <cellStyle name="Стиль 1 2 2 2 2 2 2 2 2 2 2 2 2 6 2 9" xfId="7101"/>
    <cellStyle name="Стиль 1 2 2 2 2 2 2 2 2 2 2 2 2 6 3" xfId="7102"/>
    <cellStyle name="Стиль 1 2 2 2 2 2 2 2 2 2 2 2 2 6 4" xfId="7103"/>
    <cellStyle name="Стиль 1 2 2 2 2 2 2 2 2 2 2 2 2 6 5" xfId="7104"/>
    <cellStyle name="Стиль 1 2 2 2 2 2 2 2 2 2 2 2 2 6 6" xfId="7105"/>
    <cellStyle name="Стиль 1 2 2 2 2 2 2 2 2 2 2 2 2 6 7" xfId="7106"/>
    <cellStyle name="Стиль 1 2 2 2 2 2 2 2 2 2 2 2 2 6 8" xfId="7107"/>
    <cellStyle name="Стиль 1 2 2 2 2 2 2 2 2 2 2 2 2 6 9" xfId="7108"/>
    <cellStyle name="Стиль 1 2 2 2 2 2 2 2 2 2 2 2 2 7" xfId="7109"/>
    <cellStyle name="Стиль 1 2 2 2 2 2 2 2 2 2 2 2 2 8" xfId="7110"/>
    <cellStyle name="Стиль 1 2 2 2 2 2 2 2 2 2 2 2 2 9" xfId="7111"/>
    <cellStyle name="Стиль 1 2 2 2 2 2 2 2 2 2 2 2 20" xfId="7112"/>
    <cellStyle name="Стиль 1 2 2 2 2 2 2 2 2 2 2 2 3" xfId="7113"/>
    <cellStyle name="Стиль 1 2 2 2 2 2 2 2 2 2 2 2 3 10" xfId="7114"/>
    <cellStyle name="Стиль 1 2 2 2 2 2 2 2 2 2 2 2 3 11" xfId="7115"/>
    <cellStyle name="Стиль 1 2 2 2 2 2 2 2 2 2 2 2 3 12" xfId="7116"/>
    <cellStyle name="Стиль 1 2 2 2 2 2 2 2 2 2 2 2 3 13" xfId="7117"/>
    <cellStyle name="Стиль 1 2 2 2 2 2 2 2 2 2 2 2 3 14" xfId="7118"/>
    <cellStyle name="Стиль 1 2 2 2 2 2 2 2 2 2 2 2 3 2" xfId="7119"/>
    <cellStyle name="Стиль 1 2 2 2 2 2 2 2 2 2 2 2 3 2 10" xfId="7120"/>
    <cellStyle name="Стиль 1 2 2 2 2 2 2 2 2 2 2 2 3 2 11" xfId="7121"/>
    <cellStyle name="Стиль 1 2 2 2 2 2 2 2 2 2 2 2 3 2 2" xfId="7122"/>
    <cellStyle name="Стиль 1 2 2 2 2 2 2 2 2 2 2 2 3 2 2 10" xfId="7123"/>
    <cellStyle name="Стиль 1 2 2 2 2 2 2 2 2 2 2 2 3 2 2 11" xfId="7124"/>
    <cellStyle name="Стиль 1 2 2 2 2 2 2 2 2 2 2 2 3 2 2 2" xfId="7125"/>
    <cellStyle name="Стиль 1 2 2 2 2 2 2 2 2 2 2 2 3 2 2 2 10" xfId="7126"/>
    <cellStyle name="Стиль 1 2 2 2 2 2 2 2 2 2 2 2 3 2 2 2 2" xfId="7127"/>
    <cellStyle name="Стиль 1 2 2 2 2 2 2 2 2 2 2 2 3 2 2 2 2 10" xfId="7128"/>
    <cellStyle name="Стиль 1 2 2 2 2 2 2 2 2 2 2 2 3 2 2 2 2 2" xfId="7129"/>
    <cellStyle name="Стиль 1 2 2 2 2 2 2 2 2 2 2 2 3 2 2 2 2 3" xfId="7130"/>
    <cellStyle name="Стиль 1 2 2 2 2 2 2 2 2 2 2 2 3 2 2 2 2 4" xfId="7131"/>
    <cellStyle name="Стиль 1 2 2 2 2 2 2 2 2 2 2 2 3 2 2 2 2 5" xfId="7132"/>
    <cellStyle name="Стиль 1 2 2 2 2 2 2 2 2 2 2 2 3 2 2 2 2 6" xfId="7133"/>
    <cellStyle name="Стиль 1 2 2 2 2 2 2 2 2 2 2 2 3 2 2 2 2 7" xfId="7134"/>
    <cellStyle name="Стиль 1 2 2 2 2 2 2 2 2 2 2 2 3 2 2 2 2 8" xfId="7135"/>
    <cellStyle name="Стиль 1 2 2 2 2 2 2 2 2 2 2 2 3 2 2 2 2 9" xfId="7136"/>
    <cellStyle name="Стиль 1 2 2 2 2 2 2 2 2 2 2 2 3 2 2 2 3" xfId="7137"/>
    <cellStyle name="Стиль 1 2 2 2 2 2 2 2 2 2 2 2 3 2 2 2 4" xfId="7138"/>
    <cellStyle name="Стиль 1 2 2 2 2 2 2 2 2 2 2 2 3 2 2 2 5" xfId="7139"/>
    <cellStyle name="Стиль 1 2 2 2 2 2 2 2 2 2 2 2 3 2 2 2 6" xfId="7140"/>
    <cellStyle name="Стиль 1 2 2 2 2 2 2 2 2 2 2 2 3 2 2 2 7" xfId="7141"/>
    <cellStyle name="Стиль 1 2 2 2 2 2 2 2 2 2 2 2 3 2 2 2 8" xfId="7142"/>
    <cellStyle name="Стиль 1 2 2 2 2 2 2 2 2 2 2 2 3 2 2 2 9" xfId="7143"/>
    <cellStyle name="Стиль 1 2 2 2 2 2 2 2 2 2 2 2 3 2 2 3" xfId="7144"/>
    <cellStyle name="Стиль 1 2 2 2 2 2 2 2 2 2 2 2 3 2 2 4" xfId="7145"/>
    <cellStyle name="Стиль 1 2 2 2 2 2 2 2 2 2 2 2 3 2 2 5" xfId="7146"/>
    <cellStyle name="Стиль 1 2 2 2 2 2 2 2 2 2 2 2 3 2 2 6" xfId="7147"/>
    <cellStyle name="Стиль 1 2 2 2 2 2 2 2 2 2 2 2 3 2 2 7" xfId="7148"/>
    <cellStyle name="Стиль 1 2 2 2 2 2 2 2 2 2 2 2 3 2 2 8" xfId="7149"/>
    <cellStyle name="Стиль 1 2 2 2 2 2 2 2 2 2 2 2 3 2 2 9" xfId="7150"/>
    <cellStyle name="Стиль 1 2 2 2 2 2 2 2 2 2 2 2 3 2 3" xfId="7151"/>
    <cellStyle name="Стиль 1 2 2 2 2 2 2 2 2 2 2 2 3 2 3 10" xfId="7152"/>
    <cellStyle name="Стиль 1 2 2 2 2 2 2 2 2 2 2 2 3 2 3 2" xfId="7153"/>
    <cellStyle name="Стиль 1 2 2 2 2 2 2 2 2 2 2 2 3 2 3 3" xfId="7154"/>
    <cellStyle name="Стиль 1 2 2 2 2 2 2 2 2 2 2 2 3 2 3 4" xfId="7155"/>
    <cellStyle name="Стиль 1 2 2 2 2 2 2 2 2 2 2 2 3 2 3 5" xfId="7156"/>
    <cellStyle name="Стиль 1 2 2 2 2 2 2 2 2 2 2 2 3 2 3 6" xfId="7157"/>
    <cellStyle name="Стиль 1 2 2 2 2 2 2 2 2 2 2 2 3 2 3 7" xfId="7158"/>
    <cellStyle name="Стиль 1 2 2 2 2 2 2 2 2 2 2 2 3 2 3 8" xfId="7159"/>
    <cellStyle name="Стиль 1 2 2 2 2 2 2 2 2 2 2 2 3 2 3 9" xfId="7160"/>
    <cellStyle name="Стиль 1 2 2 2 2 2 2 2 2 2 2 2 3 2 4" xfId="7161"/>
    <cellStyle name="Стиль 1 2 2 2 2 2 2 2 2 2 2 2 3 2 5" xfId="7162"/>
    <cellStyle name="Стиль 1 2 2 2 2 2 2 2 2 2 2 2 3 2 6" xfId="7163"/>
    <cellStyle name="Стиль 1 2 2 2 2 2 2 2 2 2 2 2 3 2 7" xfId="7164"/>
    <cellStyle name="Стиль 1 2 2 2 2 2 2 2 2 2 2 2 3 2 8" xfId="7165"/>
    <cellStyle name="Стиль 1 2 2 2 2 2 2 2 2 2 2 2 3 2 9" xfId="7166"/>
    <cellStyle name="Стиль 1 2 2 2 2 2 2 2 2 2 2 2 3 3" xfId="7167"/>
    <cellStyle name="Стиль 1 2 2 2 2 2 2 2 2 2 2 2 3 4" xfId="7168"/>
    <cellStyle name="Стиль 1 2 2 2 2 2 2 2 2 2 2 2 3 5" xfId="7169"/>
    <cellStyle name="Стиль 1 2 2 2 2 2 2 2 2 2 2 2 3 5 10" xfId="7170"/>
    <cellStyle name="Стиль 1 2 2 2 2 2 2 2 2 2 2 2 3 5 2" xfId="7171"/>
    <cellStyle name="Стиль 1 2 2 2 2 2 2 2 2 2 2 2 3 5 2 10" xfId="7172"/>
    <cellStyle name="Стиль 1 2 2 2 2 2 2 2 2 2 2 2 3 5 2 2" xfId="7173"/>
    <cellStyle name="Стиль 1 2 2 2 2 2 2 2 2 2 2 2 3 5 2 3" xfId="7174"/>
    <cellStyle name="Стиль 1 2 2 2 2 2 2 2 2 2 2 2 3 5 2 4" xfId="7175"/>
    <cellStyle name="Стиль 1 2 2 2 2 2 2 2 2 2 2 2 3 5 2 5" xfId="7176"/>
    <cellStyle name="Стиль 1 2 2 2 2 2 2 2 2 2 2 2 3 5 2 6" xfId="7177"/>
    <cellStyle name="Стиль 1 2 2 2 2 2 2 2 2 2 2 2 3 5 2 7" xfId="7178"/>
    <cellStyle name="Стиль 1 2 2 2 2 2 2 2 2 2 2 2 3 5 2 8" xfId="7179"/>
    <cellStyle name="Стиль 1 2 2 2 2 2 2 2 2 2 2 2 3 5 2 9" xfId="7180"/>
    <cellStyle name="Стиль 1 2 2 2 2 2 2 2 2 2 2 2 3 5 3" xfId="7181"/>
    <cellStyle name="Стиль 1 2 2 2 2 2 2 2 2 2 2 2 3 5 4" xfId="7182"/>
    <cellStyle name="Стиль 1 2 2 2 2 2 2 2 2 2 2 2 3 5 5" xfId="7183"/>
    <cellStyle name="Стиль 1 2 2 2 2 2 2 2 2 2 2 2 3 5 6" xfId="7184"/>
    <cellStyle name="Стиль 1 2 2 2 2 2 2 2 2 2 2 2 3 5 7" xfId="7185"/>
    <cellStyle name="Стиль 1 2 2 2 2 2 2 2 2 2 2 2 3 5 8" xfId="7186"/>
    <cellStyle name="Стиль 1 2 2 2 2 2 2 2 2 2 2 2 3 5 9" xfId="7187"/>
    <cellStyle name="Стиль 1 2 2 2 2 2 2 2 2 2 2 2 3 6" xfId="7188"/>
    <cellStyle name="Стиль 1 2 2 2 2 2 2 2 2 2 2 2 3 7" xfId="7189"/>
    <cellStyle name="Стиль 1 2 2 2 2 2 2 2 2 2 2 2 3 8" xfId="7190"/>
    <cellStyle name="Стиль 1 2 2 2 2 2 2 2 2 2 2 2 3 9" xfId="7191"/>
    <cellStyle name="Стиль 1 2 2 2 2 2 2 2 2 2 2 2 4" xfId="7192"/>
    <cellStyle name="Стиль 1 2 2 2 2 2 2 2 2 2 2 2 4 10" xfId="7193"/>
    <cellStyle name="Стиль 1 2 2 2 2 2 2 2 2 2 2 2 4 11" xfId="7194"/>
    <cellStyle name="Стиль 1 2 2 2 2 2 2 2 2 2 2 2 4 2" xfId="7195"/>
    <cellStyle name="Стиль 1 2 2 2 2 2 2 2 2 2 2 2 4 2 10" xfId="7196"/>
    <cellStyle name="Стиль 1 2 2 2 2 2 2 2 2 2 2 2 4 2 11" xfId="7197"/>
    <cellStyle name="Стиль 1 2 2 2 2 2 2 2 2 2 2 2 4 2 2" xfId="7198"/>
    <cellStyle name="Стиль 1 2 2 2 2 2 2 2 2 2 2 2 4 2 2 10" xfId="7199"/>
    <cellStyle name="Стиль 1 2 2 2 2 2 2 2 2 2 2 2 4 2 2 2" xfId="7200"/>
    <cellStyle name="Стиль 1 2 2 2 2 2 2 2 2 2 2 2 4 2 2 2 10" xfId="7201"/>
    <cellStyle name="Стиль 1 2 2 2 2 2 2 2 2 2 2 2 4 2 2 2 2" xfId="7202"/>
    <cellStyle name="Стиль 1 2 2 2 2 2 2 2 2 2 2 2 4 2 2 2 3" xfId="7203"/>
    <cellStyle name="Стиль 1 2 2 2 2 2 2 2 2 2 2 2 4 2 2 2 4" xfId="7204"/>
    <cellStyle name="Стиль 1 2 2 2 2 2 2 2 2 2 2 2 4 2 2 2 5" xfId="7205"/>
    <cellStyle name="Стиль 1 2 2 2 2 2 2 2 2 2 2 2 4 2 2 2 6" xfId="7206"/>
    <cellStyle name="Стиль 1 2 2 2 2 2 2 2 2 2 2 2 4 2 2 2 7" xfId="7207"/>
    <cellStyle name="Стиль 1 2 2 2 2 2 2 2 2 2 2 2 4 2 2 2 8" xfId="7208"/>
    <cellStyle name="Стиль 1 2 2 2 2 2 2 2 2 2 2 2 4 2 2 2 9" xfId="7209"/>
    <cellStyle name="Стиль 1 2 2 2 2 2 2 2 2 2 2 2 4 2 2 3" xfId="7210"/>
    <cellStyle name="Стиль 1 2 2 2 2 2 2 2 2 2 2 2 4 2 2 4" xfId="7211"/>
    <cellStyle name="Стиль 1 2 2 2 2 2 2 2 2 2 2 2 4 2 2 5" xfId="7212"/>
    <cellStyle name="Стиль 1 2 2 2 2 2 2 2 2 2 2 2 4 2 2 6" xfId="7213"/>
    <cellStyle name="Стиль 1 2 2 2 2 2 2 2 2 2 2 2 4 2 2 7" xfId="7214"/>
    <cellStyle name="Стиль 1 2 2 2 2 2 2 2 2 2 2 2 4 2 2 8" xfId="7215"/>
    <cellStyle name="Стиль 1 2 2 2 2 2 2 2 2 2 2 2 4 2 2 9" xfId="7216"/>
    <cellStyle name="Стиль 1 2 2 2 2 2 2 2 2 2 2 2 4 2 3" xfId="7217"/>
    <cellStyle name="Стиль 1 2 2 2 2 2 2 2 2 2 2 2 4 2 4" xfId="7218"/>
    <cellStyle name="Стиль 1 2 2 2 2 2 2 2 2 2 2 2 4 2 5" xfId="7219"/>
    <cellStyle name="Стиль 1 2 2 2 2 2 2 2 2 2 2 2 4 2 6" xfId="7220"/>
    <cellStyle name="Стиль 1 2 2 2 2 2 2 2 2 2 2 2 4 2 7" xfId="7221"/>
    <cellStyle name="Стиль 1 2 2 2 2 2 2 2 2 2 2 2 4 2 8" xfId="7222"/>
    <cellStyle name="Стиль 1 2 2 2 2 2 2 2 2 2 2 2 4 2 9" xfId="7223"/>
    <cellStyle name="Стиль 1 2 2 2 2 2 2 2 2 2 2 2 4 3" xfId="7224"/>
    <cellStyle name="Стиль 1 2 2 2 2 2 2 2 2 2 2 2 4 3 10" xfId="7225"/>
    <cellStyle name="Стиль 1 2 2 2 2 2 2 2 2 2 2 2 4 3 2" xfId="7226"/>
    <cellStyle name="Стиль 1 2 2 2 2 2 2 2 2 2 2 2 4 3 3" xfId="7227"/>
    <cellStyle name="Стиль 1 2 2 2 2 2 2 2 2 2 2 2 4 3 4" xfId="7228"/>
    <cellStyle name="Стиль 1 2 2 2 2 2 2 2 2 2 2 2 4 3 5" xfId="7229"/>
    <cellStyle name="Стиль 1 2 2 2 2 2 2 2 2 2 2 2 4 3 6" xfId="7230"/>
    <cellStyle name="Стиль 1 2 2 2 2 2 2 2 2 2 2 2 4 3 7" xfId="7231"/>
    <cellStyle name="Стиль 1 2 2 2 2 2 2 2 2 2 2 2 4 3 8" xfId="7232"/>
    <cellStyle name="Стиль 1 2 2 2 2 2 2 2 2 2 2 2 4 3 9" xfId="7233"/>
    <cellStyle name="Стиль 1 2 2 2 2 2 2 2 2 2 2 2 4 4" xfId="7234"/>
    <cellStyle name="Стиль 1 2 2 2 2 2 2 2 2 2 2 2 4 5" xfId="7235"/>
    <cellStyle name="Стиль 1 2 2 2 2 2 2 2 2 2 2 2 4 6" xfId="7236"/>
    <cellStyle name="Стиль 1 2 2 2 2 2 2 2 2 2 2 2 4 7" xfId="7237"/>
    <cellStyle name="Стиль 1 2 2 2 2 2 2 2 2 2 2 2 4 8" xfId="7238"/>
    <cellStyle name="Стиль 1 2 2 2 2 2 2 2 2 2 2 2 4 9" xfId="7239"/>
    <cellStyle name="Стиль 1 2 2 2 2 2 2 2 2 2 2 2 5" xfId="7240"/>
    <cellStyle name="Стиль 1 2 2 2 2 2 2 2 2 2 2 2 6" xfId="7241"/>
    <cellStyle name="Стиль 1 2 2 2 2 2 2 2 2 2 2 2 6 10" xfId="7242"/>
    <cellStyle name="Стиль 1 2 2 2 2 2 2 2 2 2 2 2 6 2" xfId="7243"/>
    <cellStyle name="Стиль 1 2 2 2 2 2 2 2 2 2 2 2 6 2 10" xfId="7244"/>
    <cellStyle name="Стиль 1 2 2 2 2 2 2 2 2 2 2 2 6 2 2" xfId="7245"/>
    <cellStyle name="Стиль 1 2 2 2 2 2 2 2 2 2 2 2 6 2 3" xfId="7246"/>
    <cellStyle name="Стиль 1 2 2 2 2 2 2 2 2 2 2 2 6 2 4" xfId="7247"/>
    <cellStyle name="Стиль 1 2 2 2 2 2 2 2 2 2 2 2 6 2 5" xfId="7248"/>
    <cellStyle name="Стиль 1 2 2 2 2 2 2 2 2 2 2 2 6 2 6" xfId="7249"/>
    <cellStyle name="Стиль 1 2 2 2 2 2 2 2 2 2 2 2 6 2 7" xfId="7250"/>
    <cellStyle name="Стиль 1 2 2 2 2 2 2 2 2 2 2 2 6 2 8" xfId="7251"/>
    <cellStyle name="Стиль 1 2 2 2 2 2 2 2 2 2 2 2 6 2 9" xfId="7252"/>
    <cellStyle name="Стиль 1 2 2 2 2 2 2 2 2 2 2 2 6 3" xfId="7253"/>
    <cellStyle name="Стиль 1 2 2 2 2 2 2 2 2 2 2 2 6 4" xfId="7254"/>
    <cellStyle name="Стиль 1 2 2 2 2 2 2 2 2 2 2 2 6 5" xfId="7255"/>
    <cellStyle name="Стиль 1 2 2 2 2 2 2 2 2 2 2 2 6 6" xfId="7256"/>
    <cellStyle name="Стиль 1 2 2 2 2 2 2 2 2 2 2 2 6 7" xfId="7257"/>
    <cellStyle name="Стиль 1 2 2 2 2 2 2 2 2 2 2 2 6 8" xfId="7258"/>
    <cellStyle name="Стиль 1 2 2 2 2 2 2 2 2 2 2 2 6 9" xfId="7259"/>
    <cellStyle name="Стиль 1 2 2 2 2 2 2 2 2 2 2 2 7" xfId="7260"/>
    <cellStyle name="Стиль 1 2 2 2 2 2 2 2 2 2 2 2 8" xfId="7261"/>
    <cellStyle name="Стиль 1 2 2 2 2 2 2 2 2 2 2 2 9" xfId="7262"/>
    <cellStyle name="Стиль 1 2 2 2 2 2 2 2 2 2 2 20" xfId="7263"/>
    <cellStyle name="Стиль 1 2 2 2 2 2 2 2 2 2 2 20 2" xfId="7264"/>
    <cellStyle name="Стиль 1 2 2 2 2 2 2 2 2 2 2 20 2 2" xfId="7265"/>
    <cellStyle name="Стиль 1 2 2 2 2 2 2 2 2 2 2 20 3" xfId="7266"/>
    <cellStyle name="Стиль 1 2 2 2 2 2 2 2 2 2 2 20 4" xfId="7267"/>
    <cellStyle name="Стиль 1 2 2 2 2 2 2 2 2 2 2 21" xfId="7268"/>
    <cellStyle name="Стиль 1 2 2 2 2 2 2 2 2 2 2 21 2" xfId="7269"/>
    <cellStyle name="Стиль 1 2 2 2 2 2 2 2 2 2 2 22" xfId="7270"/>
    <cellStyle name="Стиль 1 2 2 2 2 2 2 2 2 2 2 3" xfId="7271"/>
    <cellStyle name="Стиль 1 2 2 2 2 2 2 2 2 2 2 4" xfId="7272"/>
    <cellStyle name="Стиль 1 2 2 2 2 2 2 2 2 2 2 5" xfId="7273"/>
    <cellStyle name="Стиль 1 2 2 2 2 2 2 2 2 2 2 5 10" xfId="7274"/>
    <cellStyle name="Стиль 1 2 2 2 2 2 2 2 2 2 2 5 11" xfId="7275"/>
    <cellStyle name="Стиль 1 2 2 2 2 2 2 2 2 2 2 5 12" xfId="7276"/>
    <cellStyle name="Стиль 1 2 2 2 2 2 2 2 2 2 2 5 13" xfId="7277"/>
    <cellStyle name="Стиль 1 2 2 2 2 2 2 2 2 2 2 5 14" xfId="7278"/>
    <cellStyle name="Стиль 1 2 2 2 2 2 2 2 2 2 2 5 2" xfId="7279"/>
    <cellStyle name="Стиль 1 2 2 2 2 2 2 2 2 2 2 5 2 10" xfId="7280"/>
    <cellStyle name="Стиль 1 2 2 2 2 2 2 2 2 2 2 5 2 11" xfId="7281"/>
    <cellStyle name="Стиль 1 2 2 2 2 2 2 2 2 2 2 5 2 2" xfId="7282"/>
    <cellStyle name="Стиль 1 2 2 2 2 2 2 2 2 2 2 5 2 2 10" xfId="7283"/>
    <cellStyle name="Стиль 1 2 2 2 2 2 2 2 2 2 2 5 2 2 11" xfId="7284"/>
    <cellStyle name="Стиль 1 2 2 2 2 2 2 2 2 2 2 5 2 2 2" xfId="7285"/>
    <cellStyle name="Стиль 1 2 2 2 2 2 2 2 2 2 2 5 2 2 2 10" xfId="7286"/>
    <cellStyle name="Стиль 1 2 2 2 2 2 2 2 2 2 2 5 2 2 2 2" xfId="7287"/>
    <cellStyle name="Стиль 1 2 2 2 2 2 2 2 2 2 2 5 2 2 2 2 10" xfId="7288"/>
    <cellStyle name="Стиль 1 2 2 2 2 2 2 2 2 2 2 5 2 2 2 2 2" xfId="7289"/>
    <cellStyle name="Стиль 1 2 2 2 2 2 2 2 2 2 2 5 2 2 2 2 3" xfId="7290"/>
    <cellStyle name="Стиль 1 2 2 2 2 2 2 2 2 2 2 5 2 2 2 2 4" xfId="7291"/>
    <cellStyle name="Стиль 1 2 2 2 2 2 2 2 2 2 2 5 2 2 2 2 5" xfId="7292"/>
    <cellStyle name="Стиль 1 2 2 2 2 2 2 2 2 2 2 5 2 2 2 2 6" xfId="7293"/>
    <cellStyle name="Стиль 1 2 2 2 2 2 2 2 2 2 2 5 2 2 2 2 7" xfId="7294"/>
    <cellStyle name="Стиль 1 2 2 2 2 2 2 2 2 2 2 5 2 2 2 2 8" xfId="7295"/>
    <cellStyle name="Стиль 1 2 2 2 2 2 2 2 2 2 2 5 2 2 2 2 9" xfId="7296"/>
    <cellStyle name="Стиль 1 2 2 2 2 2 2 2 2 2 2 5 2 2 2 3" xfId="7297"/>
    <cellStyle name="Стиль 1 2 2 2 2 2 2 2 2 2 2 5 2 2 2 4" xfId="7298"/>
    <cellStyle name="Стиль 1 2 2 2 2 2 2 2 2 2 2 5 2 2 2 5" xfId="7299"/>
    <cellStyle name="Стиль 1 2 2 2 2 2 2 2 2 2 2 5 2 2 2 6" xfId="7300"/>
    <cellStyle name="Стиль 1 2 2 2 2 2 2 2 2 2 2 5 2 2 2 7" xfId="7301"/>
    <cellStyle name="Стиль 1 2 2 2 2 2 2 2 2 2 2 5 2 2 2 8" xfId="7302"/>
    <cellStyle name="Стиль 1 2 2 2 2 2 2 2 2 2 2 5 2 2 2 9" xfId="7303"/>
    <cellStyle name="Стиль 1 2 2 2 2 2 2 2 2 2 2 5 2 2 3" xfId="7304"/>
    <cellStyle name="Стиль 1 2 2 2 2 2 2 2 2 2 2 5 2 2 4" xfId="7305"/>
    <cellStyle name="Стиль 1 2 2 2 2 2 2 2 2 2 2 5 2 2 5" xfId="7306"/>
    <cellStyle name="Стиль 1 2 2 2 2 2 2 2 2 2 2 5 2 2 6" xfId="7307"/>
    <cellStyle name="Стиль 1 2 2 2 2 2 2 2 2 2 2 5 2 2 7" xfId="7308"/>
    <cellStyle name="Стиль 1 2 2 2 2 2 2 2 2 2 2 5 2 2 8" xfId="7309"/>
    <cellStyle name="Стиль 1 2 2 2 2 2 2 2 2 2 2 5 2 2 9" xfId="7310"/>
    <cellStyle name="Стиль 1 2 2 2 2 2 2 2 2 2 2 5 2 3" xfId="7311"/>
    <cellStyle name="Стиль 1 2 2 2 2 2 2 2 2 2 2 5 2 3 10" xfId="7312"/>
    <cellStyle name="Стиль 1 2 2 2 2 2 2 2 2 2 2 5 2 3 2" xfId="7313"/>
    <cellStyle name="Стиль 1 2 2 2 2 2 2 2 2 2 2 5 2 3 3" xfId="7314"/>
    <cellStyle name="Стиль 1 2 2 2 2 2 2 2 2 2 2 5 2 3 4" xfId="7315"/>
    <cellStyle name="Стиль 1 2 2 2 2 2 2 2 2 2 2 5 2 3 5" xfId="7316"/>
    <cellStyle name="Стиль 1 2 2 2 2 2 2 2 2 2 2 5 2 3 6" xfId="7317"/>
    <cellStyle name="Стиль 1 2 2 2 2 2 2 2 2 2 2 5 2 3 7" xfId="7318"/>
    <cellStyle name="Стиль 1 2 2 2 2 2 2 2 2 2 2 5 2 3 8" xfId="7319"/>
    <cellStyle name="Стиль 1 2 2 2 2 2 2 2 2 2 2 5 2 3 9" xfId="7320"/>
    <cellStyle name="Стиль 1 2 2 2 2 2 2 2 2 2 2 5 2 4" xfId="7321"/>
    <cellStyle name="Стиль 1 2 2 2 2 2 2 2 2 2 2 5 2 5" xfId="7322"/>
    <cellStyle name="Стиль 1 2 2 2 2 2 2 2 2 2 2 5 2 6" xfId="7323"/>
    <cellStyle name="Стиль 1 2 2 2 2 2 2 2 2 2 2 5 2 7" xfId="7324"/>
    <cellStyle name="Стиль 1 2 2 2 2 2 2 2 2 2 2 5 2 8" xfId="7325"/>
    <cellStyle name="Стиль 1 2 2 2 2 2 2 2 2 2 2 5 2 9" xfId="7326"/>
    <cellStyle name="Стиль 1 2 2 2 2 2 2 2 2 2 2 5 3" xfId="7327"/>
    <cellStyle name="Стиль 1 2 2 2 2 2 2 2 2 2 2 5 4" xfId="7328"/>
    <cellStyle name="Стиль 1 2 2 2 2 2 2 2 2 2 2 5 5" xfId="7329"/>
    <cellStyle name="Стиль 1 2 2 2 2 2 2 2 2 2 2 5 5 10" xfId="7330"/>
    <cellStyle name="Стиль 1 2 2 2 2 2 2 2 2 2 2 5 5 2" xfId="7331"/>
    <cellStyle name="Стиль 1 2 2 2 2 2 2 2 2 2 2 5 5 2 10" xfId="7332"/>
    <cellStyle name="Стиль 1 2 2 2 2 2 2 2 2 2 2 5 5 2 2" xfId="7333"/>
    <cellStyle name="Стиль 1 2 2 2 2 2 2 2 2 2 2 5 5 2 3" xfId="7334"/>
    <cellStyle name="Стиль 1 2 2 2 2 2 2 2 2 2 2 5 5 2 4" xfId="7335"/>
    <cellStyle name="Стиль 1 2 2 2 2 2 2 2 2 2 2 5 5 2 5" xfId="7336"/>
    <cellStyle name="Стиль 1 2 2 2 2 2 2 2 2 2 2 5 5 2 6" xfId="7337"/>
    <cellStyle name="Стиль 1 2 2 2 2 2 2 2 2 2 2 5 5 2 7" xfId="7338"/>
    <cellStyle name="Стиль 1 2 2 2 2 2 2 2 2 2 2 5 5 2 8" xfId="7339"/>
    <cellStyle name="Стиль 1 2 2 2 2 2 2 2 2 2 2 5 5 2 9" xfId="7340"/>
    <cellStyle name="Стиль 1 2 2 2 2 2 2 2 2 2 2 5 5 3" xfId="7341"/>
    <cellStyle name="Стиль 1 2 2 2 2 2 2 2 2 2 2 5 5 4" xfId="7342"/>
    <cellStyle name="Стиль 1 2 2 2 2 2 2 2 2 2 2 5 5 5" xfId="7343"/>
    <cellStyle name="Стиль 1 2 2 2 2 2 2 2 2 2 2 5 5 6" xfId="7344"/>
    <cellStyle name="Стиль 1 2 2 2 2 2 2 2 2 2 2 5 5 7" xfId="7345"/>
    <cellStyle name="Стиль 1 2 2 2 2 2 2 2 2 2 2 5 5 8" xfId="7346"/>
    <cellStyle name="Стиль 1 2 2 2 2 2 2 2 2 2 2 5 5 9" xfId="7347"/>
    <cellStyle name="Стиль 1 2 2 2 2 2 2 2 2 2 2 5 6" xfId="7348"/>
    <cellStyle name="Стиль 1 2 2 2 2 2 2 2 2 2 2 5 7" xfId="7349"/>
    <cellStyle name="Стиль 1 2 2 2 2 2 2 2 2 2 2 5 8" xfId="7350"/>
    <cellStyle name="Стиль 1 2 2 2 2 2 2 2 2 2 2 5 9" xfId="7351"/>
    <cellStyle name="Стиль 1 2 2 2 2 2 2 2 2 2 2 6" xfId="7352"/>
    <cellStyle name="Стиль 1 2 2 2 2 2 2 2 2 2 2 6 10" xfId="7353"/>
    <cellStyle name="Стиль 1 2 2 2 2 2 2 2 2 2 2 6 11" xfId="7354"/>
    <cellStyle name="Стиль 1 2 2 2 2 2 2 2 2 2 2 6 2" xfId="7355"/>
    <cellStyle name="Стиль 1 2 2 2 2 2 2 2 2 2 2 6 2 10" xfId="7356"/>
    <cellStyle name="Стиль 1 2 2 2 2 2 2 2 2 2 2 6 2 11" xfId="7357"/>
    <cellStyle name="Стиль 1 2 2 2 2 2 2 2 2 2 2 6 2 2" xfId="7358"/>
    <cellStyle name="Стиль 1 2 2 2 2 2 2 2 2 2 2 6 2 2 10" xfId="7359"/>
    <cellStyle name="Стиль 1 2 2 2 2 2 2 2 2 2 2 6 2 2 2" xfId="7360"/>
    <cellStyle name="Стиль 1 2 2 2 2 2 2 2 2 2 2 6 2 2 2 10" xfId="7361"/>
    <cellStyle name="Стиль 1 2 2 2 2 2 2 2 2 2 2 6 2 2 2 2" xfId="7362"/>
    <cellStyle name="Стиль 1 2 2 2 2 2 2 2 2 2 2 6 2 2 2 3" xfId="7363"/>
    <cellStyle name="Стиль 1 2 2 2 2 2 2 2 2 2 2 6 2 2 2 4" xfId="7364"/>
    <cellStyle name="Стиль 1 2 2 2 2 2 2 2 2 2 2 6 2 2 2 5" xfId="7365"/>
    <cellStyle name="Стиль 1 2 2 2 2 2 2 2 2 2 2 6 2 2 2 6" xfId="7366"/>
    <cellStyle name="Стиль 1 2 2 2 2 2 2 2 2 2 2 6 2 2 2 7" xfId="7367"/>
    <cellStyle name="Стиль 1 2 2 2 2 2 2 2 2 2 2 6 2 2 2 8" xfId="7368"/>
    <cellStyle name="Стиль 1 2 2 2 2 2 2 2 2 2 2 6 2 2 2 9" xfId="7369"/>
    <cellStyle name="Стиль 1 2 2 2 2 2 2 2 2 2 2 6 2 2 3" xfId="7370"/>
    <cellStyle name="Стиль 1 2 2 2 2 2 2 2 2 2 2 6 2 2 4" xfId="7371"/>
    <cellStyle name="Стиль 1 2 2 2 2 2 2 2 2 2 2 6 2 2 5" xfId="7372"/>
    <cellStyle name="Стиль 1 2 2 2 2 2 2 2 2 2 2 6 2 2 6" xfId="7373"/>
    <cellStyle name="Стиль 1 2 2 2 2 2 2 2 2 2 2 6 2 2 7" xfId="7374"/>
    <cellStyle name="Стиль 1 2 2 2 2 2 2 2 2 2 2 6 2 2 8" xfId="7375"/>
    <cellStyle name="Стиль 1 2 2 2 2 2 2 2 2 2 2 6 2 2 9" xfId="7376"/>
    <cellStyle name="Стиль 1 2 2 2 2 2 2 2 2 2 2 6 2 3" xfId="7377"/>
    <cellStyle name="Стиль 1 2 2 2 2 2 2 2 2 2 2 6 2 4" xfId="7378"/>
    <cellStyle name="Стиль 1 2 2 2 2 2 2 2 2 2 2 6 2 5" xfId="7379"/>
    <cellStyle name="Стиль 1 2 2 2 2 2 2 2 2 2 2 6 2 6" xfId="7380"/>
    <cellStyle name="Стиль 1 2 2 2 2 2 2 2 2 2 2 6 2 7" xfId="7381"/>
    <cellStyle name="Стиль 1 2 2 2 2 2 2 2 2 2 2 6 2 8" xfId="7382"/>
    <cellStyle name="Стиль 1 2 2 2 2 2 2 2 2 2 2 6 2 9" xfId="7383"/>
    <cellStyle name="Стиль 1 2 2 2 2 2 2 2 2 2 2 6 3" xfId="7384"/>
    <cellStyle name="Стиль 1 2 2 2 2 2 2 2 2 2 2 6 3 10" xfId="7385"/>
    <cellStyle name="Стиль 1 2 2 2 2 2 2 2 2 2 2 6 3 2" xfId="7386"/>
    <cellStyle name="Стиль 1 2 2 2 2 2 2 2 2 2 2 6 3 3" xfId="7387"/>
    <cellStyle name="Стиль 1 2 2 2 2 2 2 2 2 2 2 6 3 4" xfId="7388"/>
    <cellStyle name="Стиль 1 2 2 2 2 2 2 2 2 2 2 6 3 5" xfId="7389"/>
    <cellStyle name="Стиль 1 2 2 2 2 2 2 2 2 2 2 6 3 6" xfId="7390"/>
    <cellStyle name="Стиль 1 2 2 2 2 2 2 2 2 2 2 6 3 7" xfId="7391"/>
    <cellStyle name="Стиль 1 2 2 2 2 2 2 2 2 2 2 6 3 8" xfId="7392"/>
    <cellStyle name="Стиль 1 2 2 2 2 2 2 2 2 2 2 6 3 9" xfId="7393"/>
    <cellStyle name="Стиль 1 2 2 2 2 2 2 2 2 2 2 6 4" xfId="7394"/>
    <cellStyle name="Стиль 1 2 2 2 2 2 2 2 2 2 2 6 5" xfId="7395"/>
    <cellStyle name="Стиль 1 2 2 2 2 2 2 2 2 2 2 6 6" xfId="7396"/>
    <cellStyle name="Стиль 1 2 2 2 2 2 2 2 2 2 2 6 7" xfId="7397"/>
    <cellStyle name="Стиль 1 2 2 2 2 2 2 2 2 2 2 6 8" xfId="7398"/>
    <cellStyle name="Стиль 1 2 2 2 2 2 2 2 2 2 2 6 9" xfId="7399"/>
    <cellStyle name="Стиль 1 2 2 2 2 2 2 2 2 2 2 7" xfId="7400"/>
    <cellStyle name="Стиль 1 2 2 2 2 2 2 2 2 2 2 8" xfId="7401"/>
    <cellStyle name="Стиль 1 2 2 2 2 2 2 2 2 2 2 8 10" xfId="7402"/>
    <cellStyle name="Стиль 1 2 2 2 2 2 2 2 2 2 2 8 2" xfId="7403"/>
    <cellStyle name="Стиль 1 2 2 2 2 2 2 2 2 2 2 8 2 10" xfId="7404"/>
    <cellStyle name="Стиль 1 2 2 2 2 2 2 2 2 2 2 8 2 2" xfId="7405"/>
    <cellStyle name="Стиль 1 2 2 2 2 2 2 2 2 2 2 8 2 3" xfId="7406"/>
    <cellStyle name="Стиль 1 2 2 2 2 2 2 2 2 2 2 8 2 4" xfId="7407"/>
    <cellStyle name="Стиль 1 2 2 2 2 2 2 2 2 2 2 8 2 5" xfId="7408"/>
    <cellStyle name="Стиль 1 2 2 2 2 2 2 2 2 2 2 8 2 6" xfId="7409"/>
    <cellStyle name="Стиль 1 2 2 2 2 2 2 2 2 2 2 8 2 7" xfId="7410"/>
    <cellStyle name="Стиль 1 2 2 2 2 2 2 2 2 2 2 8 2 8" xfId="7411"/>
    <cellStyle name="Стиль 1 2 2 2 2 2 2 2 2 2 2 8 2 9" xfId="7412"/>
    <cellStyle name="Стиль 1 2 2 2 2 2 2 2 2 2 2 8 3" xfId="7413"/>
    <cellStyle name="Стиль 1 2 2 2 2 2 2 2 2 2 2 8 4" xfId="7414"/>
    <cellStyle name="Стиль 1 2 2 2 2 2 2 2 2 2 2 8 5" xfId="7415"/>
    <cellStyle name="Стиль 1 2 2 2 2 2 2 2 2 2 2 8 6" xfId="7416"/>
    <cellStyle name="Стиль 1 2 2 2 2 2 2 2 2 2 2 8 7" xfId="7417"/>
    <cellStyle name="Стиль 1 2 2 2 2 2 2 2 2 2 2 8 8" xfId="7418"/>
    <cellStyle name="Стиль 1 2 2 2 2 2 2 2 2 2 2 8 9" xfId="7419"/>
    <cellStyle name="Стиль 1 2 2 2 2 2 2 2 2 2 2 9" xfId="7420"/>
    <cellStyle name="Стиль 1 2 2 2 2 2 2 2 2 2 20" xfId="7421"/>
    <cellStyle name="Стиль 1 2 2 2 2 2 2 2 2 2 20 2" xfId="7422"/>
    <cellStyle name="Стиль 1 2 2 2 2 2 2 2 2 2 20 2 2" xfId="7423"/>
    <cellStyle name="Стиль 1 2 2 2 2 2 2 2 2 2 20 3" xfId="7424"/>
    <cellStyle name="Стиль 1 2 2 2 2 2 2 2 2 2 20 4" xfId="7425"/>
    <cellStyle name="Стиль 1 2 2 2 2 2 2 2 2 2 21" xfId="7426"/>
    <cellStyle name="Стиль 1 2 2 2 2 2 2 2 2 2 21 2" xfId="7427"/>
    <cellStyle name="Стиль 1 2 2 2 2 2 2 2 2 2 22" xfId="7428"/>
    <cellStyle name="Стиль 1 2 2 2 2 2 2 2 2 2 3" xfId="7429"/>
    <cellStyle name="Стиль 1 2 2 2 2 2 2 2 2 2 3 2" xfId="7430"/>
    <cellStyle name="Стиль 1 2 2 2 2 2 2 2 2 2 3 2 2" xfId="7431"/>
    <cellStyle name="Стиль 1 2 2 2 2 2 2 2 2 2 4" xfId="7432"/>
    <cellStyle name="Стиль 1 2 2 2 2 2 2 2 2 2 5" xfId="7433"/>
    <cellStyle name="Стиль 1 2 2 2 2 2 2 2 2 2 5 10" xfId="7434"/>
    <cellStyle name="Стиль 1 2 2 2 2 2 2 2 2 2 5 11" xfId="7435"/>
    <cellStyle name="Стиль 1 2 2 2 2 2 2 2 2 2 5 12" xfId="7436"/>
    <cellStyle name="Стиль 1 2 2 2 2 2 2 2 2 2 5 13" xfId="7437"/>
    <cellStyle name="Стиль 1 2 2 2 2 2 2 2 2 2 5 14" xfId="7438"/>
    <cellStyle name="Стиль 1 2 2 2 2 2 2 2 2 2 5 2" xfId="7439"/>
    <cellStyle name="Стиль 1 2 2 2 2 2 2 2 2 2 5 2 10" xfId="7440"/>
    <cellStyle name="Стиль 1 2 2 2 2 2 2 2 2 2 5 2 11" xfId="7441"/>
    <cellStyle name="Стиль 1 2 2 2 2 2 2 2 2 2 5 2 2" xfId="7442"/>
    <cellStyle name="Стиль 1 2 2 2 2 2 2 2 2 2 5 2 2 10" xfId="7443"/>
    <cellStyle name="Стиль 1 2 2 2 2 2 2 2 2 2 5 2 2 11" xfId="7444"/>
    <cellStyle name="Стиль 1 2 2 2 2 2 2 2 2 2 5 2 2 2" xfId="7445"/>
    <cellStyle name="Стиль 1 2 2 2 2 2 2 2 2 2 5 2 2 2 10" xfId="7446"/>
    <cellStyle name="Стиль 1 2 2 2 2 2 2 2 2 2 5 2 2 2 2" xfId="7447"/>
    <cellStyle name="Стиль 1 2 2 2 2 2 2 2 2 2 5 2 2 2 2 10" xfId="7448"/>
    <cellStyle name="Стиль 1 2 2 2 2 2 2 2 2 2 5 2 2 2 2 2" xfId="7449"/>
    <cellStyle name="Стиль 1 2 2 2 2 2 2 2 2 2 5 2 2 2 2 3" xfId="7450"/>
    <cellStyle name="Стиль 1 2 2 2 2 2 2 2 2 2 5 2 2 2 2 4" xfId="7451"/>
    <cellStyle name="Стиль 1 2 2 2 2 2 2 2 2 2 5 2 2 2 2 5" xfId="7452"/>
    <cellStyle name="Стиль 1 2 2 2 2 2 2 2 2 2 5 2 2 2 2 6" xfId="7453"/>
    <cellStyle name="Стиль 1 2 2 2 2 2 2 2 2 2 5 2 2 2 2 7" xfId="7454"/>
    <cellStyle name="Стиль 1 2 2 2 2 2 2 2 2 2 5 2 2 2 2 8" xfId="7455"/>
    <cellStyle name="Стиль 1 2 2 2 2 2 2 2 2 2 5 2 2 2 2 9" xfId="7456"/>
    <cellStyle name="Стиль 1 2 2 2 2 2 2 2 2 2 5 2 2 2 3" xfId="7457"/>
    <cellStyle name="Стиль 1 2 2 2 2 2 2 2 2 2 5 2 2 2 4" xfId="7458"/>
    <cellStyle name="Стиль 1 2 2 2 2 2 2 2 2 2 5 2 2 2 5" xfId="7459"/>
    <cellStyle name="Стиль 1 2 2 2 2 2 2 2 2 2 5 2 2 2 6" xfId="7460"/>
    <cellStyle name="Стиль 1 2 2 2 2 2 2 2 2 2 5 2 2 2 7" xfId="7461"/>
    <cellStyle name="Стиль 1 2 2 2 2 2 2 2 2 2 5 2 2 2 8" xfId="7462"/>
    <cellStyle name="Стиль 1 2 2 2 2 2 2 2 2 2 5 2 2 2 9" xfId="7463"/>
    <cellStyle name="Стиль 1 2 2 2 2 2 2 2 2 2 5 2 2 3" xfId="7464"/>
    <cellStyle name="Стиль 1 2 2 2 2 2 2 2 2 2 5 2 2 4" xfId="7465"/>
    <cellStyle name="Стиль 1 2 2 2 2 2 2 2 2 2 5 2 2 5" xfId="7466"/>
    <cellStyle name="Стиль 1 2 2 2 2 2 2 2 2 2 5 2 2 6" xfId="7467"/>
    <cellStyle name="Стиль 1 2 2 2 2 2 2 2 2 2 5 2 2 7" xfId="7468"/>
    <cellStyle name="Стиль 1 2 2 2 2 2 2 2 2 2 5 2 2 8" xfId="7469"/>
    <cellStyle name="Стиль 1 2 2 2 2 2 2 2 2 2 5 2 2 9" xfId="7470"/>
    <cellStyle name="Стиль 1 2 2 2 2 2 2 2 2 2 5 2 3" xfId="7471"/>
    <cellStyle name="Стиль 1 2 2 2 2 2 2 2 2 2 5 2 3 10" xfId="7472"/>
    <cellStyle name="Стиль 1 2 2 2 2 2 2 2 2 2 5 2 3 2" xfId="7473"/>
    <cellStyle name="Стиль 1 2 2 2 2 2 2 2 2 2 5 2 3 3" xfId="7474"/>
    <cellStyle name="Стиль 1 2 2 2 2 2 2 2 2 2 5 2 3 4" xfId="7475"/>
    <cellStyle name="Стиль 1 2 2 2 2 2 2 2 2 2 5 2 3 5" xfId="7476"/>
    <cellStyle name="Стиль 1 2 2 2 2 2 2 2 2 2 5 2 3 6" xfId="7477"/>
    <cellStyle name="Стиль 1 2 2 2 2 2 2 2 2 2 5 2 3 7" xfId="7478"/>
    <cellStyle name="Стиль 1 2 2 2 2 2 2 2 2 2 5 2 3 8" xfId="7479"/>
    <cellStyle name="Стиль 1 2 2 2 2 2 2 2 2 2 5 2 3 9" xfId="7480"/>
    <cellStyle name="Стиль 1 2 2 2 2 2 2 2 2 2 5 2 4" xfId="7481"/>
    <cellStyle name="Стиль 1 2 2 2 2 2 2 2 2 2 5 2 5" xfId="7482"/>
    <cellStyle name="Стиль 1 2 2 2 2 2 2 2 2 2 5 2 6" xfId="7483"/>
    <cellStyle name="Стиль 1 2 2 2 2 2 2 2 2 2 5 2 7" xfId="7484"/>
    <cellStyle name="Стиль 1 2 2 2 2 2 2 2 2 2 5 2 8" xfId="7485"/>
    <cellStyle name="Стиль 1 2 2 2 2 2 2 2 2 2 5 2 9" xfId="7486"/>
    <cellStyle name="Стиль 1 2 2 2 2 2 2 2 2 2 5 3" xfId="7487"/>
    <cellStyle name="Стиль 1 2 2 2 2 2 2 2 2 2 5 4" xfId="7488"/>
    <cellStyle name="Стиль 1 2 2 2 2 2 2 2 2 2 5 5" xfId="7489"/>
    <cellStyle name="Стиль 1 2 2 2 2 2 2 2 2 2 5 5 10" xfId="7490"/>
    <cellStyle name="Стиль 1 2 2 2 2 2 2 2 2 2 5 5 2" xfId="7491"/>
    <cellStyle name="Стиль 1 2 2 2 2 2 2 2 2 2 5 5 2 10" xfId="7492"/>
    <cellStyle name="Стиль 1 2 2 2 2 2 2 2 2 2 5 5 2 2" xfId="7493"/>
    <cellStyle name="Стиль 1 2 2 2 2 2 2 2 2 2 5 5 2 3" xfId="7494"/>
    <cellStyle name="Стиль 1 2 2 2 2 2 2 2 2 2 5 5 2 4" xfId="7495"/>
    <cellStyle name="Стиль 1 2 2 2 2 2 2 2 2 2 5 5 2 5" xfId="7496"/>
    <cellStyle name="Стиль 1 2 2 2 2 2 2 2 2 2 5 5 2 6" xfId="7497"/>
    <cellStyle name="Стиль 1 2 2 2 2 2 2 2 2 2 5 5 2 7" xfId="7498"/>
    <cellStyle name="Стиль 1 2 2 2 2 2 2 2 2 2 5 5 2 8" xfId="7499"/>
    <cellStyle name="Стиль 1 2 2 2 2 2 2 2 2 2 5 5 2 9" xfId="7500"/>
    <cellStyle name="Стиль 1 2 2 2 2 2 2 2 2 2 5 5 3" xfId="7501"/>
    <cellStyle name="Стиль 1 2 2 2 2 2 2 2 2 2 5 5 4" xfId="7502"/>
    <cellStyle name="Стиль 1 2 2 2 2 2 2 2 2 2 5 5 5" xfId="7503"/>
    <cellStyle name="Стиль 1 2 2 2 2 2 2 2 2 2 5 5 6" xfId="7504"/>
    <cellStyle name="Стиль 1 2 2 2 2 2 2 2 2 2 5 5 7" xfId="7505"/>
    <cellStyle name="Стиль 1 2 2 2 2 2 2 2 2 2 5 5 8" xfId="7506"/>
    <cellStyle name="Стиль 1 2 2 2 2 2 2 2 2 2 5 5 9" xfId="7507"/>
    <cellStyle name="Стиль 1 2 2 2 2 2 2 2 2 2 5 6" xfId="7508"/>
    <cellStyle name="Стиль 1 2 2 2 2 2 2 2 2 2 5 7" xfId="7509"/>
    <cellStyle name="Стиль 1 2 2 2 2 2 2 2 2 2 5 8" xfId="7510"/>
    <cellStyle name="Стиль 1 2 2 2 2 2 2 2 2 2 5 9" xfId="7511"/>
    <cellStyle name="Стиль 1 2 2 2 2 2 2 2 2 2 6" xfId="7512"/>
    <cellStyle name="Стиль 1 2 2 2 2 2 2 2 2 2 6 10" xfId="7513"/>
    <cellStyle name="Стиль 1 2 2 2 2 2 2 2 2 2 6 11" xfId="7514"/>
    <cellStyle name="Стиль 1 2 2 2 2 2 2 2 2 2 6 2" xfId="7515"/>
    <cellStyle name="Стиль 1 2 2 2 2 2 2 2 2 2 6 2 10" xfId="7516"/>
    <cellStyle name="Стиль 1 2 2 2 2 2 2 2 2 2 6 2 11" xfId="7517"/>
    <cellStyle name="Стиль 1 2 2 2 2 2 2 2 2 2 6 2 2" xfId="7518"/>
    <cellStyle name="Стиль 1 2 2 2 2 2 2 2 2 2 6 2 2 10" xfId="7519"/>
    <cellStyle name="Стиль 1 2 2 2 2 2 2 2 2 2 6 2 2 2" xfId="7520"/>
    <cellStyle name="Стиль 1 2 2 2 2 2 2 2 2 2 6 2 2 2 10" xfId="7521"/>
    <cellStyle name="Стиль 1 2 2 2 2 2 2 2 2 2 6 2 2 2 2" xfId="7522"/>
    <cellStyle name="Стиль 1 2 2 2 2 2 2 2 2 2 6 2 2 2 3" xfId="7523"/>
    <cellStyle name="Стиль 1 2 2 2 2 2 2 2 2 2 6 2 2 2 4" xfId="7524"/>
    <cellStyle name="Стиль 1 2 2 2 2 2 2 2 2 2 6 2 2 2 5" xfId="7525"/>
    <cellStyle name="Стиль 1 2 2 2 2 2 2 2 2 2 6 2 2 2 6" xfId="7526"/>
    <cellStyle name="Стиль 1 2 2 2 2 2 2 2 2 2 6 2 2 2 7" xfId="7527"/>
    <cellStyle name="Стиль 1 2 2 2 2 2 2 2 2 2 6 2 2 2 8" xfId="7528"/>
    <cellStyle name="Стиль 1 2 2 2 2 2 2 2 2 2 6 2 2 2 9" xfId="7529"/>
    <cellStyle name="Стиль 1 2 2 2 2 2 2 2 2 2 6 2 2 3" xfId="7530"/>
    <cellStyle name="Стиль 1 2 2 2 2 2 2 2 2 2 6 2 2 4" xfId="7531"/>
    <cellStyle name="Стиль 1 2 2 2 2 2 2 2 2 2 6 2 2 5" xfId="7532"/>
    <cellStyle name="Стиль 1 2 2 2 2 2 2 2 2 2 6 2 2 6" xfId="7533"/>
    <cellStyle name="Стиль 1 2 2 2 2 2 2 2 2 2 6 2 2 7" xfId="7534"/>
    <cellStyle name="Стиль 1 2 2 2 2 2 2 2 2 2 6 2 2 8" xfId="7535"/>
    <cellStyle name="Стиль 1 2 2 2 2 2 2 2 2 2 6 2 2 9" xfId="7536"/>
    <cellStyle name="Стиль 1 2 2 2 2 2 2 2 2 2 6 2 3" xfId="7537"/>
    <cellStyle name="Стиль 1 2 2 2 2 2 2 2 2 2 6 2 4" xfId="7538"/>
    <cellStyle name="Стиль 1 2 2 2 2 2 2 2 2 2 6 2 5" xfId="7539"/>
    <cellStyle name="Стиль 1 2 2 2 2 2 2 2 2 2 6 2 6" xfId="7540"/>
    <cellStyle name="Стиль 1 2 2 2 2 2 2 2 2 2 6 2 7" xfId="7541"/>
    <cellStyle name="Стиль 1 2 2 2 2 2 2 2 2 2 6 2 8" xfId="7542"/>
    <cellStyle name="Стиль 1 2 2 2 2 2 2 2 2 2 6 2 9" xfId="7543"/>
    <cellStyle name="Стиль 1 2 2 2 2 2 2 2 2 2 6 3" xfId="7544"/>
    <cellStyle name="Стиль 1 2 2 2 2 2 2 2 2 2 6 3 10" xfId="7545"/>
    <cellStyle name="Стиль 1 2 2 2 2 2 2 2 2 2 6 3 2" xfId="7546"/>
    <cellStyle name="Стиль 1 2 2 2 2 2 2 2 2 2 6 3 3" xfId="7547"/>
    <cellStyle name="Стиль 1 2 2 2 2 2 2 2 2 2 6 3 4" xfId="7548"/>
    <cellStyle name="Стиль 1 2 2 2 2 2 2 2 2 2 6 3 5" xfId="7549"/>
    <cellStyle name="Стиль 1 2 2 2 2 2 2 2 2 2 6 3 6" xfId="7550"/>
    <cellStyle name="Стиль 1 2 2 2 2 2 2 2 2 2 6 3 7" xfId="7551"/>
    <cellStyle name="Стиль 1 2 2 2 2 2 2 2 2 2 6 3 8" xfId="7552"/>
    <cellStyle name="Стиль 1 2 2 2 2 2 2 2 2 2 6 3 9" xfId="7553"/>
    <cellStyle name="Стиль 1 2 2 2 2 2 2 2 2 2 6 4" xfId="7554"/>
    <cellStyle name="Стиль 1 2 2 2 2 2 2 2 2 2 6 5" xfId="7555"/>
    <cellStyle name="Стиль 1 2 2 2 2 2 2 2 2 2 6 6" xfId="7556"/>
    <cellStyle name="Стиль 1 2 2 2 2 2 2 2 2 2 6 7" xfId="7557"/>
    <cellStyle name="Стиль 1 2 2 2 2 2 2 2 2 2 6 8" xfId="7558"/>
    <cellStyle name="Стиль 1 2 2 2 2 2 2 2 2 2 6 9" xfId="7559"/>
    <cellStyle name="Стиль 1 2 2 2 2 2 2 2 2 2 7" xfId="7560"/>
    <cellStyle name="Стиль 1 2 2 2 2 2 2 2 2 2 8" xfId="7561"/>
    <cellStyle name="Стиль 1 2 2 2 2 2 2 2 2 2 8 10" xfId="7562"/>
    <cellStyle name="Стиль 1 2 2 2 2 2 2 2 2 2 8 2" xfId="7563"/>
    <cellStyle name="Стиль 1 2 2 2 2 2 2 2 2 2 8 2 10" xfId="7564"/>
    <cellStyle name="Стиль 1 2 2 2 2 2 2 2 2 2 8 2 2" xfId="7565"/>
    <cellStyle name="Стиль 1 2 2 2 2 2 2 2 2 2 8 2 3" xfId="7566"/>
    <cellStyle name="Стиль 1 2 2 2 2 2 2 2 2 2 8 2 4" xfId="7567"/>
    <cellStyle name="Стиль 1 2 2 2 2 2 2 2 2 2 8 2 5" xfId="7568"/>
    <cellStyle name="Стиль 1 2 2 2 2 2 2 2 2 2 8 2 6" xfId="7569"/>
    <cellStyle name="Стиль 1 2 2 2 2 2 2 2 2 2 8 2 7" xfId="7570"/>
    <cellStyle name="Стиль 1 2 2 2 2 2 2 2 2 2 8 2 8" xfId="7571"/>
    <cellStyle name="Стиль 1 2 2 2 2 2 2 2 2 2 8 2 9" xfId="7572"/>
    <cellStyle name="Стиль 1 2 2 2 2 2 2 2 2 2 8 3" xfId="7573"/>
    <cellStyle name="Стиль 1 2 2 2 2 2 2 2 2 2 8 4" xfId="7574"/>
    <cellStyle name="Стиль 1 2 2 2 2 2 2 2 2 2 8 5" xfId="7575"/>
    <cellStyle name="Стиль 1 2 2 2 2 2 2 2 2 2 8 6" xfId="7576"/>
    <cellStyle name="Стиль 1 2 2 2 2 2 2 2 2 2 8 7" xfId="7577"/>
    <cellStyle name="Стиль 1 2 2 2 2 2 2 2 2 2 8 8" xfId="7578"/>
    <cellStyle name="Стиль 1 2 2 2 2 2 2 2 2 2 8 9" xfId="7579"/>
    <cellStyle name="Стиль 1 2 2 2 2 2 2 2 2 2 9" xfId="7580"/>
    <cellStyle name="Стиль 1 2 2 2 2 2 2 2 2 20" xfId="7581"/>
    <cellStyle name="Стиль 1 2 2 2 2 2 2 2 2 20 2" xfId="7582"/>
    <cellStyle name="Стиль 1 2 2 2 2 2 2 2 2 20 2 2" xfId="7583"/>
    <cellStyle name="Стиль 1 2 2 2 2 2 2 2 2 20 2 2 2" xfId="7584"/>
    <cellStyle name="Стиль 1 2 2 2 2 2 2 2 2 20 2 2 2 2" xfId="7585"/>
    <cellStyle name="Стиль 1 2 2 2 2 2 2 2 2 20 2 2 3" xfId="7586"/>
    <cellStyle name="Стиль 1 2 2 2 2 2 2 2 2 20 2 2 4" xfId="7587"/>
    <cellStyle name="Стиль 1 2 2 2 2 2 2 2 2 20 2 3" xfId="7588"/>
    <cellStyle name="Стиль 1 2 2 2 2 2 2 2 2 20 2 3 2" xfId="7589"/>
    <cellStyle name="Стиль 1 2 2 2 2 2 2 2 2 20 2 4" xfId="7590"/>
    <cellStyle name="Стиль 1 2 2 2 2 2 2 2 2 20 3" xfId="7591"/>
    <cellStyle name="Стиль 1 2 2 2 2 2 2 2 2 20 3 2" xfId="7592"/>
    <cellStyle name="Стиль 1 2 2 2 2 2 2 2 2 20 4" xfId="7593"/>
    <cellStyle name="Стиль 1 2 2 2 2 2 2 2 2 20 5" xfId="7594"/>
    <cellStyle name="Стиль 1 2 2 2 2 2 2 2 2 21" xfId="7595"/>
    <cellStyle name="Стиль 1 2 2 2 2 2 2 2 2 21 2" xfId="7596"/>
    <cellStyle name="Стиль 1 2 2 2 2 2 2 2 2 21 2 2" xfId="7597"/>
    <cellStyle name="Стиль 1 2 2 2 2 2 2 2 2 21 3" xfId="7598"/>
    <cellStyle name="Стиль 1 2 2 2 2 2 2 2 2 21 4" xfId="7599"/>
    <cellStyle name="Стиль 1 2 2 2 2 2 2 2 2 22" xfId="7600"/>
    <cellStyle name="Стиль 1 2 2 2 2 2 2 2 2 22 2" xfId="7601"/>
    <cellStyle name="Стиль 1 2 2 2 2 2 2 2 2 23" xfId="7602"/>
    <cellStyle name="Стиль 1 2 2 2 2 2 2 2 2 3" xfId="7603"/>
    <cellStyle name="Стиль 1 2 2 2 2 2 2 2 2 3 2" xfId="7604"/>
    <cellStyle name="Стиль 1 2 2 2 2 2 2 2 2 3 2 2" xfId="7605"/>
    <cellStyle name="Стиль 1 2 2 2 2 2 2 2 2 4" xfId="7606"/>
    <cellStyle name="Стиль 1 2 2 2 2 2 2 2 2 5" xfId="7607"/>
    <cellStyle name="Стиль 1 2 2 2 2 2 2 2 2 6" xfId="7608"/>
    <cellStyle name="Стиль 1 2 2 2 2 2 2 2 2 6 10" xfId="7609"/>
    <cellStyle name="Стиль 1 2 2 2 2 2 2 2 2 6 11" xfId="7610"/>
    <cellStyle name="Стиль 1 2 2 2 2 2 2 2 2 6 12" xfId="7611"/>
    <cellStyle name="Стиль 1 2 2 2 2 2 2 2 2 6 13" xfId="7612"/>
    <cellStyle name="Стиль 1 2 2 2 2 2 2 2 2 6 14" xfId="7613"/>
    <cellStyle name="Стиль 1 2 2 2 2 2 2 2 2 6 2" xfId="7614"/>
    <cellStyle name="Стиль 1 2 2 2 2 2 2 2 2 6 2 10" xfId="7615"/>
    <cellStyle name="Стиль 1 2 2 2 2 2 2 2 2 6 2 11" xfId="7616"/>
    <cellStyle name="Стиль 1 2 2 2 2 2 2 2 2 6 2 2" xfId="7617"/>
    <cellStyle name="Стиль 1 2 2 2 2 2 2 2 2 6 2 2 10" xfId="7618"/>
    <cellStyle name="Стиль 1 2 2 2 2 2 2 2 2 6 2 2 11" xfId="7619"/>
    <cellStyle name="Стиль 1 2 2 2 2 2 2 2 2 6 2 2 2" xfId="7620"/>
    <cellStyle name="Стиль 1 2 2 2 2 2 2 2 2 6 2 2 2 10" xfId="7621"/>
    <cellStyle name="Стиль 1 2 2 2 2 2 2 2 2 6 2 2 2 2" xfId="7622"/>
    <cellStyle name="Стиль 1 2 2 2 2 2 2 2 2 6 2 2 2 2 10" xfId="7623"/>
    <cellStyle name="Стиль 1 2 2 2 2 2 2 2 2 6 2 2 2 2 2" xfId="7624"/>
    <cellStyle name="Стиль 1 2 2 2 2 2 2 2 2 6 2 2 2 2 3" xfId="7625"/>
    <cellStyle name="Стиль 1 2 2 2 2 2 2 2 2 6 2 2 2 2 4" xfId="7626"/>
    <cellStyle name="Стиль 1 2 2 2 2 2 2 2 2 6 2 2 2 2 5" xfId="7627"/>
    <cellStyle name="Стиль 1 2 2 2 2 2 2 2 2 6 2 2 2 2 6" xfId="7628"/>
    <cellStyle name="Стиль 1 2 2 2 2 2 2 2 2 6 2 2 2 2 7" xfId="7629"/>
    <cellStyle name="Стиль 1 2 2 2 2 2 2 2 2 6 2 2 2 2 8" xfId="7630"/>
    <cellStyle name="Стиль 1 2 2 2 2 2 2 2 2 6 2 2 2 2 9" xfId="7631"/>
    <cellStyle name="Стиль 1 2 2 2 2 2 2 2 2 6 2 2 2 3" xfId="7632"/>
    <cellStyle name="Стиль 1 2 2 2 2 2 2 2 2 6 2 2 2 4" xfId="7633"/>
    <cellStyle name="Стиль 1 2 2 2 2 2 2 2 2 6 2 2 2 5" xfId="7634"/>
    <cellStyle name="Стиль 1 2 2 2 2 2 2 2 2 6 2 2 2 6" xfId="7635"/>
    <cellStyle name="Стиль 1 2 2 2 2 2 2 2 2 6 2 2 2 7" xfId="7636"/>
    <cellStyle name="Стиль 1 2 2 2 2 2 2 2 2 6 2 2 2 8" xfId="7637"/>
    <cellStyle name="Стиль 1 2 2 2 2 2 2 2 2 6 2 2 2 9" xfId="7638"/>
    <cellStyle name="Стиль 1 2 2 2 2 2 2 2 2 6 2 2 3" xfId="7639"/>
    <cellStyle name="Стиль 1 2 2 2 2 2 2 2 2 6 2 2 4" xfId="7640"/>
    <cellStyle name="Стиль 1 2 2 2 2 2 2 2 2 6 2 2 5" xfId="7641"/>
    <cellStyle name="Стиль 1 2 2 2 2 2 2 2 2 6 2 2 6" xfId="7642"/>
    <cellStyle name="Стиль 1 2 2 2 2 2 2 2 2 6 2 2 7" xfId="7643"/>
    <cellStyle name="Стиль 1 2 2 2 2 2 2 2 2 6 2 2 8" xfId="7644"/>
    <cellStyle name="Стиль 1 2 2 2 2 2 2 2 2 6 2 2 9" xfId="7645"/>
    <cellStyle name="Стиль 1 2 2 2 2 2 2 2 2 6 2 3" xfId="7646"/>
    <cellStyle name="Стиль 1 2 2 2 2 2 2 2 2 6 2 3 10" xfId="7647"/>
    <cellStyle name="Стиль 1 2 2 2 2 2 2 2 2 6 2 3 2" xfId="7648"/>
    <cellStyle name="Стиль 1 2 2 2 2 2 2 2 2 6 2 3 3" xfId="7649"/>
    <cellStyle name="Стиль 1 2 2 2 2 2 2 2 2 6 2 3 4" xfId="7650"/>
    <cellStyle name="Стиль 1 2 2 2 2 2 2 2 2 6 2 3 5" xfId="7651"/>
    <cellStyle name="Стиль 1 2 2 2 2 2 2 2 2 6 2 3 6" xfId="7652"/>
    <cellStyle name="Стиль 1 2 2 2 2 2 2 2 2 6 2 3 7" xfId="7653"/>
    <cellStyle name="Стиль 1 2 2 2 2 2 2 2 2 6 2 3 8" xfId="7654"/>
    <cellStyle name="Стиль 1 2 2 2 2 2 2 2 2 6 2 3 9" xfId="7655"/>
    <cellStyle name="Стиль 1 2 2 2 2 2 2 2 2 6 2 4" xfId="7656"/>
    <cellStyle name="Стиль 1 2 2 2 2 2 2 2 2 6 2 5" xfId="7657"/>
    <cellStyle name="Стиль 1 2 2 2 2 2 2 2 2 6 2 6" xfId="7658"/>
    <cellStyle name="Стиль 1 2 2 2 2 2 2 2 2 6 2 7" xfId="7659"/>
    <cellStyle name="Стиль 1 2 2 2 2 2 2 2 2 6 2 8" xfId="7660"/>
    <cellStyle name="Стиль 1 2 2 2 2 2 2 2 2 6 2 9" xfId="7661"/>
    <cellStyle name="Стиль 1 2 2 2 2 2 2 2 2 6 3" xfId="7662"/>
    <cellStyle name="Стиль 1 2 2 2 2 2 2 2 2 6 4" xfId="7663"/>
    <cellStyle name="Стиль 1 2 2 2 2 2 2 2 2 6 5" xfId="7664"/>
    <cellStyle name="Стиль 1 2 2 2 2 2 2 2 2 6 5 10" xfId="7665"/>
    <cellStyle name="Стиль 1 2 2 2 2 2 2 2 2 6 5 2" xfId="7666"/>
    <cellStyle name="Стиль 1 2 2 2 2 2 2 2 2 6 5 2 10" xfId="7667"/>
    <cellStyle name="Стиль 1 2 2 2 2 2 2 2 2 6 5 2 2" xfId="7668"/>
    <cellStyle name="Стиль 1 2 2 2 2 2 2 2 2 6 5 2 3" xfId="7669"/>
    <cellStyle name="Стиль 1 2 2 2 2 2 2 2 2 6 5 2 4" xfId="7670"/>
    <cellStyle name="Стиль 1 2 2 2 2 2 2 2 2 6 5 2 5" xfId="7671"/>
    <cellStyle name="Стиль 1 2 2 2 2 2 2 2 2 6 5 2 6" xfId="7672"/>
    <cellStyle name="Стиль 1 2 2 2 2 2 2 2 2 6 5 2 7" xfId="7673"/>
    <cellStyle name="Стиль 1 2 2 2 2 2 2 2 2 6 5 2 8" xfId="7674"/>
    <cellStyle name="Стиль 1 2 2 2 2 2 2 2 2 6 5 2 9" xfId="7675"/>
    <cellStyle name="Стиль 1 2 2 2 2 2 2 2 2 6 5 3" xfId="7676"/>
    <cellStyle name="Стиль 1 2 2 2 2 2 2 2 2 6 5 4" xfId="7677"/>
    <cellStyle name="Стиль 1 2 2 2 2 2 2 2 2 6 5 5" xfId="7678"/>
    <cellStyle name="Стиль 1 2 2 2 2 2 2 2 2 6 5 6" xfId="7679"/>
    <cellStyle name="Стиль 1 2 2 2 2 2 2 2 2 6 5 7" xfId="7680"/>
    <cellStyle name="Стиль 1 2 2 2 2 2 2 2 2 6 5 8" xfId="7681"/>
    <cellStyle name="Стиль 1 2 2 2 2 2 2 2 2 6 5 9" xfId="7682"/>
    <cellStyle name="Стиль 1 2 2 2 2 2 2 2 2 6 6" xfId="7683"/>
    <cellStyle name="Стиль 1 2 2 2 2 2 2 2 2 6 7" xfId="7684"/>
    <cellStyle name="Стиль 1 2 2 2 2 2 2 2 2 6 8" xfId="7685"/>
    <cellStyle name="Стиль 1 2 2 2 2 2 2 2 2 6 9" xfId="7686"/>
    <cellStyle name="Стиль 1 2 2 2 2 2 2 2 2 7" xfId="7687"/>
    <cellStyle name="Стиль 1 2 2 2 2 2 2 2 2 7 10" xfId="7688"/>
    <cellStyle name="Стиль 1 2 2 2 2 2 2 2 2 7 11" xfId="7689"/>
    <cellStyle name="Стиль 1 2 2 2 2 2 2 2 2 7 2" xfId="7690"/>
    <cellStyle name="Стиль 1 2 2 2 2 2 2 2 2 7 2 10" xfId="7691"/>
    <cellStyle name="Стиль 1 2 2 2 2 2 2 2 2 7 2 11" xfId="7692"/>
    <cellStyle name="Стиль 1 2 2 2 2 2 2 2 2 7 2 2" xfId="7693"/>
    <cellStyle name="Стиль 1 2 2 2 2 2 2 2 2 7 2 2 10" xfId="7694"/>
    <cellStyle name="Стиль 1 2 2 2 2 2 2 2 2 7 2 2 2" xfId="7695"/>
    <cellStyle name="Стиль 1 2 2 2 2 2 2 2 2 7 2 2 2 10" xfId="7696"/>
    <cellStyle name="Стиль 1 2 2 2 2 2 2 2 2 7 2 2 2 2" xfId="7697"/>
    <cellStyle name="Стиль 1 2 2 2 2 2 2 2 2 7 2 2 2 3" xfId="7698"/>
    <cellStyle name="Стиль 1 2 2 2 2 2 2 2 2 7 2 2 2 4" xfId="7699"/>
    <cellStyle name="Стиль 1 2 2 2 2 2 2 2 2 7 2 2 2 5" xfId="7700"/>
    <cellStyle name="Стиль 1 2 2 2 2 2 2 2 2 7 2 2 2 6" xfId="7701"/>
    <cellStyle name="Стиль 1 2 2 2 2 2 2 2 2 7 2 2 2 7" xfId="7702"/>
    <cellStyle name="Стиль 1 2 2 2 2 2 2 2 2 7 2 2 2 8" xfId="7703"/>
    <cellStyle name="Стиль 1 2 2 2 2 2 2 2 2 7 2 2 2 9" xfId="7704"/>
    <cellStyle name="Стиль 1 2 2 2 2 2 2 2 2 7 2 2 3" xfId="7705"/>
    <cellStyle name="Стиль 1 2 2 2 2 2 2 2 2 7 2 2 4" xfId="7706"/>
    <cellStyle name="Стиль 1 2 2 2 2 2 2 2 2 7 2 2 5" xfId="7707"/>
    <cellStyle name="Стиль 1 2 2 2 2 2 2 2 2 7 2 2 6" xfId="7708"/>
    <cellStyle name="Стиль 1 2 2 2 2 2 2 2 2 7 2 2 7" xfId="7709"/>
    <cellStyle name="Стиль 1 2 2 2 2 2 2 2 2 7 2 2 8" xfId="7710"/>
    <cellStyle name="Стиль 1 2 2 2 2 2 2 2 2 7 2 2 9" xfId="7711"/>
    <cellStyle name="Стиль 1 2 2 2 2 2 2 2 2 7 2 3" xfId="7712"/>
    <cellStyle name="Стиль 1 2 2 2 2 2 2 2 2 7 2 4" xfId="7713"/>
    <cellStyle name="Стиль 1 2 2 2 2 2 2 2 2 7 2 5" xfId="7714"/>
    <cellStyle name="Стиль 1 2 2 2 2 2 2 2 2 7 2 6" xfId="7715"/>
    <cellStyle name="Стиль 1 2 2 2 2 2 2 2 2 7 2 7" xfId="7716"/>
    <cellStyle name="Стиль 1 2 2 2 2 2 2 2 2 7 2 8" xfId="7717"/>
    <cellStyle name="Стиль 1 2 2 2 2 2 2 2 2 7 2 9" xfId="7718"/>
    <cellStyle name="Стиль 1 2 2 2 2 2 2 2 2 7 3" xfId="7719"/>
    <cellStyle name="Стиль 1 2 2 2 2 2 2 2 2 7 3 10" xfId="7720"/>
    <cellStyle name="Стиль 1 2 2 2 2 2 2 2 2 7 3 2" xfId="7721"/>
    <cellStyle name="Стиль 1 2 2 2 2 2 2 2 2 7 3 3" xfId="7722"/>
    <cellStyle name="Стиль 1 2 2 2 2 2 2 2 2 7 3 4" xfId="7723"/>
    <cellStyle name="Стиль 1 2 2 2 2 2 2 2 2 7 3 5" xfId="7724"/>
    <cellStyle name="Стиль 1 2 2 2 2 2 2 2 2 7 3 6" xfId="7725"/>
    <cellStyle name="Стиль 1 2 2 2 2 2 2 2 2 7 3 7" xfId="7726"/>
    <cellStyle name="Стиль 1 2 2 2 2 2 2 2 2 7 3 8" xfId="7727"/>
    <cellStyle name="Стиль 1 2 2 2 2 2 2 2 2 7 3 9" xfId="7728"/>
    <cellStyle name="Стиль 1 2 2 2 2 2 2 2 2 7 4" xfId="7729"/>
    <cellStyle name="Стиль 1 2 2 2 2 2 2 2 2 7 5" xfId="7730"/>
    <cellStyle name="Стиль 1 2 2 2 2 2 2 2 2 7 6" xfId="7731"/>
    <cellStyle name="Стиль 1 2 2 2 2 2 2 2 2 7 7" xfId="7732"/>
    <cellStyle name="Стиль 1 2 2 2 2 2 2 2 2 7 8" xfId="7733"/>
    <cellStyle name="Стиль 1 2 2 2 2 2 2 2 2 7 9" xfId="7734"/>
    <cellStyle name="Стиль 1 2 2 2 2 2 2 2 2 8" xfId="7735"/>
    <cellStyle name="Стиль 1 2 2 2 2 2 2 2 2 9" xfId="7736"/>
    <cellStyle name="Стиль 1 2 2 2 2 2 2 2 2 9 10" xfId="7737"/>
    <cellStyle name="Стиль 1 2 2 2 2 2 2 2 2 9 2" xfId="7738"/>
    <cellStyle name="Стиль 1 2 2 2 2 2 2 2 2 9 2 10" xfId="7739"/>
    <cellStyle name="Стиль 1 2 2 2 2 2 2 2 2 9 2 2" xfId="7740"/>
    <cellStyle name="Стиль 1 2 2 2 2 2 2 2 2 9 2 3" xfId="7741"/>
    <cellStyle name="Стиль 1 2 2 2 2 2 2 2 2 9 2 4" xfId="7742"/>
    <cellStyle name="Стиль 1 2 2 2 2 2 2 2 2 9 2 5" xfId="7743"/>
    <cellStyle name="Стиль 1 2 2 2 2 2 2 2 2 9 2 6" xfId="7744"/>
    <cellStyle name="Стиль 1 2 2 2 2 2 2 2 2 9 2 7" xfId="7745"/>
    <cellStyle name="Стиль 1 2 2 2 2 2 2 2 2 9 2 8" xfId="7746"/>
    <cellStyle name="Стиль 1 2 2 2 2 2 2 2 2 9 2 9" xfId="7747"/>
    <cellStyle name="Стиль 1 2 2 2 2 2 2 2 2 9 3" xfId="7748"/>
    <cellStyle name="Стиль 1 2 2 2 2 2 2 2 2 9 4" xfId="7749"/>
    <cellStyle name="Стиль 1 2 2 2 2 2 2 2 2 9 5" xfId="7750"/>
    <cellStyle name="Стиль 1 2 2 2 2 2 2 2 2 9 6" xfId="7751"/>
    <cellStyle name="Стиль 1 2 2 2 2 2 2 2 2 9 7" xfId="7752"/>
    <cellStyle name="Стиль 1 2 2 2 2 2 2 2 2 9 8" xfId="7753"/>
    <cellStyle name="Стиль 1 2 2 2 2 2 2 2 2 9 9" xfId="7754"/>
    <cellStyle name="Стиль 1 2 2 2 2 2 2 2 20" xfId="7755"/>
    <cellStyle name="Стиль 1 2 2 2 2 2 2 2 20 2" xfId="7756"/>
    <cellStyle name="Стиль 1 2 2 2 2 2 2 2 20 2 2" xfId="7757"/>
    <cellStyle name="Стиль 1 2 2 2 2 2 2 2 20 2 2 2" xfId="7758"/>
    <cellStyle name="Стиль 1 2 2 2 2 2 2 2 20 2 2 2 2" xfId="7759"/>
    <cellStyle name="Стиль 1 2 2 2 2 2 2 2 20 2 2 2 2 2" xfId="7760"/>
    <cellStyle name="Стиль 1 2 2 2 2 2 2 2 20 2 2 2 2 2 2" xfId="7761"/>
    <cellStyle name="Стиль 1 2 2 2 2 2 2 2 20 2 2 2 2 3" xfId="7762"/>
    <cellStyle name="Стиль 1 2 2 2 2 2 2 2 20 2 2 2 2 4" xfId="7763"/>
    <cellStyle name="Стиль 1 2 2 2 2 2 2 2 20 2 2 2 3" xfId="7764"/>
    <cellStyle name="Стиль 1 2 2 2 2 2 2 2 20 2 2 2 3 2" xfId="7765"/>
    <cellStyle name="Стиль 1 2 2 2 2 2 2 2 20 2 2 2 4" xfId="7766"/>
    <cellStyle name="Стиль 1 2 2 2 2 2 2 2 20 2 2 3" xfId="7767"/>
    <cellStyle name="Стиль 1 2 2 2 2 2 2 2 20 2 2 3 2" xfId="7768"/>
    <cellStyle name="Стиль 1 2 2 2 2 2 2 2 20 2 2 4" xfId="7769"/>
    <cellStyle name="Стиль 1 2 2 2 2 2 2 2 20 2 2 5" xfId="7770"/>
    <cellStyle name="Стиль 1 2 2 2 2 2 2 2 20 2 3" xfId="7771"/>
    <cellStyle name="Стиль 1 2 2 2 2 2 2 2 20 2 3 2" xfId="7772"/>
    <cellStyle name="Стиль 1 2 2 2 2 2 2 2 20 2 3 2 2" xfId="7773"/>
    <cellStyle name="Стиль 1 2 2 2 2 2 2 2 20 2 3 3" xfId="7774"/>
    <cellStyle name="Стиль 1 2 2 2 2 2 2 2 20 2 3 4" xfId="7775"/>
    <cellStyle name="Стиль 1 2 2 2 2 2 2 2 20 2 4" xfId="7776"/>
    <cellStyle name="Стиль 1 2 2 2 2 2 2 2 20 2 4 2" xfId="7777"/>
    <cellStyle name="Стиль 1 2 2 2 2 2 2 2 20 2 5" xfId="7778"/>
    <cellStyle name="Стиль 1 2 2 2 2 2 2 2 20 3" xfId="7779"/>
    <cellStyle name="Стиль 1 2 2 2 2 2 2 2 20 3 2" xfId="7780"/>
    <cellStyle name="Стиль 1 2 2 2 2 2 2 2 20 3 2 2" xfId="7781"/>
    <cellStyle name="Стиль 1 2 2 2 2 2 2 2 20 3 2 2 2" xfId="7782"/>
    <cellStyle name="Стиль 1 2 2 2 2 2 2 2 20 3 2 3" xfId="7783"/>
    <cellStyle name="Стиль 1 2 2 2 2 2 2 2 20 3 2 4" xfId="7784"/>
    <cellStyle name="Стиль 1 2 2 2 2 2 2 2 20 3 3" xfId="7785"/>
    <cellStyle name="Стиль 1 2 2 2 2 2 2 2 20 3 3 2" xfId="7786"/>
    <cellStyle name="Стиль 1 2 2 2 2 2 2 2 20 3 4" xfId="7787"/>
    <cellStyle name="Стиль 1 2 2 2 2 2 2 2 20 4" xfId="7788"/>
    <cellStyle name="Стиль 1 2 2 2 2 2 2 2 20 4 2" xfId="7789"/>
    <cellStyle name="Стиль 1 2 2 2 2 2 2 2 20 5" xfId="7790"/>
    <cellStyle name="Стиль 1 2 2 2 2 2 2 2 20 6" xfId="7791"/>
    <cellStyle name="Стиль 1 2 2 2 2 2 2 2 21" xfId="7792"/>
    <cellStyle name="Стиль 1 2 2 2 2 2 2 2 21 2" xfId="7793"/>
    <cellStyle name="Стиль 1 2 2 2 2 2 2 2 21 2 2" xfId="7794"/>
    <cellStyle name="Стиль 1 2 2 2 2 2 2 2 21 2 2 2" xfId="7795"/>
    <cellStyle name="Стиль 1 2 2 2 2 2 2 2 21 2 2 2 2" xfId="7796"/>
    <cellStyle name="Стиль 1 2 2 2 2 2 2 2 21 2 2 3" xfId="7797"/>
    <cellStyle name="Стиль 1 2 2 2 2 2 2 2 21 2 2 4" xfId="7798"/>
    <cellStyle name="Стиль 1 2 2 2 2 2 2 2 21 2 3" xfId="7799"/>
    <cellStyle name="Стиль 1 2 2 2 2 2 2 2 21 2 3 2" xfId="7800"/>
    <cellStyle name="Стиль 1 2 2 2 2 2 2 2 21 2 4" xfId="7801"/>
    <cellStyle name="Стиль 1 2 2 2 2 2 2 2 21 3" xfId="7802"/>
    <cellStyle name="Стиль 1 2 2 2 2 2 2 2 21 3 2" xfId="7803"/>
    <cellStyle name="Стиль 1 2 2 2 2 2 2 2 21 4" xfId="7804"/>
    <cellStyle name="Стиль 1 2 2 2 2 2 2 2 21 5" xfId="7805"/>
    <cellStyle name="Стиль 1 2 2 2 2 2 2 2 22" xfId="7806"/>
    <cellStyle name="Стиль 1 2 2 2 2 2 2 2 22 2" xfId="7807"/>
    <cellStyle name="Стиль 1 2 2 2 2 2 2 2 22 2 2" xfId="7808"/>
    <cellStyle name="Стиль 1 2 2 2 2 2 2 2 22 3" xfId="7809"/>
    <cellStyle name="Стиль 1 2 2 2 2 2 2 2 22 4" xfId="7810"/>
    <cellStyle name="Стиль 1 2 2 2 2 2 2 2 23" xfId="7811"/>
    <cellStyle name="Стиль 1 2 2 2 2 2 2 2 23 2" xfId="7812"/>
    <cellStyle name="Стиль 1 2 2 2 2 2 2 2 24" xfId="7813"/>
    <cellStyle name="Стиль 1 2 2 2 2 2 2 2 3" xfId="7814"/>
    <cellStyle name="Стиль 1 2 2 2 2 2 2 2 4" xfId="7815"/>
    <cellStyle name="Стиль 1 2 2 2 2 2 2 2 4 2" xfId="7816"/>
    <cellStyle name="Стиль 1 2 2 2 2 2 2 2 4 2 2" xfId="7817"/>
    <cellStyle name="Стиль 1 2 2 2 2 2 2 2 4 2 2 2" xfId="7818"/>
    <cellStyle name="Стиль 1 2 2 2 2 2 2 2 4 3" xfId="7819"/>
    <cellStyle name="Стиль 1 2 2 2 2 2 2 2 4 4" xfId="7820"/>
    <cellStyle name="Стиль 1 2 2 2 2 2 2 2 5" xfId="7821"/>
    <cellStyle name="Стиль 1 2 2 2 2 2 2 2 5 2" xfId="7822"/>
    <cellStyle name="Стиль 1 2 2 2 2 2 2 2 5 2 2" xfId="7823"/>
    <cellStyle name="Стиль 1 2 2 2 2 2 2 2 6" xfId="7824"/>
    <cellStyle name="Стиль 1 2 2 2 2 2 2 2 7" xfId="7825"/>
    <cellStyle name="Стиль 1 2 2 2 2 2 2 2 7 10" xfId="7826"/>
    <cellStyle name="Стиль 1 2 2 2 2 2 2 2 7 11" xfId="7827"/>
    <cellStyle name="Стиль 1 2 2 2 2 2 2 2 7 12" xfId="7828"/>
    <cellStyle name="Стиль 1 2 2 2 2 2 2 2 7 13" xfId="7829"/>
    <cellStyle name="Стиль 1 2 2 2 2 2 2 2 7 14" xfId="7830"/>
    <cellStyle name="Стиль 1 2 2 2 2 2 2 2 7 2" xfId="7831"/>
    <cellStyle name="Стиль 1 2 2 2 2 2 2 2 7 2 10" xfId="7832"/>
    <cellStyle name="Стиль 1 2 2 2 2 2 2 2 7 2 11" xfId="7833"/>
    <cellStyle name="Стиль 1 2 2 2 2 2 2 2 7 2 2" xfId="7834"/>
    <cellStyle name="Стиль 1 2 2 2 2 2 2 2 7 2 2 10" xfId="7835"/>
    <cellStyle name="Стиль 1 2 2 2 2 2 2 2 7 2 2 11" xfId="7836"/>
    <cellStyle name="Стиль 1 2 2 2 2 2 2 2 7 2 2 2" xfId="7837"/>
    <cellStyle name="Стиль 1 2 2 2 2 2 2 2 7 2 2 2 10" xfId="7838"/>
    <cellStyle name="Стиль 1 2 2 2 2 2 2 2 7 2 2 2 2" xfId="7839"/>
    <cellStyle name="Стиль 1 2 2 2 2 2 2 2 7 2 2 2 2 10" xfId="7840"/>
    <cellStyle name="Стиль 1 2 2 2 2 2 2 2 7 2 2 2 2 2" xfId="7841"/>
    <cellStyle name="Стиль 1 2 2 2 2 2 2 2 7 2 2 2 2 3" xfId="7842"/>
    <cellStyle name="Стиль 1 2 2 2 2 2 2 2 7 2 2 2 2 4" xfId="7843"/>
    <cellStyle name="Стиль 1 2 2 2 2 2 2 2 7 2 2 2 2 5" xfId="7844"/>
    <cellStyle name="Стиль 1 2 2 2 2 2 2 2 7 2 2 2 2 6" xfId="7845"/>
    <cellStyle name="Стиль 1 2 2 2 2 2 2 2 7 2 2 2 2 7" xfId="7846"/>
    <cellStyle name="Стиль 1 2 2 2 2 2 2 2 7 2 2 2 2 8" xfId="7847"/>
    <cellStyle name="Стиль 1 2 2 2 2 2 2 2 7 2 2 2 2 9" xfId="7848"/>
    <cellStyle name="Стиль 1 2 2 2 2 2 2 2 7 2 2 2 3" xfId="7849"/>
    <cellStyle name="Стиль 1 2 2 2 2 2 2 2 7 2 2 2 4" xfId="7850"/>
    <cellStyle name="Стиль 1 2 2 2 2 2 2 2 7 2 2 2 5" xfId="7851"/>
    <cellStyle name="Стиль 1 2 2 2 2 2 2 2 7 2 2 2 6" xfId="7852"/>
    <cellStyle name="Стиль 1 2 2 2 2 2 2 2 7 2 2 2 7" xfId="7853"/>
    <cellStyle name="Стиль 1 2 2 2 2 2 2 2 7 2 2 2 8" xfId="7854"/>
    <cellStyle name="Стиль 1 2 2 2 2 2 2 2 7 2 2 2 9" xfId="7855"/>
    <cellStyle name="Стиль 1 2 2 2 2 2 2 2 7 2 2 3" xfId="7856"/>
    <cellStyle name="Стиль 1 2 2 2 2 2 2 2 7 2 2 4" xfId="7857"/>
    <cellStyle name="Стиль 1 2 2 2 2 2 2 2 7 2 2 5" xfId="7858"/>
    <cellStyle name="Стиль 1 2 2 2 2 2 2 2 7 2 2 6" xfId="7859"/>
    <cellStyle name="Стиль 1 2 2 2 2 2 2 2 7 2 2 7" xfId="7860"/>
    <cellStyle name="Стиль 1 2 2 2 2 2 2 2 7 2 2 8" xfId="7861"/>
    <cellStyle name="Стиль 1 2 2 2 2 2 2 2 7 2 2 9" xfId="7862"/>
    <cellStyle name="Стиль 1 2 2 2 2 2 2 2 7 2 3" xfId="7863"/>
    <cellStyle name="Стиль 1 2 2 2 2 2 2 2 7 2 3 10" xfId="7864"/>
    <cellStyle name="Стиль 1 2 2 2 2 2 2 2 7 2 3 2" xfId="7865"/>
    <cellStyle name="Стиль 1 2 2 2 2 2 2 2 7 2 3 3" xfId="7866"/>
    <cellStyle name="Стиль 1 2 2 2 2 2 2 2 7 2 3 4" xfId="7867"/>
    <cellStyle name="Стиль 1 2 2 2 2 2 2 2 7 2 3 5" xfId="7868"/>
    <cellStyle name="Стиль 1 2 2 2 2 2 2 2 7 2 3 6" xfId="7869"/>
    <cellStyle name="Стиль 1 2 2 2 2 2 2 2 7 2 3 7" xfId="7870"/>
    <cellStyle name="Стиль 1 2 2 2 2 2 2 2 7 2 3 8" xfId="7871"/>
    <cellStyle name="Стиль 1 2 2 2 2 2 2 2 7 2 3 9" xfId="7872"/>
    <cellStyle name="Стиль 1 2 2 2 2 2 2 2 7 2 4" xfId="7873"/>
    <cellStyle name="Стиль 1 2 2 2 2 2 2 2 7 2 5" xfId="7874"/>
    <cellStyle name="Стиль 1 2 2 2 2 2 2 2 7 2 6" xfId="7875"/>
    <cellStyle name="Стиль 1 2 2 2 2 2 2 2 7 2 7" xfId="7876"/>
    <cellStyle name="Стиль 1 2 2 2 2 2 2 2 7 2 8" xfId="7877"/>
    <cellStyle name="Стиль 1 2 2 2 2 2 2 2 7 2 9" xfId="7878"/>
    <cellStyle name="Стиль 1 2 2 2 2 2 2 2 7 3" xfId="7879"/>
    <cellStyle name="Стиль 1 2 2 2 2 2 2 2 7 4" xfId="7880"/>
    <cellStyle name="Стиль 1 2 2 2 2 2 2 2 7 5" xfId="7881"/>
    <cellStyle name="Стиль 1 2 2 2 2 2 2 2 7 5 10" xfId="7882"/>
    <cellStyle name="Стиль 1 2 2 2 2 2 2 2 7 5 2" xfId="7883"/>
    <cellStyle name="Стиль 1 2 2 2 2 2 2 2 7 5 2 10" xfId="7884"/>
    <cellStyle name="Стиль 1 2 2 2 2 2 2 2 7 5 2 2" xfId="7885"/>
    <cellStyle name="Стиль 1 2 2 2 2 2 2 2 7 5 2 3" xfId="7886"/>
    <cellStyle name="Стиль 1 2 2 2 2 2 2 2 7 5 2 4" xfId="7887"/>
    <cellStyle name="Стиль 1 2 2 2 2 2 2 2 7 5 2 5" xfId="7888"/>
    <cellStyle name="Стиль 1 2 2 2 2 2 2 2 7 5 2 6" xfId="7889"/>
    <cellStyle name="Стиль 1 2 2 2 2 2 2 2 7 5 2 7" xfId="7890"/>
    <cellStyle name="Стиль 1 2 2 2 2 2 2 2 7 5 2 8" xfId="7891"/>
    <cellStyle name="Стиль 1 2 2 2 2 2 2 2 7 5 2 9" xfId="7892"/>
    <cellStyle name="Стиль 1 2 2 2 2 2 2 2 7 5 3" xfId="7893"/>
    <cellStyle name="Стиль 1 2 2 2 2 2 2 2 7 5 4" xfId="7894"/>
    <cellStyle name="Стиль 1 2 2 2 2 2 2 2 7 5 5" xfId="7895"/>
    <cellStyle name="Стиль 1 2 2 2 2 2 2 2 7 5 6" xfId="7896"/>
    <cellStyle name="Стиль 1 2 2 2 2 2 2 2 7 5 7" xfId="7897"/>
    <cellStyle name="Стиль 1 2 2 2 2 2 2 2 7 5 8" xfId="7898"/>
    <cellStyle name="Стиль 1 2 2 2 2 2 2 2 7 5 9" xfId="7899"/>
    <cellStyle name="Стиль 1 2 2 2 2 2 2 2 7 6" xfId="7900"/>
    <cellStyle name="Стиль 1 2 2 2 2 2 2 2 7 7" xfId="7901"/>
    <cellStyle name="Стиль 1 2 2 2 2 2 2 2 7 8" xfId="7902"/>
    <cellStyle name="Стиль 1 2 2 2 2 2 2 2 7 9" xfId="7903"/>
    <cellStyle name="Стиль 1 2 2 2 2 2 2 2 8" xfId="7904"/>
    <cellStyle name="Стиль 1 2 2 2 2 2 2 2 8 10" xfId="7905"/>
    <cellStyle name="Стиль 1 2 2 2 2 2 2 2 8 11" xfId="7906"/>
    <cellStyle name="Стиль 1 2 2 2 2 2 2 2 8 2" xfId="7907"/>
    <cellStyle name="Стиль 1 2 2 2 2 2 2 2 8 2 10" xfId="7908"/>
    <cellStyle name="Стиль 1 2 2 2 2 2 2 2 8 2 11" xfId="7909"/>
    <cellStyle name="Стиль 1 2 2 2 2 2 2 2 8 2 2" xfId="7910"/>
    <cellStyle name="Стиль 1 2 2 2 2 2 2 2 8 2 2 10" xfId="7911"/>
    <cellStyle name="Стиль 1 2 2 2 2 2 2 2 8 2 2 2" xfId="7912"/>
    <cellStyle name="Стиль 1 2 2 2 2 2 2 2 8 2 2 2 10" xfId="7913"/>
    <cellStyle name="Стиль 1 2 2 2 2 2 2 2 8 2 2 2 2" xfId="7914"/>
    <cellStyle name="Стиль 1 2 2 2 2 2 2 2 8 2 2 2 3" xfId="7915"/>
    <cellStyle name="Стиль 1 2 2 2 2 2 2 2 8 2 2 2 4" xfId="7916"/>
    <cellStyle name="Стиль 1 2 2 2 2 2 2 2 8 2 2 2 5" xfId="7917"/>
    <cellStyle name="Стиль 1 2 2 2 2 2 2 2 8 2 2 2 6" xfId="7918"/>
    <cellStyle name="Стиль 1 2 2 2 2 2 2 2 8 2 2 2 7" xfId="7919"/>
    <cellStyle name="Стиль 1 2 2 2 2 2 2 2 8 2 2 2 8" xfId="7920"/>
    <cellStyle name="Стиль 1 2 2 2 2 2 2 2 8 2 2 2 9" xfId="7921"/>
    <cellStyle name="Стиль 1 2 2 2 2 2 2 2 8 2 2 3" xfId="7922"/>
    <cellStyle name="Стиль 1 2 2 2 2 2 2 2 8 2 2 4" xfId="7923"/>
    <cellStyle name="Стиль 1 2 2 2 2 2 2 2 8 2 2 5" xfId="7924"/>
    <cellStyle name="Стиль 1 2 2 2 2 2 2 2 8 2 2 6" xfId="7925"/>
    <cellStyle name="Стиль 1 2 2 2 2 2 2 2 8 2 2 7" xfId="7926"/>
    <cellStyle name="Стиль 1 2 2 2 2 2 2 2 8 2 2 8" xfId="7927"/>
    <cellStyle name="Стиль 1 2 2 2 2 2 2 2 8 2 2 9" xfId="7928"/>
    <cellStyle name="Стиль 1 2 2 2 2 2 2 2 8 2 3" xfId="7929"/>
    <cellStyle name="Стиль 1 2 2 2 2 2 2 2 8 2 4" xfId="7930"/>
    <cellStyle name="Стиль 1 2 2 2 2 2 2 2 8 2 5" xfId="7931"/>
    <cellStyle name="Стиль 1 2 2 2 2 2 2 2 8 2 6" xfId="7932"/>
    <cellStyle name="Стиль 1 2 2 2 2 2 2 2 8 2 7" xfId="7933"/>
    <cellStyle name="Стиль 1 2 2 2 2 2 2 2 8 2 8" xfId="7934"/>
    <cellStyle name="Стиль 1 2 2 2 2 2 2 2 8 2 9" xfId="7935"/>
    <cellStyle name="Стиль 1 2 2 2 2 2 2 2 8 3" xfId="7936"/>
    <cellStyle name="Стиль 1 2 2 2 2 2 2 2 8 3 10" xfId="7937"/>
    <cellStyle name="Стиль 1 2 2 2 2 2 2 2 8 3 2" xfId="7938"/>
    <cellStyle name="Стиль 1 2 2 2 2 2 2 2 8 3 3" xfId="7939"/>
    <cellStyle name="Стиль 1 2 2 2 2 2 2 2 8 3 4" xfId="7940"/>
    <cellStyle name="Стиль 1 2 2 2 2 2 2 2 8 3 5" xfId="7941"/>
    <cellStyle name="Стиль 1 2 2 2 2 2 2 2 8 3 6" xfId="7942"/>
    <cellStyle name="Стиль 1 2 2 2 2 2 2 2 8 3 7" xfId="7943"/>
    <cellStyle name="Стиль 1 2 2 2 2 2 2 2 8 3 8" xfId="7944"/>
    <cellStyle name="Стиль 1 2 2 2 2 2 2 2 8 3 9" xfId="7945"/>
    <cellStyle name="Стиль 1 2 2 2 2 2 2 2 8 4" xfId="7946"/>
    <cellStyle name="Стиль 1 2 2 2 2 2 2 2 8 5" xfId="7947"/>
    <cellStyle name="Стиль 1 2 2 2 2 2 2 2 8 6" xfId="7948"/>
    <cellStyle name="Стиль 1 2 2 2 2 2 2 2 8 7" xfId="7949"/>
    <cellStyle name="Стиль 1 2 2 2 2 2 2 2 8 8" xfId="7950"/>
    <cellStyle name="Стиль 1 2 2 2 2 2 2 2 8 9" xfId="7951"/>
    <cellStyle name="Стиль 1 2 2 2 2 2 2 2 9" xfId="7952"/>
    <cellStyle name="Стиль 1 2 2 2 2 2 2 20" xfId="7953"/>
    <cellStyle name="Стиль 1 2 2 2 2 2 2 21" xfId="7954"/>
    <cellStyle name="Стиль 1 2 2 2 2 2 2 22" xfId="7955"/>
    <cellStyle name="Стиль 1 2 2 2 2 2 2 22 2" xfId="7956"/>
    <cellStyle name="Стиль 1 2 2 2 2 2 2 22 2 2" xfId="7957"/>
    <cellStyle name="Стиль 1 2 2 2 2 2 2 22 2 2 2" xfId="7958"/>
    <cellStyle name="Стиль 1 2 2 2 2 2 2 22 2 2 2 2" xfId="7959"/>
    <cellStyle name="Стиль 1 2 2 2 2 2 2 22 2 2 2 2 2" xfId="7960"/>
    <cellStyle name="Стиль 1 2 2 2 2 2 2 22 2 2 2 2 2 2" xfId="7961"/>
    <cellStyle name="Стиль 1 2 2 2 2 2 2 22 2 2 2 2 3" xfId="7962"/>
    <cellStyle name="Стиль 1 2 2 2 2 2 2 22 2 2 2 2 4" xfId="7963"/>
    <cellStyle name="Стиль 1 2 2 2 2 2 2 22 2 2 2 3" xfId="7964"/>
    <cellStyle name="Стиль 1 2 2 2 2 2 2 22 2 2 2 3 2" xfId="7965"/>
    <cellStyle name="Стиль 1 2 2 2 2 2 2 22 2 2 2 4" xfId="7966"/>
    <cellStyle name="Стиль 1 2 2 2 2 2 2 22 2 2 3" xfId="7967"/>
    <cellStyle name="Стиль 1 2 2 2 2 2 2 22 2 2 3 2" xfId="7968"/>
    <cellStyle name="Стиль 1 2 2 2 2 2 2 22 2 2 4" xfId="7969"/>
    <cellStyle name="Стиль 1 2 2 2 2 2 2 22 2 2 5" xfId="7970"/>
    <cellStyle name="Стиль 1 2 2 2 2 2 2 22 2 3" xfId="7971"/>
    <cellStyle name="Стиль 1 2 2 2 2 2 2 22 2 3 2" xfId="7972"/>
    <cellStyle name="Стиль 1 2 2 2 2 2 2 22 2 3 2 2" xfId="7973"/>
    <cellStyle name="Стиль 1 2 2 2 2 2 2 22 2 3 3" xfId="7974"/>
    <cellStyle name="Стиль 1 2 2 2 2 2 2 22 2 3 4" xfId="7975"/>
    <cellStyle name="Стиль 1 2 2 2 2 2 2 22 2 4" xfId="7976"/>
    <cellStyle name="Стиль 1 2 2 2 2 2 2 22 2 4 2" xfId="7977"/>
    <cellStyle name="Стиль 1 2 2 2 2 2 2 22 2 5" xfId="7978"/>
    <cellStyle name="Стиль 1 2 2 2 2 2 2 22 3" xfId="7979"/>
    <cellStyle name="Стиль 1 2 2 2 2 2 2 22 3 2" xfId="7980"/>
    <cellStyle name="Стиль 1 2 2 2 2 2 2 22 3 2 2" xfId="7981"/>
    <cellStyle name="Стиль 1 2 2 2 2 2 2 22 3 2 2 2" xfId="7982"/>
    <cellStyle name="Стиль 1 2 2 2 2 2 2 22 3 2 3" xfId="7983"/>
    <cellStyle name="Стиль 1 2 2 2 2 2 2 22 3 2 4" xfId="7984"/>
    <cellStyle name="Стиль 1 2 2 2 2 2 2 22 3 3" xfId="7985"/>
    <cellStyle name="Стиль 1 2 2 2 2 2 2 22 3 3 2" xfId="7986"/>
    <cellStyle name="Стиль 1 2 2 2 2 2 2 22 3 4" xfId="7987"/>
    <cellStyle name="Стиль 1 2 2 2 2 2 2 22 4" xfId="7988"/>
    <cellStyle name="Стиль 1 2 2 2 2 2 2 22 4 2" xfId="7989"/>
    <cellStyle name="Стиль 1 2 2 2 2 2 2 22 5" xfId="7990"/>
    <cellStyle name="Стиль 1 2 2 2 2 2 2 22 6" xfId="7991"/>
    <cellStyle name="Стиль 1 2 2 2 2 2 2 23" xfId="7992"/>
    <cellStyle name="Стиль 1 2 2 2 2 2 2 23 2" xfId="7993"/>
    <cellStyle name="Стиль 1 2 2 2 2 2 2 23 2 2" xfId="7994"/>
    <cellStyle name="Стиль 1 2 2 2 2 2 2 23 2 2 2" xfId="7995"/>
    <cellStyle name="Стиль 1 2 2 2 2 2 2 23 2 2 2 2" xfId="7996"/>
    <cellStyle name="Стиль 1 2 2 2 2 2 2 23 2 2 3" xfId="7997"/>
    <cellStyle name="Стиль 1 2 2 2 2 2 2 23 2 2 4" xfId="7998"/>
    <cellStyle name="Стиль 1 2 2 2 2 2 2 23 2 3" xfId="7999"/>
    <cellStyle name="Стиль 1 2 2 2 2 2 2 23 2 3 2" xfId="8000"/>
    <cellStyle name="Стиль 1 2 2 2 2 2 2 23 2 4" xfId="8001"/>
    <cellStyle name="Стиль 1 2 2 2 2 2 2 23 3" xfId="8002"/>
    <cellStyle name="Стиль 1 2 2 2 2 2 2 23 3 2" xfId="8003"/>
    <cellStyle name="Стиль 1 2 2 2 2 2 2 23 4" xfId="8004"/>
    <cellStyle name="Стиль 1 2 2 2 2 2 2 23 5" xfId="8005"/>
    <cellStyle name="Стиль 1 2 2 2 2 2 2 24" xfId="8006"/>
    <cellStyle name="Стиль 1 2 2 2 2 2 2 24 2" xfId="8007"/>
    <cellStyle name="Стиль 1 2 2 2 2 2 2 24 2 2" xfId="8008"/>
    <cellStyle name="Стиль 1 2 2 2 2 2 2 24 3" xfId="8009"/>
    <cellStyle name="Стиль 1 2 2 2 2 2 2 24 4" xfId="8010"/>
    <cellStyle name="Стиль 1 2 2 2 2 2 2 25" xfId="8011"/>
    <cellStyle name="Стиль 1 2 2 2 2 2 2 25 2" xfId="8012"/>
    <cellStyle name="Стиль 1 2 2 2 2 2 2 26" xfId="8013"/>
    <cellStyle name="Стиль 1 2 2 2 2 2 2 3" xfId="8014"/>
    <cellStyle name="Стиль 1 2 2 2 2 2 2 4" xfId="8015"/>
    <cellStyle name="Стиль 1 2 2 2 2 2 2 5" xfId="8016"/>
    <cellStyle name="Стиль 1 2 2 2 2 2 2 5 2" xfId="8017"/>
    <cellStyle name="Стиль 1 2 2 2 2 2 2 5 2 2" xfId="8018"/>
    <cellStyle name="Стиль 1 2 2 2 2 2 2 5 2 2 2" xfId="8019"/>
    <cellStyle name="Стиль 1 2 2 2 2 2 2 5 2 2 2 2" xfId="8020"/>
    <cellStyle name="Стиль 1 2 2 2 2 2 2 5 2 2 2 2 2" xfId="8021"/>
    <cellStyle name="Стиль 1 2 2 2 2 2 2 5 2 2 3" xfId="8022"/>
    <cellStyle name="Стиль 1 2 2 2 2 2 2 5 2 2 4" xfId="8023"/>
    <cellStyle name="Стиль 1 2 2 2 2 2 2 5 2 3" xfId="8024"/>
    <cellStyle name="Стиль 1 2 2 2 2 2 2 5 2 3 2" xfId="8025"/>
    <cellStyle name="Стиль 1 2 2 2 2 2 2 5 2 3 2 2" xfId="8026"/>
    <cellStyle name="Стиль 1 2 2 2 2 2 2 5 2 4" xfId="8027"/>
    <cellStyle name="Стиль 1 2 2 2 2 2 2 5 3" xfId="8028"/>
    <cellStyle name="Стиль 1 2 2 2 2 2 2 5 3 2" xfId="8029"/>
    <cellStyle name="Стиль 1 2 2 2 2 2 2 5 3 2 2" xfId="8030"/>
    <cellStyle name="Стиль 1 2 2 2 2 2 2 5 4" xfId="8031"/>
    <cellStyle name="Стиль 1 2 2 2 2 2 2 5 5" xfId="8032"/>
    <cellStyle name="Стиль 1 2 2 2 2 2 2 6" xfId="8033"/>
    <cellStyle name="Стиль 1 2 2 2 2 2 2 6 2" xfId="8034"/>
    <cellStyle name="Стиль 1 2 2 2 2 2 2 6 2 2" xfId="8035"/>
    <cellStyle name="Стиль 1 2 2 2 2 2 2 6 2 2 2" xfId="8036"/>
    <cellStyle name="Стиль 1 2 2 2 2 2 2 6 3" xfId="8037"/>
    <cellStyle name="Стиль 1 2 2 2 2 2 2 6 4" xfId="8038"/>
    <cellStyle name="Стиль 1 2 2 2 2 2 2 7" xfId="8039"/>
    <cellStyle name="Стиль 1 2 2 2 2 2 2 7 2" xfId="8040"/>
    <cellStyle name="Стиль 1 2 2 2 2 2 2 7 2 2" xfId="8041"/>
    <cellStyle name="Стиль 1 2 2 2 2 2 2 8" xfId="8042"/>
    <cellStyle name="Стиль 1 2 2 2 2 2 2 9" xfId="8043"/>
    <cellStyle name="Стиль 1 2 2 2 2 2 2 9 10" xfId="8044"/>
    <cellStyle name="Стиль 1 2 2 2 2 2 2 9 11" xfId="8045"/>
    <cellStyle name="Стиль 1 2 2 2 2 2 2 9 12" xfId="8046"/>
    <cellStyle name="Стиль 1 2 2 2 2 2 2 9 13" xfId="8047"/>
    <cellStyle name="Стиль 1 2 2 2 2 2 2 9 14" xfId="8048"/>
    <cellStyle name="Стиль 1 2 2 2 2 2 2 9 2" xfId="8049"/>
    <cellStyle name="Стиль 1 2 2 2 2 2 2 9 2 10" xfId="8050"/>
    <cellStyle name="Стиль 1 2 2 2 2 2 2 9 2 11" xfId="8051"/>
    <cellStyle name="Стиль 1 2 2 2 2 2 2 9 2 2" xfId="8052"/>
    <cellStyle name="Стиль 1 2 2 2 2 2 2 9 2 2 10" xfId="8053"/>
    <cellStyle name="Стиль 1 2 2 2 2 2 2 9 2 2 11" xfId="8054"/>
    <cellStyle name="Стиль 1 2 2 2 2 2 2 9 2 2 2" xfId="8055"/>
    <cellStyle name="Стиль 1 2 2 2 2 2 2 9 2 2 2 10" xfId="8056"/>
    <cellStyle name="Стиль 1 2 2 2 2 2 2 9 2 2 2 2" xfId="8057"/>
    <cellStyle name="Стиль 1 2 2 2 2 2 2 9 2 2 2 2 10" xfId="8058"/>
    <cellStyle name="Стиль 1 2 2 2 2 2 2 9 2 2 2 2 2" xfId="8059"/>
    <cellStyle name="Стиль 1 2 2 2 2 2 2 9 2 2 2 2 3" xfId="8060"/>
    <cellStyle name="Стиль 1 2 2 2 2 2 2 9 2 2 2 2 4" xfId="8061"/>
    <cellStyle name="Стиль 1 2 2 2 2 2 2 9 2 2 2 2 5" xfId="8062"/>
    <cellStyle name="Стиль 1 2 2 2 2 2 2 9 2 2 2 2 6" xfId="8063"/>
    <cellStyle name="Стиль 1 2 2 2 2 2 2 9 2 2 2 2 7" xfId="8064"/>
    <cellStyle name="Стиль 1 2 2 2 2 2 2 9 2 2 2 2 8" xfId="8065"/>
    <cellStyle name="Стиль 1 2 2 2 2 2 2 9 2 2 2 2 9" xfId="8066"/>
    <cellStyle name="Стиль 1 2 2 2 2 2 2 9 2 2 2 3" xfId="8067"/>
    <cellStyle name="Стиль 1 2 2 2 2 2 2 9 2 2 2 4" xfId="8068"/>
    <cellStyle name="Стиль 1 2 2 2 2 2 2 9 2 2 2 5" xfId="8069"/>
    <cellStyle name="Стиль 1 2 2 2 2 2 2 9 2 2 2 6" xfId="8070"/>
    <cellStyle name="Стиль 1 2 2 2 2 2 2 9 2 2 2 7" xfId="8071"/>
    <cellStyle name="Стиль 1 2 2 2 2 2 2 9 2 2 2 8" xfId="8072"/>
    <cellStyle name="Стиль 1 2 2 2 2 2 2 9 2 2 2 9" xfId="8073"/>
    <cellStyle name="Стиль 1 2 2 2 2 2 2 9 2 2 3" xfId="8074"/>
    <cellStyle name="Стиль 1 2 2 2 2 2 2 9 2 2 4" xfId="8075"/>
    <cellStyle name="Стиль 1 2 2 2 2 2 2 9 2 2 5" xfId="8076"/>
    <cellStyle name="Стиль 1 2 2 2 2 2 2 9 2 2 6" xfId="8077"/>
    <cellStyle name="Стиль 1 2 2 2 2 2 2 9 2 2 7" xfId="8078"/>
    <cellStyle name="Стиль 1 2 2 2 2 2 2 9 2 2 8" xfId="8079"/>
    <cellStyle name="Стиль 1 2 2 2 2 2 2 9 2 2 9" xfId="8080"/>
    <cellStyle name="Стиль 1 2 2 2 2 2 2 9 2 3" xfId="8081"/>
    <cellStyle name="Стиль 1 2 2 2 2 2 2 9 2 3 10" xfId="8082"/>
    <cellStyle name="Стиль 1 2 2 2 2 2 2 9 2 3 2" xfId="8083"/>
    <cellStyle name="Стиль 1 2 2 2 2 2 2 9 2 3 3" xfId="8084"/>
    <cellStyle name="Стиль 1 2 2 2 2 2 2 9 2 3 4" xfId="8085"/>
    <cellStyle name="Стиль 1 2 2 2 2 2 2 9 2 3 5" xfId="8086"/>
    <cellStyle name="Стиль 1 2 2 2 2 2 2 9 2 3 6" xfId="8087"/>
    <cellStyle name="Стиль 1 2 2 2 2 2 2 9 2 3 7" xfId="8088"/>
    <cellStyle name="Стиль 1 2 2 2 2 2 2 9 2 3 8" xfId="8089"/>
    <cellStyle name="Стиль 1 2 2 2 2 2 2 9 2 3 9" xfId="8090"/>
    <cellStyle name="Стиль 1 2 2 2 2 2 2 9 2 4" xfId="8091"/>
    <cellStyle name="Стиль 1 2 2 2 2 2 2 9 2 5" xfId="8092"/>
    <cellStyle name="Стиль 1 2 2 2 2 2 2 9 2 6" xfId="8093"/>
    <cellStyle name="Стиль 1 2 2 2 2 2 2 9 2 7" xfId="8094"/>
    <cellStyle name="Стиль 1 2 2 2 2 2 2 9 2 8" xfId="8095"/>
    <cellStyle name="Стиль 1 2 2 2 2 2 2 9 2 9" xfId="8096"/>
    <cellStyle name="Стиль 1 2 2 2 2 2 2 9 3" xfId="8097"/>
    <cellStyle name="Стиль 1 2 2 2 2 2 2 9 4" xfId="8098"/>
    <cellStyle name="Стиль 1 2 2 2 2 2 2 9 5" xfId="8099"/>
    <cellStyle name="Стиль 1 2 2 2 2 2 2 9 5 10" xfId="8100"/>
    <cellStyle name="Стиль 1 2 2 2 2 2 2 9 5 2" xfId="8101"/>
    <cellStyle name="Стиль 1 2 2 2 2 2 2 9 5 2 10" xfId="8102"/>
    <cellStyle name="Стиль 1 2 2 2 2 2 2 9 5 2 2" xfId="8103"/>
    <cellStyle name="Стиль 1 2 2 2 2 2 2 9 5 2 3" xfId="8104"/>
    <cellStyle name="Стиль 1 2 2 2 2 2 2 9 5 2 4" xfId="8105"/>
    <cellStyle name="Стиль 1 2 2 2 2 2 2 9 5 2 5" xfId="8106"/>
    <cellStyle name="Стиль 1 2 2 2 2 2 2 9 5 2 6" xfId="8107"/>
    <cellStyle name="Стиль 1 2 2 2 2 2 2 9 5 2 7" xfId="8108"/>
    <cellStyle name="Стиль 1 2 2 2 2 2 2 9 5 2 8" xfId="8109"/>
    <cellStyle name="Стиль 1 2 2 2 2 2 2 9 5 2 9" xfId="8110"/>
    <cellStyle name="Стиль 1 2 2 2 2 2 2 9 5 3" xfId="8111"/>
    <cellStyle name="Стиль 1 2 2 2 2 2 2 9 5 4" xfId="8112"/>
    <cellStyle name="Стиль 1 2 2 2 2 2 2 9 5 5" xfId="8113"/>
    <cellStyle name="Стиль 1 2 2 2 2 2 2 9 5 6" xfId="8114"/>
    <cellStyle name="Стиль 1 2 2 2 2 2 2 9 5 7" xfId="8115"/>
    <cellStyle name="Стиль 1 2 2 2 2 2 2 9 5 8" xfId="8116"/>
    <cellStyle name="Стиль 1 2 2 2 2 2 2 9 5 9" xfId="8117"/>
    <cellStyle name="Стиль 1 2 2 2 2 2 2 9 6" xfId="8118"/>
    <cellStyle name="Стиль 1 2 2 2 2 2 2 9 7" xfId="8119"/>
    <cellStyle name="Стиль 1 2 2 2 2 2 2 9 8" xfId="8120"/>
    <cellStyle name="Стиль 1 2 2 2 2 2 2 9 9" xfId="8121"/>
    <cellStyle name="Стиль 1 2 2 2 2 2 20" xfId="8122"/>
    <cellStyle name="Стиль 1 2 2 2 2 2 21" xfId="8123"/>
    <cellStyle name="Стиль 1 2 2 2 2 2 22" xfId="8124"/>
    <cellStyle name="Стиль 1 2 2 2 2 2 23" xfId="8125"/>
    <cellStyle name="Стиль 1 2 2 2 2 2 24" xfId="8126"/>
    <cellStyle name="Стиль 1 2 2 2 2 2 25" xfId="8127"/>
    <cellStyle name="Стиль 1 2 2 2 2 2 26" xfId="8128"/>
    <cellStyle name="Стиль 1 2 2 2 2 2 27" xfId="8129"/>
    <cellStyle name="Стиль 1 2 2 2 2 2 28" xfId="8130"/>
    <cellStyle name="Стиль 1 2 2 2 2 2 29" xfId="8131"/>
    <cellStyle name="Стиль 1 2 2 2 2 2 29 2" xfId="8132"/>
    <cellStyle name="Стиль 1 2 2 2 2 2 29 2 2" xfId="8133"/>
    <cellStyle name="Стиль 1 2 2 2 2 2 29 2 2 2" xfId="8134"/>
    <cellStyle name="Стиль 1 2 2 2 2 2 29 2 2 2 2" xfId="8135"/>
    <cellStyle name="Стиль 1 2 2 2 2 2 29 2 2 2 2 2" xfId="8136"/>
    <cellStyle name="Стиль 1 2 2 2 2 2 29 2 2 2 2 2 2" xfId="8137"/>
    <cellStyle name="Стиль 1 2 2 2 2 2 29 2 2 2 2 3" xfId="8138"/>
    <cellStyle name="Стиль 1 2 2 2 2 2 29 2 2 2 2 4" xfId="8139"/>
    <cellStyle name="Стиль 1 2 2 2 2 2 29 2 2 2 3" xfId="8140"/>
    <cellStyle name="Стиль 1 2 2 2 2 2 29 2 2 2 3 2" xfId="8141"/>
    <cellStyle name="Стиль 1 2 2 2 2 2 29 2 2 2 4" xfId="8142"/>
    <cellStyle name="Стиль 1 2 2 2 2 2 29 2 2 3" xfId="8143"/>
    <cellStyle name="Стиль 1 2 2 2 2 2 29 2 2 3 2" xfId="8144"/>
    <cellStyle name="Стиль 1 2 2 2 2 2 29 2 2 4" xfId="8145"/>
    <cellStyle name="Стиль 1 2 2 2 2 2 29 2 2 5" xfId="8146"/>
    <cellStyle name="Стиль 1 2 2 2 2 2 29 2 3" xfId="8147"/>
    <cellStyle name="Стиль 1 2 2 2 2 2 29 2 3 2" xfId="8148"/>
    <cellStyle name="Стиль 1 2 2 2 2 2 29 2 3 2 2" xfId="8149"/>
    <cellStyle name="Стиль 1 2 2 2 2 2 29 2 3 3" xfId="8150"/>
    <cellStyle name="Стиль 1 2 2 2 2 2 29 2 3 4" xfId="8151"/>
    <cellStyle name="Стиль 1 2 2 2 2 2 29 2 4" xfId="8152"/>
    <cellStyle name="Стиль 1 2 2 2 2 2 29 2 4 2" xfId="8153"/>
    <cellStyle name="Стиль 1 2 2 2 2 2 29 2 5" xfId="8154"/>
    <cellStyle name="Стиль 1 2 2 2 2 2 29 3" xfId="8155"/>
    <cellStyle name="Стиль 1 2 2 2 2 2 29 3 2" xfId="8156"/>
    <cellStyle name="Стиль 1 2 2 2 2 2 29 3 2 2" xfId="8157"/>
    <cellStyle name="Стиль 1 2 2 2 2 2 29 3 2 2 2" xfId="8158"/>
    <cellStyle name="Стиль 1 2 2 2 2 2 29 3 2 3" xfId="8159"/>
    <cellStyle name="Стиль 1 2 2 2 2 2 29 3 2 4" xfId="8160"/>
    <cellStyle name="Стиль 1 2 2 2 2 2 29 3 3" xfId="8161"/>
    <cellStyle name="Стиль 1 2 2 2 2 2 29 3 3 2" xfId="8162"/>
    <cellStyle name="Стиль 1 2 2 2 2 2 29 3 4" xfId="8163"/>
    <cellStyle name="Стиль 1 2 2 2 2 2 29 4" xfId="8164"/>
    <cellStyle name="Стиль 1 2 2 2 2 2 29 4 2" xfId="8165"/>
    <cellStyle name="Стиль 1 2 2 2 2 2 29 5" xfId="8166"/>
    <cellStyle name="Стиль 1 2 2 2 2 2 29 6" xfId="8167"/>
    <cellStyle name="Стиль 1 2 2 2 2 2 3" xfId="8168"/>
    <cellStyle name="Стиль 1 2 2 2 2 2 30" xfId="8169"/>
    <cellStyle name="Стиль 1 2 2 2 2 2 30 2" xfId="8170"/>
    <cellStyle name="Стиль 1 2 2 2 2 2 30 2 2" xfId="8171"/>
    <cellStyle name="Стиль 1 2 2 2 2 2 30 2 2 2" xfId="8172"/>
    <cellStyle name="Стиль 1 2 2 2 2 2 30 2 2 2 2" xfId="8173"/>
    <cellStyle name="Стиль 1 2 2 2 2 2 30 2 2 3" xfId="8174"/>
    <cellStyle name="Стиль 1 2 2 2 2 2 30 2 2 4" xfId="8175"/>
    <cellStyle name="Стиль 1 2 2 2 2 2 30 2 3" xfId="8176"/>
    <cellStyle name="Стиль 1 2 2 2 2 2 30 2 3 2" xfId="8177"/>
    <cellStyle name="Стиль 1 2 2 2 2 2 30 2 4" xfId="8178"/>
    <cellStyle name="Стиль 1 2 2 2 2 2 30 3" xfId="8179"/>
    <cellStyle name="Стиль 1 2 2 2 2 2 30 3 2" xfId="8180"/>
    <cellStyle name="Стиль 1 2 2 2 2 2 30 4" xfId="8181"/>
    <cellStyle name="Стиль 1 2 2 2 2 2 30 5" xfId="8182"/>
    <cellStyle name="Стиль 1 2 2 2 2 2 31" xfId="8183"/>
    <cellStyle name="Стиль 1 2 2 2 2 2 31 2" xfId="8184"/>
    <cellStyle name="Стиль 1 2 2 2 2 2 31 2 2" xfId="8185"/>
    <cellStyle name="Стиль 1 2 2 2 2 2 31 3" xfId="8186"/>
    <cellStyle name="Стиль 1 2 2 2 2 2 31 4" xfId="8187"/>
    <cellStyle name="Стиль 1 2 2 2 2 2 32" xfId="8188"/>
    <cellStyle name="Стиль 1 2 2 2 2 2 32 2" xfId="8189"/>
    <cellStyle name="Стиль 1 2 2 2 2 2 33" xfId="8190"/>
    <cellStyle name="Стиль 1 2 2 2 2 2 4" xfId="8191"/>
    <cellStyle name="Стиль 1 2 2 2 2 2 5" xfId="8192"/>
    <cellStyle name="Стиль 1 2 2 2 2 2 6" xfId="8193"/>
    <cellStyle name="Стиль 1 2 2 2 2 2 7" xfId="8194"/>
    <cellStyle name="Стиль 1 2 2 2 2 2 8" xfId="8195"/>
    <cellStyle name="Стиль 1 2 2 2 2 2 9" xfId="8196"/>
    <cellStyle name="Стиль 1 2 2 2 2 20" xfId="8197"/>
    <cellStyle name="Стиль 1 2 2 2 2 21" xfId="8198"/>
    <cellStyle name="Стиль 1 2 2 2 2 22" xfId="8199"/>
    <cellStyle name="Стиль 1 2 2 2 2 22 2" xfId="8200"/>
    <cellStyle name="Стиль 1 2 2 2 2 22 2 2" xfId="8201"/>
    <cellStyle name="Стиль 1 2 2 2 2 22 2 2 2" xfId="8202"/>
    <cellStyle name="Стиль 1 2 2 2 2 22 2 2 2 2" xfId="8203"/>
    <cellStyle name="Стиль 1 2 2 2 2 22 2 2 2 2 2" xfId="8204"/>
    <cellStyle name="Стиль 1 2 2 2 2 22 2 2 2 2 2 2" xfId="8205"/>
    <cellStyle name="Стиль 1 2 2 2 2 22 2 2 2 3" xfId="8206"/>
    <cellStyle name="Стиль 1 2 2 2 2 22 2 2 2 4" xfId="8207"/>
    <cellStyle name="Стиль 1 2 2 2 2 22 2 2 3" xfId="8208"/>
    <cellStyle name="Стиль 1 2 2 2 2 22 2 2 3 2" xfId="8209"/>
    <cellStyle name="Стиль 1 2 2 2 2 22 2 2 3 2 2" xfId="8210"/>
    <cellStyle name="Стиль 1 2 2 2 2 22 2 2 4" xfId="8211"/>
    <cellStyle name="Стиль 1 2 2 2 2 22 2 3" xfId="8212"/>
    <cellStyle name="Стиль 1 2 2 2 2 22 2 3 2" xfId="8213"/>
    <cellStyle name="Стиль 1 2 2 2 2 22 2 3 2 2" xfId="8214"/>
    <cellStyle name="Стиль 1 2 2 2 2 22 2 4" xfId="8215"/>
    <cellStyle name="Стиль 1 2 2 2 2 22 2 5" xfId="8216"/>
    <cellStyle name="Стиль 1 2 2 2 2 22 3" xfId="8217"/>
    <cellStyle name="Стиль 1 2 2 2 2 22 4" xfId="8218"/>
    <cellStyle name="Стиль 1 2 2 2 2 22 4 2" xfId="8219"/>
    <cellStyle name="Стиль 1 2 2 2 2 22 4 2 2" xfId="8220"/>
    <cellStyle name="Стиль 1 2 2 2 2 22 4 2 2 2" xfId="8221"/>
    <cellStyle name="Стиль 1 2 2 2 2 22 4 3" xfId="8222"/>
    <cellStyle name="Стиль 1 2 2 2 2 22 4 4" xfId="8223"/>
    <cellStyle name="Стиль 1 2 2 2 2 22 5" xfId="8224"/>
    <cellStyle name="Стиль 1 2 2 2 2 22 5 2" xfId="8225"/>
    <cellStyle name="Стиль 1 2 2 2 2 22 5 2 2" xfId="8226"/>
    <cellStyle name="Стиль 1 2 2 2 2 22 6" xfId="8227"/>
    <cellStyle name="Стиль 1 2 2 2 2 23" xfId="8228"/>
    <cellStyle name="Стиль 1 2 2 2 2 24" xfId="8229"/>
    <cellStyle name="Стиль 1 2 2 2 2 24 2" xfId="8230"/>
    <cellStyle name="Стиль 1 2 2 2 2 24 2 2" xfId="8231"/>
    <cellStyle name="Стиль 1 2 2 2 2 24 2 2 2" xfId="8232"/>
    <cellStyle name="Стиль 1 2 2 2 2 24 2 2 2 2" xfId="8233"/>
    <cellStyle name="Стиль 1 2 2 2 2 24 2 2 2 2 2" xfId="8234"/>
    <cellStyle name="Стиль 1 2 2 2 2 24 2 2 3" xfId="8235"/>
    <cellStyle name="Стиль 1 2 2 2 2 24 2 2 4" xfId="8236"/>
    <cellStyle name="Стиль 1 2 2 2 2 24 2 3" xfId="8237"/>
    <cellStyle name="Стиль 1 2 2 2 2 24 2 3 2" xfId="8238"/>
    <cellStyle name="Стиль 1 2 2 2 2 24 2 3 2 2" xfId="8239"/>
    <cellStyle name="Стиль 1 2 2 2 2 24 2 4" xfId="8240"/>
    <cellStyle name="Стиль 1 2 2 2 2 24 3" xfId="8241"/>
    <cellStyle name="Стиль 1 2 2 2 2 24 3 2" xfId="8242"/>
    <cellStyle name="Стиль 1 2 2 2 2 24 3 2 2" xfId="8243"/>
    <cellStyle name="Стиль 1 2 2 2 2 24 4" xfId="8244"/>
    <cellStyle name="Стиль 1 2 2 2 2 24 5" xfId="8245"/>
    <cellStyle name="Стиль 1 2 2 2 2 25" xfId="8246"/>
    <cellStyle name="Стиль 1 2 2 2 2 25 2" xfId="8247"/>
    <cellStyle name="Стиль 1 2 2 2 2 25 2 2" xfId="8248"/>
    <cellStyle name="Стиль 1 2 2 2 2 25 2 2 2" xfId="8249"/>
    <cellStyle name="Стиль 1 2 2 2 2 25 3" xfId="8250"/>
    <cellStyle name="Стиль 1 2 2 2 2 25 4" xfId="8251"/>
    <cellStyle name="Стиль 1 2 2 2 2 26" xfId="8252"/>
    <cellStyle name="Стиль 1 2 2 2 2 26 2" xfId="8253"/>
    <cellStyle name="Стиль 1 2 2 2 2 26 2 2" xfId="8254"/>
    <cellStyle name="Стиль 1 2 2 2 2 27" xfId="8255"/>
    <cellStyle name="Стиль 1 2 2 2 2 28" xfId="8256"/>
    <cellStyle name="Стиль 1 2 2 2 2 28 10" xfId="8257"/>
    <cellStyle name="Стиль 1 2 2 2 2 28 11" xfId="8258"/>
    <cellStyle name="Стиль 1 2 2 2 2 28 12" xfId="8259"/>
    <cellStyle name="Стиль 1 2 2 2 2 28 13" xfId="8260"/>
    <cellStyle name="Стиль 1 2 2 2 2 28 14" xfId="8261"/>
    <cellStyle name="Стиль 1 2 2 2 2 28 2" xfId="8262"/>
    <cellStyle name="Стиль 1 2 2 2 2 28 2 10" xfId="8263"/>
    <cellStyle name="Стиль 1 2 2 2 2 28 2 11" xfId="8264"/>
    <cellStyle name="Стиль 1 2 2 2 2 28 2 2" xfId="8265"/>
    <cellStyle name="Стиль 1 2 2 2 2 28 2 2 10" xfId="8266"/>
    <cellStyle name="Стиль 1 2 2 2 2 28 2 2 11" xfId="8267"/>
    <cellStyle name="Стиль 1 2 2 2 2 28 2 2 2" xfId="8268"/>
    <cellStyle name="Стиль 1 2 2 2 2 28 2 2 2 10" xfId="8269"/>
    <cellStyle name="Стиль 1 2 2 2 2 28 2 2 2 2" xfId="8270"/>
    <cellStyle name="Стиль 1 2 2 2 2 28 2 2 2 2 10" xfId="8271"/>
    <cellStyle name="Стиль 1 2 2 2 2 28 2 2 2 2 2" xfId="8272"/>
    <cellStyle name="Стиль 1 2 2 2 2 28 2 2 2 2 3" xfId="8273"/>
    <cellStyle name="Стиль 1 2 2 2 2 28 2 2 2 2 4" xfId="8274"/>
    <cellStyle name="Стиль 1 2 2 2 2 28 2 2 2 2 5" xfId="8275"/>
    <cellStyle name="Стиль 1 2 2 2 2 28 2 2 2 2 6" xfId="8276"/>
    <cellStyle name="Стиль 1 2 2 2 2 28 2 2 2 2 7" xfId="8277"/>
    <cellStyle name="Стиль 1 2 2 2 2 28 2 2 2 2 8" xfId="8278"/>
    <cellStyle name="Стиль 1 2 2 2 2 28 2 2 2 2 9" xfId="8279"/>
    <cellStyle name="Стиль 1 2 2 2 2 28 2 2 2 3" xfId="8280"/>
    <cellStyle name="Стиль 1 2 2 2 2 28 2 2 2 4" xfId="8281"/>
    <cellStyle name="Стиль 1 2 2 2 2 28 2 2 2 5" xfId="8282"/>
    <cellStyle name="Стиль 1 2 2 2 2 28 2 2 2 6" xfId="8283"/>
    <cellStyle name="Стиль 1 2 2 2 2 28 2 2 2 7" xfId="8284"/>
    <cellStyle name="Стиль 1 2 2 2 2 28 2 2 2 8" xfId="8285"/>
    <cellStyle name="Стиль 1 2 2 2 2 28 2 2 2 9" xfId="8286"/>
    <cellStyle name="Стиль 1 2 2 2 2 28 2 2 3" xfId="8287"/>
    <cellStyle name="Стиль 1 2 2 2 2 28 2 2 4" xfId="8288"/>
    <cellStyle name="Стиль 1 2 2 2 2 28 2 2 5" xfId="8289"/>
    <cellStyle name="Стиль 1 2 2 2 2 28 2 2 6" xfId="8290"/>
    <cellStyle name="Стиль 1 2 2 2 2 28 2 2 7" xfId="8291"/>
    <cellStyle name="Стиль 1 2 2 2 2 28 2 2 8" xfId="8292"/>
    <cellStyle name="Стиль 1 2 2 2 2 28 2 2 9" xfId="8293"/>
    <cellStyle name="Стиль 1 2 2 2 2 28 2 3" xfId="8294"/>
    <cellStyle name="Стиль 1 2 2 2 2 28 2 3 10" xfId="8295"/>
    <cellStyle name="Стиль 1 2 2 2 2 28 2 3 2" xfId="8296"/>
    <cellStyle name="Стиль 1 2 2 2 2 28 2 3 3" xfId="8297"/>
    <cellStyle name="Стиль 1 2 2 2 2 28 2 3 4" xfId="8298"/>
    <cellStyle name="Стиль 1 2 2 2 2 28 2 3 5" xfId="8299"/>
    <cellStyle name="Стиль 1 2 2 2 2 28 2 3 6" xfId="8300"/>
    <cellStyle name="Стиль 1 2 2 2 2 28 2 3 7" xfId="8301"/>
    <cellStyle name="Стиль 1 2 2 2 2 28 2 3 8" xfId="8302"/>
    <cellStyle name="Стиль 1 2 2 2 2 28 2 3 9" xfId="8303"/>
    <cellStyle name="Стиль 1 2 2 2 2 28 2 4" xfId="8304"/>
    <cellStyle name="Стиль 1 2 2 2 2 28 2 5" xfId="8305"/>
    <cellStyle name="Стиль 1 2 2 2 2 28 2 6" xfId="8306"/>
    <cellStyle name="Стиль 1 2 2 2 2 28 2 7" xfId="8307"/>
    <cellStyle name="Стиль 1 2 2 2 2 28 2 8" xfId="8308"/>
    <cellStyle name="Стиль 1 2 2 2 2 28 2 9" xfId="8309"/>
    <cellStyle name="Стиль 1 2 2 2 2 28 3" xfId="8310"/>
    <cellStyle name="Стиль 1 2 2 2 2 28 4" xfId="8311"/>
    <cellStyle name="Стиль 1 2 2 2 2 28 5" xfId="8312"/>
    <cellStyle name="Стиль 1 2 2 2 2 28 5 10" xfId="8313"/>
    <cellStyle name="Стиль 1 2 2 2 2 28 5 2" xfId="8314"/>
    <cellStyle name="Стиль 1 2 2 2 2 28 5 2 10" xfId="8315"/>
    <cellStyle name="Стиль 1 2 2 2 2 28 5 2 2" xfId="8316"/>
    <cellStyle name="Стиль 1 2 2 2 2 28 5 2 3" xfId="8317"/>
    <cellStyle name="Стиль 1 2 2 2 2 28 5 2 4" xfId="8318"/>
    <cellStyle name="Стиль 1 2 2 2 2 28 5 2 5" xfId="8319"/>
    <cellStyle name="Стиль 1 2 2 2 2 28 5 2 6" xfId="8320"/>
    <cellStyle name="Стиль 1 2 2 2 2 28 5 2 7" xfId="8321"/>
    <cellStyle name="Стиль 1 2 2 2 2 28 5 2 8" xfId="8322"/>
    <cellStyle name="Стиль 1 2 2 2 2 28 5 2 9" xfId="8323"/>
    <cellStyle name="Стиль 1 2 2 2 2 28 5 3" xfId="8324"/>
    <cellStyle name="Стиль 1 2 2 2 2 28 5 4" xfId="8325"/>
    <cellStyle name="Стиль 1 2 2 2 2 28 5 5" xfId="8326"/>
    <cellStyle name="Стиль 1 2 2 2 2 28 5 6" xfId="8327"/>
    <cellStyle name="Стиль 1 2 2 2 2 28 5 7" xfId="8328"/>
    <cellStyle name="Стиль 1 2 2 2 2 28 5 8" xfId="8329"/>
    <cellStyle name="Стиль 1 2 2 2 2 28 5 9" xfId="8330"/>
    <cellStyle name="Стиль 1 2 2 2 2 28 6" xfId="8331"/>
    <cellStyle name="Стиль 1 2 2 2 2 28 7" xfId="8332"/>
    <cellStyle name="Стиль 1 2 2 2 2 28 8" xfId="8333"/>
    <cellStyle name="Стиль 1 2 2 2 2 28 9" xfId="8334"/>
    <cellStyle name="Стиль 1 2 2 2 2 29" xfId="8335"/>
    <cellStyle name="Стиль 1 2 2 2 2 29 10" xfId="8336"/>
    <cellStyle name="Стиль 1 2 2 2 2 29 11" xfId="8337"/>
    <cellStyle name="Стиль 1 2 2 2 2 29 2" xfId="8338"/>
    <cellStyle name="Стиль 1 2 2 2 2 29 2 10" xfId="8339"/>
    <cellStyle name="Стиль 1 2 2 2 2 29 2 11" xfId="8340"/>
    <cellStyle name="Стиль 1 2 2 2 2 29 2 2" xfId="8341"/>
    <cellStyle name="Стиль 1 2 2 2 2 29 2 2 10" xfId="8342"/>
    <cellStyle name="Стиль 1 2 2 2 2 29 2 2 2" xfId="8343"/>
    <cellStyle name="Стиль 1 2 2 2 2 29 2 2 2 10" xfId="8344"/>
    <cellStyle name="Стиль 1 2 2 2 2 29 2 2 2 2" xfId="8345"/>
    <cellStyle name="Стиль 1 2 2 2 2 29 2 2 2 3" xfId="8346"/>
    <cellStyle name="Стиль 1 2 2 2 2 29 2 2 2 4" xfId="8347"/>
    <cellStyle name="Стиль 1 2 2 2 2 29 2 2 2 5" xfId="8348"/>
    <cellStyle name="Стиль 1 2 2 2 2 29 2 2 2 6" xfId="8349"/>
    <cellStyle name="Стиль 1 2 2 2 2 29 2 2 2 7" xfId="8350"/>
    <cellStyle name="Стиль 1 2 2 2 2 29 2 2 2 8" xfId="8351"/>
    <cellStyle name="Стиль 1 2 2 2 2 29 2 2 2 9" xfId="8352"/>
    <cellStyle name="Стиль 1 2 2 2 2 29 2 2 3" xfId="8353"/>
    <cellStyle name="Стиль 1 2 2 2 2 29 2 2 4" xfId="8354"/>
    <cellStyle name="Стиль 1 2 2 2 2 29 2 2 5" xfId="8355"/>
    <cellStyle name="Стиль 1 2 2 2 2 29 2 2 6" xfId="8356"/>
    <cellStyle name="Стиль 1 2 2 2 2 29 2 2 7" xfId="8357"/>
    <cellStyle name="Стиль 1 2 2 2 2 29 2 2 8" xfId="8358"/>
    <cellStyle name="Стиль 1 2 2 2 2 29 2 2 9" xfId="8359"/>
    <cellStyle name="Стиль 1 2 2 2 2 29 2 3" xfId="8360"/>
    <cellStyle name="Стиль 1 2 2 2 2 29 2 4" xfId="8361"/>
    <cellStyle name="Стиль 1 2 2 2 2 29 2 5" xfId="8362"/>
    <cellStyle name="Стиль 1 2 2 2 2 29 2 6" xfId="8363"/>
    <cellStyle name="Стиль 1 2 2 2 2 29 2 7" xfId="8364"/>
    <cellStyle name="Стиль 1 2 2 2 2 29 2 8" xfId="8365"/>
    <cellStyle name="Стиль 1 2 2 2 2 29 2 9" xfId="8366"/>
    <cellStyle name="Стиль 1 2 2 2 2 29 3" xfId="8367"/>
    <cellStyle name="Стиль 1 2 2 2 2 29 3 10" xfId="8368"/>
    <cellStyle name="Стиль 1 2 2 2 2 29 3 2" xfId="8369"/>
    <cellStyle name="Стиль 1 2 2 2 2 29 3 3" xfId="8370"/>
    <cellStyle name="Стиль 1 2 2 2 2 29 3 4" xfId="8371"/>
    <cellStyle name="Стиль 1 2 2 2 2 29 3 5" xfId="8372"/>
    <cellStyle name="Стиль 1 2 2 2 2 29 3 6" xfId="8373"/>
    <cellStyle name="Стиль 1 2 2 2 2 29 3 7" xfId="8374"/>
    <cellStyle name="Стиль 1 2 2 2 2 29 3 8" xfId="8375"/>
    <cellStyle name="Стиль 1 2 2 2 2 29 3 9" xfId="8376"/>
    <cellStyle name="Стиль 1 2 2 2 2 29 4" xfId="8377"/>
    <cellStyle name="Стиль 1 2 2 2 2 29 5" xfId="8378"/>
    <cellStyle name="Стиль 1 2 2 2 2 29 6" xfId="8379"/>
    <cellStyle name="Стиль 1 2 2 2 2 29 7" xfId="8380"/>
    <cellStyle name="Стиль 1 2 2 2 2 29 8" xfId="8381"/>
    <cellStyle name="Стиль 1 2 2 2 2 29 9" xfId="8382"/>
    <cellStyle name="Стиль 1 2 2 2 2 3" xfId="8383"/>
    <cellStyle name="Стиль 1 2 2 2 2 30" xfId="8384"/>
    <cellStyle name="Стиль 1 2 2 2 2 31" xfId="8385"/>
    <cellStyle name="Стиль 1 2 2 2 2 31 10" xfId="8386"/>
    <cellStyle name="Стиль 1 2 2 2 2 31 2" xfId="8387"/>
    <cellStyle name="Стиль 1 2 2 2 2 31 2 10" xfId="8388"/>
    <cellStyle name="Стиль 1 2 2 2 2 31 2 2" xfId="8389"/>
    <cellStyle name="Стиль 1 2 2 2 2 31 2 3" xfId="8390"/>
    <cellStyle name="Стиль 1 2 2 2 2 31 2 4" xfId="8391"/>
    <cellStyle name="Стиль 1 2 2 2 2 31 2 5" xfId="8392"/>
    <cellStyle name="Стиль 1 2 2 2 2 31 2 6" xfId="8393"/>
    <cellStyle name="Стиль 1 2 2 2 2 31 2 7" xfId="8394"/>
    <cellStyle name="Стиль 1 2 2 2 2 31 2 8" xfId="8395"/>
    <cellStyle name="Стиль 1 2 2 2 2 31 2 9" xfId="8396"/>
    <cellStyle name="Стиль 1 2 2 2 2 31 3" xfId="8397"/>
    <cellStyle name="Стиль 1 2 2 2 2 31 4" xfId="8398"/>
    <cellStyle name="Стиль 1 2 2 2 2 31 5" xfId="8399"/>
    <cellStyle name="Стиль 1 2 2 2 2 31 6" xfId="8400"/>
    <cellStyle name="Стиль 1 2 2 2 2 31 7" xfId="8401"/>
    <cellStyle name="Стиль 1 2 2 2 2 31 8" xfId="8402"/>
    <cellStyle name="Стиль 1 2 2 2 2 31 9" xfId="8403"/>
    <cellStyle name="Стиль 1 2 2 2 2 32" xfId="8404"/>
    <cellStyle name="Стиль 1 2 2 2 2 33" xfId="8405"/>
    <cellStyle name="Стиль 1 2 2 2 2 34" xfId="8406"/>
    <cellStyle name="Стиль 1 2 2 2 2 35" xfId="8407"/>
    <cellStyle name="Стиль 1 2 2 2 2 36" xfId="8408"/>
    <cellStyle name="Стиль 1 2 2 2 2 37" xfId="8409"/>
    <cellStyle name="Стиль 1 2 2 2 2 38" xfId="8410"/>
    <cellStyle name="Стиль 1 2 2 2 2 39" xfId="8411"/>
    <cellStyle name="Стиль 1 2 2 2 2 4" xfId="8412"/>
    <cellStyle name="Стиль 1 2 2 2 2 40" xfId="8413"/>
    <cellStyle name="Стиль 1 2 2 2 2 41" xfId="8414"/>
    <cellStyle name="Стиль 1 2 2 2 2 41 2" xfId="8415"/>
    <cellStyle name="Стиль 1 2 2 2 2 41 2 2" xfId="8416"/>
    <cellStyle name="Стиль 1 2 2 2 2 41 2 2 2" xfId="8417"/>
    <cellStyle name="Стиль 1 2 2 2 2 41 2 2 2 2" xfId="8418"/>
    <cellStyle name="Стиль 1 2 2 2 2 41 2 2 2 2 2" xfId="8419"/>
    <cellStyle name="Стиль 1 2 2 2 2 41 2 2 2 2 2 2" xfId="8420"/>
    <cellStyle name="Стиль 1 2 2 2 2 41 2 2 2 2 3" xfId="8421"/>
    <cellStyle name="Стиль 1 2 2 2 2 41 2 2 2 2 4" xfId="8422"/>
    <cellStyle name="Стиль 1 2 2 2 2 41 2 2 2 3" xfId="8423"/>
    <cellStyle name="Стиль 1 2 2 2 2 41 2 2 2 3 2" xfId="8424"/>
    <cellStyle name="Стиль 1 2 2 2 2 41 2 2 2 4" xfId="8425"/>
    <cellStyle name="Стиль 1 2 2 2 2 41 2 2 3" xfId="8426"/>
    <cellStyle name="Стиль 1 2 2 2 2 41 2 2 3 2" xfId="8427"/>
    <cellStyle name="Стиль 1 2 2 2 2 41 2 2 4" xfId="8428"/>
    <cellStyle name="Стиль 1 2 2 2 2 41 2 2 5" xfId="8429"/>
    <cellStyle name="Стиль 1 2 2 2 2 41 2 3" xfId="8430"/>
    <cellStyle name="Стиль 1 2 2 2 2 41 2 3 2" xfId="8431"/>
    <cellStyle name="Стиль 1 2 2 2 2 41 2 3 2 2" xfId="8432"/>
    <cellStyle name="Стиль 1 2 2 2 2 41 2 3 3" xfId="8433"/>
    <cellStyle name="Стиль 1 2 2 2 2 41 2 3 4" xfId="8434"/>
    <cellStyle name="Стиль 1 2 2 2 2 41 2 4" xfId="8435"/>
    <cellStyle name="Стиль 1 2 2 2 2 41 2 4 2" xfId="8436"/>
    <cellStyle name="Стиль 1 2 2 2 2 41 2 5" xfId="8437"/>
    <cellStyle name="Стиль 1 2 2 2 2 41 3" xfId="8438"/>
    <cellStyle name="Стиль 1 2 2 2 2 41 3 2" xfId="8439"/>
    <cellStyle name="Стиль 1 2 2 2 2 41 3 2 2" xfId="8440"/>
    <cellStyle name="Стиль 1 2 2 2 2 41 3 2 2 2" xfId="8441"/>
    <cellStyle name="Стиль 1 2 2 2 2 41 3 2 3" xfId="8442"/>
    <cellStyle name="Стиль 1 2 2 2 2 41 3 2 4" xfId="8443"/>
    <cellStyle name="Стиль 1 2 2 2 2 41 3 3" xfId="8444"/>
    <cellStyle name="Стиль 1 2 2 2 2 41 3 3 2" xfId="8445"/>
    <cellStyle name="Стиль 1 2 2 2 2 41 3 4" xfId="8446"/>
    <cellStyle name="Стиль 1 2 2 2 2 41 4" xfId="8447"/>
    <cellStyle name="Стиль 1 2 2 2 2 41 4 2" xfId="8448"/>
    <cellStyle name="Стиль 1 2 2 2 2 41 5" xfId="8449"/>
    <cellStyle name="Стиль 1 2 2 2 2 41 6" xfId="8450"/>
    <cellStyle name="Стиль 1 2 2 2 2 42" xfId="8451"/>
    <cellStyle name="Стиль 1 2 2 2 2 42 2" xfId="8452"/>
    <cellStyle name="Стиль 1 2 2 2 2 42 2 2" xfId="8453"/>
    <cellStyle name="Стиль 1 2 2 2 2 42 2 2 2" xfId="8454"/>
    <cellStyle name="Стиль 1 2 2 2 2 42 2 2 2 2" xfId="8455"/>
    <cellStyle name="Стиль 1 2 2 2 2 42 2 2 3" xfId="8456"/>
    <cellStyle name="Стиль 1 2 2 2 2 42 2 2 4" xfId="8457"/>
    <cellStyle name="Стиль 1 2 2 2 2 42 2 3" xfId="8458"/>
    <cellStyle name="Стиль 1 2 2 2 2 42 2 3 2" xfId="8459"/>
    <cellStyle name="Стиль 1 2 2 2 2 42 2 4" xfId="8460"/>
    <cellStyle name="Стиль 1 2 2 2 2 42 3" xfId="8461"/>
    <cellStyle name="Стиль 1 2 2 2 2 42 3 2" xfId="8462"/>
    <cellStyle name="Стиль 1 2 2 2 2 42 4" xfId="8463"/>
    <cellStyle name="Стиль 1 2 2 2 2 42 5" xfId="8464"/>
    <cellStyle name="Стиль 1 2 2 2 2 43" xfId="8465"/>
    <cellStyle name="Стиль 1 2 2 2 2 43 2" xfId="8466"/>
    <cellStyle name="Стиль 1 2 2 2 2 43 2 2" xfId="8467"/>
    <cellStyle name="Стиль 1 2 2 2 2 43 3" xfId="8468"/>
    <cellStyle name="Стиль 1 2 2 2 2 43 4" xfId="8469"/>
    <cellStyle name="Стиль 1 2 2 2 2 44" xfId="8470"/>
    <cellStyle name="Стиль 1 2 2 2 2 44 2" xfId="8471"/>
    <cellStyle name="Стиль 1 2 2 2 2 45" xfId="8472"/>
    <cellStyle name="Стиль 1 2 2 2 2 5" xfId="8473"/>
    <cellStyle name="Стиль 1 2 2 2 2 6" xfId="8474"/>
    <cellStyle name="Стиль 1 2 2 2 2 7" xfId="8475"/>
    <cellStyle name="Стиль 1 2 2 2 2 8" xfId="8476"/>
    <cellStyle name="Стиль 1 2 2 2 2 9" xfId="8477"/>
    <cellStyle name="Стиль 1 2 2 2 20" xfId="8478"/>
    <cellStyle name="Стиль 1 2 2 2 21" xfId="8479"/>
    <cellStyle name="Стиль 1 2 2 2 22" xfId="8480"/>
    <cellStyle name="Стиль 1 2 2 2 22 2" xfId="8481"/>
    <cellStyle name="Стиль 1 2 2 2 22 2 2" xfId="8482"/>
    <cellStyle name="Стиль 1 2 2 2 22 2 2 2" xfId="8483"/>
    <cellStyle name="Стиль 1 2 2 2 22 2 2 2 2" xfId="8484"/>
    <cellStyle name="Стиль 1 2 2 2 22 2 2 2 2 2" xfId="8485"/>
    <cellStyle name="Стиль 1 2 2 2 22 2 2 2 2 2 2" xfId="8486"/>
    <cellStyle name="Стиль 1 2 2 2 22 2 2 2 3" xfId="8487"/>
    <cellStyle name="Стиль 1 2 2 2 22 2 2 2 4" xfId="8488"/>
    <cellStyle name="Стиль 1 2 2 2 22 2 2 3" xfId="8489"/>
    <cellStyle name="Стиль 1 2 2 2 22 2 2 3 2" xfId="8490"/>
    <cellStyle name="Стиль 1 2 2 2 22 2 2 3 2 2" xfId="8491"/>
    <cellStyle name="Стиль 1 2 2 2 22 2 2 4" xfId="8492"/>
    <cellStyle name="Стиль 1 2 2 2 22 2 3" xfId="8493"/>
    <cellStyle name="Стиль 1 2 2 2 22 2 3 2" xfId="8494"/>
    <cellStyle name="Стиль 1 2 2 2 22 2 3 2 2" xfId="8495"/>
    <cellStyle name="Стиль 1 2 2 2 22 2 4" xfId="8496"/>
    <cellStyle name="Стиль 1 2 2 2 22 2 5" xfId="8497"/>
    <cellStyle name="Стиль 1 2 2 2 22 3" xfId="8498"/>
    <cellStyle name="Стиль 1 2 2 2 22 4" xfId="8499"/>
    <cellStyle name="Стиль 1 2 2 2 22 4 2" xfId="8500"/>
    <cellStyle name="Стиль 1 2 2 2 22 4 2 2" xfId="8501"/>
    <cellStyle name="Стиль 1 2 2 2 22 4 2 2 2" xfId="8502"/>
    <cellStyle name="Стиль 1 2 2 2 22 4 3" xfId="8503"/>
    <cellStyle name="Стиль 1 2 2 2 22 4 4" xfId="8504"/>
    <cellStyle name="Стиль 1 2 2 2 22 5" xfId="8505"/>
    <cellStyle name="Стиль 1 2 2 2 22 5 2" xfId="8506"/>
    <cellStyle name="Стиль 1 2 2 2 22 5 2 2" xfId="8507"/>
    <cellStyle name="Стиль 1 2 2 2 22 6" xfId="8508"/>
    <cellStyle name="Стиль 1 2 2 2 23" xfId="8509"/>
    <cellStyle name="Стиль 1 2 2 2 24" xfId="8510"/>
    <cellStyle name="Стиль 1 2 2 2 24 2" xfId="8511"/>
    <cellStyle name="Стиль 1 2 2 2 24 2 2" xfId="8512"/>
    <cellStyle name="Стиль 1 2 2 2 24 2 2 2" xfId="8513"/>
    <cellStyle name="Стиль 1 2 2 2 24 2 2 2 2" xfId="8514"/>
    <cellStyle name="Стиль 1 2 2 2 24 2 2 2 2 2" xfId="8515"/>
    <cellStyle name="Стиль 1 2 2 2 24 2 2 3" xfId="8516"/>
    <cellStyle name="Стиль 1 2 2 2 24 2 2 4" xfId="8517"/>
    <cellStyle name="Стиль 1 2 2 2 24 2 3" xfId="8518"/>
    <cellStyle name="Стиль 1 2 2 2 24 2 3 2" xfId="8519"/>
    <cellStyle name="Стиль 1 2 2 2 24 2 3 2 2" xfId="8520"/>
    <cellStyle name="Стиль 1 2 2 2 24 2 4" xfId="8521"/>
    <cellStyle name="Стиль 1 2 2 2 24 3" xfId="8522"/>
    <cellStyle name="Стиль 1 2 2 2 24 3 2" xfId="8523"/>
    <cellStyle name="Стиль 1 2 2 2 24 3 2 2" xfId="8524"/>
    <cellStyle name="Стиль 1 2 2 2 24 4" xfId="8525"/>
    <cellStyle name="Стиль 1 2 2 2 24 5" xfId="8526"/>
    <cellStyle name="Стиль 1 2 2 2 25" xfId="8527"/>
    <cellStyle name="Стиль 1 2 2 2 25 2" xfId="8528"/>
    <cellStyle name="Стиль 1 2 2 2 25 2 2" xfId="8529"/>
    <cellStyle name="Стиль 1 2 2 2 25 2 2 2" xfId="8530"/>
    <cellStyle name="Стиль 1 2 2 2 25 3" xfId="8531"/>
    <cellStyle name="Стиль 1 2 2 2 25 4" xfId="8532"/>
    <cellStyle name="Стиль 1 2 2 2 26" xfId="8533"/>
    <cellStyle name="Стиль 1 2 2 2 26 2" xfId="8534"/>
    <cellStyle name="Стиль 1 2 2 2 26 2 2" xfId="8535"/>
    <cellStyle name="Стиль 1 2 2 2 27" xfId="8536"/>
    <cellStyle name="Стиль 1 2 2 2 28" xfId="8537"/>
    <cellStyle name="Стиль 1 2 2 2 28 10" xfId="8538"/>
    <cellStyle name="Стиль 1 2 2 2 28 11" xfId="8539"/>
    <cellStyle name="Стиль 1 2 2 2 28 12" xfId="8540"/>
    <cellStyle name="Стиль 1 2 2 2 28 13" xfId="8541"/>
    <cellStyle name="Стиль 1 2 2 2 28 14" xfId="8542"/>
    <cellStyle name="Стиль 1 2 2 2 28 2" xfId="8543"/>
    <cellStyle name="Стиль 1 2 2 2 28 2 10" xfId="8544"/>
    <cellStyle name="Стиль 1 2 2 2 28 2 11" xfId="8545"/>
    <cellStyle name="Стиль 1 2 2 2 28 2 2" xfId="8546"/>
    <cellStyle name="Стиль 1 2 2 2 28 2 2 10" xfId="8547"/>
    <cellStyle name="Стиль 1 2 2 2 28 2 2 11" xfId="8548"/>
    <cellStyle name="Стиль 1 2 2 2 28 2 2 2" xfId="8549"/>
    <cellStyle name="Стиль 1 2 2 2 28 2 2 2 10" xfId="8550"/>
    <cellStyle name="Стиль 1 2 2 2 28 2 2 2 2" xfId="8551"/>
    <cellStyle name="Стиль 1 2 2 2 28 2 2 2 2 10" xfId="8552"/>
    <cellStyle name="Стиль 1 2 2 2 28 2 2 2 2 2" xfId="8553"/>
    <cellStyle name="Стиль 1 2 2 2 28 2 2 2 2 3" xfId="8554"/>
    <cellStyle name="Стиль 1 2 2 2 28 2 2 2 2 4" xfId="8555"/>
    <cellStyle name="Стиль 1 2 2 2 28 2 2 2 2 5" xfId="8556"/>
    <cellStyle name="Стиль 1 2 2 2 28 2 2 2 2 6" xfId="8557"/>
    <cellStyle name="Стиль 1 2 2 2 28 2 2 2 2 7" xfId="8558"/>
    <cellStyle name="Стиль 1 2 2 2 28 2 2 2 2 8" xfId="8559"/>
    <cellStyle name="Стиль 1 2 2 2 28 2 2 2 2 9" xfId="8560"/>
    <cellStyle name="Стиль 1 2 2 2 28 2 2 2 3" xfId="8561"/>
    <cellStyle name="Стиль 1 2 2 2 28 2 2 2 4" xfId="8562"/>
    <cellStyle name="Стиль 1 2 2 2 28 2 2 2 5" xfId="8563"/>
    <cellStyle name="Стиль 1 2 2 2 28 2 2 2 6" xfId="8564"/>
    <cellStyle name="Стиль 1 2 2 2 28 2 2 2 7" xfId="8565"/>
    <cellStyle name="Стиль 1 2 2 2 28 2 2 2 8" xfId="8566"/>
    <cellStyle name="Стиль 1 2 2 2 28 2 2 2 9" xfId="8567"/>
    <cellStyle name="Стиль 1 2 2 2 28 2 2 3" xfId="8568"/>
    <cellStyle name="Стиль 1 2 2 2 28 2 2 4" xfId="8569"/>
    <cellStyle name="Стиль 1 2 2 2 28 2 2 5" xfId="8570"/>
    <cellStyle name="Стиль 1 2 2 2 28 2 2 6" xfId="8571"/>
    <cellStyle name="Стиль 1 2 2 2 28 2 2 7" xfId="8572"/>
    <cellStyle name="Стиль 1 2 2 2 28 2 2 8" xfId="8573"/>
    <cellStyle name="Стиль 1 2 2 2 28 2 2 9" xfId="8574"/>
    <cellStyle name="Стиль 1 2 2 2 28 2 3" xfId="8575"/>
    <cellStyle name="Стиль 1 2 2 2 28 2 3 10" xfId="8576"/>
    <cellStyle name="Стиль 1 2 2 2 28 2 3 2" xfId="8577"/>
    <cellStyle name="Стиль 1 2 2 2 28 2 3 3" xfId="8578"/>
    <cellStyle name="Стиль 1 2 2 2 28 2 3 4" xfId="8579"/>
    <cellStyle name="Стиль 1 2 2 2 28 2 3 5" xfId="8580"/>
    <cellStyle name="Стиль 1 2 2 2 28 2 3 6" xfId="8581"/>
    <cellStyle name="Стиль 1 2 2 2 28 2 3 7" xfId="8582"/>
    <cellStyle name="Стиль 1 2 2 2 28 2 3 8" xfId="8583"/>
    <cellStyle name="Стиль 1 2 2 2 28 2 3 9" xfId="8584"/>
    <cellStyle name="Стиль 1 2 2 2 28 2 4" xfId="8585"/>
    <cellStyle name="Стиль 1 2 2 2 28 2 5" xfId="8586"/>
    <cellStyle name="Стиль 1 2 2 2 28 2 6" xfId="8587"/>
    <cellStyle name="Стиль 1 2 2 2 28 2 7" xfId="8588"/>
    <cellStyle name="Стиль 1 2 2 2 28 2 8" xfId="8589"/>
    <cellStyle name="Стиль 1 2 2 2 28 2 9" xfId="8590"/>
    <cellStyle name="Стиль 1 2 2 2 28 3" xfId="8591"/>
    <cellStyle name="Стиль 1 2 2 2 28 4" xfId="8592"/>
    <cellStyle name="Стиль 1 2 2 2 28 5" xfId="8593"/>
    <cellStyle name="Стиль 1 2 2 2 28 5 10" xfId="8594"/>
    <cellStyle name="Стиль 1 2 2 2 28 5 2" xfId="8595"/>
    <cellStyle name="Стиль 1 2 2 2 28 5 2 10" xfId="8596"/>
    <cellStyle name="Стиль 1 2 2 2 28 5 2 2" xfId="8597"/>
    <cellStyle name="Стиль 1 2 2 2 28 5 2 3" xfId="8598"/>
    <cellStyle name="Стиль 1 2 2 2 28 5 2 4" xfId="8599"/>
    <cellStyle name="Стиль 1 2 2 2 28 5 2 5" xfId="8600"/>
    <cellStyle name="Стиль 1 2 2 2 28 5 2 6" xfId="8601"/>
    <cellStyle name="Стиль 1 2 2 2 28 5 2 7" xfId="8602"/>
    <cellStyle name="Стиль 1 2 2 2 28 5 2 8" xfId="8603"/>
    <cellStyle name="Стиль 1 2 2 2 28 5 2 9" xfId="8604"/>
    <cellStyle name="Стиль 1 2 2 2 28 5 3" xfId="8605"/>
    <cellStyle name="Стиль 1 2 2 2 28 5 4" xfId="8606"/>
    <cellStyle name="Стиль 1 2 2 2 28 5 5" xfId="8607"/>
    <cellStyle name="Стиль 1 2 2 2 28 5 6" xfId="8608"/>
    <cellStyle name="Стиль 1 2 2 2 28 5 7" xfId="8609"/>
    <cellStyle name="Стиль 1 2 2 2 28 5 8" xfId="8610"/>
    <cellStyle name="Стиль 1 2 2 2 28 5 9" xfId="8611"/>
    <cellStyle name="Стиль 1 2 2 2 28 6" xfId="8612"/>
    <cellStyle name="Стиль 1 2 2 2 28 7" xfId="8613"/>
    <cellStyle name="Стиль 1 2 2 2 28 8" xfId="8614"/>
    <cellStyle name="Стиль 1 2 2 2 28 9" xfId="8615"/>
    <cellStyle name="Стиль 1 2 2 2 29" xfId="8616"/>
    <cellStyle name="Стиль 1 2 2 2 29 10" xfId="8617"/>
    <cellStyle name="Стиль 1 2 2 2 29 11" xfId="8618"/>
    <cellStyle name="Стиль 1 2 2 2 29 2" xfId="8619"/>
    <cellStyle name="Стиль 1 2 2 2 29 2 10" xfId="8620"/>
    <cellStyle name="Стиль 1 2 2 2 29 2 11" xfId="8621"/>
    <cellStyle name="Стиль 1 2 2 2 29 2 2" xfId="8622"/>
    <cellStyle name="Стиль 1 2 2 2 29 2 2 10" xfId="8623"/>
    <cellStyle name="Стиль 1 2 2 2 29 2 2 2" xfId="8624"/>
    <cellStyle name="Стиль 1 2 2 2 29 2 2 2 10" xfId="8625"/>
    <cellStyle name="Стиль 1 2 2 2 29 2 2 2 2" xfId="8626"/>
    <cellStyle name="Стиль 1 2 2 2 29 2 2 2 3" xfId="8627"/>
    <cellStyle name="Стиль 1 2 2 2 29 2 2 2 4" xfId="8628"/>
    <cellStyle name="Стиль 1 2 2 2 29 2 2 2 5" xfId="8629"/>
    <cellStyle name="Стиль 1 2 2 2 29 2 2 2 6" xfId="8630"/>
    <cellStyle name="Стиль 1 2 2 2 29 2 2 2 7" xfId="8631"/>
    <cellStyle name="Стиль 1 2 2 2 29 2 2 2 8" xfId="8632"/>
    <cellStyle name="Стиль 1 2 2 2 29 2 2 2 9" xfId="8633"/>
    <cellStyle name="Стиль 1 2 2 2 29 2 2 3" xfId="8634"/>
    <cellStyle name="Стиль 1 2 2 2 29 2 2 4" xfId="8635"/>
    <cellStyle name="Стиль 1 2 2 2 29 2 2 5" xfId="8636"/>
    <cellStyle name="Стиль 1 2 2 2 29 2 2 6" xfId="8637"/>
    <cellStyle name="Стиль 1 2 2 2 29 2 2 7" xfId="8638"/>
    <cellStyle name="Стиль 1 2 2 2 29 2 2 8" xfId="8639"/>
    <cellStyle name="Стиль 1 2 2 2 29 2 2 9" xfId="8640"/>
    <cellStyle name="Стиль 1 2 2 2 29 2 3" xfId="8641"/>
    <cellStyle name="Стиль 1 2 2 2 29 2 4" xfId="8642"/>
    <cellStyle name="Стиль 1 2 2 2 29 2 5" xfId="8643"/>
    <cellStyle name="Стиль 1 2 2 2 29 2 6" xfId="8644"/>
    <cellStyle name="Стиль 1 2 2 2 29 2 7" xfId="8645"/>
    <cellStyle name="Стиль 1 2 2 2 29 2 8" xfId="8646"/>
    <cellStyle name="Стиль 1 2 2 2 29 2 9" xfId="8647"/>
    <cellStyle name="Стиль 1 2 2 2 29 3" xfId="8648"/>
    <cellStyle name="Стиль 1 2 2 2 29 3 10" xfId="8649"/>
    <cellStyle name="Стиль 1 2 2 2 29 3 2" xfId="8650"/>
    <cellStyle name="Стиль 1 2 2 2 29 3 3" xfId="8651"/>
    <cellStyle name="Стиль 1 2 2 2 29 3 4" xfId="8652"/>
    <cellStyle name="Стиль 1 2 2 2 29 3 5" xfId="8653"/>
    <cellStyle name="Стиль 1 2 2 2 29 3 6" xfId="8654"/>
    <cellStyle name="Стиль 1 2 2 2 29 3 7" xfId="8655"/>
    <cellStyle name="Стиль 1 2 2 2 29 3 8" xfId="8656"/>
    <cellStyle name="Стиль 1 2 2 2 29 3 9" xfId="8657"/>
    <cellStyle name="Стиль 1 2 2 2 29 4" xfId="8658"/>
    <cellStyle name="Стиль 1 2 2 2 29 5" xfId="8659"/>
    <cellStyle name="Стиль 1 2 2 2 29 6" xfId="8660"/>
    <cellStyle name="Стиль 1 2 2 2 29 7" xfId="8661"/>
    <cellStyle name="Стиль 1 2 2 2 29 8" xfId="8662"/>
    <cellStyle name="Стиль 1 2 2 2 29 9" xfId="8663"/>
    <cellStyle name="Стиль 1 2 2 2 3" xfId="8664"/>
    <cellStyle name="Стиль 1 2 2 2 3 2" xfId="8665"/>
    <cellStyle name="Стиль 1 2 2 2 3 3" xfId="8666"/>
    <cellStyle name="Стиль 1 2 2 2 3 4" xfId="8667"/>
    <cellStyle name="Стиль 1 2 2 2 3 5" xfId="8668"/>
    <cellStyle name="Стиль 1 2 2 2 3 6" xfId="8669"/>
    <cellStyle name="Стиль 1 2 2 2 3 7" xfId="8670"/>
    <cellStyle name="Стиль 1 2 2 2 3 8" xfId="8671"/>
    <cellStyle name="Стиль 1 2 2 2 3 9" xfId="8672"/>
    <cellStyle name="Стиль 1 2 2 2 30" xfId="8673"/>
    <cellStyle name="Стиль 1 2 2 2 31" xfId="8674"/>
    <cellStyle name="Стиль 1 2 2 2 31 10" xfId="8675"/>
    <cellStyle name="Стиль 1 2 2 2 31 2" xfId="8676"/>
    <cellStyle name="Стиль 1 2 2 2 31 2 10" xfId="8677"/>
    <cellStyle name="Стиль 1 2 2 2 31 2 2" xfId="8678"/>
    <cellStyle name="Стиль 1 2 2 2 31 2 3" xfId="8679"/>
    <cellStyle name="Стиль 1 2 2 2 31 2 4" xfId="8680"/>
    <cellStyle name="Стиль 1 2 2 2 31 2 5" xfId="8681"/>
    <cellStyle name="Стиль 1 2 2 2 31 2 6" xfId="8682"/>
    <cellStyle name="Стиль 1 2 2 2 31 2 7" xfId="8683"/>
    <cellStyle name="Стиль 1 2 2 2 31 2 8" xfId="8684"/>
    <cellStyle name="Стиль 1 2 2 2 31 2 9" xfId="8685"/>
    <cellStyle name="Стиль 1 2 2 2 31 3" xfId="8686"/>
    <cellStyle name="Стиль 1 2 2 2 31 4" xfId="8687"/>
    <cellStyle name="Стиль 1 2 2 2 31 5" xfId="8688"/>
    <cellStyle name="Стиль 1 2 2 2 31 6" xfId="8689"/>
    <cellStyle name="Стиль 1 2 2 2 31 7" xfId="8690"/>
    <cellStyle name="Стиль 1 2 2 2 31 8" xfId="8691"/>
    <cellStyle name="Стиль 1 2 2 2 31 9" xfId="8692"/>
    <cellStyle name="Стиль 1 2 2 2 32" xfId="8693"/>
    <cellStyle name="Стиль 1 2 2 2 33" xfId="8694"/>
    <cellStyle name="Стиль 1 2 2 2 34" xfId="8695"/>
    <cellStyle name="Стиль 1 2 2 2 35" xfId="8696"/>
    <cellStyle name="Стиль 1 2 2 2 36" xfId="8697"/>
    <cellStyle name="Стиль 1 2 2 2 37" xfId="8698"/>
    <cellStyle name="Стиль 1 2 2 2 38" xfId="8699"/>
    <cellStyle name="Стиль 1 2 2 2 39" xfId="8700"/>
    <cellStyle name="Стиль 1 2 2 2 4" xfId="8701"/>
    <cellStyle name="Стиль 1 2 2 2 40" xfId="8702"/>
    <cellStyle name="Стиль 1 2 2 2 41" xfId="8703"/>
    <cellStyle name="Стиль 1 2 2 2 41 2" xfId="8704"/>
    <cellStyle name="Стиль 1 2 2 2 41 2 2" xfId="8705"/>
    <cellStyle name="Стиль 1 2 2 2 41 2 2 2" xfId="8706"/>
    <cellStyle name="Стиль 1 2 2 2 41 2 2 2 2" xfId="8707"/>
    <cellStyle name="Стиль 1 2 2 2 41 2 2 2 2 2" xfId="8708"/>
    <cellStyle name="Стиль 1 2 2 2 41 2 2 2 2 2 2" xfId="8709"/>
    <cellStyle name="Стиль 1 2 2 2 41 2 2 2 2 3" xfId="8710"/>
    <cellStyle name="Стиль 1 2 2 2 41 2 2 2 2 4" xfId="8711"/>
    <cellStyle name="Стиль 1 2 2 2 41 2 2 2 3" xfId="8712"/>
    <cellStyle name="Стиль 1 2 2 2 41 2 2 2 3 2" xfId="8713"/>
    <cellStyle name="Стиль 1 2 2 2 41 2 2 2 4" xfId="8714"/>
    <cellStyle name="Стиль 1 2 2 2 41 2 2 3" xfId="8715"/>
    <cellStyle name="Стиль 1 2 2 2 41 2 2 3 2" xfId="8716"/>
    <cellStyle name="Стиль 1 2 2 2 41 2 2 4" xfId="8717"/>
    <cellStyle name="Стиль 1 2 2 2 41 2 2 5" xfId="8718"/>
    <cellStyle name="Стиль 1 2 2 2 41 2 3" xfId="8719"/>
    <cellStyle name="Стиль 1 2 2 2 41 2 3 2" xfId="8720"/>
    <cellStyle name="Стиль 1 2 2 2 41 2 3 2 2" xfId="8721"/>
    <cellStyle name="Стиль 1 2 2 2 41 2 3 3" xfId="8722"/>
    <cellStyle name="Стиль 1 2 2 2 41 2 3 4" xfId="8723"/>
    <cellStyle name="Стиль 1 2 2 2 41 2 4" xfId="8724"/>
    <cellStyle name="Стиль 1 2 2 2 41 2 4 2" xfId="8725"/>
    <cellStyle name="Стиль 1 2 2 2 41 2 5" xfId="8726"/>
    <cellStyle name="Стиль 1 2 2 2 41 3" xfId="8727"/>
    <cellStyle name="Стиль 1 2 2 2 41 3 2" xfId="8728"/>
    <cellStyle name="Стиль 1 2 2 2 41 3 2 2" xfId="8729"/>
    <cellStyle name="Стиль 1 2 2 2 41 3 2 2 2" xfId="8730"/>
    <cellStyle name="Стиль 1 2 2 2 41 3 2 3" xfId="8731"/>
    <cellStyle name="Стиль 1 2 2 2 41 3 2 4" xfId="8732"/>
    <cellStyle name="Стиль 1 2 2 2 41 3 3" xfId="8733"/>
    <cellStyle name="Стиль 1 2 2 2 41 3 3 2" xfId="8734"/>
    <cellStyle name="Стиль 1 2 2 2 41 3 4" xfId="8735"/>
    <cellStyle name="Стиль 1 2 2 2 41 4" xfId="8736"/>
    <cellStyle name="Стиль 1 2 2 2 41 4 2" xfId="8737"/>
    <cellStyle name="Стиль 1 2 2 2 41 5" xfId="8738"/>
    <cellStyle name="Стиль 1 2 2 2 41 6" xfId="8739"/>
    <cellStyle name="Стиль 1 2 2 2 42" xfId="8740"/>
    <cellStyle name="Стиль 1 2 2 2 42 2" xfId="8741"/>
    <cellStyle name="Стиль 1 2 2 2 42 2 2" xfId="8742"/>
    <cellStyle name="Стиль 1 2 2 2 42 2 2 2" xfId="8743"/>
    <cellStyle name="Стиль 1 2 2 2 42 2 2 2 2" xfId="8744"/>
    <cellStyle name="Стиль 1 2 2 2 42 2 2 3" xfId="8745"/>
    <cellStyle name="Стиль 1 2 2 2 42 2 2 4" xfId="8746"/>
    <cellStyle name="Стиль 1 2 2 2 42 2 3" xfId="8747"/>
    <cellStyle name="Стиль 1 2 2 2 42 2 3 2" xfId="8748"/>
    <cellStyle name="Стиль 1 2 2 2 42 2 4" xfId="8749"/>
    <cellStyle name="Стиль 1 2 2 2 42 3" xfId="8750"/>
    <cellStyle name="Стиль 1 2 2 2 42 3 2" xfId="8751"/>
    <cellStyle name="Стиль 1 2 2 2 42 4" xfId="8752"/>
    <cellStyle name="Стиль 1 2 2 2 42 5" xfId="8753"/>
    <cellStyle name="Стиль 1 2 2 2 43" xfId="8754"/>
    <cellStyle name="Стиль 1 2 2 2 43 2" xfId="8755"/>
    <cellStyle name="Стиль 1 2 2 2 43 2 2" xfId="8756"/>
    <cellStyle name="Стиль 1 2 2 2 43 3" xfId="8757"/>
    <cellStyle name="Стиль 1 2 2 2 43 4" xfId="8758"/>
    <cellStyle name="Стиль 1 2 2 2 44" xfId="8759"/>
    <cellStyle name="Стиль 1 2 2 2 44 2" xfId="8760"/>
    <cellStyle name="Стиль 1 2 2 2 45" xfId="8761"/>
    <cellStyle name="Стиль 1 2 2 2 5" xfId="8762"/>
    <cellStyle name="Стиль 1 2 2 2 6" xfId="8763"/>
    <cellStyle name="Стиль 1 2 2 2 7" xfId="8764"/>
    <cellStyle name="Стиль 1 2 2 2 8" xfId="8765"/>
    <cellStyle name="Стиль 1 2 2 2 9" xfId="8766"/>
    <cellStyle name="Стиль 1 2 2 20" xfId="8767"/>
    <cellStyle name="Стиль 1 2 2 21" xfId="8768"/>
    <cellStyle name="Стиль 1 2 2 22" xfId="8769"/>
    <cellStyle name="Стиль 1 2 2 22 2" xfId="8770"/>
    <cellStyle name="Стиль 1 2 2 22 2 2" xfId="8771"/>
    <cellStyle name="Стиль 1 2 2 22 2 2 2" xfId="8772"/>
    <cellStyle name="Стиль 1 2 2 22 2 2 2 2" xfId="8773"/>
    <cellStyle name="Стиль 1 2 2 22 2 2 2 2 2" xfId="8774"/>
    <cellStyle name="Стиль 1 2 2 22 2 2 2 2 2 2" xfId="8775"/>
    <cellStyle name="Стиль 1 2 2 22 2 2 2 3" xfId="8776"/>
    <cellStyle name="Стиль 1 2 2 22 2 2 2 4" xfId="8777"/>
    <cellStyle name="Стиль 1 2 2 22 2 2 3" xfId="8778"/>
    <cellStyle name="Стиль 1 2 2 22 2 2 3 2" xfId="8779"/>
    <cellStyle name="Стиль 1 2 2 22 2 2 3 2 2" xfId="8780"/>
    <cellStyle name="Стиль 1 2 2 22 2 2 4" xfId="8781"/>
    <cellStyle name="Стиль 1 2 2 22 2 3" xfId="8782"/>
    <cellStyle name="Стиль 1 2 2 22 2 3 2" xfId="8783"/>
    <cellStyle name="Стиль 1 2 2 22 2 3 2 2" xfId="8784"/>
    <cellStyle name="Стиль 1 2 2 22 2 4" xfId="8785"/>
    <cellStyle name="Стиль 1 2 2 22 2 5" xfId="8786"/>
    <cellStyle name="Стиль 1 2 2 22 3" xfId="8787"/>
    <cellStyle name="Стиль 1 2 2 22 4" xfId="8788"/>
    <cellStyle name="Стиль 1 2 2 22 4 2" xfId="8789"/>
    <cellStyle name="Стиль 1 2 2 22 4 2 2" xfId="8790"/>
    <cellStyle name="Стиль 1 2 2 22 4 2 2 2" xfId="8791"/>
    <cellStyle name="Стиль 1 2 2 22 4 3" xfId="8792"/>
    <cellStyle name="Стиль 1 2 2 22 4 4" xfId="8793"/>
    <cellStyle name="Стиль 1 2 2 22 5" xfId="8794"/>
    <cellStyle name="Стиль 1 2 2 22 5 2" xfId="8795"/>
    <cellStyle name="Стиль 1 2 2 22 5 2 2" xfId="8796"/>
    <cellStyle name="Стиль 1 2 2 22 6" xfId="8797"/>
    <cellStyle name="Стиль 1 2 2 23" xfId="8798"/>
    <cellStyle name="Стиль 1 2 2 24" xfId="8799"/>
    <cellStyle name="Стиль 1 2 2 24 2" xfId="8800"/>
    <cellStyle name="Стиль 1 2 2 24 2 2" xfId="8801"/>
    <cellStyle name="Стиль 1 2 2 24 2 2 2" xfId="8802"/>
    <cellStyle name="Стиль 1 2 2 24 2 2 2 2" xfId="8803"/>
    <cellStyle name="Стиль 1 2 2 24 2 2 2 2 2" xfId="8804"/>
    <cellStyle name="Стиль 1 2 2 24 2 2 3" xfId="8805"/>
    <cellStyle name="Стиль 1 2 2 24 2 2 4" xfId="8806"/>
    <cellStyle name="Стиль 1 2 2 24 2 3" xfId="8807"/>
    <cellStyle name="Стиль 1 2 2 24 2 3 2" xfId="8808"/>
    <cellStyle name="Стиль 1 2 2 24 2 3 2 2" xfId="8809"/>
    <cellStyle name="Стиль 1 2 2 24 2 4" xfId="8810"/>
    <cellStyle name="Стиль 1 2 2 24 3" xfId="8811"/>
    <cellStyle name="Стиль 1 2 2 24 3 2" xfId="8812"/>
    <cellStyle name="Стиль 1 2 2 24 3 2 2" xfId="8813"/>
    <cellStyle name="Стиль 1 2 2 24 4" xfId="8814"/>
    <cellStyle name="Стиль 1 2 2 24 5" xfId="8815"/>
    <cellStyle name="Стиль 1 2 2 25" xfId="8816"/>
    <cellStyle name="Стиль 1 2 2 25 2" xfId="8817"/>
    <cellStyle name="Стиль 1 2 2 25 2 2" xfId="8818"/>
    <cellStyle name="Стиль 1 2 2 25 2 2 2" xfId="8819"/>
    <cellStyle name="Стиль 1 2 2 25 3" xfId="8820"/>
    <cellStyle name="Стиль 1 2 2 25 4" xfId="8821"/>
    <cellStyle name="Стиль 1 2 2 26" xfId="8822"/>
    <cellStyle name="Стиль 1 2 2 26 2" xfId="8823"/>
    <cellStyle name="Стиль 1 2 2 26 2 2" xfId="8824"/>
    <cellStyle name="Стиль 1 2 2 27" xfId="8825"/>
    <cellStyle name="Стиль 1 2 2 28" xfId="8826"/>
    <cellStyle name="Стиль 1 2 2 28 10" xfId="8827"/>
    <cellStyle name="Стиль 1 2 2 28 11" xfId="8828"/>
    <cellStyle name="Стиль 1 2 2 28 12" xfId="8829"/>
    <cellStyle name="Стиль 1 2 2 28 13" xfId="8830"/>
    <cellStyle name="Стиль 1 2 2 28 14" xfId="8831"/>
    <cellStyle name="Стиль 1 2 2 28 2" xfId="8832"/>
    <cellStyle name="Стиль 1 2 2 28 2 10" xfId="8833"/>
    <cellStyle name="Стиль 1 2 2 28 2 11" xfId="8834"/>
    <cellStyle name="Стиль 1 2 2 28 2 2" xfId="8835"/>
    <cellStyle name="Стиль 1 2 2 28 2 2 10" xfId="8836"/>
    <cellStyle name="Стиль 1 2 2 28 2 2 11" xfId="8837"/>
    <cellStyle name="Стиль 1 2 2 28 2 2 2" xfId="8838"/>
    <cellStyle name="Стиль 1 2 2 28 2 2 2 10" xfId="8839"/>
    <cellStyle name="Стиль 1 2 2 28 2 2 2 2" xfId="8840"/>
    <cellStyle name="Стиль 1 2 2 28 2 2 2 2 10" xfId="8841"/>
    <cellStyle name="Стиль 1 2 2 28 2 2 2 2 2" xfId="8842"/>
    <cellStyle name="Стиль 1 2 2 28 2 2 2 2 3" xfId="8843"/>
    <cellStyle name="Стиль 1 2 2 28 2 2 2 2 4" xfId="8844"/>
    <cellStyle name="Стиль 1 2 2 28 2 2 2 2 5" xfId="8845"/>
    <cellStyle name="Стиль 1 2 2 28 2 2 2 2 6" xfId="8846"/>
    <cellStyle name="Стиль 1 2 2 28 2 2 2 2 7" xfId="8847"/>
    <cellStyle name="Стиль 1 2 2 28 2 2 2 2 8" xfId="8848"/>
    <cellStyle name="Стиль 1 2 2 28 2 2 2 2 9" xfId="8849"/>
    <cellStyle name="Стиль 1 2 2 28 2 2 2 3" xfId="8850"/>
    <cellStyle name="Стиль 1 2 2 28 2 2 2 4" xfId="8851"/>
    <cellStyle name="Стиль 1 2 2 28 2 2 2 5" xfId="8852"/>
    <cellStyle name="Стиль 1 2 2 28 2 2 2 6" xfId="8853"/>
    <cellStyle name="Стиль 1 2 2 28 2 2 2 7" xfId="8854"/>
    <cellStyle name="Стиль 1 2 2 28 2 2 2 8" xfId="8855"/>
    <cellStyle name="Стиль 1 2 2 28 2 2 2 9" xfId="8856"/>
    <cellStyle name="Стиль 1 2 2 28 2 2 3" xfId="8857"/>
    <cellStyle name="Стиль 1 2 2 28 2 2 4" xfId="8858"/>
    <cellStyle name="Стиль 1 2 2 28 2 2 5" xfId="8859"/>
    <cellStyle name="Стиль 1 2 2 28 2 2 6" xfId="8860"/>
    <cellStyle name="Стиль 1 2 2 28 2 2 7" xfId="8861"/>
    <cellStyle name="Стиль 1 2 2 28 2 2 8" xfId="8862"/>
    <cellStyle name="Стиль 1 2 2 28 2 2 9" xfId="8863"/>
    <cellStyle name="Стиль 1 2 2 28 2 3" xfId="8864"/>
    <cellStyle name="Стиль 1 2 2 28 2 3 10" xfId="8865"/>
    <cellStyle name="Стиль 1 2 2 28 2 3 2" xfId="8866"/>
    <cellStyle name="Стиль 1 2 2 28 2 3 3" xfId="8867"/>
    <cellStyle name="Стиль 1 2 2 28 2 3 4" xfId="8868"/>
    <cellStyle name="Стиль 1 2 2 28 2 3 5" xfId="8869"/>
    <cellStyle name="Стиль 1 2 2 28 2 3 6" xfId="8870"/>
    <cellStyle name="Стиль 1 2 2 28 2 3 7" xfId="8871"/>
    <cellStyle name="Стиль 1 2 2 28 2 3 8" xfId="8872"/>
    <cellStyle name="Стиль 1 2 2 28 2 3 9" xfId="8873"/>
    <cellStyle name="Стиль 1 2 2 28 2 4" xfId="8874"/>
    <cellStyle name="Стиль 1 2 2 28 2 5" xfId="8875"/>
    <cellStyle name="Стиль 1 2 2 28 2 6" xfId="8876"/>
    <cellStyle name="Стиль 1 2 2 28 2 7" xfId="8877"/>
    <cellStyle name="Стиль 1 2 2 28 2 8" xfId="8878"/>
    <cellStyle name="Стиль 1 2 2 28 2 9" xfId="8879"/>
    <cellStyle name="Стиль 1 2 2 28 3" xfId="8880"/>
    <cellStyle name="Стиль 1 2 2 28 4" xfId="8881"/>
    <cellStyle name="Стиль 1 2 2 28 5" xfId="8882"/>
    <cellStyle name="Стиль 1 2 2 28 5 10" xfId="8883"/>
    <cellStyle name="Стиль 1 2 2 28 5 2" xfId="8884"/>
    <cellStyle name="Стиль 1 2 2 28 5 2 10" xfId="8885"/>
    <cellStyle name="Стиль 1 2 2 28 5 2 2" xfId="8886"/>
    <cellStyle name="Стиль 1 2 2 28 5 2 3" xfId="8887"/>
    <cellStyle name="Стиль 1 2 2 28 5 2 4" xfId="8888"/>
    <cellStyle name="Стиль 1 2 2 28 5 2 5" xfId="8889"/>
    <cellStyle name="Стиль 1 2 2 28 5 2 6" xfId="8890"/>
    <cellStyle name="Стиль 1 2 2 28 5 2 7" xfId="8891"/>
    <cellStyle name="Стиль 1 2 2 28 5 2 8" xfId="8892"/>
    <cellStyle name="Стиль 1 2 2 28 5 2 9" xfId="8893"/>
    <cellStyle name="Стиль 1 2 2 28 5 3" xfId="8894"/>
    <cellStyle name="Стиль 1 2 2 28 5 4" xfId="8895"/>
    <cellStyle name="Стиль 1 2 2 28 5 5" xfId="8896"/>
    <cellStyle name="Стиль 1 2 2 28 5 6" xfId="8897"/>
    <cellStyle name="Стиль 1 2 2 28 5 7" xfId="8898"/>
    <cellStyle name="Стиль 1 2 2 28 5 8" xfId="8899"/>
    <cellStyle name="Стиль 1 2 2 28 5 9" xfId="8900"/>
    <cellStyle name="Стиль 1 2 2 28 6" xfId="8901"/>
    <cellStyle name="Стиль 1 2 2 28 7" xfId="8902"/>
    <cellStyle name="Стиль 1 2 2 28 8" xfId="8903"/>
    <cellStyle name="Стиль 1 2 2 28 9" xfId="8904"/>
    <cellStyle name="Стиль 1 2 2 29" xfId="8905"/>
    <cellStyle name="Стиль 1 2 2 29 10" xfId="8906"/>
    <cellStyle name="Стиль 1 2 2 29 11" xfId="8907"/>
    <cellStyle name="Стиль 1 2 2 29 2" xfId="8908"/>
    <cellStyle name="Стиль 1 2 2 29 2 10" xfId="8909"/>
    <cellStyle name="Стиль 1 2 2 29 2 11" xfId="8910"/>
    <cellStyle name="Стиль 1 2 2 29 2 2" xfId="8911"/>
    <cellStyle name="Стиль 1 2 2 29 2 2 10" xfId="8912"/>
    <cellStyle name="Стиль 1 2 2 29 2 2 2" xfId="8913"/>
    <cellStyle name="Стиль 1 2 2 29 2 2 2 10" xfId="8914"/>
    <cellStyle name="Стиль 1 2 2 29 2 2 2 2" xfId="8915"/>
    <cellStyle name="Стиль 1 2 2 29 2 2 2 3" xfId="8916"/>
    <cellStyle name="Стиль 1 2 2 29 2 2 2 4" xfId="8917"/>
    <cellStyle name="Стиль 1 2 2 29 2 2 2 5" xfId="8918"/>
    <cellStyle name="Стиль 1 2 2 29 2 2 2 6" xfId="8919"/>
    <cellStyle name="Стиль 1 2 2 29 2 2 2 7" xfId="8920"/>
    <cellStyle name="Стиль 1 2 2 29 2 2 2 8" xfId="8921"/>
    <cellStyle name="Стиль 1 2 2 29 2 2 2 9" xfId="8922"/>
    <cellStyle name="Стиль 1 2 2 29 2 2 3" xfId="8923"/>
    <cellStyle name="Стиль 1 2 2 29 2 2 4" xfId="8924"/>
    <cellStyle name="Стиль 1 2 2 29 2 2 5" xfId="8925"/>
    <cellStyle name="Стиль 1 2 2 29 2 2 6" xfId="8926"/>
    <cellStyle name="Стиль 1 2 2 29 2 2 7" xfId="8927"/>
    <cellStyle name="Стиль 1 2 2 29 2 2 8" xfId="8928"/>
    <cellStyle name="Стиль 1 2 2 29 2 2 9" xfId="8929"/>
    <cellStyle name="Стиль 1 2 2 29 2 3" xfId="8930"/>
    <cellStyle name="Стиль 1 2 2 29 2 4" xfId="8931"/>
    <cellStyle name="Стиль 1 2 2 29 2 5" xfId="8932"/>
    <cellStyle name="Стиль 1 2 2 29 2 6" xfId="8933"/>
    <cellStyle name="Стиль 1 2 2 29 2 7" xfId="8934"/>
    <cellStyle name="Стиль 1 2 2 29 2 8" xfId="8935"/>
    <cellStyle name="Стиль 1 2 2 29 2 9" xfId="8936"/>
    <cellStyle name="Стиль 1 2 2 29 3" xfId="8937"/>
    <cellStyle name="Стиль 1 2 2 29 3 10" xfId="8938"/>
    <cellStyle name="Стиль 1 2 2 29 3 2" xfId="8939"/>
    <cellStyle name="Стиль 1 2 2 29 3 3" xfId="8940"/>
    <cellStyle name="Стиль 1 2 2 29 3 4" xfId="8941"/>
    <cellStyle name="Стиль 1 2 2 29 3 5" xfId="8942"/>
    <cellStyle name="Стиль 1 2 2 29 3 6" xfId="8943"/>
    <cellStyle name="Стиль 1 2 2 29 3 7" xfId="8944"/>
    <cellStyle name="Стиль 1 2 2 29 3 8" xfId="8945"/>
    <cellStyle name="Стиль 1 2 2 29 3 9" xfId="8946"/>
    <cellStyle name="Стиль 1 2 2 29 4" xfId="8947"/>
    <cellStyle name="Стиль 1 2 2 29 5" xfId="8948"/>
    <cellStyle name="Стиль 1 2 2 29 6" xfId="8949"/>
    <cellStyle name="Стиль 1 2 2 29 7" xfId="8950"/>
    <cellStyle name="Стиль 1 2 2 29 8" xfId="8951"/>
    <cellStyle name="Стиль 1 2 2 29 9" xfId="8952"/>
    <cellStyle name="Стиль 1 2 2 3" xfId="8953"/>
    <cellStyle name="Стиль 1 2 2 3 2" xfId="8954"/>
    <cellStyle name="Стиль 1 2 2 3 3" xfId="8955"/>
    <cellStyle name="Стиль 1 2 2 3 4" xfId="8956"/>
    <cellStyle name="Стиль 1 2 2 3 5" xfId="8957"/>
    <cellStyle name="Стиль 1 2 2 3 6" xfId="8958"/>
    <cellStyle name="Стиль 1 2 2 3 7" xfId="8959"/>
    <cellStyle name="Стиль 1 2 2 3 8" xfId="8960"/>
    <cellStyle name="Стиль 1 2 2 3 9" xfId="8961"/>
    <cellStyle name="Стиль 1 2 2 30" xfId="8962"/>
    <cellStyle name="Стиль 1 2 2 31" xfId="8963"/>
    <cellStyle name="Стиль 1 2 2 31 10" xfId="8964"/>
    <cellStyle name="Стиль 1 2 2 31 2" xfId="8965"/>
    <cellStyle name="Стиль 1 2 2 31 2 10" xfId="8966"/>
    <cellStyle name="Стиль 1 2 2 31 2 2" xfId="8967"/>
    <cellStyle name="Стиль 1 2 2 31 2 3" xfId="8968"/>
    <cellStyle name="Стиль 1 2 2 31 2 4" xfId="8969"/>
    <cellStyle name="Стиль 1 2 2 31 2 5" xfId="8970"/>
    <cellStyle name="Стиль 1 2 2 31 2 6" xfId="8971"/>
    <cellStyle name="Стиль 1 2 2 31 2 7" xfId="8972"/>
    <cellStyle name="Стиль 1 2 2 31 2 8" xfId="8973"/>
    <cellStyle name="Стиль 1 2 2 31 2 9" xfId="8974"/>
    <cellStyle name="Стиль 1 2 2 31 3" xfId="8975"/>
    <cellStyle name="Стиль 1 2 2 31 4" xfId="8976"/>
    <cellStyle name="Стиль 1 2 2 31 5" xfId="8977"/>
    <cellStyle name="Стиль 1 2 2 31 6" xfId="8978"/>
    <cellStyle name="Стиль 1 2 2 31 7" xfId="8979"/>
    <cellStyle name="Стиль 1 2 2 31 8" xfId="8980"/>
    <cellStyle name="Стиль 1 2 2 31 9" xfId="8981"/>
    <cellStyle name="Стиль 1 2 2 32" xfId="8982"/>
    <cellStyle name="Стиль 1 2 2 33" xfId="8983"/>
    <cellStyle name="Стиль 1 2 2 34" xfId="8984"/>
    <cellStyle name="Стиль 1 2 2 35" xfId="8985"/>
    <cellStyle name="Стиль 1 2 2 36" xfId="8986"/>
    <cellStyle name="Стиль 1 2 2 37" xfId="8987"/>
    <cellStyle name="Стиль 1 2 2 38" xfId="8988"/>
    <cellStyle name="Стиль 1 2 2 39" xfId="8989"/>
    <cellStyle name="Стиль 1 2 2 4" xfId="8990"/>
    <cellStyle name="Стиль 1 2 2 40" xfId="8991"/>
    <cellStyle name="Стиль 1 2 2 41" xfId="8992"/>
    <cellStyle name="Стиль 1 2 2 41 2" xfId="8993"/>
    <cellStyle name="Стиль 1 2 2 41 2 2" xfId="8994"/>
    <cellStyle name="Стиль 1 2 2 41 2 2 2" xfId="8995"/>
    <cellStyle name="Стиль 1 2 2 41 2 2 2 2" xfId="8996"/>
    <cellStyle name="Стиль 1 2 2 41 2 2 2 2 2" xfId="8997"/>
    <cellStyle name="Стиль 1 2 2 41 2 2 2 2 2 2" xfId="8998"/>
    <cellStyle name="Стиль 1 2 2 41 2 2 2 2 3" xfId="8999"/>
    <cellStyle name="Стиль 1 2 2 41 2 2 2 2 4" xfId="9000"/>
    <cellStyle name="Стиль 1 2 2 41 2 2 2 3" xfId="9001"/>
    <cellStyle name="Стиль 1 2 2 41 2 2 2 3 2" xfId="9002"/>
    <cellStyle name="Стиль 1 2 2 41 2 2 2 4" xfId="9003"/>
    <cellStyle name="Стиль 1 2 2 41 2 2 3" xfId="9004"/>
    <cellStyle name="Стиль 1 2 2 41 2 2 3 2" xfId="9005"/>
    <cellStyle name="Стиль 1 2 2 41 2 2 4" xfId="9006"/>
    <cellStyle name="Стиль 1 2 2 41 2 2 5" xfId="9007"/>
    <cellStyle name="Стиль 1 2 2 41 2 3" xfId="9008"/>
    <cellStyle name="Стиль 1 2 2 41 2 3 2" xfId="9009"/>
    <cellStyle name="Стиль 1 2 2 41 2 3 2 2" xfId="9010"/>
    <cellStyle name="Стиль 1 2 2 41 2 3 3" xfId="9011"/>
    <cellStyle name="Стиль 1 2 2 41 2 3 4" xfId="9012"/>
    <cellStyle name="Стиль 1 2 2 41 2 4" xfId="9013"/>
    <cellStyle name="Стиль 1 2 2 41 2 4 2" xfId="9014"/>
    <cellStyle name="Стиль 1 2 2 41 2 5" xfId="9015"/>
    <cellStyle name="Стиль 1 2 2 41 3" xfId="9016"/>
    <cellStyle name="Стиль 1 2 2 41 3 2" xfId="9017"/>
    <cellStyle name="Стиль 1 2 2 41 3 2 2" xfId="9018"/>
    <cellStyle name="Стиль 1 2 2 41 3 2 2 2" xfId="9019"/>
    <cellStyle name="Стиль 1 2 2 41 3 2 3" xfId="9020"/>
    <cellStyle name="Стиль 1 2 2 41 3 2 4" xfId="9021"/>
    <cellStyle name="Стиль 1 2 2 41 3 3" xfId="9022"/>
    <cellStyle name="Стиль 1 2 2 41 3 3 2" xfId="9023"/>
    <cellStyle name="Стиль 1 2 2 41 3 4" xfId="9024"/>
    <cellStyle name="Стиль 1 2 2 41 4" xfId="9025"/>
    <cellStyle name="Стиль 1 2 2 41 4 2" xfId="9026"/>
    <cellStyle name="Стиль 1 2 2 41 5" xfId="9027"/>
    <cellStyle name="Стиль 1 2 2 41 6" xfId="9028"/>
    <cellStyle name="Стиль 1 2 2 42" xfId="9029"/>
    <cellStyle name="Стиль 1 2 2 42 2" xfId="9030"/>
    <cellStyle name="Стиль 1 2 2 42 2 2" xfId="9031"/>
    <cellStyle name="Стиль 1 2 2 42 2 2 2" xfId="9032"/>
    <cellStyle name="Стиль 1 2 2 42 2 2 2 2" xfId="9033"/>
    <cellStyle name="Стиль 1 2 2 42 2 2 3" xfId="9034"/>
    <cellStyle name="Стиль 1 2 2 42 2 2 4" xfId="9035"/>
    <cellStyle name="Стиль 1 2 2 42 2 3" xfId="9036"/>
    <cellStyle name="Стиль 1 2 2 42 2 3 2" xfId="9037"/>
    <cellStyle name="Стиль 1 2 2 42 2 4" xfId="9038"/>
    <cellStyle name="Стиль 1 2 2 42 3" xfId="9039"/>
    <cellStyle name="Стиль 1 2 2 42 3 2" xfId="9040"/>
    <cellStyle name="Стиль 1 2 2 42 4" xfId="9041"/>
    <cellStyle name="Стиль 1 2 2 42 5" xfId="9042"/>
    <cellStyle name="Стиль 1 2 2 43" xfId="9043"/>
    <cellStyle name="Стиль 1 2 2 43 2" xfId="9044"/>
    <cellStyle name="Стиль 1 2 2 43 2 2" xfId="9045"/>
    <cellStyle name="Стиль 1 2 2 43 3" xfId="9046"/>
    <cellStyle name="Стиль 1 2 2 43 4" xfId="9047"/>
    <cellStyle name="Стиль 1 2 2 44" xfId="9048"/>
    <cellStyle name="Стиль 1 2 2 44 2" xfId="9049"/>
    <cellStyle name="Стиль 1 2 2 45" xfId="9050"/>
    <cellStyle name="Стиль 1 2 2 5" xfId="9051"/>
    <cellStyle name="Стиль 1 2 2 6" xfId="9052"/>
    <cellStyle name="Стиль 1 2 2 7" xfId="9053"/>
    <cellStyle name="Стиль 1 2 2 8" xfId="9054"/>
    <cellStyle name="Стиль 1 2 2 9" xfId="9055"/>
    <cellStyle name="Стиль 1 2 20" xfId="9056"/>
    <cellStyle name="Стиль 1 2 21" xfId="9057"/>
    <cellStyle name="Стиль 1 2 22" xfId="9058"/>
    <cellStyle name="Стиль 1 2 23" xfId="9059"/>
    <cellStyle name="Стиль 1 2 23 2" xfId="9060"/>
    <cellStyle name="Стиль 1 2 23 2 2" xfId="9061"/>
    <cellStyle name="Стиль 1 2 23 2 2 2" xfId="9062"/>
    <cellStyle name="Стиль 1 2 23 2 2 2 2" xfId="9063"/>
    <cellStyle name="Стиль 1 2 23 2 2 2 2 2" xfId="9064"/>
    <cellStyle name="Стиль 1 2 23 2 2 2 2 2 2" xfId="9065"/>
    <cellStyle name="Стиль 1 2 23 2 2 2 3" xfId="9066"/>
    <cellStyle name="Стиль 1 2 23 2 2 2 4" xfId="9067"/>
    <cellStyle name="Стиль 1 2 23 2 2 3" xfId="9068"/>
    <cellStyle name="Стиль 1 2 23 2 2 3 2" xfId="9069"/>
    <cellStyle name="Стиль 1 2 23 2 2 3 2 2" xfId="9070"/>
    <cellStyle name="Стиль 1 2 23 2 2 4" xfId="9071"/>
    <cellStyle name="Стиль 1 2 23 2 3" xfId="9072"/>
    <cellStyle name="Стиль 1 2 23 2 3 2" xfId="9073"/>
    <cellStyle name="Стиль 1 2 23 2 3 2 2" xfId="9074"/>
    <cellStyle name="Стиль 1 2 23 2 4" xfId="9075"/>
    <cellStyle name="Стиль 1 2 23 2 5" xfId="9076"/>
    <cellStyle name="Стиль 1 2 23 3" xfId="9077"/>
    <cellStyle name="Стиль 1 2 23 4" xfId="9078"/>
    <cellStyle name="Стиль 1 2 23 4 2" xfId="9079"/>
    <cellStyle name="Стиль 1 2 23 4 2 2" xfId="9080"/>
    <cellStyle name="Стиль 1 2 23 4 2 2 2" xfId="9081"/>
    <cellStyle name="Стиль 1 2 23 4 3" xfId="9082"/>
    <cellStyle name="Стиль 1 2 23 4 4" xfId="9083"/>
    <cellStyle name="Стиль 1 2 23 5" xfId="9084"/>
    <cellStyle name="Стиль 1 2 23 5 2" xfId="9085"/>
    <cellStyle name="Стиль 1 2 23 5 2 2" xfId="9086"/>
    <cellStyle name="Стиль 1 2 23 6" xfId="9087"/>
    <cellStyle name="Стиль 1 2 24" xfId="9088"/>
    <cellStyle name="Стиль 1 2 25" xfId="9089"/>
    <cellStyle name="Стиль 1 2 25 2" xfId="9090"/>
    <cellStyle name="Стиль 1 2 25 2 2" xfId="9091"/>
    <cellStyle name="Стиль 1 2 25 2 2 2" xfId="9092"/>
    <cellStyle name="Стиль 1 2 25 2 2 2 2" xfId="9093"/>
    <cellStyle name="Стиль 1 2 25 2 2 2 2 2" xfId="9094"/>
    <cellStyle name="Стиль 1 2 25 2 2 3" xfId="9095"/>
    <cellStyle name="Стиль 1 2 25 2 2 4" xfId="9096"/>
    <cellStyle name="Стиль 1 2 25 2 3" xfId="9097"/>
    <cellStyle name="Стиль 1 2 25 2 3 2" xfId="9098"/>
    <cellStyle name="Стиль 1 2 25 2 3 2 2" xfId="9099"/>
    <cellStyle name="Стиль 1 2 25 2 4" xfId="9100"/>
    <cellStyle name="Стиль 1 2 25 3" xfId="9101"/>
    <cellStyle name="Стиль 1 2 25 3 2" xfId="9102"/>
    <cellStyle name="Стиль 1 2 25 3 2 2" xfId="9103"/>
    <cellStyle name="Стиль 1 2 25 4" xfId="9104"/>
    <cellStyle name="Стиль 1 2 25 5" xfId="9105"/>
    <cellStyle name="Стиль 1 2 26" xfId="9106"/>
    <cellStyle name="Стиль 1 2 26 2" xfId="9107"/>
    <cellStyle name="Стиль 1 2 26 2 2" xfId="9108"/>
    <cellStyle name="Стиль 1 2 26 2 2 2" xfId="9109"/>
    <cellStyle name="Стиль 1 2 26 3" xfId="9110"/>
    <cellStyle name="Стиль 1 2 26 4" xfId="9111"/>
    <cellStyle name="Стиль 1 2 27" xfId="9112"/>
    <cellStyle name="Стиль 1 2 27 2" xfId="9113"/>
    <cellStyle name="Стиль 1 2 27 2 2" xfId="9114"/>
    <cellStyle name="Стиль 1 2 28" xfId="9115"/>
    <cellStyle name="Стиль 1 2 29" xfId="9116"/>
    <cellStyle name="Стиль 1 2 29 10" xfId="9117"/>
    <cellStyle name="Стиль 1 2 29 11" xfId="9118"/>
    <cellStyle name="Стиль 1 2 29 12" xfId="9119"/>
    <cellStyle name="Стиль 1 2 29 13" xfId="9120"/>
    <cellStyle name="Стиль 1 2 29 14" xfId="9121"/>
    <cellStyle name="Стиль 1 2 29 2" xfId="9122"/>
    <cellStyle name="Стиль 1 2 29 2 10" xfId="9123"/>
    <cellStyle name="Стиль 1 2 29 2 11" xfId="9124"/>
    <cellStyle name="Стиль 1 2 29 2 2" xfId="9125"/>
    <cellStyle name="Стиль 1 2 29 2 2 10" xfId="9126"/>
    <cellStyle name="Стиль 1 2 29 2 2 11" xfId="9127"/>
    <cellStyle name="Стиль 1 2 29 2 2 2" xfId="9128"/>
    <cellStyle name="Стиль 1 2 29 2 2 2 10" xfId="9129"/>
    <cellStyle name="Стиль 1 2 29 2 2 2 2" xfId="9130"/>
    <cellStyle name="Стиль 1 2 29 2 2 2 2 10" xfId="9131"/>
    <cellStyle name="Стиль 1 2 29 2 2 2 2 2" xfId="9132"/>
    <cellStyle name="Стиль 1 2 29 2 2 2 2 3" xfId="9133"/>
    <cellStyle name="Стиль 1 2 29 2 2 2 2 4" xfId="9134"/>
    <cellStyle name="Стиль 1 2 29 2 2 2 2 5" xfId="9135"/>
    <cellStyle name="Стиль 1 2 29 2 2 2 2 6" xfId="9136"/>
    <cellStyle name="Стиль 1 2 29 2 2 2 2 7" xfId="9137"/>
    <cellStyle name="Стиль 1 2 29 2 2 2 2 8" xfId="9138"/>
    <cellStyle name="Стиль 1 2 29 2 2 2 2 9" xfId="9139"/>
    <cellStyle name="Стиль 1 2 29 2 2 2 3" xfId="9140"/>
    <cellStyle name="Стиль 1 2 29 2 2 2 4" xfId="9141"/>
    <cellStyle name="Стиль 1 2 29 2 2 2 5" xfId="9142"/>
    <cellStyle name="Стиль 1 2 29 2 2 2 6" xfId="9143"/>
    <cellStyle name="Стиль 1 2 29 2 2 2 7" xfId="9144"/>
    <cellStyle name="Стиль 1 2 29 2 2 2 8" xfId="9145"/>
    <cellStyle name="Стиль 1 2 29 2 2 2 9" xfId="9146"/>
    <cellStyle name="Стиль 1 2 29 2 2 3" xfId="9147"/>
    <cellStyle name="Стиль 1 2 29 2 2 4" xfId="9148"/>
    <cellStyle name="Стиль 1 2 29 2 2 5" xfId="9149"/>
    <cellStyle name="Стиль 1 2 29 2 2 6" xfId="9150"/>
    <cellStyle name="Стиль 1 2 29 2 2 7" xfId="9151"/>
    <cellStyle name="Стиль 1 2 29 2 2 8" xfId="9152"/>
    <cellStyle name="Стиль 1 2 29 2 2 9" xfId="9153"/>
    <cellStyle name="Стиль 1 2 29 2 3" xfId="9154"/>
    <cellStyle name="Стиль 1 2 29 2 3 10" xfId="9155"/>
    <cellStyle name="Стиль 1 2 29 2 3 2" xfId="9156"/>
    <cellStyle name="Стиль 1 2 29 2 3 3" xfId="9157"/>
    <cellStyle name="Стиль 1 2 29 2 3 4" xfId="9158"/>
    <cellStyle name="Стиль 1 2 29 2 3 5" xfId="9159"/>
    <cellStyle name="Стиль 1 2 29 2 3 6" xfId="9160"/>
    <cellStyle name="Стиль 1 2 29 2 3 7" xfId="9161"/>
    <cellStyle name="Стиль 1 2 29 2 3 8" xfId="9162"/>
    <cellStyle name="Стиль 1 2 29 2 3 9" xfId="9163"/>
    <cellStyle name="Стиль 1 2 29 2 4" xfId="9164"/>
    <cellStyle name="Стиль 1 2 29 2 5" xfId="9165"/>
    <cellStyle name="Стиль 1 2 29 2 6" xfId="9166"/>
    <cellStyle name="Стиль 1 2 29 2 7" xfId="9167"/>
    <cellStyle name="Стиль 1 2 29 2 8" xfId="9168"/>
    <cellStyle name="Стиль 1 2 29 2 9" xfId="9169"/>
    <cellStyle name="Стиль 1 2 29 3" xfId="9170"/>
    <cellStyle name="Стиль 1 2 29 4" xfId="9171"/>
    <cellStyle name="Стиль 1 2 29 5" xfId="9172"/>
    <cellStyle name="Стиль 1 2 29 5 10" xfId="9173"/>
    <cellStyle name="Стиль 1 2 29 5 2" xfId="9174"/>
    <cellStyle name="Стиль 1 2 29 5 2 10" xfId="9175"/>
    <cellStyle name="Стиль 1 2 29 5 2 2" xfId="9176"/>
    <cellStyle name="Стиль 1 2 29 5 2 3" xfId="9177"/>
    <cellStyle name="Стиль 1 2 29 5 2 4" xfId="9178"/>
    <cellStyle name="Стиль 1 2 29 5 2 5" xfId="9179"/>
    <cellStyle name="Стиль 1 2 29 5 2 6" xfId="9180"/>
    <cellStyle name="Стиль 1 2 29 5 2 7" xfId="9181"/>
    <cellStyle name="Стиль 1 2 29 5 2 8" xfId="9182"/>
    <cellStyle name="Стиль 1 2 29 5 2 9" xfId="9183"/>
    <cellStyle name="Стиль 1 2 29 5 3" xfId="9184"/>
    <cellStyle name="Стиль 1 2 29 5 4" xfId="9185"/>
    <cellStyle name="Стиль 1 2 29 5 5" xfId="9186"/>
    <cellStyle name="Стиль 1 2 29 5 6" xfId="9187"/>
    <cellStyle name="Стиль 1 2 29 5 7" xfId="9188"/>
    <cellStyle name="Стиль 1 2 29 5 8" xfId="9189"/>
    <cellStyle name="Стиль 1 2 29 5 9" xfId="9190"/>
    <cellStyle name="Стиль 1 2 29 6" xfId="9191"/>
    <cellStyle name="Стиль 1 2 29 7" xfId="9192"/>
    <cellStyle name="Стиль 1 2 29 8" xfId="9193"/>
    <cellStyle name="Стиль 1 2 29 9" xfId="9194"/>
    <cellStyle name="Стиль 1 2 3" xfId="9195"/>
    <cellStyle name="Стиль 1 2 30" xfId="9196"/>
    <cellStyle name="Стиль 1 2 30 10" xfId="9197"/>
    <cellStyle name="Стиль 1 2 30 11" xfId="9198"/>
    <cellStyle name="Стиль 1 2 30 2" xfId="9199"/>
    <cellStyle name="Стиль 1 2 30 2 10" xfId="9200"/>
    <cellStyle name="Стиль 1 2 30 2 11" xfId="9201"/>
    <cellStyle name="Стиль 1 2 30 2 2" xfId="9202"/>
    <cellStyle name="Стиль 1 2 30 2 2 10" xfId="9203"/>
    <cellStyle name="Стиль 1 2 30 2 2 2" xfId="9204"/>
    <cellStyle name="Стиль 1 2 30 2 2 2 10" xfId="9205"/>
    <cellStyle name="Стиль 1 2 30 2 2 2 2" xfId="9206"/>
    <cellStyle name="Стиль 1 2 30 2 2 2 3" xfId="9207"/>
    <cellStyle name="Стиль 1 2 30 2 2 2 4" xfId="9208"/>
    <cellStyle name="Стиль 1 2 30 2 2 2 5" xfId="9209"/>
    <cellStyle name="Стиль 1 2 30 2 2 2 6" xfId="9210"/>
    <cellStyle name="Стиль 1 2 30 2 2 2 7" xfId="9211"/>
    <cellStyle name="Стиль 1 2 30 2 2 2 8" xfId="9212"/>
    <cellStyle name="Стиль 1 2 30 2 2 2 9" xfId="9213"/>
    <cellStyle name="Стиль 1 2 30 2 2 3" xfId="9214"/>
    <cellStyle name="Стиль 1 2 30 2 2 4" xfId="9215"/>
    <cellStyle name="Стиль 1 2 30 2 2 5" xfId="9216"/>
    <cellStyle name="Стиль 1 2 30 2 2 6" xfId="9217"/>
    <cellStyle name="Стиль 1 2 30 2 2 7" xfId="9218"/>
    <cellStyle name="Стиль 1 2 30 2 2 8" xfId="9219"/>
    <cellStyle name="Стиль 1 2 30 2 2 9" xfId="9220"/>
    <cellStyle name="Стиль 1 2 30 2 3" xfId="9221"/>
    <cellStyle name="Стиль 1 2 30 2 4" xfId="9222"/>
    <cellStyle name="Стиль 1 2 30 2 5" xfId="9223"/>
    <cellStyle name="Стиль 1 2 30 2 6" xfId="9224"/>
    <cellStyle name="Стиль 1 2 30 2 7" xfId="9225"/>
    <cellStyle name="Стиль 1 2 30 2 8" xfId="9226"/>
    <cellStyle name="Стиль 1 2 30 2 9" xfId="9227"/>
    <cellStyle name="Стиль 1 2 30 3" xfId="9228"/>
    <cellStyle name="Стиль 1 2 30 3 10" xfId="9229"/>
    <cellStyle name="Стиль 1 2 30 3 2" xfId="9230"/>
    <cellStyle name="Стиль 1 2 30 3 3" xfId="9231"/>
    <cellStyle name="Стиль 1 2 30 3 4" xfId="9232"/>
    <cellStyle name="Стиль 1 2 30 3 5" xfId="9233"/>
    <cellStyle name="Стиль 1 2 30 3 6" xfId="9234"/>
    <cellStyle name="Стиль 1 2 30 3 7" xfId="9235"/>
    <cellStyle name="Стиль 1 2 30 3 8" xfId="9236"/>
    <cellStyle name="Стиль 1 2 30 3 9" xfId="9237"/>
    <cellStyle name="Стиль 1 2 30 4" xfId="9238"/>
    <cellStyle name="Стиль 1 2 30 5" xfId="9239"/>
    <cellStyle name="Стиль 1 2 30 6" xfId="9240"/>
    <cellStyle name="Стиль 1 2 30 7" xfId="9241"/>
    <cellStyle name="Стиль 1 2 30 8" xfId="9242"/>
    <cellStyle name="Стиль 1 2 30 9" xfId="9243"/>
    <cellStyle name="Стиль 1 2 31" xfId="9244"/>
    <cellStyle name="Стиль 1 2 32" xfId="9245"/>
    <cellStyle name="Стиль 1 2 32 10" xfId="9246"/>
    <cellStyle name="Стиль 1 2 32 2" xfId="9247"/>
    <cellStyle name="Стиль 1 2 32 2 10" xfId="9248"/>
    <cellStyle name="Стиль 1 2 32 2 2" xfId="9249"/>
    <cellStyle name="Стиль 1 2 32 2 3" xfId="9250"/>
    <cellStyle name="Стиль 1 2 32 2 4" xfId="9251"/>
    <cellStyle name="Стиль 1 2 32 2 5" xfId="9252"/>
    <cellStyle name="Стиль 1 2 32 2 6" xfId="9253"/>
    <cellStyle name="Стиль 1 2 32 2 7" xfId="9254"/>
    <cellStyle name="Стиль 1 2 32 2 8" xfId="9255"/>
    <cellStyle name="Стиль 1 2 32 2 9" xfId="9256"/>
    <cellStyle name="Стиль 1 2 32 3" xfId="9257"/>
    <cellStyle name="Стиль 1 2 32 4" xfId="9258"/>
    <cellStyle name="Стиль 1 2 32 5" xfId="9259"/>
    <cellStyle name="Стиль 1 2 32 6" xfId="9260"/>
    <cellStyle name="Стиль 1 2 32 7" xfId="9261"/>
    <cellStyle name="Стиль 1 2 32 8" xfId="9262"/>
    <cellStyle name="Стиль 1 2 32 9" xfId="9263"/>
    <cellStyle name="Стиль 1 2 33" xfId="9264"/>
    <cellStyle name="Стиль 1 2 34" xfId="9265"/>
    <cellStyle name="Стиль 1 2 35" xfId="9266"/>
    <cellStyle name="Стиль 1 2 36" xfId="9267"/>
    <cellStyle name="Стиль 1 2 37" xfId="9268"/>
    <cellStyle name="Стиль 1 2 38" xfId="9269"/>
    <cellStyle name="Стиль 1 2 39" xfId="9270"/>
    <cellStyle name="Стиль 1 2 4" xfId="9271"/>
    <cellStyle name="Стиль 1 2 4 2" xfId="9272"/>
    <cellStyle name="Стиль 1 2 4 3" xfId="9273"/>
    <cellStyle name="Стиль 1 2 4 4" xfId="9274"/>
    <cellStyle name="Стиль 1 2 4 5" xfId="9275"/>
    <cellStyle name="Стиль 1 2 4 6" xfId="9276"/>
    <cellStyle name="Стиль 1 2 4 7" xfId="9277"/>
    <cellStyle name="Стиль 1 2 4 8" xfId="9278"/>
    <cellStyle name="Стиль 1 2 4 9" xfId="9279"/>
    <cellStyle name="Стиль 1 2 40" xfId="9280"/>
    <cellStyle name="Стиль 1 2 41" xfId="9281"/>
    <cellStyle name="Стиль 1 2 42" xfId="9282"/>
    <cellStyle name="Стиль 1 2 42 2" xfId="9283"/>
    <cellStyle name="Стиль 1 2 42 2 2" xfId="9284"/>
    <cellStyle name="Стиль 1 2 42 2 2 2" xfId="9285"/>
    <cellStyle name="Стиль 1 2 42 2 2 2 2" xfId="9286"/>
    <cellStyle name="Стиль 1 2 42 2 2 2 2 2" xfId="9287"/>
    <cellStyle name="Стиль 1 2 42 2 2 2 2 2 2" xfId="9288"/>
    <cellStyle name="Стиль 1 2 42 2 2 2 2 3" xfId="9289"/>
    <cellStyle name="Стиль 1 2 42 2 2 2 2 4" xfId="9290"/>
    <cellStyle name="Стиль 1 2 42 2 2 2 3" xfId="9291"/>
    <cellStyle name="Стиль 1 2 42 2 2 2 3 2" xfId="9292"/>
    <cellStyle name="Стиль 1 2 42 2 2 2 4" xfId="9293"/>
    <cellStyle name="Стиль 1 2 42 2 2 3" xfId="9294"/>
    <cellStyle name="Стиль 1 2 42 2 2 3 2" xfId="9295"/>
    <cellStyle name="Стиль 1 2 42 2 2 4" xfId="9296"/>
    <cellStyle name="Стиль 1 2 42 2 2 5" xfId="9297"/>
    <cellStyle name="Стиль 1 2 42 2 3" xfId="9298"/>
    <cellStyle name="Стиль 1 2 42 2 3 2" xfId="9299"/>
    <cellStyle name="Стиль 1 2 42 2 3 2 2" xfId="9300"/>
    <cellStyle name="Стиль 1 2 42 2 3 3" xfId="9301"/>
    <cellStyle name="Стиль 1 2 42 2 3 4" xfId="9302"/>
    <cellStyle name="Стиль 1 2 42 2 4" xfId="9303"/>
    <cellStyle name="Стиль 1 2 42 2 4 2" xfId="9304"/>
    <cellStyle name="Стиль 1 2 42 2 5" xfId="9305"/>
    <cellStyle name="Стиль 1 2 42 3" xfId="9306"/>
    <cellStyle name="Стиль 1 2 42 3 2" xfId="9307"/>
    <cellStyle name="Стиль 1 2 42 3 2 2" xfId="9308"/>
    <cellStyle name="Стиль 1 2 42 3 2 2 2" xfId="9309"/>
    <cellStyle name="Стиль 1 2 42 3 2 3" xfId="9310"/>
    <cellStyle name="Стиль 1 2 42 3 2 4" xfId="9311"/>
    <cellStyle name="Стиль 1 2 42 3 3" xfId="9312"/>
    <cellStyle name="Стиль 1 2 42 3 3 2" xfId="9313"/>
    <cellStyle name="Стиль 1 2 42 3 4" xfId="9314"/>
    <cellStyle name="Стиль 1 2 42 4" xfId="9315"/>
    <cellStyle name="Стиль 1 2 42 4 2" xfId="9316"/>
    <cellStyle name="Стиль 1 2 42 5" xfId="9317"/>
    <cellStyle name="Стиль 1 2 42 6" xfId="9318"/>
    <cellStyle name="Стиль 1 2 43" xfId="9319"/>
    <cellStyle name="Стиль 1 2 43 2" xfId="9320"/>
    <cellStyle name="Стиль 1 2 43 2 2" xfId="9321"/>
    <cellStyle name="Стиль 1 2 43 2 2 2" xfId="9322"/>
    <cellStyle name="Стиль 1 2 43 2 2 2 2" xfId="9323"/>
    <cellStyle name="Стиль 1 2 43 2 2 3" xfId="9324"/>
    <cellStyle name="Стиль 1 2 43 2 2 4" xfId="9325"/>
    <cellStyle name="Стиль 1 2 43 2 3" xfId="9326"/>
    <cellStyle name="Стиль 1 2 43 2 3 2" xfId="9327"/>
    <cellStyle name="Стиль 1 2 43 2 4" xfId="9328"/>
    <cellStyle name="Стиль 1 2 43 3" xfId="9329"/>
    <cellStyle name="Стиль 1 2 43 3 2" xfId="9330"/>
    <cellStyle name="Стиль 1 2 43 4" xfId="9331"/>
    <cellStyle name="Стиль 1 2 43 5" xfId="9332"/>
    <cellStyle name="Стиль 1 2 44" xfId="9333"/>
    <cellStyle name="Стиль 1 2 44 2" xfId="9334"/>
    <cellStyle name="Стиль 1 2 44 2 2" xfId="9335"/>
    <cellStyle name="Стиль 1 2 44 3" xfId="9336"/>
    <cellStyle name="Стиль 1 2 44 4" xfId="9337"/>
    <cellStyle name="Стиль 1 2 45" xfId="9338"/>
    <cellStyle name="Стиль 1 2 45 2" xfId="9339"/>
    <cellStyle name="Стиль 1 2 46" xfId="9340"/>
    <cellStyle name="Стиль 1 2 5" xfId="9341"/>
    <cellStyle name="Стиль 1 2 6" xfId="9342"/>
    <cellStyle name="Стиль 1 2 7" xfId="9343"/>
    <cellStyle name="Стиль 1 2 8" xfId="9344"/>
    <cellStyle name="Стиль 1 2 9" xfId="9345"/>
    <cellStyle name="Стиль 1 2_46EP.2011(v2.0)" xfId="10933"/>
    <cellStyle name="Стиль 1 20" xfId="9346"/>
    <cellStyle name="Стиль 1 21" xfId="9347"/>
    <cellStyle name="Стиль 1 22" xfId="9348"/>
    <cellStyle name="Стиль 1 23" xfId="9349"/>
    <cellStyle name="Стиль 1 24" xfId="9350"/>
    <cellStyle name="Стиль 1 25" xfId="9351"/>
    <cellStyle name="Стиль 1 26" xfId="9352"/>
    <cellStyle name="Стиль 1 27" xfId="9353"/>
    <cellStyle name="Стиль 1 28" xfId="9354"/>
    <cellStyle name="Стиль 1 29" xfId="9355"/>
    <cellStyle name="Стиль 1 3" xfId="9356"/>
    <cellStyle name="Стиль 1 30" xfId="9357"/>
    <cellStyle name="Стиль 1 31" xfId="9358"/>
    <cellStyle name="Стиль 1 31 2" xfId="9359"/>
    <cellStyle name="Стиль 1 31 2 2" xfId="9360"/>
    <cellStyle name="Стиль 1 31 2 2 2" xfId="9361"/>
    <cellStyle name="Стиль 1 31 2 2 2 2" xfId="9362"/>
    <cellStyle name="Стиль 1 31 2 2 2 2 2" xfId="9363"/>
    <cellStyle name="Стиль 1 31 2 2 2 2 2 2" xfId="9364"/>
    <cellStyle name="Стиль 1 31 2 2 2 3" xfId="9365"/>
    <cellStyle name="Стиль 1 31 2 2 2 4" xfId="9366"/>
    <cellStyle name="Стиль 1 31 2 2 3" xfId="9367"/>
    <cellStyle name="Стиль 1 31 2 2 3 2" xfId="9368"/>
    <cellStyle name="Стиль 1 31 2 2 3 2 2" xfId="9369"/>
    <cellStyle name="Стиль 1 31 2 2 4" xfId="9370"/>
    <cellStyle name="Стиль 1 31 2 3" xfId="9371"/>
    <cellStyle name="Стиль 1 31 2 3 2" xfId="9372"/>
    <cellStyle name="Стиль 1 31 2 3 2 2" xfId="9373"/>
    <cellStyle name="Стиль 1 31 2 4" xfId="9374"/>
    <cellStyle name="Стиль 1 31 2 5" xfId="9375"/>
    <cellStyle name="Стиль 1 31 3" xfId="9376"/>
    <cellStyle name="Стиль 1 31 4" xfId="9377"/>
    <cellStyle name="Стиль 1 31 4 2" xfId="9378"/>
    <cellStyle name="Стиль 1 31 4 2 2" xfId="9379"/>
    <cellStyle name="Стиль 1 31 4 2 2 2" xfId="9380"/>
    <cellStyle name="Стиль 1 31 4 3" xfId="9381"/>
    <cellStyle name="Стиль 1 31 4 4" xfId="9382"/>
    <cellStyle name="Стиль 1 31 5" xfId="9383"/>
    <cellStyle name="Стиль 1 31 5 2" xfId="9384"/>
    <cellStyle name="Стиль 1 31 5 2 2" xfId="9385"/>
    <cellStyle name="Стиль 1 31 6" xfId="9386"/>
    <cellStyle name="Стиль 1 32" xfId="9387"/>
    <cellStyle name="Стиль 1 33" xfId="9388"/>
    <cellStyle name="Стиль 1 33 2" xfId="9389"/>
    <cellStyle name="Стиль 1 33 2 2" xfId="9390"/>
    <cellStyle name="Стиль 1 33 2 2 2" xfId="9391"/>
    <cellStyle name="Стиль 1 33 2 2 2 2" xfId="9392"/>
    <cellStyle name="Стиль 1 33 2 2 2 2 2" xfId="9393"/>
    <cellStyle name="Стиль 1 33 2 2 3" xfId="9394"/>
    <cellStyle name="Стиль 1 33 2 2 4" xfId="9395"/>
    <cellStyle name="Стиль 1 33 2 3" xfId="9396"/>
    <cellStyle name="Стиль 1 33 2 3 2" xfId="9397"/>
    <cellStyle name="Стиль 1 33 2 3 2 2" xfId="9398"/>
    <cellStyle name="Стиль 1 33 2 4" xfId="9399"/>
    <cellStyle name="Стиль 1 33 3" xfId="9400"/>
    <cellStyle name="Стиль 1 33 3 2" xfId="9401"/>
    <cellStyle name="Стиль 1 33 3 2 2" xfId="9402"/>
    <cellStyle name="Стиль 1 33 4" xfId="9403"/>
    <cellStyle name="Стиль 1 33 5" xfId="9404"/>
    <cellStyle name="Стиль 1 34" xfId="9405"/>
    <cellStyle name="Стиль 1 34 2" xfId="9406"/>
    <cellStyle name="Стиль 1 34 2 2" xfId="9407"/>
    <cellStyle name="Стиль 1 34 2 2 2" xfId="9408"/>
    <cellStyle name="Стиль 1 34 3" xfId="9409"/>
    <cellStyle name="Стиль 1 34 4" xfId="9410"/>
    <cellStyle name="Стиль 1 35" xfId="9411"/>
    <cellStyle name="Стиль 1 35 2" xfId="9412"/>
    <cellStyle name="Стиль 1 35 2 2" xfId="9413"/>
    <cellStyle name="Стиль 1 36" xfId="9414"/>
    <cellStyle name="Стиль 1 37" xfId="9415"/>
    <cellStyle name="Стиль 1 38" xfId="9416"/>
    <cellStyle name="Стиль 1 39" xfId="9417"/>
    <cellStyle name="Стиль 1 39 10" xfId="9418"/>
    <cellStyle name="Стиль 1 39 11" xfId="9419"/>
    <cellStyle name="Стиль 1 39 12" xfId="9420"/>
    <cellStyle name="Стиль 1 39 13" xfId="9421"/>
    <cellStyle name="Стиль 1 39 14" xfId="9422"/>
    <cellStyle name="Стиль 1 39 2" xfId="9423"/>
    <cellStyle name="Стиль 1 39 2 10" xfId="9424"/>
    <cellStyle name="Стиль 1 39 2 11" xfId="9425"/>
    <cellStyle name="Стиль 1 39 2 2" xfId="9426"/>
    <cellStyle name="Стиль 1 39 2 2 10" xfId="9427"/>
    <cellStyle name="Стиль 1 39 2 2 11" xfId="9428"/>
    <cellStyle name="Стиль 1 39 2 2 2" xfId="9429"/>
    <cellStyle name="Стиль 1 39 2 2 2 10" xfId="9430"/>
    <cellStyle name="Стиль 1 39 2 2 2 2" xfId="9431"/>
    <cellStyle name="Стиль 1 39 2 2 2 2 10" xfId="9432"/>
    <cellStyle name="Стиль 1 39 2 2 2 2 2" xfId="9433"/>
    <cellStyle name="Стиль 1 39 2 2 2 2 3" xfId="9434"/>
    <cellStyle name="Стиль 1 39 2 2 2 2 4" xfId="9435"/>
    <cellStyle name="Стиль 1 39 2 2 2 2 5" xfId="9436"/>
    <cellStyle name="Стиль 1 39 2 2 2 2 6" xfId="9437"/>
    <cellStyle name="Стиль 1 39 2 2 2 2 7" xfId="9438"/>
    <cellStyle name="Стиль 1 39 2 2 2 2 8" xfId="9439"/>
    <cellStyle name="Стиль 1 39 2 2 2 2 9" xfId="9440"/>
    <cellStyle name="Стиль 1 39 2 2 2 3" xfId="9441"/>
    <cellStyle name="Стиль 1 39 2 2 2 4" xfId="9442"/>
    <cellStyle name="Стиль 1 39 2 2 2 5" xfId="9443"/>
    <cellStyle name="Стиль 1 39 2 2 2 6" xfId="9444"/>
    <cellStyle name="Стиль 1 39 2 2 2 7" xfId="9445"/>
    <cellStyle name="Стиль 1 39 2 2 2 8" xfId="9446"/>
    <cellStyle name="Стиль 1 39 2 2 2 9" xfId="9447"/>
    <cellStyle name="Стиль 1 39 2 2 3" xfId="9448"/>
    <cellStyle name="Стиль 1 39 2 2 4" xfId="9449"/>
    <cellStyle name="Стиль 1 39 2 2 5" xfId="9450"/>
    <cellStyle name="Стиль 1 39 2 2 6" xfId="9451"/>
    <cellStyle name="Стиль 1 39 2 2 7" xfId="9452"/>
    <cellStyle name="Стиль 1 39 2 2 8" xfId="9453"/>
    <cellStyle name="Стиль 1 39 2 2 9" xfId="9454"/>
    <cellStyle name="Стиль 1 39 2 3" xfId="9455"/>
    <cellStyle name="Стиль 1 39 2 3 10" xfId="9456"/>
    <cellStyle name="Стиль 1 39 2 3 2" xfId="9457"/>
    <cellStyle name="Стиль 1 39 2 3 3" xfId="9458"/>
    <cellStyle name="Стиль 1 39 2 3 4" xfId="9459"/>
    <cellStyle name="Стиль 1 39 2 3 5" xfId="9460"/>
    <cellStyle name="Стиль 1 39 2 3 6" xfId="9461"/>
    <cellStyle name="Стиль 1 39 2 3 7" xfId="9462"/>
    <cellStyle name="Стиль 1 39 2 3 8" xfId="9463"/>
    <cellStyle name="Стиль 1 39 2 3 9" xfId="9464"/>
    <cellStyle name="Стиль 1 39 2 4" xfId="9465"/>
    <cellStyle name="Стиль 1 39 2 5" xfId="9466"/>
    <cellStyle name="Стиль 1 39 2 6" xfId="9467"/>
    <cellStyle name="Стиль 1 39 2 7" xfId="9468"/>
    <cellStyle name="Стиль 1 39 2 8" xfId="9469"/>
    <cellStyle name="Стиль 1 39 2 9" xfId="9470"/>
    <cellStyle name="Стиль 1 39 3" xfId="9471"/>
    <cellStyle name="Стиль 1 39 4" xfId="9472"/>
    <cellStyle name="Стиль 1 39 5" xfId="9473"/>
    <cellStyle name="Стиль 1 39 5 10" xfId="9474"/>
    <cellStyle name="Стиль 1 39 5 2" xfId="9475"/>
    <cellStyle name="Стиль 1 39 5 2 10" xfId="9476"/>
    <cellStyle name="Стиль 1 39 5 2 2" xfId="9477"/>
    <cellStyle name="Стиль 1 39 5 2 3" xfId="9478"/>
    <cellStyle name="Стиль 1 39 5 2 4" xfId="9479"/>
    <cellStyle name="Стиль 1 39 5 2 5" xfId="9480"/>
    <cellStyle name="Стиль 1 39 5 2 6" xfId="9481"/>
    <cellStyle name="Стиль 1 39 5 2 7" xfId="9482"/>
    <cellStyle name="Стиль 1 39 5 2 8" xfId="9483"/>
    <cellStyle name="Стиль 1 39 5 2 9" xfId="9484"/>
    <cellStyle name="Стиль 1 39 5 3" xfId="9485"/>
    <cellStyle name="Стиль 1 39 5 4" xfId="9486"/>
    <cellStyle name="Стиль 1 39 5 5" xfId="9487"/>
    <cellStyle name="Стиль 1 39 5 6" xfId="9488"/>
    <cellStyle name="Стиль 1 39 5 7" xfId="9489"/>
    <cellStyle name="Стиль 1 39 5 8" xfId="9490"/>
    <cellStyle name="Стиль 1 39 5 9" xfId="9491"/>
    <cellStyle name="Стиль 1 39 6" xfId="9492"/>
    <cellStyle name="Стиль 1 39 7" xfId="9493"/>
    <cellStyle name="Стиль 1 39 8" xfId="9494"/>
    <cellStyle name="Стиль 1 39 9" xfId="9495"/>
    <cellStyle name="Стиль 1 4" xfId="9496"/>
    <cellStyle name="Стиль 1 40" xfId="9497"/>
    <cellStyle name="Стиль 1 40 10" xfId="9498"/>
    <cellStyle name="Стиль 1 40 11" xfId="9499"/>
    <cellStyle name="Стиль 1 40 2" xfId="9500"/>
    <cellStyle name="Стиль 1 40 2 10" xfId="9501"/>
    <cellStyle name="Стиль 1 40 2 11" xfId="9502"/>
    <cellStyle name="Стиль 1 40 2 2" xfId="9503"/>
    <cellStyle name="Стиль 1 40 2 2 10" xfId="9504"/>
    <cellStyle name="Стиль 1 40 2 2 2" xfId="9505"/>
    <cellStyle name="Стиль 1 40 2 2 2 10" xfId="9506"/>
    <cellStyle name="Стиль 1 40 2 2 2 2" xfId="9507"/>
    <cellStyle name="Стиль 1 40 2 2 2 3" xfId="9508"/>
    <cellStyle name="Стиль 1 40 2 2 2 4" xfId="9509"/>
    <cellStyle name="Стиль 1 40 2 2 2 5" xfId="9510"/>
    <cellStyle name="Стиль 1 40 2 2 2 6" xfId="9511"/>
    <cellStyle name="Стиль 1 40 2 2 2 7" xfId="9512"/>
    <cellStyle name="Стиль 1 40 2 2 2 8" xfId="9513"/>
    <cellStyle name="Стиль 1 40 2 2 2 9" xfId="9514"/>
    <cellStyle name="Стиль 1 40 2 2 3" xfId="9515"/>
    <cellStyle name="Стиль 1 40 2 2 4" xfId="9516"/>
    <cellStyle name="Стиль 1 40 2 2 5" xfId="9517"/>
    <cellStyle name="Стиль 1 40 2 2 6" xfId="9518"/>
    <cellStyle name="Стиль 1 40 2 2 7" xfId="9519"/>
    <cellStyle name="Стиль 1 40 2 2 8" xfId="9520"/>
    <cellStyle name="Стиль 1 40 2 2 9" xfId="9521"/>
    <cellStyle name="Стиль 1 40 2 3" xfId="9522"/>
    <cellStyle name="Стиль 1 40 2 4" xfId="9523"/>
    <cellStyle name="Стиль 1 40 2 5" xfId="9524"/>
    <cellStyle name="Стиль 1 40 2 6" xfId="9525"/>
    <cellStyle name="Стиль 1 40 2 7" xfId="9526"/>
    <cellStyle name="Стиль 1 40 2 8" xfId="9527"/>
    <cellStyle name="Стиль 1 40 2 9" xfId="9528"/>
    <cellStyle name="Стиль 1 40 3" xfId="9529"/>
    <cellStyle name="Стиль 1 40 3 10" xfId="9530"/>
    <cellStyle name="Стиль 1 40 3 2" xfId="9531"/>
    <cellStyle name="Стиль 1 40 3 3" xfId="9532"/>
    <cellStyle name="Стиль 1 40 3 4" xfId="9533"/>
    <cellStyle name="Стиль 1 40 3 5" xfId="9534"/>
    <cellStyle name="Стиль 1 40 3 6" xfId="9535"/>
    <cellStyle name="Стиль 1 40 3 7" xfId="9536"/>
    <cellStyle name="Стиль 1 40 3 8" xfId="9537"/>
    <cellStyle name="Стиль 1 40 3 9" xfId="9538"/>
    <cellStyle name="Стиль 1 40 4" xfId="9539"/>
    <cellStyle name="Стиль 1 40 5" xfId="9540"/>
    <cellStyle name="Стиль 1 40 6" xfId="9541"/>
    <cellStyle name="Стиль 1 40 7" xfId="9542"/>
    <cellStyle name="Стиль 1 40 8" xfId="9543"/>
    <cellStyle name="Стиль 1 40 9" xfId="9544"/>
    <cellStyle name="Стиль 1 41" xfId="9545"/>
    <cellStyle name="Стиль 1 42" xfId="9546"/>
    <cellStyle name="Стиль 1 42 10" xfId="9547"/>
    <cellStyle name="Стиль 1 42 2" xfId="9548"/>
    <cellStyle name="Стиль 1 42 2 10" xfId="9549"/>
    <cellStyle name="Стиль 1 42 2 2" xfId="9550"/>
    <cellStyle name="Стиль 1 42 2 3" xfId="9551"/>
    <cellStyle name="Стиль 1 42 2 4" xfId="9552"/>
    <cellStyle name="Стиль 1 42 2 5" xfId="9553"/>
    <cellStyle name="Стиль 1 42 2 6" xfId="9554"/>
    <cellStyle name="Стиль 1 42 2 7" xfId="9555"/>
    <cellStyle name="Стиль 1 42 2 8" xfId="9556"/>
    <cellStyle name="Стиль 1 42 2 9" xfId="9557"/>
    <cellStyle name="Стиль 1 42 3" xfId="9558"/>
    <cellStyle name="Стиль 1 42 4" xfId="9559"/>
    <cellStyle name="Стиль 1 42 5" xfId="9560"/>
    <cellStyle name="Стиль 1 42 6" xfId="9561"/>
    <cellStyle name="Стиль 1 42 7" xfId="9562"/>
    <cellStyle name="Стиль 1 42 8" xfId="9563"/>
    <cellStyle name="Стиль 1 42 9" xfId="9564"/>
    <cellStyle name="Стиль 1 43" xfId="9565"/>
    <cellStyle name="Стиль 1 44" xfId="9566"/>
    <cellStyle name="Стиль 1 45" xfId="9567"/>
    <cellStyle name="Стиль 1 46" xfId="9568"/>
    <cellStyle name="Стиль 1 47" xfId="9569"/>
    <cellStyle name="Стиль 1 48" xfId="9570"/>
    <cellStyle name="Стиль 1 49" xfId="9571"/>
    <cellStyle name="Стиль 1 5" xfId="9572"/>
    <cellStyle name="Стиль 1 50" xfId="9573"/>
    <cellStyle name="Стиль 1 51" xfId="9574"/>
    <cellStyle name="Стиль 1 52" xfId="9575"/>
    <cellStyle name="Стиль 1 52 2" xfId="9576"/>
    <cellStyle name="Стиль 1 52 2 2" xfId="9577"/>
    <cellStyle name="Стиль 1 52 2 2 2" xfId="9578"/>
    <cellStyle name="Стиль 1 52 2 2 2 2" xfId="9579"/>
    <cellStyle name="Стиль 1 52 2 2 2 2 2" xfId="9580"/>
    <cellStyle name="Стиль 1 52 2 2 2 2 2 2" xfId="9581"/>
    <cellStyle name="Стиль 1 52 2 2 2 2 3" xfId="9582"/>
    <cellStyle name="Стиль 1 52 2 2 2 2 4" xfId="9583"/>
    <cellStyle name="Стиль 1 52 2 2 2 3" xfId="9584"/>
    <cellStyle name="Стиль 1 52 2 2 2 3 2" xfId="9585"/>
    <cellStyle name="Стиль 1 52 2 2 2 4" xfId="9586"/>
    <cellStyle name="Стиль 1 52 2 2 3" xfId="9587"/>
    <cellStyle name="Стиль 1 52 2 2 3 2" xfId="9588"/>
    <cellStyle name="Стиль 1 52 2 2 4" xfId="9589"/>
    <cellStyle name="Стиль 1 52 2 2 5" xfId="9590"/>
    <cellStyle name="Стиль 1 52 2 3" xfId="9591"/>
    <cellStyle name="Стиль 1 52 2 3 2" xfId="9592"/>
    <cellStyle name="Стиль 1 52 2 3 2 2" xfId="9593"/>
    <cellStyle name="Стиль 1 52 2 3 3" xfId="9594"/>
    <cellStyle name="Стиль 1 52 2 3 4" xfId="9595"/>
    <cellStyle name="Стиль 1 52 2 4" xfId="9596"/>
    <cellStyle name="Стиль 1 52 2 4 2" xfId="9597"/>
    <cellStyle name="Стиль 1 52 2 5" xfId="9598"/>
    <cellStyle name="Стиль 1 52 3" xfId="9599"/>
    <cellStyle name="Стиль 1 52 3 2" xfId="9600"/>
    <cellStyle name="Стиль 1 52 3 2 2" xfId="9601"/>
    <cellStyle name="Стиль 1 52 3 2 2 2" xfId="9602"/>
    <cellStyle name="Стиль 1 52 3 2 3" xfId="9603"/>
    <cellStyle name="Стиль 1 52 3 2 4" xfId="9604"/>
    <cellStyle name="Стиль 1 52 3 3" xfId="9605"/>
    <cellStyle name="Стиль 1 52 3 3 2" xfId="9606"/>
    <cellStyle name="Стиль 1 52 3 4" xfId="9607"/>
    <cellStyle name="Стиль 1 52 4" xfId="9608"/>
    <cellStyle name="Стиль 1 52 4 2" xfId="9609"/>
    <cellStyle name="Стиль 1 52 5" xfId="9610"/>
    <cellStyle name="Стиль 1 52 6" xfId="9611"/>
    <cellStyle name="Стиль 1 53" xfId="9612"/>
    <cellStyle name="Стиль 1 53 2" xfId="9613"/>
    <cellStyle name="Стиль 1 53 2 2" xfId="9614"/>
    <cellStyle name="Стиль 1 53 2 2 2" xfId="9615"/>
    <cellStyle name="Стиль 1 53 2 2 2 2" xfId="9616"/>
    <cellStyle name="Стиль 1 53 2 2 3" xfId="9617"/>
    <cellStyle name="Стиль 1 53 2 2 4" xfId="9618"/>
    <cellStyle name="Стиль 1 53 2 3" xfId="9619"/>
    <cellStyle name="Стиль 1 53 2 3 2" xfId="9620"/>
    <cellStyle name="Стиль 1 53 2 4" xfId="9621"/>
    <cellStyle name="Стиль 1 53 3" xfId="9622"/>
    <cellStyle name="Стиль 1 53 3 2" xfId="9623"/>
    <cellStyle name="Стиль 1 53 4" xfId="9624"/>
    <cellStyle name="Стиль 1 53 5" xfId="9625"/>
    <cellStyle name="Стиль 1 54" xfId="9626"/>
    <cellStyle name="Стиль 1 54 2" xfId="9627"/>
    <cellStyle name="Стиль 1 54 2 2" xfId="9628"/>
    <cellStyle name="Стиль 1 54 3" xfId="9629"/>
    <cellStyle name="Стиль 1 54 4" xfId="9630"/>
    <cellStyle name="Стиль 1 55" xfId="9631"/>
    <cellStyle name="Стиль 1 55 2" xfId="9632"/>
    <cellStyle name="Стиль 1 56" xfId="9633"/>
    <cellStyle name="Стиль 1 6" xfId="9634"/>
    <cellStyle name="Стиль 1 7" xfId="9635"/>
    <cellStyle name="Стиль 1 8" xfId="9636"/>
    <cellStyle name="Стиль 1 9" xfId="9637"/>
    <cellStyle name="Стиль 1_Xl0000159" xfId="9638"/>
    <cellStyle name="Стиль 11111" xfId="9639"/>
    <cellStyle name="Стиль 2" xfId="10934"/>
    <cellStyle name="Стиль_названий" xfId="9640"/>
    <cellStyle name="Субсчет" xfId="10935"/>
    <cellStyle name="Счет" xfId="10936"/>
    <cellStyle name="ТЕКСТ" xfId="9641"/>
    <cellStyle name="ТЕКСТ 2" xfId="9642"/>
    <cellStyle name="ТЕКСТ 3" xfId="9643"/>
    <cellStyle name="ТЕКСТ 4" xfId="9644"/>
    <cellStyle name="ТЕКСТ 5" xfId="9645"/>
    <cellStyle name="ТЕКСТ 6" xfId="9646"/>
    <cellStyle name="ТЕКСТ 7" xfId="9647"/>
    <cellStyle name="ТЕКСТ 8" xfId="9648"/>
    <cellStyle name="ТЕКСТ 9" xfId="10937"/>
    <cellStyle name="Текст предупреждения 10" xfId="9649"/>
    <cellStyle name="Текст предупреждения 11" xfId="9650"/>
    <cellStyle name="Текст предупреждения 12" xfId="9651"/>
    <cellStyle name="Текст предупреждения 13" xfId="9652"/>
    <cellStyle name="Текст предупреждения 2" xfId="356"/>
    <cellStyle name="Текст предупреждения 2 10" xfId="9653"/>
    <cellStyle name="Текст предупреждения 2 11" xfId="9654"/>
    <cellStyle name="Текст предупреждения 2 12" xfId="9655"/>
    <cellStyle name="Текст предупреждения 2 13" xfId="9656"/>
    <cellStyle name="Текст предупреждения 2 2" xfId="9657"/>
    <cellStyle name="Текст предупреждения 2 2 2" xfId="9658"/>
    <cellStyle name="Текст предупреждения 2 3" xfId="9659"/>
    <cellStyle name="Текст предупреждения 2 3 2" xfId="9660"/>
    <cellStyle name="Текст предупреждения 2 4" xfId="9661"/>
    <cellStyle name="Текст предупреждения 2 4 2" xfId="9662"/>
    <cellStyle name="Текст предупреждения 2 5" xfId="9663"/>
    <cellStyle name="Текст предупреждения 2 5 2" xfId="9664"/>
    <cellStyle name="Текст предупреждения 2 6" xfId="9665"/>
    <cellStyle name="Текст предупреждения 2 7" xfId="9666"/>
    <cellStyle name="Текст предупреждения 2 8" xfId="9667"/>
    <cellStyle name="Текст предупреждения 2 9" xfId="9668"/>
    <cellStyle name="Текст предупреждения 2_БДР на 2011 г от 18.03.2011 г подписанный" xfId="9669"/>
    <cellStyle name="Текст предупреждения 3" xfId="9670"/>
    <cellStyle name="Текст предупреждения 3 2" xfId="9671"/>
    <cellStyle name="Текст предупреждения 3 3" xfId="9672"/>
    <cellStyle name="Текст предупреждения 3 4" xfId="9673"/>
    <cellStyle name="Текст предупреждения 3 5" xfId="9674"/>
    <cellStyle name="Текст предупреждения 3 6" xfId="9675"/>
    <cellStyle name="Текст предупреждения 3 7" xfId="9676"/>
    <cellStyle name="Текст предупреждения 3 8" xfId="9677"/>
    <cellStyle name="Текст предупреждения 4" xfId="9678"/>
    <cellStyle name="Текст предупреждения 4 2" xfId="9679"/>
    <cellStyle name="Текст предупреждения 4 3" xfId="9680"/>
    <cellStyle name="Текст предупреждения 4 4" xfId="9681"/>
    <cellStyle name="Текст предупреждения 4 5" xfId="9682"/>
    <cellStyle name="Текст предупреждения 4 6" xfId="9683"/>
    <cellStyle name="Текст предупреждения 5" xfId="9684"/>
    <cellStyle name="Текст предупреждения 5 2" xfId="9685"/>
    <cellStyle name="Текст предупреждения 5 3" xfId="9686"/>
    <cellStyle name="Текст предупреждения 5 4" xfId="9687"/>
    <cellStyle name="Текст предупреждения 5 5" xfId="9688"/>
    <cellStyle name="Текст предупреждения 5 6" xfId="9689"/>
    <cellStyle name="Текст предупреждения 6" xfId="9690"/>
    <cellStyle name="Текст предупреждения 6 2" xfId="9691"/>
    <cellStyle name="Текст предупреждения 6 3" xfId="9692"/>
    <cellStyle name="Текст предупреждения 6 4" xfId="9693"/>
    <cellStyle name="Текст предупреждения 6 5" xfId="9694"/>
    <cellStyle name="Текст предупреждения 6 6" xfId="9695"/>
    <cellStyle name="Текст предупреждения 7" xfId="9696"/>
    <cellStyle name="Текст предупреждения 7 2" xfId="9697"/>
    <cellStyle name="Текст предупреждения 7 3" xfId="9698"/>
    <cellStyle name="Текст предупреждения 7 4" xfId="9699"/>
    <cellStyle name="Текст предупреждения 7 5" xfId="9700"/>
    <cellStyle name="Текст предупреждения 7 6" xfId="9701"/>
    <cellStyle name="Текст предупреждения 8" xfId="9702"/>
    <cellStyle name="Текст предупреждения 8 2" xfId="9703"/>
    <cellStyle name="Текст предупреждения 8 3" xfId="9704"/>
    <cellStyle name="Текст предупреждения 8 4" xfId="9705"/>
    <cellStyle name="Текст предупреждения 8 5" xfId="9706"/>
    <cellStyle name="Текст предупреждения 8 6" xfId="9707"/>
    <cellStyle name="Текст предупреждения 9" xfId="9708"/>
    <cellStyle name="Текст предупреждения 9 2" xfId="9709"/>
    <cellStyle name="Текст предупреждения 9 3" xfId="9710"/>
    <cellStyle name="Текст предупреждения 9 4" xfId="9711"/>
    <cellStyle name="Текст предупреждения 9 5" xfId="9712"/>
    <cellStyle name="Текст предупреждения 9 6" xfId="9713"/>
    <cellStyle name="Текстовый" xfId="357"/>
    <cellStyle name="Текстовый 10" xfId="10938"/>
    <cellStyle name="Текстовый 11" xfId="10939"/>
    <cellStyle name="Текстовый 12" xfId="10940"/>
    <cellStyle name="Текстовый 13" xfId="10941"/>
    <cellStyle name="Текстовый 14" xfId="10942"/>
    <cellStyle name="Текстовый 15" xfId="10943"/>
    <cellStyle name="Текстовый 16" xfId="10944"/>
    <cellStyle name="Текстовый 2" xfId="9714"/>
    <cellStyle name="Текстовый 3" xfId="9715"/>
    <cellStyle name="Текстовый 4" xfId="9716"/>
    <cellStyle name="Текстовый 5" xfId="9717"/>
    <cellStyle name="Текстовый 6" xfId="9718"/>
    <cellStyle name="Текстовый 7" xfId="9719"/>
    <cellStyle name="Текстовый 8" xfId="9720"/>
    <cellStyle name="Текстовый 9" xfId="10945"/>
    <cellStyle name="Текстовый_1" xfId="9721"/>
    <cellStyle name="тонны" xfId="9722"/>
    <cellStyle name="тщк" xfId="9723"/>
    <cellStyle name="тщкьфд" xfId="9724"/>
    <cellStyle name="Тысячи [0]_1 (2)" xfId="9725"/>
    <cellStyle name="Тысячи [а]" xfId="9726"/>
    <cellStyle name="Тысячи_1F019502" xfId="9727"/>
    <cellStyle name="ФИКСИРОВАННЫЙ" xfId="9728"/>
    <cellStyle name="ФИКСИРОВАННЫЙ 2" xfId="9729"/>
    <cellStyle name="ФИКСИРОВАННЫЙ 3" xfId="9730"/>
    <cellStyle name="ФИКСИРОВАННЫЙ 4" xfId="9731"/>
    <cellStyle name="ФИКСИРОВАННЫЙ 5" xfId="9732"/>
    <cellStyle name="ФИКСИРОВАННЫЙ 6" xfId="9733"/>
    <cellStyle name="ФИКСИРОВАННЫЙ 7" xfId="9734"/>
    <cellStyle name="ФИКСИРОВАННЫЙ 8" xfId="9735"/>
    <cellStyle name="ФИКСИРОВАННЫЙ 9" xfId="10946"/>
    <cellStyle name="ФИКСИРОВАННЫЙ_1" xfId="9736"/>
    <cellStyle name="Финансовый [0] 2" xfId="9737"/>
    <cellStyle name="Финансовый 10" xfId="103"/>
    <cellStyle name="Финансовый 10 10" xfId="9738"/>
    <cellStyle name="Финансовый 10 10 2" xfId="9739"/>
    <cellStyle name="Финансовый 10 11" xfId="9740"/>
    <cellStyle name="Финансовый 10 12" xfId="9741"/>
    <cellStyle name="Финансовый 10 13" xfId="9742"/>
    <cellStyle name="Финансовый 10 2" xfId="9743"/>
    <cellStyle name="Финансовый 10 2 2" xfId="104"/>
    <cellStyle name="Финансовый 10 3" xfId="9744"/>
    <cellStyle name="Финансовый 10 4" xfId="9745"/>
    <cellStyle name="Финансовый 10 5" xfId="9746"/>
    <cellStyle name="Финансовый 10 6" xfId="9747"/>
    <cellStyle name="Финансовый 10 7" xfId="9748"/>
    <cellStyle name="Финансовый 10 8" xfId="9749"/>
    <cellStyle name="Финансовый 10 9" xfId="9750"/>
    <cellStyle name="Финансовый 11" xfId="9751"/>
    <cellStyle name="Финансовый 11 2" xfId="9752"/>
    <cellStyle name="Финансовый 11 3" xfId="9753"/>
    <cellStyle name="Финансовый 12" xfId="9754"/>
    <cellStyle name="Финансовый 12 2" xfId="9755"/>
    <cellStyle name="Финансовый 13" xfId="9756"/>
    <cellStyle name="Финансовый 14" xfId="9757"/>
    <cellStyle name="Финансовый 15" xfId="9758"/>
    <cellStyle name="Финансовый 16" xfId="9759"/>
    <cellStyle name="Финансовый 17" xfId="9760"/>
    <cellStyle name="Финансовый 18" xfId="9761"/>
    <cellStyle name="Финансовый 19" xfId="9762"/>
    <cellStyle name="Финансовый 2" xfId="105"/>
    <cellStyle name="Финансовый 2 10" xfId="9763"/>
    <cellStyle name="Финансовый 2 10 10" xfId="9764"/>
    <cellStyle name="Финансовый 2 10 11" xfId="9765"/>
    <cellStyle name="Финансовый 2 10 12" xfId="9766"/>
    <cellStyle name="Финансовый 2 10 2" xfId="9767"/>
    <cellStyle name="Финансовый 2 10 3" xfId="9768"/>
    <cellStyle name="Финансовый 2 10 4" xfId="9769"/>
    <cellStyle name="Финансовый 2 10 5" xfId="9770"/>
    <cellStyle name="Финансовый 2 10 6" xfId="9771"/>
    <cellStyle name="Финансовый 2 10 7" xfId="9772"/>
    <cellStyle name="Финансовый 2 10 8" xfId="9773"/>
    <cellStyle name="Финансовый 2 10 9" xfId="9774"/>
    <cellStyle name="Финансовый 2 11" xfId="9775"/>
    <cellStyle name="Финансовый 2 11 2" xfId="9776"/>
    <cellStyle name="Финансовый 2 12" xfId="9777"/>
    <cellStyle name="Финансовый 2 13" xfId="9778"/>
    <cellStyle name="Финансовый 2 14" xfId="358"/>
    <cellStyle name="Финансовый 2 15" xfId="9779"/>
    <cellStyle name="Финансовый 2 16" xfId="9780"/>
    <cellStyle name="Финансовый 2 17" xfId="9781"/>
    <cellStyle name="Финансовый 2 18" xfId="9782"/>
    <cellStyle name="Финансовый 2 19" xfId="9783"/>
    <cellStyle name="Финансовый 2 2" xfId="359"/>
    <cellStyle name="Финансовый 2 2 10" xfId="9784"/>
    <cellStyle name="Финансовый 2 2 11" xfId="9785"/>
    <cellStyle name="Финансовый 2 2 12" xfId="9786"/>
    <cellStyle name="Финансовый 2 2 2" xfId="360"/>
    <cellStyle name="Финансовый 2 2 2 2" xfId="361"/>
    <cellStyle name="Финансовый 2 2 2 2 2" xfId="362"/>
    <cellStyle name="Финансовый 2 2 2 3" xfId="363"/>
    <cellStyle name="Финансовый 2 2 3" xfId="364"/>
    <cellStyle name="Финансовый 2 2 4" xfId="365"/>
    <cellStyle name="Финансовый 2 2 5" xfId="9787"/>
    <cellStyle name="Финансовый 2 2 6" xfId="9788"/>
    <cellStyle name="Финансовый 2 2 7" xfId="9789"/>
    <cellStyle name="Финансовый 2 2 8" xfId="9790"/>
    <cellStyle name="Финансовый 2 2 9" xfId="9791"/>
    <cellStyle name="Финансовый 2 2_INDEX.STATION.2012(v1.0)_" xfId="10947"/>
    <cellStyle name="Финансовый 2 20" xfId="9792"/>
    <cellStyle name="Финансовый 2 21" xfId="9793"/>
    <cellStyle name="Финансовый 2 22" xfId="9794"/>
    <cellStyle name="Финансовый 2 3" xfId="366"/>
    <cellStyle name="Финансовый 2 3 10" xfId="9795"/>
    <cellStyle name="Финансовый 2 3 11" xfId="9796"/>
    <cellStyle name="Финансовый 2 3 12" xfId="9797"/>
    <cellStyle name="Финансовый 2 3 13" xfId="9798"/>
    <cellStyle name="Финансовый 2 3 2" xfId="367"/>
    <cellStyle name="Финансовый 2 3 2 2" xfId="368"/>
    <cellStyle name="Финансовый 2 3 2 3" xfId="369"/>
    <cellStyle name="Финансовый 2 3 2 4" xfId="9799"/>
    <cellStyle name="Финансовый 2 3 2 5" xfId="9800"/>
    <cellStyle name="Финансовый 2 3 2 6" xfId="9801"/>
    <cellStyle name="Финансовый 2 3 3" xfId="370"/>
    <cellStyle name="Финансовый 2 3 4" xfId="371"/>
    <cellStyle name="Финансовый 2 3 5" xfId="9802"/>
    <cellStyle name="Финансовый 2 3 6" xfId="9803"/>
    <cellStyle name="Финансовый 2 3 7" xfId="9804"/>
    <cellStyle name="Финансовый 2 3 8" xfId="9805"/>
    <cellStyle name="Финансовый 2 3 9" xfId="9806"/>
    <cellStyle name="Финансовый 2 3_Мордовия" xfId="9807"/>
    <cellStyle name="Финансовый 2 4" xfId="372"/>
    <cellStyle name="Финансовый 2 4 10" xfId="9808"/>
    <cellStyle name="Финансовый 2 4 11" xfId="9809"/>
    <cellStyle name="Финансовый 2 4 12" xfId="9810"/>
    <cellStyle name="Финансовый 2 4 2" xfId="373"/>
    <cellStyle name="Финансовый 2 4 3" xfId="374"/>
    <cellStyle name="Финансовый 2 4 4" xfId="9811"/>
    <cellStyle name="Финансовый 2 4 5" xfId="9812"/>
    <cellStyle name="Финансовый 2 4 6" xfId="9813"/>
    <cellStyle name="Финансовый 2 4 7" xfId="9814"/>
    <cellStyle name="Финансовый 2 4 8" xfId="9815"/>
    <cellStyle name="Финансовый 2 4 9" xfId="9816"/>
    <cellStyle name="Финансовый 2 5" xfId="375"/>
    <cellStyle name="Финансовый 2 5 10" xfId="9817"/>
    <cellStyle name="Финансовый 2 5 11" xfId="9818"/>
    <cellStyle name="Финансовый 2 5 12" xfId="9819"/>
    <cellStyle name="Финансовый 2 5 2" xfId="9820"/>
    <cellStyle name="Финансовый 2 5 3" xfId="9821"/>
    <cellStyle name="Финансовый 2 5 4" xfId="9822"/>
    <cellStyle name="Финансовый 2 5 5" xfId="9823"/>
    <cellStyle name="Финансовый 2 5 6" xfId="9824"/>
    <cellStyle name="Финансовый 2 5 7" xfId="9825"/>
    <cellStyle name="Финансовый 2 5 8" xfId="9826"/>
    <cellStyle name="Финансовый 2 5 9" xfId="9827"/>
    <cellStyle name="Финансовый 2 6" xfId="376"/>
    <cellStyle name="Финансовый 2 6 10" xfId="9828"/>
    <cellStyle name="Финансовый 2 6 11" xfId="9829"/>
    <cellStyle name="Финансовый 2 6 12" xfId="9830"/>
    <cellStyle name="Финансовый 2 6 2" xfId="9831"/>
    <cellStyle name="Финансовый 2 6 3" xfId="9832"/>
    <cellStyle name="Финансовый 2 6 4" xfId="9833"/>
    <cellStyle name="Финансовый 2 6 5" xfId="9834"/>
    <cellStyle name="Финансовый 2 6 6" xfId="9835"/>
    <cellStyle name="Финансовый 2 6 7" xfId="9836"/>
    <cellStyle name="Финансовый 2 6 8" xfId="9837"/>
    <cellStyle name="Финансовый 2 6 9" xfId="9838"/>
    <cellStyle name="Финансовый 2 7" xfId="377"/>
    <cellStyle name="Финансовый 2 7 10" xfId="9839"/>
    <cellStyle name="Финансовый 2 7 11" xfId="9840"/>
    <cellStyle name="Финансовый 2 7 12" xfId="9841"/>
    <cellStyle name="Финансовый 2 7 2" xfId="9842"/>
    <cellStyle name="Финансовый 2 7 3" xfId="9843"/>
    <cellStyle name="Финансовый 2 7 4" xfId="9844"/>
    <cellStyle name="Финансовый 2 7 5" xfId="9845"/>
    <cellStyle name="Финансовый 2 7 6" xfId="9846"/>
    <cellStyle name="Финансовый 2 7 7" xfId="9847"/>
    <cellStyle name="Финансовый 2 7 8" xfId="9848"/>
    <cellStyle name="Финансовый 2 7 9" xfId="9849"/>
    <cellStyle name="Финансовый 2 8" xfId="9850"/>
    <cellStyle name="Финансовый 2 8 10" xfId="9851"/>
    <cellStyle name="Финансовый 2 8 11" xfId="9852"/>
    <cellStyle name="Финансовый 2 8 12" xfId="9853"/>
    <cellStyle name="Финансовый 2 8 2" xfId="9854"/>
    <cellStyle name="Финансовый 2 8 3" xfId="9855"/>
    <cellStyle name="Финансовый 2 8 4" xfId="9856"/>
    <cellStyle name="Финансовый 2 8 5" xfId="9857"/>
    <cellStyle name="Финансовый 2 8 6" xfId="9858"/>
    <cellStyle name="Финансовый 2 8 7" xfId="9859"/>
    <cellStyle name="Финансовый 2 8 8" xfId="9860"/>
    <cellStyle name="Финансовый 2 8 9" xfId="9861"/>
    <cellStyle name="Финансовый 2 9" xfId="9862"/>
    <cellStyle name="Финансовый 2 9 10" xfId="9863"/>
    <cellStyle name="Финансовый 2 9 11" xfId="9864"/>
    <cellStyle name="Финансовый 2 9 12" xfId="9865"/>
    <cellStyle name="Финансовый 2 9 2" xfId="9866"/>
    <cellStyle name="Финансовый 2 9 3" xfId="9867"/>
    <cellStyle name="Финансовый 2 9 4" xfId="9868"/>
    <cellStyle name="Финансовый 2 9 5" xfId="9869"/>
    <cellStyle name="Финансовый 2 9 6" xfId="9870"/>
    <cellStyle name="Финансовый 2 9 7" xfId="9871"/>
    <cellStyle name="Финансовый 2 9 8" xfId="9872"/>
    <cellStyle name="Финансовый 2 9 9" xfId="9873"/>
    <cellStyle name="Финансовый 2_46EE.2011(v1.0)" xfId="9874"/>
    <cellStyle name="Финансовый 20" xfId="9875"/>
    <cellStyle name="Финансовый 21" xfId="9876"/>
    <cellStyle name="Финансовый 22" xfId="378"/>
    <cellStyle name="Финансовый 3" xfId="379"/>
    <cellStyle name="Финансовый 3 10" xfId="9877"/>
    <cellStyle name="Финансовый 3 11" xfId="9878"/>
    <cellStyle name="Финансовый 3 12" xfId="9879"/>
    <cellStyle name="Финансовый 3 13" xfId="11316"/>
    <cellStyle name="Финансовый 3 14" xfId="11317"/>
    <cellStyle name="Финансовый 3 15" xfId="11318"/>
    <cellStyle name="Финансовый 3 16" xfId="11319"/>
    <cellStyle name="Финансовый 3 17" xfId="11320"/>
    <cellStyle name="Финансовый 3 18" xfId="11321"/>
    <cellStyle name="Финансовый 3 19" xfId="11322"/>
    <cellStyle name="Финансовый 3 2" xfId="380"/>
    <cellStyle name="Финансовый 3 2 2" xfId="381"/>
    <cellStyle name="Финансовый 3 2 2 2" xfId="382"/>
    <cellStyle name="Финансовый 3 2 2 3" xfId="383"/>
    <cellStyle name="Финансовый 3 2 3" xfId="384"/>
    <cellStyle name="Финансовый 3 2 4" xfId="385"/>
    <cellStyle name="Финансовый 3 2_TEHSHEET" xfId="11323"/>
    <cellStyle name="Финансовый 3 20" xfId="11324"/>
    <cellStyle name="Финансовый 3 21" xfId="11325"/>
    <cellStyle name="Финансовый 3 22" xfId="11326"/>
    <cellStyle name="Финансовый 3 23" xfId="11327"/>
    <cellStyle name="Финансовый 3 24" xfId="11328"/>
    <cellStyle name="Финансовый 3 25" xfId="11329"/>
    <cellStyle name="Финансовый 3 26" xfId="11330"/>
    <cellStyle name="Финансовый 3 27" xfId="11331"/>
    <cellStyle name="Финансовый 3 28" xfId="11332"/>
    <cellStyle name="Финансовый 3 29" xfId="11333"/>
    <cellStyle name="Финансовый 3 3" xfId="386"/>
    <cellStyle name="Финансовый 3 3 2" xfId="387"/>
    <cellStyle name="Финансовый 3 3 2 2" xfId="388"/>
    <cellStyle name="Финансовый 3 3 2 3" xfId="389"/>
    <cellStyle name="Финансовый 3 3 3" xfId="390"/>
    <cellStyle name="Финансовый 3 3 4" xfId="391"/>
    <cellStyle name="Финансовый 3 30" xfId="11334"/>
    <cellStyle name="Финансовый 3 4" xfId="392"/>
    <cellStyle name="Финансовый 3 4 2" xfId="393"/>
    <cellStyle name="Финансовый 3 4 3" xfId="394"/>
    <cellStyle name="Финансовый 3 5" xfId="395"/>
    <cellStyle name="Финансовый 3 5 2" xfId="11335"/>
    <cellStyle name="Финансовый 3 6" xfId="396"/>
    <cellStyle name="Финансовый 3 7" xfId="397"/>
    <cellStyle name="Финансовый 3 8" xfId="9880"/>
    <cellStyle name="Финансовый 3 9" xfId="9881"/>
    <cellStyle name="Финансовый 3_ARMRAZR" xfId="10948"/>
    <cellStyle name="Финансовый 4" xfId="398"/>
    <cellStyle name="Финансовый 4 10" xfId="9882"/>
    <cellStyle name="Финансовый 4 11" xfId="9883"/>
    <cellStyle name="Финансовый 4 12" xfId="9884"/>
    <cellStyle name="Финансовый 4 2" xfId="9885"/>
    <cellStyle name="Финансовый 4 3" xfId="9886"/>
    <cellStyle name="Финансовый 4 4" xfId="9887"/>
    <cellStyle name="Финансовый 4 5" xfId="9888"/>
    <cellStyle name="Финансовый 4 6" xfId="9889"/>
    <cellStyle name="Финансовый 4 7" xfId="9890"/>
    <cellStyle name="Финансовый 4 8" xfId="9891"/>
    <cellStyle name="Финансовый 4 9" xfId="9892"/>
    <cellStyle name="Финансовый 4_TEHSHEET" xfId="10949"/>
    <cellStyle name="Финансовый 5" xfId="9893"/>
    <cellStyle name="Финансовый 5 10" xfId="9894"/>
    <cellStyle name="Финансовый 5 11" xfId="9895"/>
    <cellStyle name="Финансовый 5 12" xfId="9896"/>
    <cellStyle name="Финансовый 5 2" xfId="9897"/>
    <cellStyle name="Финансовый 5 3" xfId="9898"/>
    <cellStyle name="Финансовый 5 4" xfId="9899"/>
    <cellStyle name="Финансовый 5 5" xfId="9900"/>
    <cellStyle name="Финансовый 5 6" xfId="9901"/>
    <cellStyle name="Финансовый 5 7" xfId="9902"/>
    <cellStyle name="Финансовый 5 8" xfId="9903"/>
    <cellStyle name="Финансовый 5 9" xfId="9904"/>
    <cellStyle name="Финансовый 6" xfId="9905"/>
    <cellStyle name="Финансовый 6 10" xfId="9906"/>
    <cellStyle name="Финансовый 6 11" xfId="9907"/>
    <cellStyle name="Финансовый 6 12" xfId="9908"/>
    <cellStyle name="Финансовый 6 2" xfId="9909"/>
    <cellStyle name="Финансовый 6 3" xfId="9910"/>
    <cellStyle name="Финансовый 6 4" xfId="9911"/>
    <cellStyle name="Финансовый 6 5" xfId="9912"/>
    <cellStyle name="Финансовый 6 6" xfId="9913"/>
    <cellStyle name="Финансовый 6 7" xfId="9914"/>
    <cellStyle name="Финансовый 6 8" xfId="9915"/>
    <cellStyle name="Финансовый 6 9" xfId="9916"/>
    <cellStyle name="Финансовый 7" xfId="9917"/>
    <cellStyle name="Финансовый 7 10" xfId="9918"/>
    <cellStyle name="Финансовый 7 11" xfId="9919"/>
    <cellStyle name="Финансовый 7 12" xfId="9920"/>
    <cellStyle name="Финансовый 7 2" xfId="9921"/>
    <cellStyle name="Финансовый 7 3" xfId="9922"/>
    <cellStyle name="Финансовый 7 4" xfId="9923"/>
    <cellStyle name="Финансовый 7 5" xfId="9924"/>
    <cellStyle name="Финансовый 7 6" xfId="9925"/>
    <cellStyle name="Финансовый 7 7" xfId="9926"/>
    <cellStyle name="Финансовый 7 8" xfId="9927"/>
    <cellStyle name="Финансовый 7 9" xfId="9928"/>
    <cellStyle name="Финансовый 8" xfId="9929"/>
    <cellStyle name="Финансовый 8 10" xfId="9930"/>
    <cellStyle name="Финансовый 8 11" xfId="9931"/>
    <cellStyle name="Финансовый 8 12" xfId="9932"/>
    <cellStyle name="Финансовый 8 2" xfId="9933"/>
    <cellStyle name="Финансовый 8 2 2" xfId="9934"/>
    <cellStyle name="Финансовый 8 3" xfId="9935"/>
    <cellStyle name="Финансовый 8 4" xfId="9936"/>
    <cellStyle name="Финансовый 8 5" xfId="9937"/>
    <cellStyle name="Финансовый 8 6" xfId="9938"/>
    <cellStyle name="Финансовый 8 7" xfId="9939"/>
    <cellStyle name="Финансовый 8 8" xfId="9940"/>
    <cellStyle name="Финансовый 8 9" xfId="9941"/>
    <cellStyle name="Финансовый 9" xfId="399"/>
    <cellStyle name="Финансовый 9 10" xfId="9942"/>
    <cellStyle name="Финансовый 9 11" xfId="9943"/>
    <cellStyle name="Финансовый 9 12" xfId="9944"/>
    <cellStyle name="Финансовый 9 2" xfId="9945"/>
    <cellStyle name="Финансовый 9 3" xfId="9946"/>
    <cellStyle name="Финансовый 9 4" xfId="9947"/>
    <cellStyle name="Финансовый 9 5" xfId="9948"/>
    <cellStyle name="Финансовый 9 6" xfId="9949"/>
    <cellStyle name="Финансовый 9 7" xfId="9950"/>
    <cellStyle name="Финансовый 9 8" xfId="9951"/>
    <cellStyle name="Финансовый 9 9" xfId="9952"/>
    <cellStyle name="Финансовый0[0]_FU_bal" xfId="10950"/>
    <cellStyle name="Формула" xfId="400"/>
    <cellStyle name="Формула 2" xfId="9953"/>
    <cellStyle name="Формула 2 2" xfId="9954"/>
    <cellStyle name="Формула 3" xfId="9955"/>
    <cellStyle name="Формула 3 2" xfId="9956"/>
    <cellStyle name="Формула_5" xfId="9957"/>
    <cellStyle name="ФормулаВБ" xfId="401"/>
    <cellStyle name="ФормулаВБ 2" xfId="9958"/>
    <cellStyle name="ФормулаВБ 3" xfId="9959"/>
    <cellStyle name="ФормулаВБ 4" xfId="9960"/>
    <cellStyle name="ФормулаВБ_Критерии_RAB 2011" xfId="9961"/>
    <cellStyle name="ФормулаНаКонтроль" xfId="402"/>
    <cellStyle name="ФормулаНаКонтроль 2" xfId="9962"/>
    <cellStyle name="ФормулаНаКонтроль 3" xfId="9963"/>
    <cellStyle name="ФормулаНаКонтроль_GRES.2007.5" xfId="9964"/>
    <cellStyle name="Хороший 10" xfId="9965"/>
    <cellStyle name="Хороший 11" xfId="9966"/>
    <cellStyle name="Хороший 12" xfId="9967"/>
    <cellStyle name="Хороший 13" xfId="9968"/>
    <cellStyle name="Хороший 2" xfId="403"/>
    <cellStyle name="Хороший 2 10" xfId="9969"/>
    <cellStyle name="Хороший 2 11" xfId="9970"/>
    <cellStyle name="Хороший 2 12" xfId="9971"/>
    <cellStyle name="Хороший 2 13" xfId="9972"/>
    <cellStyle name="Хороший 2 2" xfId="9973"/>
    <cellStyle name="Хороший 2 2 2" xfId="9974"/>
    <cellStyle name="Хороший 2 3" xfId="9975"/>
    <cellStyle name="Хороший 2 3 2" xfId="9976"/>
    <cellStyle name="Хороший 2 4" xfId="9977"/>
    <cellStyle name="Хороший 2 4 2" xfId="9978"/>
    <cellStyle name="Хороший 2 5" xfId="9979"/>
    <cellStyle name="Хороший 2 5 2" xfId="9980"/>
    <cellStyle name="Хороший 2 6" xfId="9981"/>
    <cellStyle name="Хороший 2 7" xfId="9982"/>
    <cellStyle name="Хороший 2 8" xfId="9983"/>
    <cellStyle name="Хороший 2 9" xfId="9984"/>
    <cellStyle name="Хороший 2_БДР на 2011 г от 18.03.2011 г подписанный" xfId="9985"/>
    <cellStyle name="Хороший 3" xfId="9986"/>
    <cellStyle name="Хороший 3 2" xfId="9987"/>
    <cellStyle name="Хороший 3 3" xfId="9988"/>
    <cellStyle name="Хороший 3 4" xfId="9989"/>
    <cellStyle name="Хороший 3 5" xfId="9990"/>
    <cellStyle name="Хороший 3 6" xfId="9991"/>
    <cellStyle name="Хороший 3 7" xfId="9992"/>
    <cellStyle name="Хороший 3 8" xfId="9993"/>
    <cellStyle name="Хороший 4" xfId="9994"/>
    <cellStyle name="Хороший 4 2" xfId="9995"/>
    <cellStyle name="Хороший 4 3" xfId="9996"/>
    <cellStyle name="Хороший 4 4" xfId="9997"/>
    <cellStyle name="Хороший 4 5" xfId="9998"/>
    <cellStyle name="Хороший 4 6" xfId="9999"/>
    <cellStyle name="Хороший 5" xfId="10000"/>
    <cellStyle name="Хороший 5 2" xfId="10001"/>
    <cellStyle name="Хороший 5 3" xfId="10002"/>
    <cellStyle name="Хороший 5 4" xfId="10003"/>
    <cellStyle name="Хороший 5 5" xfId="10004"/>
    <cellStyle name="Хороший 5 6" xfId="10005"/>
    <cellStyle name="Хороший 6" xfId="10006"/>
    <cellStyle name="Хороший 6 2" xfId="10007"/>
    <cellStyle name="Хороший 6 3" xfId="10008"/>
    <cellStyle name="Хороший 6 4" xfId="10009"/>
    <cellStyle name="Хороший 6 5" xfId="10010"/>
    <cellStyle name="Хороший 6 6" xfId="10011"/>
    <cellStyle name="Хороший 7" xfId="10012"/>
    <cellStyle name="Хороший 7 2" xfId="10013"/>
    <cellStyle name="Хороший 7 3" xfId="10014"/>
    <cellStyle name="Хороший 7 4" xfId="10015"/>
    <cellStyle name="Хороший 7 5" xfId="10016"/>
    <cellStyle name="Хороший 7 6" xfId="10017"/>
    <cellStyle name="Хороший 8" xfId="10018"/>
    <cellStyle name="Хороший 8 2" xfId="10019"/>
    <cellStyle name="Хороший 8 3" xfId="10020"/>
    <cellStyle name="Хороший 8 4" xfId="10021"/>
    <cellStyle name="Хороший 8 5" xfId="10022"/>
    <cellStyle name="Хороший 8 6" xfId="10023"/>
    <cellStyle name="Хороший 9" xfId="10024"/>
    <cellStyle name="Хороший 9 2" xfId="10025"/>
    <cellStyle name="Хороший 9 3" xfId="10026"/>
    <cellStyle name="Хороший 9 4" xfId="10027"/>
    <cellStyle name="Хороший 9 5" xfId="10028"/>
    <cellStyle name="Хороший 9 6" xfId="10029"/>
    <cellStyle name="Цена_продукта" xfId="10951"/>
    <cellStyle name="Цифры по центру с десятыми" xfId="10030"/>
    <cellStyle name="Цифры по центру с десятыми 2" xfId="10031"/>
    <cellStyle name="Цифры по центру с десятыми 3" xfId="10952"/>
    <cellStyle name="Цифры по центру с десятыми 4" xfId="10953"/>
    <cellStyle name="число" xfId="10954"/>
    <cellStyle name="Числовой" xfId="10032"/>
    <cellStyle name="Џђћ–…ќ’ќ›‰" xfId="10033"/>
    <cellStyle name="Џђћ–…ќ’ќ›‰ 2" xfId="10034"/>
    <cellStyle name="Џђћ–…ќ’ќ›‰ 3" xfId="10035"/>
    <cellStyle name="Џђћ–…ќ’ќ›‰ 4" xfId="10036"/>
    <cellStyle name="Џђћ–…ќ’ќ›‰_БДР на 2011 г от 18.03.2011 г подписанный" xfId="10037"/>
    <cellStyle name="Шапка" xfId="10955"/>
    <cellStyle name="Шапка таблицы" xfId="10038"/>
    <cellStyle name="Шапка таблицы 2" xfId="10039"/>
    <cellStyle name="Шапка_4DNS.UPDATE.EXAMPLE" xfId="10956"/>
    <cellStyle name="ШАУ" xfId="10957"/>
    <cellStyle name="Ž–…’›‰" xfId="10040"/>
    <cellStyle name="標準_BS-Cr" xfId="10041"/>
    <cellStyle name="㼿" xfId="10042"/>
    <cellStyle name="㼿 2" xfId="10043"/>
    <cellStyle name="㼿?" xfId="10044"/>
    <cellStyle name="㼿㼿" xfId="10045"/>
    <cellStyle name="㼿㼿?" xfId="10046"/>
    <cellStyle name="㼿㼿? 2" xfId="10047"/>
    <cellStyle name="㼿㼿㼿" xfId="10048"/>
    <cellStyle name="㼿㼿㼿?" xfId="10049"/>
    <cellStyle name="㼿㼿㼿㼿" xfId="10050"/>
    <cellStyle name="㼿㼿㼿㼿?" xfId="10051"/>
    <cellStyle name="㼿㼿㼿㼿㼿" xfId="10052"/>
    <cellStyle name="㼿㼿㼿㼿㼿?" xfId="10053"/>
    <cellStyle name="㼿㼿㼿㼿㼿㼿?" xfId="10054"/>
    <cellStyle name="㼿㼿㼿㼿㼿㼿㼿?" xfId="10055"/>
    <cellStyle name="㼿㼿㼿㼿㼿㼿㼿㼿" xfId="10056"/>
    <cellStyle name="㼿㼿㼿㼿㼿㼿㼿㼿㼿" xfId="10057"/>
    <cellStyle name="㼿㼿㼿㼿㼿㼿㼿㼿㼿㼿" xfId="10058"/>
    <cellStyle name="㼿㼿㼿㼿㼿㼿㼿㼿㼿㼿?" xfId="10059"/>
    <cellStyle name="㼿㼿㼿㼿㼿㼿㼿㼿㼿㼿㼿" xfId="10060"/>
    <cellStyle name="㼿㼿㼿㼿㼿㼿㼿㼿㼿㼿㼿?" xfId="10061"/>
    <cellStyle name="㼿㼿㼿㼿㼿㼿㼿㼿㼿㼿㼿㼿" xfId="10062"/>
    <cellStyle name="㼿㼿㼿㼿㼿㼿㼿㼿㼿㼿㼿㼿?" xfId="10063"/>
    <cellStyle name="㼿㼿㼿㼿㼿㼿㼿㼿㼿㼿㼿㼿㼿" xfId="10064"/>
    <cellStyle name="㼿㼿㼿㼿㼿㼿㼿㼿㼿㼿㼿㼿㼿?" xfId="10065"/>
    <cellStyle name="㼿㼿㼿㼿㼿㼿㼿㼿㼿㼿㼿㼿㼿㼿" xfId="10066"/>
    <cellStyle name="㼿㼿㼿㼿㼿㼿㼿㼿㼿㼿㼿㼿㼿㼿?" xfId="10067"/>
    <cellStyle name="㼿㼿㼿㼿㼿㼿㼿㼿㼿㼿㼿㼿㼿㼿㼿" xfId="10068"/>
    <cellStyle name="㼿㼿㼿㼿㼿㼿㼿㼿㼿㼿㼿㼿㼿㼿㼿?" xfId="10069"/>
    <cellStyle name="㼿㼿㼿㼿㼿㼿㼿㼿㼿㼿㼿㼿㼿㼿㼿㼿" xfId="10070"/>
    <cellStyle name="㼿㼿㼿㼿㼿㼿㼿㼿㼿㼿㼿㼿㼿㼿㼿㼿㼿" xfId="10071"/>
    <cellStyle name="㼿㼿㼿㼿㼿㼿㼿㼿㼿㼿㼿㼿㼿㼿㼿㼿㼿?" xfId="10072"/>
    <cellStyle name="㼿㼿㼿㼿㼿㼿㼿㼿㼿㼿㼿㼿㼿㼿㼿㼿㼿㼿?" xfId="10073"/>
    <cellStyle name="㼿㼿㼿㼿㼿㼿㼿㼿㼿㼿㼿㼿㼿㼿㼿㼿㼿㼿㼿" xfId="10074"/>
    <cellStyle name="㼿㼿㼿㼿㼿㼿㼿㼿㼿㼿㼿㼿㼿㼿㼿㼿㼿㼿㼿㼿" xfId="10075"/>
    <cellStyle name="㼿㼿㼿㼿㼿㼿㼿㼿㼿㼿㼿㼿㼿㼿㼿㼿㼿㼿㼿㼿㼿" xfId="10076"/>
    <cellStyle name="㼿㼿㼿㼿㼿㼿㼿㼿㼿㼿㼿㼿㼿㼿㼿㼿㼿㼿㼿㼿㼿㼿" xfId="10077"/>
    <cellStyle name="㼿㼿㼿㼿㼿㼿㼿㼿㼿㼿㼿㼿㼿㼿㼿㼿㼿㼿㼿㼿㼿㼿?" xfId="10078"/>
    <cellStyle name="㼿㼿㼿㼿㼿㼿㼿㼿㼿㼿㼿㼿㼿㼿㼿㼿㼿㼿㼿㼿㼿㼿㼿" xfId="10079"/>
    <cellStyle name="㼿㼿㼿㼿㼿㼿㼿㼿㼿㼿㼿㼿㼿㼿㼿㼿㼿㼿㼿㼿㼿㼿㼿㼿" xfId="10080"/>
    <cellStyle name="㼿㼿㼿㼿㼿㼿㼿㼿㼿㼿㼿㼿㼿㼿㼿㼿㼿㼿㼿㼿㼿㼿㼿㼿㼿" xfId="10081"/>
    <cellStyle name="㼿㼿㼿㼿㼿㼿㼿㼿㼿㼿㼿㼿㼿㼿㼿㼿㼿㼿㼿㼿㼿㼿㼿㼿㼿㼿" xfId="10082"/>
    <cellStyle name="㼿㼿㼿㼿㼿㼿㼿㼿㼿㼿㼿㼿㼿㼿㼿㼿㼿㼿㼿㼿㼿㼿㼿㼿㼿㼿?" xfId="10083"/>
    <cellStyle name="㼿㼿㼿㼿㼿㼿㼿㼿㼿㼿㼿㼿㼿㼿㼿㼿㼿㼿㼿㼿㼿㼿㼿㼿㼿㼿㼿" xfId="10084"/>
    <cellStyle name="㼿㼿㼿㼿㼿㼿㼿㼿㼿㼿㼿㼿㼿㼿㼿㼿㼿㼿㼿㼿㼿㼿㼿㼿㼿㼿㼿?" xfId="10085"/>
    <cellStyle name="㼿㼿㼿㼿㼿㼿㼿㼿㼿㼿㼿㼿㼿㼿㼿㼿㼿㼿㼿㼿㼿㼿㼿㼿㼿㼿㼿㼿" xfId="10086"/>
    <cellStyle name="㼿㼿㼿㼿㼿㼿㼿㼿㼿㼿㼿㼿㼿㼿㼿㼿㼿㼿㼿㼿㼿㼿㼿㼿㼿㼿㼿㼿?" xfId="10087"/>
    <cellStyle name="㼿㼿㼿㼿㼿㼿㼿㼿㼿㼿㼿㼿㼿㼿㼿㼿㼿㼿㼿㼿㼿㼿㼿㼿㼿㼿㼿㼿㼿" xfId="10088"/>
    <cellStyle name="㼿㼿㼿㼿㼿㼿㼿㼿㼿㼿㼿㼿㼿㼿㼿㼿㼿㼿㼿㼿㼿㼿㼿㼿㼿㼿㼿㼿㼿?" xfId="10089"/>
    <cellStyle name="㼿㼿㼿㼿㼿㼿㼿㼿㼿㼿㼿㼿㼿㼿㼿㼿㼿㼿㼿㼿㼿㼿㼿㼿㼿㼿㼿㼿㼿㼿?" xfId="10090"/>
    <cellStyle name="㼿㼿㼿㼿㼿㼿㼿㼿㼿㼿㼿㼿㼿㼿㼿㼿㼿㼿㼿㼿㼿㼿㼿㼿㼿㼿㼿㼿㼿㼿㼿?" xfId="10091"/>
    <cellStyle name="㼿㼿㼿㼿㼿㼿㼿㼿㼿㼿㼿㼿㼿㼿㼿㼿㼿㼿㼿㼿㼿㼿㼿㼿㼿㼿㼿㼿㼿㼿㼿㼿" xfId="10092"/>
    <cellStyle name="㼿㼿㼿㼿㼿㼿㼿㼿㼿㼿㼿㼿㼿㼿㼿㼿㼿㼿㼿㼿㼿㼿㼿㼿㼿㼿㼿㼿㼿㼿㼿㼿?" xfId="10093"/>
    <cellStyle name="㼿㼿㼿㼿㼿㼿㼿㼿㼿㼿㼿㼿㼿㼿㼿㼿㼿㼿㼿㼿㼿㼿㼿㼿㼿㼿㼿㼿㼿㼿㼿㼿㼿?" xfId="10094"/>
    <cellStyle name="㼿㼿㼿㼿㼿㼿㼿㼿㼿㼿㼿㼿㼿㼿㼿㼿㼿㼿㼿㼿㼿㼿㼿㼿㼿㼿㼿㼿㼿㼿㼿㼿㼿㼿" xfId="10095"/>
    <cellStyle name="㼿㼿㼿㼿㼿㼿㼿㼿㼿㼿㼿㼿㼿㼿㼿㼿㼿㼿㼿㼿㼿㼿㼿㼿㼿㼿㼿㼿㼿㼿㼿㼿㼿㼿?" xfId="10096"/>
    <cellStyle name="㼿㼿㼿㼿㼿㼿㼿㼿㼿㼿㼿㼿㼿㼿㼿㼿㼿㼿㼿㼿㼿㼿㼿㼿㼿㼿㼿㼿㼿㼿㼿㼿㼿㼿㼿" xfId="10097"/>
    <cellStyle name="㼿㼿㼿㼿㼿㼿㼿㼿㼿㼿㼿㼿㼿㼿㼿㼿㼿㼿㼿㼿㼿㼿㼿㼿㼿㼿㼿㼿㼿㼿㼿㼿㼿㼿㼿?" xfId="10098"/>
    <cellStyle name="㼿㼿㼿㼿㼿㼿㼿㼿㼿㼿㼿㼿㼿㼿㼿㼿㼿㼿㼿㼿㼿㼿㼿㼿㼿㼿㼿㼿㼿㼿㼿㼿㼿㼿㼿㼿" xfId="10099"/>
    <cellStyle name="㼿㼿㼿㼿㼿㼿㼿㼿㼿㼿㼿㼿㼿㼿㼿㼿㼿㼿㼿㼿㼿㼿㼿㼿㼿㼿㼿㼿㼿㼿㼿㼿㼿㼿㼿㼿?" xfId="10100"/>
    <cellStyle name="㼿㼿㼿㼿㼿㼿㼿㼿㼿㼿㼿㼿㼿㼿㼿㼿㼿㼿㼿㼿㼿㼿㼿㼿㼿㼿㼿㼿㼿㼿㼿㼿㼿㼿㼿㼿㼿" xfId="10101"/>
    <cellStyle name="㼿㼿㼿㼿㼿㼿㼿㼿㼿㼿㼿㼿㼿㼿㼿㼿㼿㼿㼿㼿㼿㼿㼿㼿㼿㼿㼿㼿㼿㼿㼿㼿㼿㼿㼿㼿㼿?" xfId="10102"/>
    <cellStyle name="㼿㼿㼿㼿㼿㼿㼿㼿㼿㼿㼿㼿㼿㼿㼿㼿㼿㼿㼿㼿㼿㼿㼿㼿㼿㼿㼿㼿㼿㼿㼿㼿㼿㼿㼿㼿㼿㼿?" xfId="10103"/>
    <cellStyle name="㼿㼿㼿㼿㼿㼿㼿㼿㼿㼿㼿㼿㼿㼿㼿㼿㼿㼿㼿㼿㼿㼿㼿㼿㼿㼿㼿㼿㼿㼿㼿㼿㼿㼿㼿㼿㼿㼿㼿" xfId="10104"/>
    <cellStyle name="㼿㼿㼿㼿㼿㼿㼿㼿㼿㼿㼿㼿㼿㼿㼿㼿㼿㼿㼿㼿㼿㼿㼿㼿㼿㼿㼿㼿㼿㼿㼿㼿㼿㼿㼿㼿㼿㼿㼿?" xfId="10105"/>
    <cellStyle name="㼿㼿㼿㼿㼿㼿㼿㼿㼿㼿㼿㼿㼿㼿㼿㼿㼿㼿㼿㼿㼿㼿㼿㼿㼿㼿㼿㼿㼿㼿㼿㼿㼿㼿㼿㼿㼿㼿㼿㼿" xfId="10106"/>
    <cellStyle name="㼿㼿㼿㼿㼿㼿㼿㼿㼿㼿㼿㼿㼿㼿㼿㼿㼿㼿㼿㼿㼿㼿㼿㼿㼿㼿㼿㼿㼿㼿㼿㼿㼿㼿㼿㼿㼿㼿㼿㼿?" xfId="10107"/>
    <cellStyle name="㼿㼿㼿㼿㼿㼿㼿㼿㼿㼿㼿㼿㼿㼿㼿㼿㼿㼿㼿㼿㼿㼿㼿㼿㼿㼿㼿㼿㼿㼿㼿㼿㼿㼿㼿㼿㼿㼿㼿㼿㼿?" xfId="10108"/>
    <cellStyle name="㼿㼿㼿㼿㼿㼿㼿㼿㼿㼿㼿㼿㼿㼿㼿㼿㼿㼿㼿㼿㼿㼿㼿㼿㼿㼿㼿㼿㼿㼿㼿㼿㼿㼿㼿㼿㼿㼿㼿㼿㼿㼿" xfId="10109"/>
    <cellStyle name="㼿㼿㼿㼿㼿㼿㼿㼿㼿㼿㼿㼿㼿㼿㼿㼿㼿㼿㼿㼿㼿㼿㼿㼿㼿㼿㼿㼿㼿㼿㼿㼿㼿㼿㼿㼿㼿㼿㼿㼿㼿㼿?" xfId="10110"/>
    <cellStyle name="㼿㼿㼿㼿㼿㼿㼿㼿㼿㼿㼿㼿㼿㼿㼿㼿㼿㼿㼿㼿㼿㼿㼿㼿㼿㼿㼿㼿㼿㼿㼿㼿㼿㼿㼿㼿㼿㼿㼿㼿㼿㼿㼿" xfId="10111"/>
    <cellStyle name="㼿㼿㼿㼿㼿㼿㼿㼿㼿㼿㼿㼿㼿㼿㼿㼿㼿㼿㼿㼿㼿㼿㼿㼿㼿㼿㼿㼿㼿㼿㼿㼿㼿㼿㼿㼿㼿㼿㼿㼿㼿㼿㼿㼿" xfId="10112"/>
    <cellStyle name="㼿㼿㼿㼿㼿㼿㼿㼿㼿㼿㼿㼿㼿㼿㼿㼿㼿㼿㼿㼿㼿㼿㼿㼿㼿㼿㼿㼿㼿㼿㼿㼿㼿㼿㼿㼿㼿㼿㼿㼿㼿㼿㼿㼿?" xfId="10113"/>
    <cellStyle name="㼿㼿㼿㼿㼿㼿㼿㼿㼿㼿㼿㼿㼿㼿㼿㼿㼿㼿㼿㼿㼿㼿㼿㼿㼿㼿㼿㼿㼿㼿㼿㼿㼿㼿㼿㼿㼿㼿㼿㼿㼿㼿㼿㼿㼿" xfId="10114"/>
    <cellStyle name="㼿㼿㼿㼿㼿㼿㼿㼿㼿㼿㼿㼿㼿㼿㼿㼿㼿㼿㼿㼿㼿㼿㼿㼿㼿㼿㼿㼿㼿㼿㼿㼿㼿㼿㼿㼿㼿㼿㼿㼿㼿㼿㼿㼿㼿?" xfId="10115"/>
    <cellStyle name="㼿㼿㼿㼿㼿㼿㼿㼿㼿㼿㼿㼿㼿㼿㼿㼿㼿㼿㼿㼿㼿㼿㼿㼿㼿㼿㼿㼿㼿㼿㼿㼿㼿㼿㼿㼿㼿㼿㼿㼿㼿㼿㼿㼿㼿㼿" xfId="10116"/>
    <cellStyle name="㼿㼿㼿㼿㼿㼿㼿㼿㼿㼿㼿㼿㼿㼿㼿㼿㼿㼿㼿㼿㼿㼿㼿㼿㼿㼿㼿㼿㼿㼿㼿㼿㼿㼿㼿㼿㼿㼿㼿㼿㼿㼿㼿㼿㼿㼿㼿㼿" xfId="10117"/>
    <cellStyle name="㼿㼿㼿㼿㼿㼿㼿㼿㼿㼿㼿㼿㼿㼿㼿㼿㼿㼿㼿㼿㼿㼿㼿㼿㼿㼿㼿㼿㼿㼿㼿㼿㼿㼿㼿㼿㼿㼿㼿㼿㼿㼿㼿㼿㼿㼿㼿㼿?" xfId="10118"/>
    <cellStyle name="㼿㼿㼿㼿㼿㼿㼿㼿㼿㼿㼿㼿㼿㼿㼿㼿㼿㼿㼿㼿㼿㼿㼿㼿㼿㼿㼿㼿㼿㼿㼿㼿㼿㼿㼿㼿㼿㼿㼿㼿㼿㼿㼿㼿㼿㼿㼿㼿㼿" xfId="10119"/>
    <cellStyle name="㼿㼿㼿㼿㼿㼿㼿㼿㼿㼿㼿㼿㼿㼿㼿㼿㼿㼿㼿㼿㼿㼿㼿㼿㼿㼿㼿㼿㼿㼿㼿㼿㼿㼿㼿㼿㼿㼿㼿㼿㼿㼿㼿㼿㼿㼿㼿㼿㼿?" xfId="10120"/>
    <cellStyle name="㼿㼿㼿㼿㼿㼿㼿㼿㼿㼿㼿㼿㼿㼿㼿㼿㼿㼿㼿㼿㼿㼿㼿㼿㼿㼿㼿㼿㼿㼿㼿㼿㼿㼿㼿㼿㼿㼿㼿㼿㼿㼿㼿㼿㼿㼿㼿㼿㼿㼿" xfId="10121"/>
    <cellStyle name="㼿㼿㼿㼿㼿㼿㼿㼿㼿㼿㼿㼿㼿㼿㼿㼿㼿㼿㼿㼿㼿㼿㼿㼿㼿㼿㼿㼿㼿㼿㼿㼿㼿㼿㼿㼿㼿㼿㼿㼿㼿㼿㼿㼿㼿㼿㼿㼿㼿㼿?" xfId="10122"/>
    <cellStyle name="㼿㼿㼿㼿㼿㼿㼿㼿㼿㼿㼿㼿㼿㼿㼿㼿㼿㼿㼿㼿㼿㼿㼿㼿㼿㼿㼿㼿㼿㼿㼿㼿㼿㼿㼿㼿㼿㼿㼿㼿㼿㼿㼿㼿㼿㼿㼿㼿㼿㼿㼿" xfId="10123"/>
    <cellStyle name="㼿㼿㼿㼿㼿㼿㼿㼿㼿㼿㼿㼿㼿㼿㼿㼿㼿㼿㼿㼿㼿㼿㼿㼿㼿㼿㼿㼿㼿㼿㼿㼿㼿㼿㼿㼿㼿㼿㼿㼿㼿㼿㼿㼿㼿㼿㼿㼿㼿㼿㼿?" xfId="10124"/>
    <cellStyle name="㼿㼿㼿㼿㼿㼿㼿㼿㼿㼿㼿㼿㼿㼿㼿㼿㼿㼿㼿㼿㼿㼿㼿㼿㼿㼿㼿㼿㼿㼿㼿㼿㼿㼿㼿㼿㼿㼿㼿㼿㼿㼿㼿㼿㼿㼿㼿㼿㼿㼿㼿㼿" xfId="10125"/>
    <cellStyle name="㼿㼿㼿㼿㼿㼿㼿㼿㼿㼿㼿㼿㼿㼿㼿㼿㼿㼿㼿㼿㼿㼿㼿㼿㼿㼿㼿㼿㼿㼿㼿㼿㼿㼿㼿㼿㼿㼿㼿㼿㼿㼿㼿㼿㼿㼿㼿㼿㼿㼿㼿㼿?" xfId="10126"/>
    <cellStyle name="㼿㼿㼿㼿㼿㼿㼿㼿㼿㼿㼿㼿㼿㼿㼿㼿㼿㼿㼿㼿㼿㼿㼿㼿㼿㼿㼿㼿㼿㼿㼿㼿㼿㼿㼿㼿㼿㼿㼿㼿㼿㼿㼿㼿㼿㼿㼿㼿㼿㼿㼿㼿㼿" xfId="10127"/>
    <cellStyle name="㼿㼿㼿㼿㼿㼿㼿㼿㼿㼿㼿㼿㼿㼿㼿㼿㼿㼿㼿㼿㼿㼿㼿㼿㼿㼿㼿㼿㼿㼿㼿㼿㼿㼿㼿㼿㼿㼿㼿㼿㼿㼿㼿㼿㼿㼿㼿㼿㼿㼿㼿㼿㼿㼿?" xfId="10128"/>
    <cellStyle name="㼿㼿㼿㼿㼿㼿㼿㼿㼿㼿㼿㼿㼿㼿㼿㼿㼿㼿㼿㼿㼿㼿㼿㼿㼿㼿㼿㼿㼿㼿㼿㼿㼿㼿㼿㼿㼿㼿㼿㼿㼿㼿㼿㼿㼿㼿㼿㼿㼿㼿㼿㼿㼿㼿㼿" xfId="10129"/>
    <cellStyle name="㼿㼿㼿㼿㼿㼿㼿㼿㼿㼿㼿㼿㼿㼿㼿㼿㼿㼿㼿㼿㼿㼿㼿㼿㼿㼿㼿㼿㼿㼿㼿㼿㼿㼿㼿㼿㼿㼿㼿㼿㼿㼿㼿㼿㼿㼿㼿㼿㼿㼿㼿㼿㼿㼿㼿?" xfId="10130"/>
    <cellStyle name="䁺_x0001_" xfId="1095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38" Type="http://schemas.openxmlformats.org/officeDocument/2006/relationships/externalLink" Target="externalLinks/externalLink128.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28" Type="http://schemas.openxmlformats.org/officeDocument/2006/relationships/externalLink" Target="externalLinks/externalLink118.xml"/><Relationship Id="rId144"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18" Type="http://schemas.openxmlformats.org/officeDocument/2006/relationships/externalLink" Target="externalLinks/externalLink108.xml"/><Relationship Id="rId134" Type="http://schemas.openxmlformats.org/officeDocument/2006/relationships/externalLink" Target="externalLinks/externalLink124.xml"/><Relationship Id="rId139" Type="http://schemas.openxmlformats.org/officeDocument/2006/relationships/externalLink" Target="externalLinks/externalLink129.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116" Type="http://schemas.openxmlformats.org/officeDocument/2006/relationships/externalLink" Target="externalLinks/externalLink106.xml"/><Relationship Id="rId124" Type="http://schemas.openxmlformats.org/officeDocument/2006/relationships/externalLink" Target="externalLinks/externalLink114.xml"/><Relationship Id="rId129" Type="http://schemas.openxmlformats.org/officeDocument/2006/relationships/externalLink" Target="externalLinks/externalLink119.xml"/><Relationship Id="rId137" Type="http://schemas.openxmlformats.org/officeDocument/2006/relationships/externalLink" Target="externalLinks/externalLink12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40" Type="http://schemas.openxmlformats.org/officeDocument/2006/relationships/externalLink" Target="externalLinks/externalLink13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14" Type="http://schemas.openxmlformats.org/officeDocument/2006/relationships/externalLink" Target="externalLinks/externalLink104.xml"/><Relationship Id="rId119" Type="http://schemas.openxmlformats.org/officeDocument/2006/relationships/externalLink" Target="externalLinks/externalLink109.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43" Type="http://schemas.openxmlformats.org/officeDocument/2006/relationships/externalLink" Target="externalLinks/externalLink13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lta\obmen-ote\WINDOWS\TEMP\BUDGETU2\B(34)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aritonova\&#1074;&#1093;&#1086;&#1076;&#1103;&#1097;&#1080;&#1077;\WINDOWS\TEMP\BUDGETU2\B(34)9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2030\&#1074;&#1093;&#1086;&#1076;&#1103;&#1097;&#1080;&#1077;\&#1055;&#1088;&#1086;&#1077;&#1082;&#1090;&#1099;\&#1053;&#1059;&#1056;323\&#1040;&#1051;&#1050;&#1054;&#1040;%20&#1057;&#1052;&#1047;20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1052;&#1056;&#1057;&#1050;%20&#1042;&#1086;&#1083;&#1075;&#1080;/&#1044;&#1077;&#1087;&#1072;&#1088;&#1090;&#1072;&#1084;&#1077;&#1085;&#1090;%20&#1090;&#1072;&#1088;&#1080;&#1092;&#1086;&#1086;&#1073;&#1088;&#1072;&#1079;&#1086;&#1074;&#1072;&#1085;&#1080;&#1103;/&#1058;&#1072;&#1088;&#1080;&#1092;%202017%20&#1075;&#1086;&#1076;/&#1058;&#1077;&#1093;&#1087;&#1088;&#1080;&#1089;&#1086;&#1077;&#1076;&#1080;&#1085;&#1077;&#1085;&#1080;&#1077;/&#1057;&#1072;&#1088;&#1072;&#1090;&#1086;&#1074;/&#1057;&#1072;&#1084;&#1072;&#1088;&#1072;/&#1056;&#1072;&#1089;&#1095;&#1077;&#109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server1\d\&#1054;&#1090;&#1076;&#1077;&#1083;%20&#1088;&#1077;&#1072;&#1083;&#1080;&#1079;&#1072;&#1094;&#1080;&#1080;%20&#1091;&#1089;&#1083;&#1091;&#1075;\%20&#1052;&#1056;&#1057;&#1050;%20&#1042;&#1086;&#1083;&#1075;&#1080;\&#1054;&#1058;&#1063;&#1045;&#1058;%20&#1055;&#1054;%20&#1054;&#1055;&#1051;&#1040;&#1058;&#1045;\&#1055;&#1083;&#1072;&#1090;&#1077;&#1078;&#1085;&#1099;&#1077;%20&#1082;&#1072;&#1083;&#1077;&#1085;&#1076;&#1072;&#1088;&#1080;%20&#1088;&#1077;&#1075;&#1080;&#1086;&#1085;&#1086;&#1074;\&#1080;&#1102;&#1085;&#1100;\&#1047;&#1072;&#1103;&#1074;&#1082;&#1072;%20&#1074;%20&#1087;&#1083;&#1072;&#1090;&#1077;&#1078;&#1085;&#1099;&#1081;%20&#1082;&#1072;&#1083;&#1077;&#1085;&#1076;&#1072;&#1088;&#1100;_&#1084;&#1072;&#1081;%202009_&#1086;&#1090;%2024.04.2009_&#1086;&#1090;%20&#1087;&#1086;&#1089;&#1083;&#1077;&#1076;&#1085;&#1077;&#1075;&#1086;%20&#1044;&#1055;&#105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ocuments%20and%20Settings/2041/&#1056;&#1072;&#1073;&#1086;&#1095;&#1080;&#1081;%20&#1089;&#1090;&#1086;&#1083;/&#1058;&#1072;&#1088;&#1080;&#1092;&#1099;/&#1090;&#1072;&#1088;&#1080;&#1092;&#1099;%20&#1085;&#1072;%202016%20&#1075;/&#1057;&#1072;&#1090;&#1091;&#1088;&#1085;-&#1069;&#1085;&#1077;&#1088;&#1075;&#1086;/06.11.14%20%20&#1053;&#1042;&#1042;%20&#1085;&#1072;%202015-2019%20&#1075;.%20&#1057;&#1072;&#1090;&#1091;&#1088;&#1085;-&#1101;&#1085;&#1077;&#1088;&#1075;&#108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2030\&#1074;&#1093;&#1086;&#1076;&#1103;&#1097;&#1080;&#1077;\&#1044;&#1045;&#1051;&#1040;\2012\&#1053;&#1059;&#1056;\&#1056;&#1069;&#1059;%20-%20&#1059;&#1051;&#1068;&#1071;&#1053;&#1054;&#1042;&#1057;&#1050;\&#1056;&#1069;&#1059;-&#1059;&#1083;&#1100;&#1103;&#1085;&#1086;&#1074;&#1089;&#1082;201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20&#1052;&#1086;&#1080;%20&#1076;&#1086;&#1082;&#1091;&#1084;&#1077;&#1085;&#1090;&#1099;/00.%20&#1054;&#1058;&#1063;&#1045;&#1058;&#1067;/!!!%20&#1042;&#1067;&#1056;&#1059;&#1063;&#1050;&#1040;/2014/%20!!!%20&#1057;&#1074;&#1086;&#1076;&#1085;&#1072;&#1103;_2014.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server1\d\Documents%20and%20Settings\LaptevaSY.VLMRK-SAMARA\&#1056;&#1072;&#1073;&#1086;&#1095;&#1080;&#1081;%20&#1089;&#1090;&#1086;&#1083;\R\2008\&#1057;&#1072;&#1084;&#1072;&#1088;&#1072;\&#1056;&#1072;&#1089;&#1095;&#1077;&#1090;%20&#1090;&#1072;&#1088;&#1080;&#1092;&#1072;%20&#1045;&#1048;&#1040;&#1057;%20&#1057;&#1072;&#1084;&#1072;&#1088;&#107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1054;&#1090;&#1076;&#1077;&#1083;%20&#1073;&#1072;&#1083;&#1072;&#1085;&#1089;&#1086;&#1074;/&#1041;&#1072;&#1083;&#1072;&#1085;&#1089;&#1099;%202012/&#1044;&#1086;&#1075;&#1086;&#1074;&#1086;&#1088;&#1085;&#1072;&#1103;%20&#1082;&#1086;&#1084;&#1087;&#1072;&#1085;&#1080;&#1103;_2012/&#1057;&#1077;&#1090;&#1077;&#1074;&#1099;&#1077;%20&#1082;&#1086;&#1084;&#1087;&#1072;&#1085;&#1080;&#1080;/&#1054;&#1089;&#1085;&#1086;&#1074;&#1072;%20&#1076;&#1083;&#1103;%20&#1087;&#1080;&#1089;&#1077;&#1084;%20&#1089;&#1077;&#1090;&#1077;&#1074;&#1099;&#1084;%20&#1082;&#1086;&#1084;&#1087;&#1072;&#1085;&#1080;&#1103;&#1084;%202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2042/&#1052;&#1086;&#1080;%20&#1076;&#1086;&#1082;&#1091;&#1084;&#1077;&#1085;&#1090;&#1099;/&#1053;&#1086;&#1074;&#1072;&#1103;%20&#1087;&#1072;&#1087;&#1082;&#1072;%20(2)/&#1069;&#1083;&#1077;&#1082;&#1090;&#1088;&#1080;&#1082;&#1072;/&#1055;&#1088;&#1080;&#1082;&#1072;&#1079;&#1099;%20&#1052;&#1069;%20&#1080;%20&#1046;&#1050;&#1061;%202011-2012/&#1044;&#1086;&#1083;&#1075;&#1086;&#1089;&#1090;&#1088;&#1086;&#1081;%20&#1092;&#1086;&#1088;&#1084;&#1072;&#1090;%20&#1060;&#1057;&#1058;%20&#1059;&#1083;&#1100;&#1103;&#1085;&#1086;&#1074;&#1089;&#1082;/KOTEL.CALC.NVV.NET.2.73(v4.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1055;&#1086;&#1083;&#1100;&#1079;&#1086;&#1074;&#1072;&#1090;&#1077;&#1083;&#1100;&#1089;&#1082;&#1080;&#1077;%20&#1087;&#1072;&#1087;&#1082;&#1080;$/&#1044;&#1080;&#1088;&#1077;&#1082;&#1094;&#1080;&#1103;%20&#1087;&#1086;%20&#1082;&#1086;&#1084;&#1084;&#1077;&#1088;&#1095;&#1077;&#1089;&#1082;&#1086;&#1084;&#1091;%20&#1091;&#1095;&#1077;&#1090;&#1091;/&#1041;&#1072;&#1088;&#1085;&#1072;&#1091;&#1083;&#1100;&#1089;&#1082;&#1080;&#1081;%20&#1092;&#1080;&#1083;&#1080;&#1072;&#1083;/&#1044;&#1086;&#1082;&#1091;&#1084;&#1077;&#1085;&#1090;&#1099;%20&#1076;&#1083;&#1103;%20&#1080;&#1085;&#1092;&#1086;&#1088;&#1084;%20&#1086;&#1073;&#1084;&#1077;&#1085;&#107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1044;&#1045;&#1051;&#1040;/2013/&#1055;&#1054;&#1058;&#1045;&#1056;&#1048;/&#1057;&#1072;&#1084;&#1072;&#1088;&#1089;&#1082;&#1086;&#1077;%20&#1056;&#1053;&#1059;/&#1057;&#1072;&#1084;&#1072;&#1088;&#1089;&#1082;&#1086;&#1077;%20&#1056;&#1053;&#1059;%20201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nts%20and%20Settings/2041/&#1056;&#1072;&#1073;&#1086;&#1095;&#1080;&#1081;%20&#1089;&#1090;&#1086;&#1083;/&#1058;&#1072;&#1088;&#1080;&#1092;&#1099;/&#1090;&#1072;&#1088;&#1080;&#1092;&#1099;%20&#1085;&#1072;%202017%20&#1075;/&#1090;&#1077;&#1087;&#1083;&#1086;/&#1047;&#1080;&#1058;/&#1047;&#1080;&#1058;%202017%20&#1087;&#1077;&#1088;&#1077;&#1076;&#1072;&#1095;&#1072;/&#1087;&#1088;&#1086;&#1074;&#1058;&#1072;&#1088;&#1080;&#1092;%20&#1085;&#1072;%20&#1087;&#1077;&#1088;&#1077;&#1076;&#1072;&#1095;&#1091;%20&#1090;&#1101;_&#1055;&#1040;&#1054;%20&#1047;&#1080;&#105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7.%20&#1053;&#1040;&#1043;&#1048;&#1052;&#1054;&#1042;&#1040;\&#1054;&#1054;&#1054;%20&#1057;&#1072;&#1084;&#1056;&#1069;&#1050;-&#1069;&#1082;&#1089;&#1087;&#1083;&#1091;&#1072;&#1090;&#1072;&#1094;&#1080;&#1103;_&#1085;&#1072;%202015%20&#1075;\&#1056;&#1072;&#1089;&#1095;&#1077;&#1090;&#1099;_&#1085;&#1072;%202015%20&#1075;\&#1069;&#1082;&#1088;&#1072;&#1085;2014_&#1090;&#1072;&#1088;&#1080;&#1092;_&#1090;&#1077;&#1087;&#1083;&#1086;_&#1090;&#1088;&#1072;&#1085;&#1089;&#108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salnikova/Documents/&#1063;&#1077;&#1088;&#1085;&#1077;&#1085;&#1082;&#1086;/&#1054;&#1056;&#1059;&#1080;&#1056;&#1050;/01.%20&#1054;&#1040;&#1054;%20&#1055;&#1077;&#1085;&#1079;&#1072;&#1101;&#1085;&#1077;&#1088;&#1075;&#1086;/00.%20&#1044;&#1055;&#1053;/2008/1%20&#1082;&#1074;.%202008/&#1047;&#1072;&#1103;&#1074;&#1082;&#1072;%20&#1044;&#1055;&#1053;%2004.02.20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57;&#1080;&#1073;&#1080;&#1088;&#1100;/For%20Bezik%20&#1057;&#1090;&#1088;&#1072;&#1090;&#1077;&#1075;-1130-&#1080;&#1102;&#1083;&#110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ariff\C$\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63-fs05\Department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roxy\files\&#1043;&#1083;&#1072;&#1074;&#1085;&#1072;&#1103;%20&#1040;&#1083;&#1077;&#1082;&#1089;&#1077;&#1081;\2009%20&#1075;&#1086;&#1076;\&#1055;&#1088;&#1077;&#1076;&#1077;&#1083;&#1100;&#1085;&#1099;&#1081;%20&#1090;&#1072;&#1088;&#1080;&#1092;\TEPLO.PREDEL.2009.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BUDGETU2/B(34)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ebedeva\Users\korosteleva.ECONOM\Documents\&#1058;&#1072;&#1088;&#1080;&#1092;&#1099;\&#1085;&#1072;%202017-2019\&#1069;&#1085;&#1077;&#1088;&#1075;&#1086;&#1084;&#1086;&#1076;&#1091;&#1083;&#1100;\&#1069;&#1085;&#1077;&#1088;&#1075;&#1086;&#1084;&#1086;&#1076;&#1091;&#1083;&#1100;%202016_270&#1084;&#1083;&#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63-fs05\Departments\&#1044;&#1086;&#1082;&#1091;&#1084;&#1077;&#1085;&#1090;&#1099;\&#1041;&#1086;&#1088;&#1080;&#1089;&#1086;&#1074;&#1072;\&#1057;&#1045;&#1058;&#1045;&#1042;&#1040;&#1071;%20%20&#1050;&#1054;&#1052;&#1055;&#1040;&#1053;&#1048;&#1071;\&#1058;&#1040;&#1056;&#1048;&#1060;&#1053;&#1067;&#1049;%20&#1054;&#1058;&#1044;&#1045;&#1051;\&#1058;&#1040;&#1056;&#1048;&#1060;%20&#1053;&#1040;%20&#1055;&#1045;&#1056;&#1045;&#1044;&#1040;&#1063;&#1059;\&#1058;&#1072;&#1088;&#1080;&#1092;&#1099;%20&#1085;&#1072;%202009%20&#1075;&#1086;&#1076;\&#1056;&#1072;&#1089;&#1095;&#1077;&#1090;%20&#1090;&#1072;&#1088;&#1080;&#1092;&#1072;\&#1056;&#1072;&#1089;&#1095;&#1077;&#1090;\&#1054;&#1089;&#1085;&#1086;&#1074;&#1085;&#1086;&#1081;%20&#1088;&#1072;&#1089;&#1095;&#1077;&#1090;\&#1040;&#1056;&#1052;%20&#1086;&#1090;%2021.04.08\&#1040;&#1056;&#1052;.2009-&#1057;&#1072;&#1084;&#1072;&#1088;&#107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klepikov_yg/&#1056;&#1072;&#1073;&#1086;&#1095;&#1080;&#1081;%20&#1089;&#1090;&#1086;&#1083;/Information%20blok.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na\C\Akt_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052;&#1056;&#1057;&#1050;%20&#1042;&#1086;&#1083;&#1075;&#1080;/&#1044;&#1077;&#1087;&#1072;&#1088;&#1090;&#1072;&#1084;&#1077;&#1085;&#1090;%20&#1090;&#1072;&#1088;&#1080;&#1092;&#1086;&#1086;&#1073;&#1088;&#1072;&#1079;&#1086;&#1074;&#1072;&#1085;&#1080;&#1103;/&#1056;&#1077;&#1096;&#1077;&#1085;&#1080;&#1103;%202015%20&#1075;&#1086;&#1076;/&#1058;&#1077;&#1093;&#1087;&#1088;&#1080;&#1089;&#1086;&#1077;&#1076;&#1080;&#1085;&#1077;&#1085;&#1080;&#1077;/&#1060;&#1086;&#1088;&#1084;&#1072;%20&#8470;6/FORMA.6.2.6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s.frolov/Local%20Settings/Temporary%20Internet%20Files/Content.Outlook/0GVSOCVL/&#1059;&#1083;&#1100;&#1103;&#1085;&#1086;&#1074;&#1089;&#1082;%20&#1076;&#1077;&#1082;&#1072;&#1073;&#1088;&#11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1052;&#1086;&#1090;&#1080;&#1074;%20-%20&#1087;&#1088;&#1086;&#1077;&#1082;&#1090;&#1099;/&#1050;&#1048;&#1057;%20&#1041;&#1072;&#1083;&#1072;&#1085;&#1089;/&#1040;&#1083;&#1100;&#1073;&#1086;&#1084;%20&#1086;&#1090;&#1095;&#1077;&#1090;&#1085;&#1099;&#1093;%20&#1092;&#1086;&#1088;&#1084;%20&#1069;&#1085;&#1077;&#1088;&#1075;&#1086;&#1073;&#1072;&#1083;&#1072;&#1085;&#1089;-&#1057;&#1080;&#1073;&#1080;&#1088;&#11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2031/&#1056;&#1072;&#1073;&#1086;&#1095;&#1080;&#1081;%20&#1089;&#1090;&#1086;&#1083;/1.&#1056;&#1040;&#1041;&#1054;&#1058;&#1040;/3.%20&#1069;&#1047;,%20&#1058;&#1040;&#1056;&#1048;&#1060;&#1067;_2020/43.&#1059;&#1083;&#1100;&#1103;&#1085;&#1086;&#1074;&#1089;&#1082;_&#1101;&#1083;_&#1101;&#1085;/&#1059;&#1083;&#1100;&#1103;&#1085;&#1086;&#1074;&#1089;&#1082;/&#1059;&#1083;&#1100;&#1043;&#1069;&#1057;/ENERGY.KTL.LT.CALC.NVV.NET.2.73%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Documents/&#1055;&#1045;&#1056;&#1045;&#1044;&#1040;&#1063;&#1040;%2016-20%20&#1075;&#1075;/&#1055;&#1077;&#1088;&#1077;&#1076;&#1072;&#1095;&#1072;%202017/&#1089;&#1074;&#1086;&#1076;%20&#1087;&#1086;%20&#1074;&#1079;&#1072;&#1080;&#1084;&#1086;&#1088;&#1072;&#1089;&#1095;&#1105;&#1090;&#1072;&#1084;%202017/2017/01%20&#1072;&#1074;&#1080;&#108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Zotov_EA/AppData/Local/Microsoft/Windows/Temporary%20Internet%20Files/Content.Outlook/QDYE3O1K/&#1058;&#1086;&#1084;&#1089;&#1082;&#1072;&#1103;%20&#1056;&#1050;/&#1055;&#1088;&#1080;&#1083;&#1086;&#1078;&#1077;&#1085;&#1080;&#1077;_&#1060;&#1086;&#1088;&#1084;&#1072;&#1090;_&#1057;&#1090;&#1086;&#1080;&#1084;&#1086;&#1089;&#1090;&#1100;_&#1058;&#1055;_&#1076;&#1083;&#1103;_&#1086;&#1090;&#1087;&#1088;&#1072;&#1074;&#1082;&#108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Zotov_EA/AppData/Local/Microsoft/Windows/Temporary%20Internet%20Files/Content.Outlook/QDYE3O1K/&#1055;&#1088;&#1080;&#1083;&#1086;&#1078;&#1077;&#1085;&#1080;&#1077;_2_&#1082;_&#1055;&#1088;&#1086;&#1090;&#1086;&#1082;&#1086;&#1083;&#109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63-fs05\Departments\DOCUME~1\NKONDA~1.FST\LOCALS~1\Temp\notes6030C8\&#1055;&#1083;&#1072;&#1085;%20&#1085;&#1072;%202008-2010.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1051;&#1080;&#1089;&#1090;2"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44;&#1083;&#1103;%20&#1084;&#1077;&#1085;&#1103;/&#1052;&#1056;&#1057;&#1050;%20&#1057;&#1047;/&#1086;&#1090;%20&#1086;&#1073;&#1097;&#1077;&#1089;&#1090;&#1074;&#1072;/&#1076;&#1083;&#1103;%20&#1101;&#1082;&#1089;&#1087;&#1077;&#1088;&#1090;&#1086;&#1074;/2010_&#1045;&#1048;&#1040;&#1057;_&#1056;&#1072;&#1089;&#1095;&#1077;&#1090;%20&#1090;&#1072;&#1088;&#1080;&#1092;&#1086;&#1074;%20&#1086;&#1090;%20&#1050;&#1086;&#1083;&#1069;&#108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63-fs05\Departments\&#1044;&#1086;&#1082;&#1091;&#1084;&#1077;&#1085;&#1090;&#1099;\&#1041;&#1086;&#1088;&#1080;&#1089;&#1086;&#1074;&#1072;\&#1057;&#1045;&#1058;&#1045;&#1042;&#1040;&#1071;%20%20&#1050;&#1054;&#1052;&#1055;&#1040;&#1053;&#1048;&#1071;\&#1058;&#1040;&#1056;&#1048;&#1060;&#1053;&#1067;&#1049;%20&#1054;&#1058;&#1044;&#1045;&#1051;\&#1058;&#1040;&#1056;&#1048;&#1060;%20&#1053;&#1040;%20&#1055;&#1045;&#1056;&#1045;&#1044;&#1040;&#1063;&#1059;\&#1058;&#1072;&#1088;&#1080;&#1092;&#1099;%20&#1085;&#1072;%202009%20&#1075;&#1086;&#1076;\&#1056;&#1072;&#1089;&#1095;&#1077;&#1090;%20&#1090;&#1072;&#1088;&#1080;&#1092;&#1072;\&#1056;&#1072;&#1089;&#1095;&#1077;&#1090;\&#1054;&#1089;&#1085;&#1086;&#1074;&#1085;&#1086;&#1081;%20&#1088;&#1072;&#1089;&#1095;&#1077;&#1090;\&#1054;&#1089;&#1085;&#1086;&#1074;&#1085;&#1072;&#1103;\&#1040;&#1056;&#1052;-&#1074;&#1072;&#1078;&#1085;&#1099;&#1081;\&#1040;&#1056;&#1052;.2009-&#1057;&#1072;&#1084;&#1072;&#1088;&#107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roxy\files\&#1043;&#1083;&#1072;&#1074;&#1085;&#1072;&#1103;%20&#1040;&#1083;&#1077;&#1082;&#1089;&#1077;&#1081;\2009%20&#1075;&#1086;&#1076;\&#1055;&#1088;&#1077;&#1076;&#1077;&#1083;&#1100;&#1085;&#1099;&#1081;%20&#1090;&#1072;&#1088;&#1080;&#1092;\&#1057;&#1090;&#1072;&#1085;&#1094;&#1080;&#1080;%202009\&#1040;&#1083;&#1090;&#1072;&#1081;-&#1050;&#1086;&#1082;&#1089;_09_&#1060;&#1057;&#10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63-fs05\Departments\&#1044;&#1086;&#1082;&#1091;&#1084;&#1077;&#1085;&#1090;&#1099;\&#1041;&#1086;&#1088;&#1080;&#1089;&#1086;&#1074;&#1072;\&#1057;&#1045;&#1058;&#1045;&#1042;&#1040;&#1071;%20%20&#1050;&#1054;&#1052;&#1055;&#1040;&#1053;&#1048;&#1071;\&#1055;&#1056;&#1048;&#1057;&#1054;&#1045;&#1044;&#1048;&#1053;&#1045;&#1053;&#1048;&#1045;\&#1055;&#1083;&#1072;&#1090;&#1072;%20&#1085;&#1072;%202009&#1075;&#1086;&#1076;\&#1055;&#1083;&#1072;&#1090;&#1072;%20&#1079;&#1072;%20&#1058;&#1055;%202009%20&#1075;\&#1054;&#1089;&#1085;&#1086;&#1074;&#1085;&#1086;&#1081;%20&#1084;&#1072;&#1090;&#1077;&#1088;&#1080;&#1072;&#1083;\&#1055;&#1088;&#1086;&#1077;&#1082;&#1090;\&#1057;&#1077;&#1084;&#1080;&#1085;&#1072;\&#1086;&#1090;11.11.08-&#1085;&#1086;&#1074;&#1099;&#1081;\&#1058;&#1072;&#1073;&#1083;.%2017_06.11.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040;&#1083;&#1077;&#1082;&#1089;&#1077;&#1081;/&#1056;&#1072;&#1073;&#1086;&#1095;&#1080;&#1081;%20&#1089;&#1090;&#1086;&#1083;/&#1050;&#1086;&#1087;&#1080;&#1103;%20tset.net.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63-fs05\Departments\&#1044;&#1086;&#1082;&#1091;&#1084;&#1077;&#1085;&#1090;&#1099;\&#1041;&#1086;&#1088;&#1080;&#1089;&#1086;&#1074;&#1072;\&#1057;&#1045;&#1058;&#1045;&#1042;&#1040;&#1071;%20%20&#1050;&#1054;&#1052;&#1055;&#1040;&#1053;&#1048;&#1071;\&#1058;&#1040;&#1056;&#1048;&#1060;&#1053;&#1067;&#1049;%20&#1054;&#1058;&#1044;&#1045;&#1051;\&#1058;&#1040;&#1056;&#1048;&#1060;%20&#1053;&#1040;%20&#1055;&#1045;&#1056;&#1045;&#1044;&#1040;&#1063;&#1059;\&#1058;&#1072;&#1088;&#1080;&#1092;&#1099;%20&#1085;&#1072;%202007%20&#1075;&#1086;&#1076;\&#1054;&#1088;&#1075;&#1072;&#1085;&#1080;&#1079;&#1072;&#1094;&#1080;&#1086;&#1085;&#1085;&#1099;&#1077;%20&#1076;&#1086;&#1082;&#1091;&#1084;&#1077;&#1085;&#1090;&#1099;%20&#1087;&#1086;%20&#1087;&#1086;&#1076;&#1075;&#1086;&#1090;&#1086;&#1074;&#1082;&#1077;\GR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Pavlova/Desktop/&#1058;&#1072;&#1088;&#1080;&#1092;&#1085;&#1086;&#1077;%20&#1076;&#1077;&#1083;&#1086;/&#1053;&#1072;%202016%20&#1075;&#1086;&#1076;/FORMA.5.2.63%202014%20&#1075;&#1086;&#107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erver1\d\SBR\002806SpecBid%206.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1055;&#1086;&#1083;&#1100;&#1079;&#1086;&#1074;&#1072;&#1090;&#1077;&#1083;&#1100;&#1089;&#1082;&#1080;&#1077;%20&#1087;&#1072;&#1087;&#1082;&#1080;$/bas/&#1052;&#1086;&#1080;%20&#1076;&#1086;&#1082;&#1091;&#1084;&#1077;&#1085;&#1090;&#1099;/&#1056;&#1072;&#1073;&#1086;&#1095;&#1080;&#1077;%20&#1076;&#1086;&#1082;&#1091;&#1084;&#1077;&#1085;&#1090;&#1099;%20&#1089;%20&#1053;&#1086;&#1091;&#1090;&#1073;&#1091;&#1082;&#1072;/&#1058;&#1077;&#1093;.&#1079;&#1072;&#1076;&#1072;&#1085;&#1080;&#1103;/&#1055;&#1088;&#1080;&#1083;&#1086;&#1078;&#1077;&#1085;&#1080;&#1103;%20&#1082;%20&#1090;&#1077;&#1093;&#1085;&#1080;&#1095;&#1077;&#1089;&#1082;&#1086;&#1084;&#1091;%20&#1079;&#1072;&#1076;&#1072;&#1085;&#1080;&#11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Documents%20and%20Settings/klepikov_yg/Local%20Settings/Temporary%20Internet%20Files/Content.Outlook/2UMNX8RJ/Information%20blok.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Stream\&#1064;&#1072;&#1073;&#1083;&#1086;&#1085;\work\&#1041;&#1072;&#1083;&#1072;&#1085;&#1089;&#1099;\&#1057;&#1044;&#1077;&#1083;&#1072;&#1085;&#1086;1\ias$FI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63-fs05\Departments\DOCUME~1\NKONDA~1.FST\LOCALS~1\Temp\notes6030C8\proverk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sfile\&#1092;&#1089;&#1082;\&#1041;&#1102;&#1076;&#1078;&#1077;&#1090;&#1085;&#1086;&#1077;%20&#1091;&#1087;&#1088;&#1072;&#1074;&#1083;&#1077;&#1085;&#1080;&#1077;\02_&#1040;&#1051;&#1068;&#1041;&#1054;&#1052;_&#1060;&#1054;&#1056;&#1052;\&#1056;&#1077;&#1083;&#1080;&#1079;%203\&#1041;&#1102;&#1076;&#1078;&#1077;&#1090;&#1085;&#1099;&#1077;%20&#1092;&#1086;&#1088;&#1084;&#1099;.&#1048;&#1085;&#1074;&#1077;&#1089;&#1090;&#1080;&#1094;&#1080;&#1080;%20v.2.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63-fs05\Departments\&#1044;&#1086;&#1082;&#1091;&#1084;&#1077;&#1085;&#1090;&#1099;\&#1041;&#1086;&#1088;&#1080;&#1089;&#1086;&#1074;&#1072;\&#1057;&#1045;&#1058;&#1045;&#1042;&#1040;&#1071;%20%20&#1050;&#1054;&#1052;&#1055;&#1040;&#1053;&#1048;&#1071;\&#1058;&#1040;&#1056;&#1048;&#1060;&#1053;&#1067;&#1049;%20&#1054;&#1058;&#1044;&#1045;&#1051;\&#1058;&#1040;&#1056;&#1048;&#1060;%20&#1053;&#1040;%20&#1055;&#1045;&#1056;&#1045;&#1044;&#1040;&#1063;&#1059;\&#1058;&#1072;&#1088;&#1080;&#1092;&#1099;%20&#1085;&#1072;%202009%20&#1075;&#1086;&#1076;\&#1055;&#1088;&#1080;&#1083;&#1086;&#1078;&#1077;&#1085;&#1080;&#1103;%20&#1082;%20&#1087;&#1088;&#1080;&#1082;&#1072;&#1079;&#1091;%2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B-PL/NBPL/_F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92.168.139.200\&#1092;&#1089;&#1090;\&#1044;&#1086;&#1082;&#1091;&#1084;&#1077;&#1085;&#1090;&#1099;\OREP.INV.N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2030\&#1074;&#1093;&#1086;&#1076;&#1103;&#1097;&#1080;&#1077;\Users\Eco\Desktop\&#1041;&#1083;&#1072;&#1085;&#1082;-&#1089;&#1077;&#1090;&#108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nergo\Resource\&#1040;&#1085;&#1072;&#1083;&#1080;&#1079;%20&#1060;&#1044;\&#1040;&#1085;&#1072;&#1083;&#1080;&#1079;%20&#1060;&#1057;%20&#1079;&#1072;%201%20&#1087;&#1086;&#1083;&#1091;&#1075;&#1086;&#1076;&#1080;&#1077;%202003\&#1056;&#1077;&#1081;&#1090;&#1080;&#1085;&#107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bsfile\&#1092;&#1089;&#1082;\&#1041;&#1102;&#1076;&#1078;&#1077;&#1090;&#1085;&#1086;&#1077;%20&#1091;&#1087;&#1088;&#1072;&#1074;&#1083;&#1077;&#1085;&#1080;&#1077;\02_&#1040;&#1051;&#1068;&#1041;&#1054;&#1052;_&#1060;&#1054;&#1056;&#1052;\&#1056;&#1077;&#1083;&#1080;&#1079;%203\&#1041;&#1102;&#1076;&#1078;&#1077;&#1090;&#1085;&#1099;&#1077;%20&#1092;&#1086;&#1088;&#1084;&#1099;.&#1048;&#1085;&#1074;&#1077;&#1089;&#1090;&#1080;&#1094;&#1080;&#1080;%20v.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ariff\C$\DOCUME~1\DROMAN~1\LOCALS~1\Temp\notes6030C8\GRES.2007.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erver1\d\Documents%20and%20Settings\IBobrovsky\Local%20Settings\Temporary%20Internet%20Files\OLK2B\Hewlett%20Packard\Price%20&amp;%20Promo\Compaq\Price%20&amp;%20Promo\Compaq\Price%20&amp;%20Promo\Compaq\Price%20&amp;%20Promo\Compaq\Price%20&amp;%20Promo\Price%20CPQ%20FCA%202509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Huvenen.TI/Local%20Settings/Temporary%20Internet%20Files/Content.IE5/4HUV0HUF/&#1041;&#1102;&#1076;&#1078;&#1077;&#1090;_&#1047;&#1072;&#1082;&#1091;&#1087;&#1082;&#108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63-fs05\Departments\Documents%20and%20Settings\san\&#1056;&#1072;&#1073;&#1086;&#1095;&#1080;&#1081;%20&#1089;&#1090;&#1086;&#1083;\&#1091;&#1056;&#1071;&#1044;&#1054;&#1042;\&#1048;&#1055;&#1056;%202008-12(&#1057;&#1072;&#1084;&#1072;&#1088;&#1072;&#1060;2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babushkina/Local%20Settings/Temporary%20Internet%20Files/Content.Outlook/F12AMG1X/&#1059;&#1083;&#1100;&#1103;&#1085;&#1086;&#1074;&#1089;&#1082;%20&#1076;&#1077;&#1082;&#1072;&#1073;&#1088;&#1100;.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Program%20Files/Tec1/&#1055;&#1058;&#1054;/&#1040;&#1082;&#1090;%20&#1041;&#1072;&#1083;&#1072;&#1085;&#1089;&#1072;%20&#1069;&#1069;/&#1041;&#1072;&#1083;&#1072;&#1085;&#1089;%20&#1069;&#1069;%20&#1058;&#1069;&#1062;-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2036/&#1052;&#1086;&#1080;%20&#1076;&#1086;&#1082;&#1091;&#1084;&#1077;&#1085;&#1090;&#1099;/&#1053;&#1072;&#1075;&#1080;&#1084;&#1086;&#1074;&#1072;_2013&#1075;/&#1047;&#1080;&#1058;/&#1055;&#1086;&#1090;&#1077;&#1088;&#1080;%20&#1085;&#1072;%202014%20&#1075;/&#1055;&#1086;&#1090;&#1077;&#1088;&#1080;%20&#1085;&#1072;%202014_&#1054;&#1040;&#1054;%20&#1047;&#1080;&#105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1054;&#1090;&#1076;&#1077;&#1083;%20&#1091;&#1095;&#1077;&#1090;&#1072;%20&#1101;&#1083;&#1077;&#1082;&#1090;&#1088;&#1086;&#1101;&#1085;&#1077;&#1088;&#1075;&#1080;&#1080;/&#1041;&#1044;&#1056;/2014/4%20&#1082;&#1074;&#1072;&#1088;&#1090;&#1072;&#1083;/&#1060;&#1080;&#1083;&#1080;&#1072;&#1083;&#1099;/&#1059;&#1083;&#1100;&#1103;&#1085;&#1086;&#1074;&#1089;&#1082;/&#1053;&#1086;&#1074;&#1099;&#1077;%20&#1087;&#1086;&#1090;&#1077;&#1088;&#1080;.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1041;&#1044;&#1056;/&#1041;&#1044;&#1056;%202015/&#1041;&#1044;&#1056;%201%20&#1082;&#1074;&#1072;&#1088;&#1090;&#1072;&#1083;/&#1041;&#1044;&#1056;%20&#1092;&#1072;&#1082;&#1090;/Documents%20and%20Settings/nekipeloe/&#1052;&#1086;&#1080;%20&#1076;&#1086;&#1082;&#1091;&#1084;&#1077;&#1085;&#1090;&#1099;/&#1056;&#1072;&#1073;&#1086;&#1090;&#1072;/2005%20&#1075;&#1086;&#1076;/&#1076;&#1077;&#1082;&#1072;&#1073;&#1088;&#1100;%20&#1086;&#1090;%20&#1044;&#1086;&#1073;&#1088;&#1099;&#1085;&#1080;&#1085;&#1086;&#1081;/&#1057;&#1042;&#1054;&#1044;-%20%20&#1057;&#1058;&#1040;&#1053;&#1062;&#1048;&#104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erver1\d\Documents%20and%20Settings\stoliar\Local%20Settings\Temporary%20Internet%20Files\Content.Outlook\3WHIXA15\&#1044;&#1055;&#1053;_2_&#1082;&#1074;&#1072;&#1088;&#1090;&#1072;&#108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1058;&#1040;&#1056;&#1048;&#1060;%20&#1085;&#1072;%20&#1090;&#1101;_&#1052;&#1059;&#1055;%20&#1052;&#1080;&#1088;&#1085;&#1077;&#1085;&#1089;&#1082;&#1086;&#1077;%20&#1046;&#1050;&#1061;_&#1085;&#1072;%202014%20&#107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1040;&#1076;&#1084;&#1080;&#1085;&#1080;&#1089;&#1090;&#1088;&#1072;&#1090;&#1086;&#1088;/&#1042;&#1089;&#1105;%20&#1095;&#1090;&#1086;%20&#1077;&#1089;&#1090;&#1100;/&#1056;&#1040;&#1041;&#1054;&#1058;&#1040;/&#1042;&#1041;&#1052;%20&#1090;&#1077;&#1087;&#1083;&#1086;/Documents%20and%20Settings/nagimova/&#1052;&#1086;&#1080;%20&#1076;&#1086;&#1082;&#1091;&#1084;&#1077;&#1085;&#1090;&#1099;/&#1058;&#1072;&#1088;&#1080;&#1092;&#1099;/&#1058;&#1040;&#1056;&#1048;&#1060;_&#1058;&#1045;&#1055;&#1051;&#1054;_&#1101;&#1082;&#1089;&#1087;&#1077;&#1088;&#1080;&#1084;&#1077;&#1085;&#109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2030\&#1074;&#1093;&#1086;&#1076;&#1103;&#1097;&#1080;&#1077;\&#1044;&#1045;&#1051;&#1040;\2012\&#1058;&#1040;&#1056;&#1048;&#1060;&#1067;\&#1055;&#1088;&#1086;&#1084;&#1089;&#1080;&#1085;&#1090;&#1077;&#1079;\&#1058;&#1040;&#1056;&#1048;&#1060;_&#1055;&#1088;&#1086;&#1084;&#1089;&#1080;&#1085;&#1090;&#1077;&#1079;_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s>
    <sheetDataSet>
      <sheetData sheetId="0" refreshError="1">
        <row r="5">
          <cell r="B5" t="str">
            <v>Выпуск проката на сторону</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s>
    <sheetDataSet>
      <sheetData sheetId="0" refreshError="1">
        <row r="5">
          <cell r="B5" t="str">
            <v>Выпуск проката на сторону</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Калькуляция кв"/>
      <sheetName val="Balance Sheet"/>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1997"/>
      <sheetName val="1998"/>
      <sheetName val="9-1"/>
      <sheetName val="Приложение 1"/>
      <sheetName val="Титульный лист С-П"/>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2002(v1)"/>
      <sheetName val="БФ-2-8-П"/>
      <sheetName val="СписочнаяЧисленность"/>
      <sheetName val="Temp_TOV"/>
      <sheetName val="ф.2 за 4 кв.2005"/>
      <sheetName val="FEK 2002.Н"/>
      <sheetName val="Приложение 2.1"/>
      <sheetName val="13"/>
      <sheetName val="обслуживание"/>
      <sheetName val="жилой фонд"/>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Справ"/>
      <sheetName val="Фин план"/>
      <sheetName val="даты"/>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2007"/>
      <sheetName val="Дебет_Кредит"/>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сходные данные"/>
      <sheetName val="июнь9"/>
      <sheetName val="Лист1"/>
      <sheetName val="Тарифы _ЗН"/>
      <sheetName val="Тарифы _СК"/>
      <sheetName val="Исходные"/>
      <sheetName val="расчет тарифов"/>
      <sheetName val="свод"/>
      <sheetName val="sapactivexlhiddensheet"/>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Расчёт НВВ по RAB"/>
      <sheetName val="Pricelist"/>
      <sheetName val="Контрагенты"/>
      <sheetName val="ОХЗ КТС"/>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Лист13"/>
      <sheetName val="тар"/>
      <sheetName val="т1.15(смета8а)"/>
      <sheetName val="ОСВ"/>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тлы"/>
      <sheetName val="шаблон"/>
      <sheetName val="Итого_шаблон"/>
      <sheetName val="Анализ_шаблон"/>
      <sheetName val="сервисный"/>
      <sheetName val="Итого_0"/>
      <sheetName val="Анализ_0"/>
      <sheetName val="Форма"/>
      <sheetName val="Распределение нагрузок"/>
      <sheetName val="Hbr"/>
      <sheetName val="ПРК"/>
      <sheetName val="Групп. норм. расхода"/>
      <sheetName val="св. таблица уд.расх."/>
      <sheetName val="СН(ЭСО)"/>
      <sheetName val="Приложение2"/>
      <sheetName val="СН_ИТОГИ"/>
      <sheetName val="ИТОГО_1"/>
      <sheetName val="Анализ_1"/>
      <sheetName val="ИТОГО_2"/>
      <sheetName val="Анализ_2"/>
      <sheetName val="цукцукцук"/>
      <sheetName val="ываывавыа"/>
      <sheetName val="П1"/>
    </sheetNames>
    <sheetDataSet>
      <sheetData sheetId="0" refreshError="1">
        <row r="220">
          <cell r="Q220">
            <v>179.07513958673132</v>
          </cell>
        </row>
      </sheetData>
      <sheetData sheetId="1"/>
      <sheetData sheetId="2"/>
      <sheetData sheetId="3"/>
      <sheetData sheetId="4" refreshError="1">
        <row r="130">
          <cell r="D130" t="str">
            <v>ДКВР ||| 2,5 ||| Г</v>
          </cell>
        </row>
        <row r="131">
          <cell r="D131" t="str">
            <v>ДКВР ||| 4 ||| Г</v>
          </cell>
        </row>
        <row r="132">
          <cell r="D132" t="str">
            <v>ДКВР ||| 4 ||| М</v>
          </cell>
        </row>
        <row r="133">
          <cell r="D133" t="str">
            <v>ДКВР ||| 6,5 ||| Г</v>
          </cell>
        </row>
        <row r="134">
          <cell r="D134" t="str">
            <v>ДКВР ||| 6,5 ||| М</v>
          </cell>
        </row>
        <row r="135">
          <cell r="D135" t="str">
            <v>ДКВР ||| 10 ||| Г</v>
          </cell>
        </row>
        <row r="136">
          <cell r="D136" t="str">
            <v>ДКВР ||| 10 ||| М</v>
          </cell>
        </row>
        <row r="137">
          <cell r="D137" t="str">
            <v>ДКВР ||| 20 ||| Г</v>
          </cell>
        </row>
        <row r="138">
          <cell r="D138" t="str">
            <v>ДКВР ||| 20 ||| М</v>
          </cell>
        </row>
        <row r="139">
          <cell r="D139" t="str">
            <v>ДКВР ||| 20 ||| КУ</v>
          </cell>
        </row>
        <row r="140">
          <cell r="D140" t="str">
            <v>ДЕ ||| 4÷10 ||| Г</v>
          </cell>
        </row>
        <row r="141">
          <cell r="D141" t="str">
            <v>ДЕ ||| 4÷10 ||| М</v>
          </cell>
        </row>
        <row r="142">
          <cell r="D142" t="str">
            <v>ДЕ ||| 16÷25 ||| Г</v>
          </cell>
        </row>
        <row r="143">
          <cell r="D143" t="str">
            <v>ДЕ ||| 16÷25 ||| М</v>
          </cell>
        </row>
        <row r="144">
          <cell r="D144" t="str">
            <v>КЕ ||| 2,5÷6,5 ||| КУ</v>
          </cell>
        </row>
        <row r="145">
          <cell r="D145" t="str">
            <v>КЕ ||| 2,5÷6,5 ||| БУ</v>
          </cell>
        </row>
        <row r="146">
          <cell r="D146" t="str">
            <v>КЕ ||| 10÷25 ||| КУ</v>
          </cell>
        </row>
        <row r="147">
          <cell r="D147" t="str">
            <v>КЕ ||| 10÷25 ||| БУ</v>
          </cell>
        </row>
        <row r="148">
          <cell r="D148" t="str">
            <v>Е-1,0-0,9; Е-0,4-9 ||| 0,4-1,0 ||| Г</v>
          </cell>
        </row>
        <row r="149">
          <cell r="D149" t="str">
            <v>ТП ||| 20 ||| Г</v>
          </cell>
        </row>
        <row r="150">
          <cell r="D150" t="str">
            <v>ТП ||| 30 ||| М</v>
          </cell>
        </row>
        <row r="154">
          <cell r="D154" t="str">
            <v>КВ-Г ||| 0,35÷1,7 ||| Г</v>
          </cell>
        </row>
        <row r="155">
          <cell r="D155" t="str">
            <v>КВ-Г ||| 4,0÷6,5 ||| Г</v>
          </cell>
        </row>
        <row r="156">
          <cell r="D156" t="str">
            <v>КВ-ГМ ||| 0,43÷1,7 ||| Г; М</v>
          </cell>
        </row>
        <row r="157">
          <cell r="D157" t="str">
            <v>КВ-ГМ ||| 4÷20 ||| Г; М</v>
          </cell>
        </row>
        <row r="158">
          <cell r="D158" t="str">
            <v>КВ-ГМ ||| 30 ||| Г</v>
          </cell>
        </row>
        <row r="159">
          <cell r="D159" t="str">
            <v>КВ-ГМ ||| 30 ||| М</v>
          </cell>
        </row>
        <row r="160">
          <cell r="D160" t="str">
            <v>КВ-ГМ ||| 50 ||| Г</v>
          </cell>
        </row>
        <row r="161">
          <cell r="D161" t="str">
            <v>КВ-ГМ ||| 50 ||| М</v>
          </cell>
        </row>
        <row r="162">
          <cell r="D162" t="str">
            <v>КВ-ГМ ||| 100 ||| Г</v>
          </cell>
        </row>
        <row r="163">
          <cell r="D163" t="str">
            <v>КВ-ГМ ||| 100 ||| М</v>
          </cell>
        </row>
        <row r="164">
          <cell r="D164" t="str">
            <v>КВ-ТС ||| 4÷20 ||| КУ</v>
          </cell>
        </row>
        <row r="165">
          <cell r="D165" t="str">
            <v>КВ-ТС ||| 4÷20 ||| БУ</v>
          </cell>
        </row>
        <row r="166">
          <cell r="D166" t="str">
            <v>КВ-ТК ||| 30 ||| БУ</v>
          </cell>
        </row>
        <row r="167">
          <cell r="D167" t="str">
            <v>ТВГМ ||| 30 ||| Г</v>
          </cell>
        </row>
        <row r="168">
          <cell r="D168" t="str">
            <v>ПТВМ ||| 30 ||| Г</v>
          </cell>
        </row>
        <row r="169">
          <cell r="D169" t="str">
            <v>ПТВМ ||| 30 ||| М</v>
          </cell>
        </row>
        <row r="170">
          <cell r="D170" t="str">
            <v>ПТВМ ||| 50 ||| Г</v>
          </cell>
        </row>
        <row r="171">
          <cell r="D171" t="str">
            <v>ПТВМ ||| 50 ||| М</v>
          </cell>
        </row>
        <row r="172">
          <cell r="D172" t="str">
            <v>ПТВМ ||| 100 ||| Г</v>
          </cell>
        </row>
        <row r="173">
          <cell r="D173" t="str">
            <v>ПТВМ ||| 100 ||| М</v>
          </cell>
        </row>
        <row r="174">
          <cell r="D174" t="str">
            <v>КВ-Р ||| 1,3÷6,5 ||| КУ; БУ</v>
          </cell>
        </row>
        <row r="175">
          <cell r="D175" t="str">
            <v>( НР-18, НИИСТУ5, и др.) ||| 0,1÷1,0 ||| Г</v>
          </cell>
        </row>
        <row r="176">
          <cell r="D176" t="str">
            <v>( НР-18, НИИСТУ5, и др.) ||| 0,1÷1,0 ||| М</v>
          </cell>
        </row>
        <row r="177">
          <cell r="D177" t="str">
            <v>( НР-18, НИИСТУ5, и др.) ||| 0,1÷1,0 ||| КУ</v>
          </cell>
        </row>
        <row r="178">
          <cell r="D178" t="str">
            <v>( НР-18, НИИСТУ5, и др.) ||| 0,1÷1,0 ||| БУ</v>
          </cell>
        </row>
        <row r="179">
          <cell r="D179" t="str">
            <v>КВр (дрова) ||| 0,2÷0,35 ||| Д</v>
          </cell>
        </row>
        <row r="180">
          <cell r="D180" t="str">
            <v>КЕВ (дрова) ||| 1,5÷4,0 ||| Д</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НВВ субъектов"/>
      <sheetName val="Словарь"/>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базовый (2)"/>
      <sheetName val="Прейскурант-2009"/>
      <sheetName val="расчет-базовый"/>
      <sheetName val="Прил.1"/>
      <sheetName val="прил.2"/>
      <sheetName val="Прил.3 "/>
      <sheetName val="Расшифровка ИП"/>
      <sheetName val="ИПР 2009"/>
      <sheetName val="ИПР 2010"/>
      <sheetName val="ИПР 2011 "/>
      <sheetName val="Мощность"/>
      <sheetName val="Заявители до 100"/>
      <sheetName val="заявители 100-750"/>
      <sheetName val="Текущие затраты "/>
      <sheetName val="смета на 1 присое-2009"/>
      <sheetName val="смета на 1 присоед-2008"/>
      <sheetName val="Матрица 2009г."/>
      <sheetName val="расшифровка ФОТ"/>
      <sheetName val="Амортиза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C9" t="str">
            <v>Матрица  сводной   сметы расходов из себестоимости на 2009 год</v>
          </cell>
        </row>
        <row r="10">
          <cell r="L10">
            <v>13854.95</v>
          </cell>
          <cell r="M10">
            <v>14250.099</v>
          </cell>
          <cell r="V10">
            <v>8477.7900000000009</v>
          </cell>
          <cell r="W10">
            <v>10539.536</v>
          </cell>
          <cell r="AF10">
            <v>14494.66</v>
          </cell>
          <cell r="AG10">
            <v>12037.718999999999</v>
          </cell>
          <cell r="AP10">
            <v>36827.4</v>
          </cell>
          <cell r="AQ10">
            <v>36827.353999999999</v>
          </cell>
        </row>
        <row r="11">
          <cell r="C11" t="str">
            <v>Наименование</v>
          </cell>
          <cell r="F11" t="str">
            <v>Подготовка и выдача технических условий</v>
          </cell>
          <cell r="P11" t="str">
            <v>Проверка выполнения ТУ и составление акта о присоединении</v>
          </cell>
          <cell r="Z11" t="str">
            <v>Фактические действия по присоединению и обеспечению работы энергопринимающего устройства</v>
          </cell>
          <cell r="AJ11" t="str">
            <v>Всего на технологическое присоединение 2009г. - 2480 шт.</v>
          </cell>
        </row>
        <row r="12">
          <cell r="F12">
            <v>1</v>
          </cell>
          <cell r="G12">
            <v>0.37642206457999999</v>
          </cell>
          <cell r="H12">
            <v>23352.880841179362</v>
          </cell>
          <cell r="P12">
            <v>4</v>
          </cell>
          <cell r="Q12">
            <v>0.230802651</v>
          </cell>
          <cell r="R12">
            <v>14318.785517116796</v>
          </cell>
          <cell r="Z12">
            <v>6</v>
          </cell>
          <cell r="AA12">
            <v>0.39277488599999999</v>
          </cell>
          <cell r="AB12">
            <v>24367.39493578867</v>
          </cell>
          <cell r="AK12">
            <v>0.99999960158000001</v>
          </cell>
          <cell r="AL12">
            <v>62039.061294084822</v>
          </cell>
        </row>
        <row r="13">
          <cell r="D13" t="str">
            <v>ТП</v>
          </cell>
          <cell r="F13" t="str">
            <v>Свод</v>
          </cell>
          <cell r="G13" t="str">
            <v>Основная оплата труда произв.рабочих</v>
          </cell>
          <cell r="H13" t="str">
            <v>Дополнительная оплата труда произв.рабочих</v>
          </cell>
          <cell r="I13" t="str">
            <v>ЕСН с оплаты труда производственных рабочих</v>
          </cell>
          <cell r="J13" t="str">
            <v>Амортизация производственного оборудования</v>
          </cell>
          <cell r="K13" t="str">
            <v>Расходы по содерж.и экспл.оборудования</v>
          </cell>
          <cell r="L13" t="str">
            <v>Расх.по подг.и осв.произв. (пуск.расходы)</v>
          </cell>
          <cell r="M13" t="str">
            <v>Цеховые расходы</v>
          </cell>
          <cell r="N13" t="str">
            <v>Общепроизводственные расходы</v>
          </cell>
          <cell r="P13" t="str">
            <v>Свод</v>
          </cell>
          <cell r="Q13" t="str">
            <v>Основная оплата труда произв.рабочих</v>
          </cell>
          <cell r="R13" t="str">
            <v>Дополнительная оплата труда произв.рабочих</v>
          </cell>
          <cell r="S13" t="str">
            <v>ЕСН с оплаты труда производственных рабочих</v>
          </cell>
          <cell r="T13" t="str">
            <v>Амортизация производственного оборудования</v>
          </cell>
          <cell r="U13" t="str">
            <v>Расходы по содерж.и экспл.оборудования</v>
          </cell>
          <cell r="V13" t="str">
            <v>Расх.по подг.и осв.произв. (пуск.расходы)</v>
          </cell>
          <cell r="W13" t="str">
            <v>Цеховые расходы</v>
          </cell>
          <cell r="X13" t="str">
            <v>Общепроизводственные расходы</v>
          </cell>
          <cell r="Z13" t="str">
            <v>Свод</v>
          </cell>
          <cell r="AA13" t="str">
            <v>Основная оплата труда произв.рабочих</v>
          </cell>
          <cell r="AB13" t="str">
            <v>Дополнительная оплата труда произв.рабочих</v>
          </cell>
          <cell r="AC13" t="str">
            <v>ЕСН с оплаты труда производственных рабочих</v>
          </cell>
          <cell r="AD13" t="str">
            <v>Амортизация производственного оборудования</v>
          </cell>
          <cell r="AE13" t="str">
            <v>Расходы по содерж.и экспл.оборудования</v>
          </cell>
          <cell r="AF13" t="str">
            <v>Расх.по подг.и осв.произв. (пуск.расходы)</v>
          </cell>
          <cell r="AG13" t="str">
            <v>Цеховые расходы</v>
          </cell>
          <cell r="AH13" t="str">
            <v>Общепроизводственные расходы</v>
          </cell>
          <cell r="AJ13" t="str">
            <v>Свод</v>
          </cell>
          <cell r="AK13" t="str">
            <v>Основная оплата труда произв.рабочих</v>
          </cell>
          <cell r="AL13" t="str">
            <v>Дополнительная оплата труда произв.рабочих</v>
          </cell>
          <cell r="AM13" t="str">
            <v>ЕСН с оплаты труда производственных рабочих</v>
          </cell>
          <cell r="AN13" t="str">
            <v>Амортизация производственного оборудования</v>
          </cell>
          <cell r="AO13" t="str">
            <v>Расходы по содерж.и экспл.оборудования</v>
          </cell>
          <cell r="AP13" t="str">
            <v>Расх.по подг.и осв.произв. (пуск.расходы)</v>
          </cell>
          <cell r="AQ13" t="str">
            <v>Цеховые расходы</v>
          </cell>
          <cell r="AR13" t="str">
            <v>Общепроизводственные расходы</v>
          </cell>
        </row>
        <row r="14">
          <cell r="C14" t="str">
            <v>Затраты на производство и реализацию продукции (услуг), всего</v>
          </cell>
          <cell r="D14">
            <v>62039.08601169748</v>
          </cell>
          <cell r="E14">
            <v>6.6590301423275378E-2</v>
          </cell>
          <cell r="F14">
            <v>23771.178440178075</v>
          </cell>
          <cell r="G14">
            <v>0</v>
          </cell>
          <cell r="H14">
            <v>0</v>
          </cell>
          <cell r="I14">
            <v>0</v>
          </cell>
          <cell r="J14">
            <v>970.64154900282801</v>
          </cell>
          <cell r="K14">
            <v>0</v>
          </cell>
          <cell r="L14">
            <v>0</v>
          </cell>
          <cell r="M14">
            <v>2212.1312579643668</v>
          </cell>
          <cell r="N14">
            <v>20588.405633210881</v>
          </cell>
          <cell r="P14">
            <v>17605.520061210787</v>
          </cell>
          <cell r="Q14">
            <v>0</v>
          </cell>
          <cell r="R14">
            <v>0</v>
          </cell>
          <cell r="S14">
            <v>0</v>
          </cell>
          <cell r="T14">
            <v>595.1474787498471</v>
          </cell>
          <cell r="U14">
            <v>0</v>
          </cell>
          <cell r="V14">
            <v>0</v>
          </cell>
          <cell r="W14">
            <v>2390.5137213921248</v>
          </cell>
          <cell r="X14">
            <v>14619.858861068815</v>
          </cell>
          <cell r="Z14">
            <v>20662.320920007198</v>
          </cell>
          <cell r="AA14">
            <v>154.21431348579407</v>
          </cell>
          <cell r="AB14">
            <v>0</v>
          </cell>
          <cell r="AC14">
            <v>40.095721506306461</v>
          </cell>
          <cell r="AD14">
            <v>1012.8089175161103</v>
          </cell>
          <cell r="AE14">
            <v>0.8</v>
          </cell>
          <cell r="AF14">
            <v>0</v>
          </cell>
          <cell r="AG14">
            <v>2016.7845238087752</v>
          </cell>
          <cell r="AH14">
            <v>17437.617443690211</v>
          </cell>
          <cell r="AJ14">
            <v>62039.019421396057</v>
          </cell>
          <cell r="AK14">
            <v>154.21431348579407</v>
          </cell>
          <cell r="AL14">
            <v>0</v>
          </cell>
          <cell r="AM14">
            <v>40.095721506306461</v>
          </cell>
          <cell r="AN14">
            <v>2578.5979452687852</v>
          </cell>
          <cell r="AO14">
            <v>0.8</v>
          </cell>
          <cell r="AP14">
            <v>0</v>
          </cell>
          <cell r="AQ14">
            <v>6619.4295031652673</v>
          </cell>
          <cell r="AR14">
            <v>52645.881937969905</v>
          </cell>
        </row>
        <row r="15">
          <cell r="C15" t="str">
            <v xml:space="preserve">Материальные затраты </v>
          </cell>
          <cell r="D15">
            <v>3644.99</v>
          </cell>
          <cell r="E15">
            <v>0</v>
          </cell>
          <cell r="F15">
            <v>1266.57</v>
          </cell>
          <cell r="G15">
            <v>0</v>
          </cell>
          <cell r="H15">
            <v>0</v>
          </cell>
          <cell r="I15">
            <v>0</v>
          </cell>
          <cell r="J15">
            <v>0</v>
          </cell>
          <cell r="K15">
            <v>0</v>
          </cell>
          <cell r="L15">
            <v>0</v>
          </cell>
          <cell r="M15">
            <v>1078.5999999999999</v>
          </cell>
          <cell r="N15">
            <v>187.97</v>
          </cell>
          <cell r="P15">
            <v>1266.57</v>
          </cell>
          <cell r="Q15">
            <v>0</v>
          </cell>
          <cell r="R15">
            <v>0</v>
          </cell>
          <cell r="S15">
            <v>0</v>
          </cell>
          <cell r="T15">
            <v>0</v>
          </cell>
          <cell r="U15">
            <v>0</v>
          </cell>
          <cell r="V15">
            <v>0</v>
          </cell>
          <cell r="W15">
            <v>1078.5899999999999</v>
          </cell>
          <cell r="X15">
            <v>187.98000000000002</v>
          </cell>
          <cell r="Z15">
            <v>1111.8499999999999</v>
          </cell>
          <cell r="AA15">
            <v>0</v>
          </cell>
          <cell r="AB15">
            <v>0</v>
          </cell>
          <cell r="AC15">
            <v>0</v>
          </cell>
          <cell r="AD15">
            <v>0</v>
          </cell>
          <cell r="AE15">
            <v>0</v>
          </cell>
          <cell r="AF15">
            <v>0</v>
          </cell>
          <cell r="AG15">
            <v>1078.58</v>
          </cell>
          <cell r="AH15">
            <v>33.270000000000003</v>
          </cell>
          <cell r="AJ15">
            <v>3644.99</v>
          </cell>
          <cell r="AK15">
            <v>0</v>
          </cell>
          <cell r="AL15">
            <v>0</v>
          </cell>
          <cell r="AM15">
            <v>0</v>
          </cell>
          <cell r="AN15">
            <v>0</v>
          </cell>
          <cell r="AO15">
            <v>0</v>
          </cell>
          <cell r="AP15">
            <v>0</v>
          </cell>
          <cell r="AQ15">
            <v>3235.77</v>
          </cell>
          <cell r="AR15">
            <v>409.22</v>
          </cell>
        </row>
        <row r="16">
          <cell r="C16" t="str">
            <v>Энергия на   хоз.  нужды</v>
          </cell>
          <cell r="D16">
            <v>99.8</v>
          </cell>
          <cell r="E16">
            <v>0</v>
          </cell>
          <cell r="F16">
            <v>33.26</v>
          </cell>
          <cell r="N16">
            <v>33.26</v>
          </cell>
          <cell r="P16">
            <v>33.270000000000003</v>
          </cell>
          <cell r="X16">
            <v>33.270000000000003</v>
          </cell>
          <cell r="Z16">
            <v>33.270000000000003</v>
          </cell>
          <cell r="AH16">
            <v>33.270000000000003</v>
          </cell>
          <cell r="AJ16">
            <v>99.800000000000011</v>
          </cell>
          <cell r="AK16">
            <v>0</v>
          </cell>
          <cell r="AL16">
            <v>0</v>
          </cell>
          <cell r="AM16">
            <v>0</v>
          </cell>
          <cell r="AN16">
            <v>0</v>
          </cell>
          <cell r="AO16">
            <v>0</v>
          </cell>
          <cell r="AP16">
            <v>0</v>
          </cell>
          <cell r="AQ16">
            <v>0</v>
          </cell>
          <cell r="AR16">
            <v>99.800000000000011</v>
          </cell>
        </row>
        <row r="17">
          <cell r="C17" t="str">
            <v>Cырье и материалы</v>
          </cell>
          <cell r="D17">
            <v>3545.19</v>
          </cell>
          <cell r="E17">
            <v>0</v>
          </cell>
          <cell r="F17">
            <v>1233.31</v>
          </cell>
          <cell r="G17">
            <v>0</v>
          </cell>
          <cell r="H17">
            <v>0</v>
          </cell>
          <cell r="I17">
            <v>0</v>
          </cell>
          <cell r="J17">
            <v>0</v>
          </cell>
          <cell r="K17">
            <v>0</v>
          </cell>
          <cell r="L17">
            <v>0</v>
          </cell>
          <cell r="M17">
            <v>1078.5999999999999</v>
          </cell>
          <cell r="N17">
            <v>154.71</v>
          </cell>
          <cell r="P17">
            <v>1233.3</v>
          </cell>
          <cell r="Q17">
            <v>0</v>
          </cell>
          <cell r="R17">
            <v>0</v>
          </cell>
          <cell r="S17">
            <v>0</v>
          </cell>
          <cell r="T17">
            <v>0</v>
          </cell>
          <cell r="U17">
            <v>0</v>
          </cell>
          <cell r="V17">
            <v>0</v>
          </cell>
          <cell r="W17">
            <v>1078.5899999999999</v>
          </cell>
          <cell r="X17">
            <v>154.71</v>
          </cell>
          <cell r="Z17">
            <v>1078.58</v>
          </cell>
          <cell r="AA17">
            <v>0</v>
          </cell>
          <cell r="AB17">
            <v>0</v>
          </cell>
          <cell r="AC17">
            <v>0</v>
          </cell>
          <cell r="AD17">
            <v>0</v>
          </cell>
          <cell r="AE17">
            <v>0</v>
          </cell>
          <cell r="AF17">
            <v>0</v>
          </cell>
          <cell r="AG17">
            <v>1078.58</v>
          </cell>
          <cell r="AH17">
            <v>0</v>
          </cell>
          <cell r="AJ17">
            <v>3545.19</v>
          </cell>
          <cell r="AK17">
            <v>0</v>
          </cell>
          <cell r="AL17">
            <v>0</v>
          </cell>
          <cell r="AM17">
            <v>0</v>
          </cell>
          <cell r="AN17">
            <v>0</v>
          </cell>
          <cell r="AO17">
            <v>0</v>
          </cell>
          <cell r="AP17">
            <v>0</v>
          </cell>
          <cell r="AQ17">
            <v>3235.77</v>
          </cell>
          <cell r="AR17">
            <v>309.42</v>
          </cell>
        </row>
        <row r="18">
          <cell r="C18" t="str">
            <v>в т.ч.  Материалы</v>
          </cell>
          <cell r="D18">
            <v>1898.52</v>
          </cell>
          <cell r="E18">
            <v>0</v>
          </cell>
          <cell r="F18">
            <v>684.41000000000008</v>
          </cell>
          <cell r="G18">
            <v>0</v>
          </cell>
          <cell r="H18">
            <v>0</v>
          </cell>
          <cell r="I18">
            <v>0</v>
          </cell>
          <cell r="J18">
            <v>0</v>
          </cell>
          <cell r="K18">
            <v>0</v>
          </cell>
          <cell r="L18">
            <v>0</v>
          </cell>
          <cell r="M18">
            <v>529.70000000000005</v>
          </cell>
          <cell r="N18">
            <v>154.71</v>
          </cell>
          <cell r="P18">
            <v>684.41000000000008</v>
          </cell>
          <cell r="Q18">
            <v>0</v>
          </cell>
          <cell r="R18">
            <v>0</v>
          </cell>
          <cell r="S18">
            <v>0</v>
          </cell>
          <cell r="T18">
            <v>0</v>
          </cell>
          <cell r="U18">
            <v>0</v>
          </cell>
          <cell r="V18">
            <v>0</v>
          </cell>
          <cell r="W18">
            <v>529.70000000000005</v>
          </cell>
          <cell r="X18">
            <v>154.71</v>
          </cell>
          <cell r="Z18">
            <v>529.70000000000005</v>
          </cell>
          <cell r="AA18">
            <v>0</v>
          </cell>
          <cell r="AB18">
            <v>0</v>
          </cell>
          <cell r="AC18">
            <v>0</v>
          </cell>
          <cell r="AD18">
            <v>0</v>
          </cell>
          <cell r="AE18">
            <v>0</v>
          </cell>
          <cell r="AF18">
            <v>0</v>
          </cell>
          <cell r="AG18">
            <v>529.70000000000005</v>
          </cell>
          <cell r="AH18">
            <v>0</v>
          </cell>
          <cell r="AJ18">
            <v>1898.5200000000002</v>
          </cell>
          <cell r="AK18">
            <v>0</v>
          </cell>
          <cell r="AL18">
            <v>0</v>
          </cell>
          <cell r="AM18">
            <v>0</v>
          </cell>
          <cell r="AN18">
            <v>0</v>
          </cell>
          <cell r="AO18">
            <v>0</v>
          </cell>
          <cell r="AP18">
            <v>0</v>
          </cell>
          <cell r="AQ18">
            <v>1589.1000000000001</v>
          </cell>
          <cell r="AR18">
            <v>309.42</v>
          </cell>
        </row>
        <row r="19">
          <cell r="C19" t="str">
            <v>материалы на ремонт</v>
          </cell>
          <cell r="D19">
            <v>0</v>
          </cell>
          <cell r="E19">
            <v>0</v>
          </cell>
          <cell r="F19">
            <v>0</v>
          </cell>
          <cell r="P19">
            <v>0</v>
          </cell>
          <cell r="Z19">
            <v>0</v>
          </cell>
          <cell r="AJ19">
            <v>0</v>
          </cell>
          <cell r="AK19">
            <v>0</v>
          </cell>
          <cell r="AL19">
            <v>0</v>
          </cell>
          <cell r="AM19">
            <v>0</v>
          </cell>
          <cell r="AN19">
            <v>0</v>
          </cell>
          <cell r="AO19">
            <v>0</v>
          </cell>
          <cell r="AP19">
            <v>0</v>
          </cell>
          <cell r="AQ19">
            <v>0</v>
          </cell>
          <cell r="AR19">
            <v>0</v>
          </cell>
        </row>
        <row r="20">
          <cell r="C20" t="str">
            <v>материалы АСУ</v>
          </cell>
          <cell r="D20">
            <v>96.48</v>
          </cell>
          <cell r="E20">
            <v>0</v>
          </cell>
          <cell r="F20">
            <v>48.240000000000009</v>
          </cell>
          <cell r="N20">
            <v>48.240000000000009</v>
          </cell>
          <cell r="P20">
            <v>48.240000000000009</v>
          </cell>
          <cell r="X20">
            <v>48.240000000000009</v>
          </cell>
          <cell r="Z20">
            <v>0</v>
          </cell>
          <cell r="AJ20">
            <v>96.480000000000018</v>
          </cell>
          <cell r="AK20">
            <v>0</v>
          </cell>
          <cell r="AL20">
            <v>0</v>
          </cell>
          <cell r="AM20">
            <v>0</v>
          </cell>
          <cell r="AN20">
            <v>0</v>
          </cell>
          <cell r="AO20">
            <v>0</v>
          </cell>
          <cell r="AP20">
            <v>0</v>
          </cell>
          <cell r="AQ20">
            <v>0</v>
          </cell>
          <cell r="AR20">
            <v>96.480000000000018</v>
          </cell>
        </row>
        <row r="21">
          <cell r="C21" t="str">
            <v>материалы РЗА</v>
          </cell>
          <cell r="D21">
            <v>0</v>
          </cell>
          <cell r="E21">
            <v>0</v>
          </cell>
          <cell r="F21">
            <v>0</v>
          </cell>
          <cell r="P21">
            <v>0</v>
          </cell>
          <cell r="Z21">
            <v>0</v>
          </cell>
          <cell r="AJ21">
            <v>0</v>
          </cell>
          <cell r="AK21">
            <v>0</v>
          </cell>
          <cell r="AL21">
            <v>0</v>
          </cell>
          <cell r="AM21">
            <v>0</v>
          </cell>
          <cell r="AN21">
            <v>0</v>
          </cell>
          <cell r="AO21">
            <v>0</v>
          </cell>
          <cell r="AP21">
            <v>0</v>
          </cell>
          <cell r="AQ21">
            <v>0</v>
          </cell>
          <cell r="AR21">
            <v>0</v>
          </cell>
        </row>
        <row r="22">
          <cell r="C22" t="str">
            <v>материалы на технич.эксплуатацию</v>
          </cell>
          <cell r="D22">
            <v>0</v>
          </cell>
          <cell r="E22">
            <v>0</v>
          </cell>
          <cell r="F22">
            <v>0</v>
          </cell>
          <cell r="P22">
            <v>0</v>
          </cell>
          <cell r="Z22">
            <v>0</v>
          </cell>
          <cell r="AJ22">
            <v>0</v>
          </cell>
          <cell r="AK22">
            <v>0</v>
          </cell>
          <cell r="AL22">
            <v>0</v>
          </cell>
          <cell r="AM22">
            <v>0</v>
          </cell>
          <cell r="AN22">
            <v>0</v>
          </cell>
          <cell r="AO22">
            <v>0</v>
          </cell>
          <cell r="AP22">
            <v>0</v>
          </cell>
          <cell r="AQ22">
            <v>0</v>
          </cell>
          <cell r="AR22">
            <v>0</v>
          </cell>
        </row>
        <row r="23">
          <cell r="C23" t="str">
            <v>материалы СДТУ</v>
          </cell>
          <cell r="D23">
            <v>0</v>
          </cell>
          <cell r="E23">
            <v>0</v>
          </cell>
          <cell r="F23">
            <v>0</v>
          </cell>
          <cell r="P23">
            <v>0</v>
          </cell>
          <cell r="Z23">
            <v>0</v>
          </cell>
          <cell r="AJ23">
            <v>0</v>
          </cell>
          <cell r="AK23">
            <v>0</v>
          </cell>
          <cell r="AL23">
            <v>0</v>
          </cell>
          <cell r="AM23">
            <v>0</v>
          </cell>
          <cell r="AN23">
            <v>0</v>
          </cell>
          <cell r="AO23">
            <v>0</v>
          </cell>
          <cell r="AP23">
            <v>0</v>
          </cell>
          <cell r="AQ23">
            <v>0</v>
          </cell>
          <cell r="AR23">
            <v>0</v>
          </cell>
        </row>
        <row r="24">
          <cell r="C24" t="str">
            <v>материалы по ОТ и ТБ</v>
          </cell>
          <cell r="D24">
            <v>1381.68</v>
          </cell>
          <cell r="E24">
            <v>0</v>
          </cell>
          <cell r="F24">
            <v>460.56</v>
          </cell>
          <cell r="M24">
            <v>460.56</v>
          </cell>
          <cell r="P24">
            <v>460.56</v>
          </cell>
          <cell r="W24">
            <v>460.56</v>
          </cell>
          <cell r="Z24">
            <v>460.56</v>
          </cell>
          <cell r="AG24">
            <v>460.56</v>
          </cell>
          <cell r="AJ24">
            <v>1381.68</v>
          </cell>
          <cell r="AK24">
            <v>0</v>
          </cell>
          <cell r="AL24">
            <v>0</v>
          </cell>
          <cell r="AM24">
            <v>0</v>
          </cell>
          <cell r="AN24">
            <v>0</v>
          </cell>
          <cell r="AO24">
            <v>0</v>
          </cell>
          <cell r="AP24">
            <v>0</v>
          </cell>
          <cell r="AQ24">
            <v>1381.68</v>
          </cell>
          <cell r="AR24">
            <v>0</v>
          </cell>
        </row>
        <row r="25">
          <cell r="C25" t="str">
            <v>материалы ОГО, ЧС и МР</v>
          </cell>
          <cell r="D25">
            <v>0</v>
          </cell>
          <cell r="E25">
            <v>0</v>
          </cell>
          <cell r="F25">
            <v>0</v>
          </cell>
          <cell r="P25">
            <v>0</v>
          </cell>
          <cell r="Z25">
            <v>0</v>
          </cell>
          <cell r="AJ25">
            <v>0</v>
          </cell>
          <cell r="AK25">
            <v>0</v>
          </cell>
          <cell r="AL25">
            <v>0</v>
          </cell>
          <cell r="AM25">
            <v>0</v>
          </cell>
          <cell r="AN25">
            <v>0</v>
          </cell>
          <cell r="AO25">
            <v>0</v>
          </cell>
          <cell r="AP25">
            <v>0</v>
          </cell>
          <cell r="AQ25">
            <v>0</v>
          </cell>
          <cell r="AR25">
            <v>0</v>
          </cell>
        </row>
        <row r="26">
          <cell r="C26" t="str">
            <v>прочие материалы</v>
          </cell>
          <cell r="D26">
            <v>420.36</v>
          </cell>
          <cell r="E26">
            <v>0</v>
          </cell>
          <cell r="F26">
            <v>175.61</v>
          </cell>
          <cell r="M26">
            <v>69.14</v>
          </cell>
          <cell r="N26">
            <v>106.47</v>
          </cell>
          <cell r="P26">
            <v>175.61</v>
          </cell>
          <cell r="W26">
            <v>69.14</v>
          </cell>
          <cell r="X26">
            <v>106.47</v>
          </cell>
          <cell r="Z26">
            <v>69.14</v>
          </cell>
          <cell r="AG26">
            <v>69.14</v>
          </cell>
          <cell r="AJ26">
            <v>420.36</v>
          </cell>
          <cell r="AK26">
            <v>0</v>
          </cell>
          <cell r="AL26">
            <v>0</v>
          </cell>
          <cell r="AM26">
            <v>0</v>
          </cell>
          <cell r="AN26">
            <v>0</v>
          </cell>
          <cell r="AO26">
            <v>0</v>
          </cell>
          <cell r="AP26">
            <v>0</v>
          </cell>
          <cell r="AQ26">
            <v>207.42000000000002</v>
          </cell>
          <cell r="AR26">
            <v>212.94</v>
          </cell>
        </row>
        <row r="27">
          <cell r="C27" t="str">
            <v>в т.ч.  ГСМ</v>
          </cell>
          <cell r="D27">
            <v>1646.67</v>
          </cell>
          <cell r="E27">
            <v>0</v>
          </cell>
          <cell r="F27">
            <v>548.89999999999986</v>
          </cell>
          <cell r="G27">
            <v>0</v>
          </cell>
          <cell r="H27">
            <v>0</v>
          </cell>
          <cell r="I27">
            <v>0</v>
          </cell>
          <cell r="J27">
            <v>0</v>
          </cell>
          <cell r="K27">
            <v>0</v>
          </cell>
          <cell r="L27">
            <v>0</v>
          </cell>
          <cell r="M27">
            <v>548.89999999999986</v>
          </cell>
          <cell r="N27">
            <v>0</v>
          </cell>
          <cell r="P27">
            <v>548.88999999999987</v>
          </cell>
          <cell r="Q27">
            <v>0</v>
          </cell>
          <cell r="R27">
            <v>0</v>
          </cell>
          <cell r="S27">
            <v>0</v>
          </cell>
          <cell r="T27">
            <v>0</v>
          </cell>
          <cell r="U27">
            <v>0</v>
          </cell>
          <cell r="V27">
            <v>0</v>
          </cell>
          <cell r="W27">
            <v>548.88999999999987</v>
          </cell>
          <cell r="X27">
            <v>0</v>
          </cell>
          <cell r="Z27">
            <v>548.87999999999988</v>
          </cell>
          <cell r="AA27">
            <v>0</v>
          </cell>
          <cell r="AB27">
            <v>0</v>
          </cell>
          <cell r="AC27">
            <v>0</v>
          </cell>
          <cell r="AD27">
            <v>0</v>
          </cell>
          <cell r="AE27">
            <v>0</v>
          </cell>
          <cell r="AF27">
            <v>0</v>
          </cell>
          <cell r="AG27">
            <v>548.87999999999988</v>
          </cell>
          <cell r="AH27">
            <v>0</v>
          </cell>
          <cell r="AJ27">
            <v>1646.6699999999998</v>
          </cell>
          <cell r="AK27">
            <v>0</v>
          </cell>
          <cell r="AL27">
            <v>0</v>
          </cell>
          <cell r="AM27">
            <v>0</v>
          </cell>
          <cell r="AN27">
            <v>0</v>
          </cell>
          <cell r="AO27">
            <v>0</v>
          </cell>
          <cell r="AP27">
            <v>0</v>
          </cell>
          <cell r="AQ27">
            <v>1646.6699999999998</v>
          </cell>
          <cell r="AR27">
            <v>0</v>
          </cell>
        </row>
        <row r="28">
          <cell r="C28" t="str">
            <v>бензин</v>
          </cell>
          <cell r="D28">
            <v>1334.99</v>
          </cell>
          <cell r="E28">
            <v>0</v>
          </cell>
          <cell r="F28">
            <v>444.99999999999989</v>
          </cell>
          <cell r="M28">
            <v>444.99999999999989</v>
          </cell>
          <cell r="P28">
            <v>444.99999999999989</v>
          </cell>
          <cell r="W28">
            <v>444.99999999999989</v>
          </cell>
          <cell r="Z28">
            <v>444.9899999999999</v>
          </cell>
          <cell r="AG28">
            <v>444.9899999999999</v>
          </cell>
          <cell r="AJ28">
            <v>1334.9899999999998</v>
          </cell>
          <cell r="AK28">
            <v>0</v>
          </cell>
          <cell r="AL28">
            <v>0</v>
          </cell>
          <cell r="AM28">
            <v>0</v>
          </cell>
          <cell r="AN28">
            <v>0</v>
          </cell>
          <cell r="AO28">
            <v>0</v>
          </cell>
          <cell r="AP28">
            <v>0</v>
          </cell>
          <cell r="AQ28">
            <v>1334.9899999999998</v>
          </cell>
          <cell r="AR28">
            <v>0</v>
          </cell>
        </row>
        <row r="29">
          <cell r="C29" t="str">
            <v>дизтопливо</v>
          </cell>
          <cell r="D29">
            <v>224.68</v>
          </cell>
          <cell r="E29">
            <v>0</v>
          </cell>
          <cell r="F29">
            <v>74.900000000000006</v>
          </cell>
          <cell r="M29">
            <v>74.900000000000006</v>
          </cell>
          <cell r="P29">
            <v>74.89</v>
          </cell>
          <cell r="W29">
            <v>74.89</v>
          </cell>
          <cell r="Z29">
            <v>74.89</v>
          </cell>
          <cell r="AG29">
            <v>74.89</v>
          </cell>
          <cell r="AJ29">
            <v>224.68</v>
          </cell>
          <cell r="AK29">
            <v>0</v>
          </cell>
          <cell r="AL29">
            <v>0</v>
          </cell>
          <cell r="AM29">
            <v>0</v>
          </cell>
          <cell r="AN29">
            <v>0</v>
          </cell>
          <cell r="AO29">
            <v>0</v>
          </cell>
          <cell r="AP29">
            <v>0</v>
          </cell>
          <cell r="AQ29">
            <v>224.68</v>
          </cell>
          <cell r="AR29">
            <v>0</v>
          </cell>
        </row>
        <row r="30">
          <cell r="C30" t="str">
            <v>масла</v>
          </cell>
          <cell r="D30">
            <v>87</v>
          </cell>
          <cell r="E30">
            <v>0</v>
          </cell>
          <cell r="F30">
            <v>29</v>
          </cell>
          <cell r="M30">
            <v>29</v>
          </cell>
          <cell r="P30">
            <v>29</v>
          </cell>
          <cell r="W30">
            <v>29</v>
          </cell>
          <cell r="Z30">
            <v>29</v>
          </cell>
          <cell r="AG30">
            <v>29</v>
          </cell>
          <cell r="AJ30">
            <v>87</v>
          </cell>
          <cell r="AK30">
            <v>0</v>
          </cell>
          <cell r="AL30">
            <v>0</v>
          </cell>
          <cell r="AM30">
            <v>0</v>
          </cell>
          <cell r="AN30">
            <v>0</v>
          </cell>
          <cell r="AO30">
            <v>0</v>
          </cell>
          <cell r="AP30">
            <v>0</v>
          </cell>
          <cell r="AQ30">
            <v>87</v>
          </cell>
          <cell r="AR30">
            <v>0</v>
          </cell>
        </row>
        <row r="31">
          <cell r="C31" t="str">
            <v>прочее</v>
          </cell>
          <cell r="D31">
            <v>0</v>
          </cell>
          <cell r="E31">
            <v>0</v>
          </cell>
          <cell r="F31">
            <v>0</v>
          </cell>
          <cell r="P31">
            <v>0</v>
          </cell>
          <cell r="Z31">
            <v>0</v>
          </cell>
          <cell r="AJ31">
            <v>0</v>
          </cell>
          <cell r="AK31">
            <v>0</v>
          </cell>
          <cell r="AL31">
            <v>0</v>
          </cell>
          <cell r="AM31">
            <v>0</v>
          </cell>
          <cell r="AN31">
            <v>0</v>
          </cell>
          <cell r="AO31">
            <v>0</v>
          </cell>
          <cell r="AP31">
            <v>0</v>
          </cell>
          <cell r="AQ31">
            <v>0</v>
          </cell>
          <cell r="AR31">
            <v>0</v>
          </cell>
        </row>
        <row r="32">
          <cell r="C32" t="str">
            <v xml:space="preserve">Работы и услуги производственного характера  </v>
          </cell>
          <cell r="D32">
            <v>0</v>
          </cell>
          <cell r="E32">
            <v>0</v>
          </cell>
          <cell r="F32">
            <v>0</v>
          </cell>
          <cell r="G32">
            <v>0</v>
          </cell>
          <cell r="H32">
            <v>0</v>
          </cell>
          <cell r="I32">
            <v>0</v>
          </cell>
          <cell r="J32">
            <v>0</v>
          </cell>
          <cell r="K32">
            <v>0</v>
          </cell>
          <cell r="L32">
            <v>0</v>
          </cell>
          <cell r="M32">
            <v>0</v>
          </cell>
          <cell r="N32">
            <v>0</v>
          </cell>
          <cell r="P32">
            <v>0</v>
          </cell>
          <cell r="Q32">
            <v>0</v>
          </cell>
          <cell r="R32">
            <v>0</v>
          </cell>
          <cell r="S32">
            <v>0</v>
          </cell>
          <cell r="T32">
            <v>0</v>
          </cell>
          <cell r="U32">
            <v>0</v>
          </cell>
          <cell r="V32">
            <v>0</v>
          </cell>
          <cell r="W32">
            <v>0</v>
          </cell>
          <cell r="X32">
            <v>0</v>
          </cell>
          <cell r="Z32">
            <v>0</v>
          </cell>
          <cell r="AA32">
            <v>0</v>
          </cell>
          <cell r="AB32">
            <v>0</v>
          </cell>
          <cell r="AC32">
            <v>0</v>
          </cell>
          <cell r="AD32">
            <v>0</v>
          </cell>
          <cell r="AE32">
            <v>0</v>
          </cell>
          <cell r="AF32">
            <v>0</v>
          </cell>
          <cell r="AG32">
            <v>0</v>
          </cell>
          <cell r="AH32">
            <v>0</v>
          </cell>
          <cell r="AJ32">
            <v>0</v>
          </cell>
          <cell r="AK32">
            <v>0</v>
          </cell>
          <cell r="AL32">
            <v>0</v>
          </cell>
          <cell r="AM32">
            <v>0</v>
          </cell>
          <cell r="AN32">
            <v>0</v>
          </cell>
          <cell r="AO32">
            <v>0</v>
          </cell>
          <cell r="AP32">
            <v>0</v>
          </cell>
          <cell r="AQ32">
            <v>0</v>
          </cell>
          <cell r="AR32">
            <v>0</v>
          </cell>
        </row>
        <row r="33">
          <cell r="C33" t="str">
            <v>Услуги подрядных организаций по ремонту ОС</v>
          </cell>
          <cell r="D33">
            <v>0</v>
          </cell>
          <cell r="E33">
            <v>0</v>
          </cell>
          <cell r="F33">
            <v>0</v>
          </cell>
          <cell r="P33">
            <v>0</v>
          </cell>
          <cell r="Z33">
            <v>0</v>
          </cell>
          <cell r="AJ33">
            <v>0</v>
          </cell>
          <cell r="AK33">
            <v>0</v>
          </cell>
          <cell r="AL33">
            <v>0</v>
          </cell>
          <cell r="AM33">
            <v>0</v>
          </cell>
          <cell r="AN33">
            <v>0</v>
          </cell>
          <cell r="AO33">
            <v>0</v>
          </cell>
          <cell r="AP33">
            <v>0</v>
          </cell>
          <cell r="AQ33">
            <v>0</v>
          </cell>
          <cell r="AR33">
            <v>0</v>
          </cell>
        </row>
        <row r="34">
          <cell r="C34" t="str">
            <v>Транспортные услуги</v>
          </cell>
          <cell r="D34">
            <v>0</v>
          </cell>
          <cell r="E34">
            <v>0</v>
          </cell>
          <cell r="F34">
            <v>0</v>
          </cell>
          <cell r="G34">
            <v>0</v>
          </cell>
          <cell r="H34">
            <v>0</v>
          </cell>
          <cell r="I34">
            <v>0</v>
          </cell>
          <cell r="J34">
            <v>0</v>
          </cell>
          <cell r="K34">
            <v>0</v>
          </cell>
          <cell r="L34">
            <v>0</v>
          </cell>
          <cell r="M34">
            <v>0</v>
          </cell>
          <cell r="N34">
            <v>0</v>
          </cell>
          <cell r="P34">
            <v>0</v>
          </cell>
          <cell r="Q34">
            <v>0</v>
          </cell>
          <cell r="R34">
            <v>0</v>
          </cell>
          <cell r="S34">
            <v>0</v>
          </cell>
          <cell r="T34">
            <v>0</v>
          </cell>
          <cell r="U34">
            <v>0</v>
          </cell>
          <cell r="V34">
            <v>0</v>
          </cell>
          <cell r="W34">
            <v>0</v>
          </cell>
          <cell r="X34">
            <v>0</v>
          </cell>
          <cell r="Z34">
            <v>0</v>
          </cell>
          <cell r="AA34">
            <v>0</v>
          </cell>
          <cell r="AB34">
            <v>0</v>
          </cell>
          <cell r="AC34">
            <v>0</v>
          </cell>
          <cell r="AD34">
            <v>0</v>
          </cell>
          <cell r="AE34">
            <v>0</v>
          </cell>
          <cell r="AF34">
            <v>0</v>
          </cell>
          <cell r="AG34">
            <v>0</v>
          </cell>
          <cell r="AH34">
            <v>0</v>
          </cell>
          <cell r="AJ34">
            <v>0</v>
          </cell>
          <cell r="AK34">
            <v>0</v>
          </cell>
          <cell r="AL34">
            <v>0</v>
          </cell>
          <cell r="AM34">
            <v>0</v>
          </cell>
          <cell r="AN34">
            <v>0</v>
          </cell>
          <cell r="AO34">
            <v>0</v>
          </cell>
          <cell r="AP34">
            <v>0</v>
          </cell>
          <cell r="AQ34">
            <v>0</v>
          </cell>
          <cell r="AR34">
            <v>0</v>
          </cell>
        </row>
        <row r="35">
          <cell r="C35" t="str">
            <v>Автоуслуги по перевозке грузов</v>
          </cell>
          <cell r="D35">
            <v>0</v>
          </cell>
          <cell r="E35">
            <v>0</v>
          </cell>
          <cell r="F35">
            <v>0</v>
          </cell>
          <cell r="P35">
            <v>0</v>
          </cell>
          <cell r="Z35">
            <v>0</v>
          </cell>
          <cell r="AJ35">
            <v>0</v>
          </cell>
          <cell r="AK35">
            <v>0</v>
          </cell>
          <cell r="AL35">
            <v>0</v>
          </cell>
          <cell r="AM35">
            <v>0</v>
          </cell>
          <cell r="AN35">
            <v>0</v>
          </cell>
          <cell r="AO35">
            <v>0</v>
          </cell>
          <cell r="AP35">
            <v>0</v>
          </cell>
          <cell r="AQ35">
            <v>0</v>
          </cell>
          <cell r="AR35">
            <v>0</v>
          </cell>
        </row>
        <row r="36">
          <cell r="C36" t="str">
            <v>Ж/Д услуги по перевозке грузов</v>
          </cell>
          <cell r="D36">
            <v>0</v>
          </cell>
          <cell r="E36">
            <v>0</v>
          </cell>
          <cell r="F36">
            <v>0</v>
          </cell>
          <cell r="P36">
            <v>0</v>
          </cell>
          <cell r="Z36">
            <v>0</v>
          </cell>
          <cell r="AJ36">
            <v>0</v>
          </cell>
          <cell r="AK36">
            <v>0</v>
          </cell>
          <cell r="AL36">
            <v>0</v>
          </cell>
          <cell r="AM36">
            <v>0</v>
          </cell>
          <cell r="AN36">
            <v>0</v>
          </cell>
          <cell r="AO36">
            <v>0</v>
          </cell>
          <cell r="AP36">
            <v>0</v>
          </cell>
          <cell r="AQ36">
            <v>0</v>
          </cell>
          <cell r="AR36">
            <v>0</v>
          </cell>
        </row>
        <row r="37">
          <cell r="C37" t="str">
            <v>Услуги распределительных сетевых компаний</v>
          </cell>
          <cell r="D37">
            <v>0</v>
          </cell>
          <cell r="E37">
            <v>0</v>
          </cell>
          <cell r="F37">
            <v>0</v>
          </cell>
          <cell r="G37">
            <v>0</v>
          </cell>
          <cell r="H37">
            <v>0</v>
          </cell>
          <cell r="I37">
            <v>0</v>
          </cell>
          <cell r="J37">
            <v>0</v>
          </cell>
          <cell r="K37">
            <v>0</v>
          </cell>
          <cell r="L37">
            <v>0</v>
          </cell>
          <cell r="M37">
            <v>0</v>
          </cell>
          <cell r="N37">
            <v>0</v>
          </cell>
          <cell r="P37">
            <v>0</v>
          </cell>
          <cell r="Q37">
            <v>0</v>
          </cell>
          <cell r="R37">
            <v>0</v>
          </cell>
          <cell r="S37">
            <v>0</v>
          </cell>
          <cell r="T37">
            <v>0</v>
          </cell>
          <cell r="U37">
            <v>0</v>
          </cell>
          <cell r="V37">
            <v>0</v>
          </cell>
          <cell r="W37">
            <v>0</v>
          </cell>
          <cell r="X37">
            <v>0</v>
          </cell>
          <cell r="Z37">
            <v>0</v>
          </cell>
          <cell r="AA37">
            <v>0</v>
          </cell>
          <cell r="AB37">
            <v>0</v>
          </cell>
          <cell r="AC37">
            <v>0</v>
          </cell>
          <cell r="AD37">
            <v>0</v>
          </cell>
          <cell r="AE37">
            <v>0</v>
          </cell>
          <cell r="AF37">
            <v>0</v>
          </cell>
          <cell r="AG37">
            <v>0</v>
          </cell>
          <cell r="AH37">
            <v>0</v>
          </cell>
          <cell r="AJ37">
            <v>0</v>
          </cell>
          <cell r="AK37">
            <v>0</v>
          </cell>
          <cell r="AL37">
            <v>0</v>
          </cell>
          <cell r="AM37">
            <v>0</v>
          </cell>
          <cell r="AN37">
            <v>0</v>
          </cell>
          <cell r="AO37">
            <v>0</v>
          </cell>
          <cell r="AP37">
            <v>0</v>
          </cell>
          <cell r="AQ37">
            <v>0</v>
          </cell>
          <cell r="AR37">
            <v>0</v>
          </cell>
        </row>
        <row r="38">
          <cell r="C38" t="str">
            <v>Услуги ФСК</v>
          </cell>
          <cell r="D38">
            <v>0</v>
          </cell>
          <cell r="E38">
            <v>0</v>
          </cell>
          <cell r="F38">
            <v>0</v>
          </cell>
          <cell r="P38">
            <v>0</v>
          </cell>
          <cell r="Z38">
            <v>0</v>
          </cell>
          <cell r="AJ38">
            <v>0</v>
          </cell>
          <cell r="AK38">
            <v>0</v>
          </cell>
          <cell r="AL38">
            <v>0</v>
          </cell>
          <cell r="AM38">
            <v>0</v>
          </cell>
          <cell r="AN38">
            <v>0</v>
          </cell>
          <cell r="AO38">
            <v>0</v>
          </cell>
          <cell r="AP38">
            <v>0</v>
          </cell>
          <cell r="AQ38">
            <v>0</v>
          </cell>
          <cell r="AR38">
            <v>0</v>
          </cell>
        </row>
        <row r="39">
          <cell r="C39" t="str">
            <v>прочих сетевых компаний</v>
          </cell>
          <cell r="D39">
            <v>0</v>
          </cell>
          <cell r="E39">
            <v>0</v>
          </cell>
          <cell r="F39">
            <v>0</v>
          </cell>
          <cell r="P39">
            <v>0</v>
          </cell>
          <cell r="Z39">
            <v>0</v>
          </cell>
          <cell r="AJ39">
            <v>0</v>
          </cell>
          <cell r="AK39">
            <v>0</v>
          </cell>
          <cell r="AL39">
            <v>0</v>
          </cell>
          <cell r="AM39">
            <v>0</v>
          </cell>
          <cell r="AN39">
            <v>0</v>
          </cell>
          <cell r="AO39">
            <v>0</v>
          </cell>
          <cell r="AP39">
            <v>0</v>
          </cell>
          <cell r="AQ39">
            <v>0</v>
          </cell>
          <cell r="AR39">
            <v>0</v>
          </cell>
        </row>
        <row r="40">
          <cell r="C40" t="str">
            <v>Услуги по испытанию и поверке приборов</v>
          </cell>
          <cell r="D40">
            <v>0</v>
          </cell>
          <cell r="E40">
            <v>0</v>
          </cell>
          <cell r="F40">
            <v>0</v>
          </cell>
          <cell r="P40">
            <v>0</v>
          </cell>
          <cell r="Z40">
            <v>0</v>
          </cell>
          <cell r="AJ40">
            <v>0</v>
          </cell>
          <cell r="AK40">
            <v>0</v>
          </cell>
          <cell r="AL40">
            <v>0</v>
          </cell>
          <cell r="AM40">
            <v>0</v>
          </cell>
          <cell r="AN40">
            <v>0</v>
          </cell>
          <cell r="AO40">
            <v>0</v>
          </cell>
          <cell r="AP40">
            <v>0</v>
          </cell>
          <cell r="AQ40">
            <v>0</v>
          </cell>
          <cell r="AR40">
            <v>0</v>
          </cell>
        </row>
        <row r="41">
          <cell r="C41" t="str">
            <v>Услуги коммерческого учета электроэнергии</v>
          </cell>
          <cell r="D41">
            <v>0</v>
          </cell>
          <cell r="E41">
            <v>0</v>
          </cell>
          <cell r="F41">
            <v>0</v>
          </cell>
          <cell r="P41">
            <v>0</v>
          </cell>
          <cell r="Z41">
            <v>0</v>
          </cell>
          <cell r="AJ41">
            <v>0</v>
          </cell>
          <cell r="AK41">
            <v>0</v>
          </cell>
          <cell r="AL41">
            <v>0</v>
          </cell>
          <cell r="AM41">
            <v>0</v>
          </cell>
          <cell r="AN41">
            <v>0</v>
          </cell>
          <cell r="AO41">
            <v>0</v>
          </cell>
          <cell r="AP41">
            <v>0</v>
          </cell>
          <cell r="AQ41">
            <v>0</v>
          </cell>
          <cell r="AR41">
            <v>0</v>
          </cell>
        </row>
        <row r="42">
          <cell r="C42" t="str">
            <v>Прочие услуги производственного характера (расшифровать)</v>
          </cell>
          <cell r="D42">
            <v>0</v>
          </cell>
          <cell r="E42">
            <v>0</v>
          </cell>
          <cell r="F42">
            <v>0</v>
          </cell>
          <cell r="P42">
            <v>0</v>
          </cell>
          <cell r="Z42">
            <v>0</v>
          </cell>
          <cell r="AJ42">
            <v>0</v>
          </cell>
          <cell r="AK42">
            <v>0</v>
          </cell>
          <cell r="AL42">
            <v>0</v>
          </cell>
          <cell r="AM42">
            <v>0</v>
          </cell>
          <cell r="AN42">
            <v>0</v>
          </cell>
          <cell r="AO42">
            <v>0</v>
          </cell>
          <cell r="AP42">
            <v>0</v>
          </cell>
          <cell r="AQ42">
            <v>0</v>
          </cell>
          <cell r="AR42">
            <v>0</v>
          </cell>
        </row>
        <row r="43">
          <cell r="C43" t="str">
            <v>Затраты на оплату труда</v>
          </cell>
          <cell r="D43">
            <v>36827.4</v>
          </cell>
          <cell r="E43">
            <v>4.6000000002095476E-2</v>
          </cell>
          <cell r="F43">
            <v>14250.099</v>
          </cell>
          <cell r="M43">
            <v>818.97995523116288</v>
          </cell>
          <cell r="N43">
            <v>13431.119044768837</v>
          </cell>
          <cell r="P43">
            <v>10539.536</v>
          </cell>
          <cell r="W43">
            <v>989.91793034741352</v>
          </cell>
          <cell r="X43">
            <v>9549.6180696525862</v>
          </cell>
          <cell r="Z43">
            <v>12037.719000000001</v>
          </cell>
          <cell r="AA43">
            <v>154.21431348579407</v>
          </cell>
          <cell r="AG43">
            <v>661.29695405963298</v>
          </cell>
          <cell r="AH43">
            <v>11222.207732454573</v>
          </cell>
          <cell r="AJ43">
            <v>36827.353999999999</v>
          </cell>
          <cell r="AK43">
            <v>154.21431348579407</v>
          </cell>
          <cell r="AL43">
            <v>0</v>
          </cell>
          <cell r="AM43">
            <v>0</v>
          </cell>
          <cell r="AN43">
            <v>0</v>
          </cell>
          <cell r="AO43">
            <v>0</v>
          </cell>
          <cell r="AP43">
            <v>0</v>
          </cell>
          <cell r="AQ43">
            <v>2470.1948396382095</v>
          </cell>
          <cell r="AR43">
            <v>34202.944846875995</v>
          </cell>
        </row>
        <row r="44">
          <cell r="C44" t="str">
            <v>ЕСН</v>
          </cell>
          <cell r="D44">
            <v>9575.1040000000012</v>
          </cell>
          <cell r="E44">
            <v>1.1959999999817228E-2</v>
          </cell>
          <cell r="F44">
            <v>3705.0057400000001</v>
          </cell>
          <cell r="M44">
            <v>212.93478836010235</v>
          </cell>
          <cell r="N44">
            <v>3492.0709516398979</v>
          </cell>
          <cell r="P44">
            <v>2740.2793600000005</v>
          </cell>
          <cell r="W44">
            <v>257.37866189032752</v>
          </cell>
          <cell r="X44">
            <v>2482.9006981096727</v>
          </cell>
          <cell r="Z44">
            <v>3129.8069400000004</v>
          </cell>
          <cell r="AC44">
            <v>40.095721506306461</v>
          </cell>
          <cell r="AG44">
            <v>171.93720805550458</v>
          </cell>
          <cell r="AH44">
            <v>2917.7740104381892</v>
          </cell>
          <cell r="AJ44">
            <v>9575.0920400000014</v>
          </cell>
          <cell r="AK44">
            <v>0</v>
          </cell>
          <cell r="AL44">
            <v>0</v>
          </cell>
          <cell r="AM44">
            <v>40.095721506306461</v>
          </cell>
          <cell r="AN44">
            <v>0</v>
          </cell>
          <cell r="AO44">
            <v>0</v>
          </cell>
          <cell r="AP44">
            <v>0</v>
          </cell>
          <cell r="AQ44">
            <v>642.25065830593439</v>
          </cell>
          <cell r="AR44">
            <v>8892.7456601877602</v>
          </cell>
        </row>
        <row r="45">
          <cell r="C45" t="str">
            <v>НПФ Энергетики</v>
          </cell>
          <cell r="D45">
            <v>4681.2998000000007</v>
          </cell>
          <cell r="E45">
            <v>5.8420000004844042E-3</v>
          </cell>
          <cell r="F45">
            <v>1811.182573</v>
          </cell>
          <cell r="N45">
            <v>1811.182573</v>
          </cell>
          <cell r="P45">
            <v>1339.9210720000001</v>
          </cell>
          <cell r="X45">
            <v>1339.9210720000001</v>
          </cell>
          <cell r="Z45">
            <v>1530.1903130000003</v>
          </cell>
          <cell r="AH45">
            <v>1530.1903130000003</v>
          </cell>
          <cell r="AJ45">
            <v>4681.2939580000002</v>
          </cell>
          <cell r="AK45">
            <v>0</v>
          </cell>
          <cell r="AL45">
            <v>0</v>
          </cell>
          <cell r="AM45">
            <v>0</v>
          </cell>
          <cell r="AN45">
            <v>0</v>
          </cell>
          <cell r="AO45">
            <v>0</v>
          </cell>
          <cell r="AP45">
            <v>0</v>
          </cell>
          <cell r="AQ45">
            <v>0</v>
          </cell>
          <cell r="AR45">
            <v>4681.2939580000002</v>
          </cell>
        </row>
        <row r="46">
          <cell r="C46" t="str">
            <v>Амортизация основных средств и НМА</v>
          </cell>
          <cell r="D46">
            <v>2578.5989726341882</v>
          </cell>
          <cell r="E46">
            <v>1.0273654029333557E-3</v>
          </cell>
          <cell r="F46">
            <v>970.64154900282801</v>
          </cell>
          <cell r="J46">
            <v>970.64154900282801</v>
          </cell>
          <cell r="P46">
            <v>595.1474787498471</v>
          </cell>
          <cell r="T46">
            <v>595.1474787498471</v>
          </cell>
          <cell r="Z46">
            <v>1012.8089175161103</v>
          </cell>
          <cell r="AD46">
            <v>1012.8089175161103</v>
          </cell>
          <cell r="AJ46">
            <v>2578.5979452687852</v>
          </cell>
          <cell r="AK46">
            <v>0</v>
          </cell>
          <cell r="AL46">
            <v>0</v>
          </cell>
          <cell r="AM46">
            <v>0</v>
          </cell>
          <cell r="AN46">
            <v>2578.5979452687852</v>
          </cell>
          <cell r="AO46">
            <v>0</v>
          </cell>
          <cell r="AP46">
            <v>0</v>
          </cell>
          <cell r="AQ46">
            <v>0</v>
          </cell>
          <cell r="AR46">
            <v>0</v>
          </cell>
        </row>
        <row r="47">
          <cell r="C47" t="str">
            <v>в том числе амортизация основных средств</v>
          </cell>
          <cell r="D47">
            <v>0</v>
          </cell>
          <cell r="E47">
            <v>0</v>
          </cell>
          <cell r="F47">
            <v>0</v>
          </cell>
          <cell r="P47">
            <v>0</v>
          </cell>
          <cell r="Z47">
            <v>0</v>
          </cell>
          <cell r="AJ47">
            <v>0</v>
          </cell>
          <cell r="AK47">
            <v>0</v>
          </cell>
          <cell r="AL47">
            <v>0</v>
          </cell>
          <cell r="AM47">
            <v>0</v>
          </cell>
          <cell r="AN47">
            <v>0</v>
          </cell>
          <cell r="AO47">
            <v>0</v>
          </cell>
          <cell r="AP47">
            <v>0</v>
          </cell>
          <cell r="AQ47">
            <v>0</v>
          </cell>
          <cell r="AR47">
            <v>0</v>
          </cell>
        </row>
        <row r="48">
          <cell r="C48" t="str">
            <v>Прочие затраты</v>
          </cell>
          <cell r="D48">
            <v>4731.6932390632828</v>
          </cell>
          <cell r="E48">
            <v>1.7609360129426932E-3</v>
          </cell>
          <cell r="F48">
            <v>1767.6795781752496</v>
          </cell>
          <cell r="G48">
            <v>0</v>
          </cell>
          <cell r="H48">
            <v>0</v>
          </cell>
          <cell r="I48">
            <v>0</v>
          </cell>
          <cell r="J48">
            <v>0</v>
          </cell>
          <cell r="K48">
            <v>0</v>
          </cell>
          <cell r="L48">
            <v>0</v>
          </cell>
          <cell r="M48">
            <v>101.61651437310177</v>
          </cell>
          <cell r="N48">
            <v>1666.0630638021478</v>
          </cell>
          <cell r="P48">
            <v>1124.0661504609379</v>
          </cell>
          <cell r="Q48">
            <v>0</v>
          </cell>
          <cell r="R48">
            <v>0</v>
          </cell>
          <cell r="S48">
            <v>0</v>
          </cell>
          <cell r="T48">
            <v>0</v>
          </cell>
          <cell r="U48">
            <v>0</v>
          </cell>
          <cell r="V48">
            <v>0</v>
          </cell>
          <cell r="W48">
            <v>64.627129154383866</v>
          </cell>
          <cell r="X48">
            <v>1059.439021306554</v>
          </cell>
          <cell r="Z48">
            <v>1839.9457494910821</v>
          </cell>
          <cell r="AA48">
            <v>0</v>
          </cell>
          <cell r="AB48">
            <v>0</v>
          </cell>
          <cell r="AC48">
            <v>0</v>
          </cell>
          <cell r="AD48">
            <v>0</v>
          </cell>
          <cell r="AE48">
            <v>0.8</v>
          </cell>
          <cell r="AF48">
            <v>0</v>
          </cell>
          <cell r="AG48">
            <v>104.97036169363756</v>
          </cell>
          <cell r="AH48">
            <v>1734.1753877974445</v>
          </cell>
          <cell r="AJ48">
            <v>4731.6914781272699</v>
          </cell>
          <cell r="AK48">
            <v>0</v>
          </cell>
          <cell r="AL48">
            <v>0</v>
          </cell>
          <cell r="AM48">
            <v>0</v>
          </cell>
          <cell r="AN48">
            <v>0</v>
          </cell>
          <cell r="AO48">
            <v>0.8</v>
          </cell>
          <cell r="AP48">
            <v>0</v>
          </cell>
          <cell r="AQ48">
            <v>271.21400522112316</v>
          </cell>
          <cell r="AR48">
            <v>4459.6774729061462</v>
          </cell>
        </row>
        <row r="49">
          <cell r="C49" t="str">
            <v>Оплата работ и услуг сторонних организаций, в т.ч.</v>
          </cell>
          <cell r="D49">
            <v>2544.0989863796776</v>
          </cell>
          <cell r="E49">
            <v>1.0136199184671568E-3</v>
          </cell>
          <cell r="F49">
            <v>957.65499294892356</v>
          </cell>
          <cell r="G49">
            <v>0</v>
          </cell>
          <cell r="H49">
            <v>0</v>
          </cell>
          <cell r="I49">
            <v>0</v>
          </cell>
          <cell r="J49">
            <v>0</v>
          </cell>
          <cell r="K49">
            <v>0</v>
          </cell>
          <cell r="L49">
            <v>0</v>
          </cell>
          <cell r="M49">
            <v>55.038231190689217</v>
          </cell>
          <cell r="N49">
            <v>902.61676175823436</v>
          </cell>
          <cell r="P49">
            <v>587.18479046284267</v>
          </cell>
          <cell r="Q49">
            <v>0</v>
          </cell>
          <cell r="R49">
            <v>0</v>
          </cell>
          <cell r="S49">
            <v>0</v>
          </cell>
          <cell r="T49">
            <v>0</v>
          </cell>
          <cell r="U49">
            <v>0</v>
          </cell>
          <cell r="V49">
            <v>0</v>
          </cell>
          <cell r="W49">
            <v>33.746612806386715</v>
          </cell>
          <cell r="X49">
            <v>553.43817765645599</v>
          </cell>
          <cell r="Z49">
            <v>999.25818934799338</v>
          </cell>
          <cell r="AA49">
            <v>0</v>
          </cell>
          <cell r="AB49">
            <v>0</v>
          </cell>
          <cell r="AC49">
            <v>0</v>
          </cell>
          <cell r="AD49">
            <v>0</v>
          </cell>
          <cell r="AE49">
            <v>0</v>
          </cell>
          <cell r="AF49">
            <v>0</v>
          </cell>
          <cell r="AG49">
            <v>57.429245030269094</v>
          </cell>
          <cell r="AH49">
            <v>941.82894431772434</v>
          </cell>
          <cell r="AJ49">
            <v>2544.0979727597592</v>
          </cell>
          <cell r="AK49">
            <v>0</v>
          </cell>
          <cell r="AL49">
            <v>0</v>
          </cell>
          <cell r="AM49">
            <v>0</v>
          </cell>
          <cell r="AN49">
            <v>0</v>
          </cell>
          <cell r="AO49">
            <v>0</v>
          </cell>
          <cell r="AP49">
            <v>0</v>
          </cell>
          <cell r="AQ49">
            <v>146.21408902734501</v>
          </cell>
          <cell r="AR49">
            <v>2397.8838837324142</v>
          </cell>
        </row>
        <row r="50">
          <cell r="C50" t="str">
            <v xml:space="preserve">  - услуги связи и передачи данных</v>
          </cell>
          <cell r="D50">
            <v>99.199960476735995</v>
          </cell>
          <cell r="E50">
            <v>3.9523248261730259E-5</v>
          </cell>
          <cell r="F50">
            <v>37.341053928907357</v>
          </cell>
          <cell r="M50">
            <v>2.1460605063151483</v>
          </cell>
          <cell r="N50">
            <v>35.194993422592212</v>
          </cell>
          <cell r="P50">
            <v>22.895613857125891</v>
          </cell>
          <cell r="W50">
            <v>1.3158539327831305</v>
          </cell>
          <cell r="X50">
            <v>21.57975992434276</v>
          </cell>
          <cell r="Z50">
            <v>38.963253167454482</v>
          </cell>
          <cell r="AG50">
            <v>2.2392913435017077</v>
          </cell>
          <cell r="AH50">
            <v>36.723961823952777</v>
          </cell>
          <cell r="AJ50">
            <v>99.199920953487734</v>
          </cell>
          <cell r="AK50">
            <v>0</v>
          </cell>
          <cell r="AL50">
            <v>0</v>
          </cell>
          <cell r="AM50">
            <v>0</v>
          </cell>
          <cell r="AN50">
            <v>0</v>
          </cell>
          <cell r="AO50">
            <v>0</v>
          </cell>
          <cell r="AP50">
            <v>0</v>
          </cell>
          <cell r="AQ50">
            <v>5.7012057825999864</v>
          </cell>
          <cell r="AR50">
            <v>93.498715170887749</v>
          </cell>
        </row>
        <row r="51">
          <cell r="C51" t="str">
            <v xml:space="preserve"> - коммунальные услуги</v>
          </cell>
          <cell r="D51">
            <v>23.399990676971996</v>
          </cell>
          <cell r="E51">
            <v>9.3230242868003188E-6</v>
          </cell>
          <cell r="F51">
            <v>8.8082728017785499</v>
          </cell>
          <cell r="M51">
            <v>0.50622798233643618</v>
          </cell>
          <cell r="N51">
            <v>8.3020448194421128</v>
          </cell>
          <cell r="P51">
            <v>5.4007798816204211</v>
          </cell>
          <cell r="W51">
            <v>0.31039296398311744</v>
          </cell>
          <cell r="X51">
            <v>5.0903869176373036</v>
          </cell>
          <cell r="Z51">
            <v>9.1909286705487379</v>
          </cell>
          <cell r="AG51">
            <v>0.52821993385020116</v>
          </cell>
          <cell r="AH51">
            <v>8.6627087366985371</v>
          </cell>
          <cell r="AJ51">
            <v>23.399981353947709</v>
          </cell>
          <cell r="AK51">
            <v>0</v>
          </cell>
          <cell r="AL51">
            <v>0</v>
          </cell>
          <cell r="AM51">
            <v>0</v>
          </cell>
          <cell r="AN51">
            <v>0</v>
          </cell>
          <cell r="AO51">
            <v>0</v>
          </cell>
          <cell r="AP51">
            <v>0</v>
          </cell>
          <cell r="AQ51">
            <v>1.3448408801697549</v>
          </cell>
          <cell r="AR51">
            <v>22.055140473777954</v>
          </cell>
        </row>
        <row r="52">
          <cell r="C52" t="str">
            <v>в том числе  плата за воду</v>
          </cell>
          <cell r="D52">
            <v>11.999995218959999</v>
          </cell>
          <cell r="E52">
            <v>4.7810380969792732E-6</v>
          </cell>
          <cell r="F52">
            <v>4.5170629752710516</v>
          </cell>
          <cell r="M52">
            <v>0.25960409350586466</v>
          </cell>
          <cell r="N52">
            <v>4.2574588817651868</v>
          </cell>
          <cell r="P52">
            <v>2.7696307085232932</v>
          </cell>
          <cell r="W52">
            <v>0.15917587896570126</v>
          </cell>
          <cell r="X52">
            <v>2.6104548295575918</v>
          </cell>
          <cell r="Z52">
            <v>4.7132967541275583</v>
          </cell>
          <cell r="AG52">
            <v>0.27088201735907752</v>
          </cell>
          <cell r="AH52">
            <v>4.4424147367684812</v>
          </cell>
          <cell r="AJ52">
            <v>11.999990437921902</v>
          </cell>
          <cell r="AK52">
            <v>0</v>
          </cell>
          <cell r="AL52">
            <v>0</v>
          </cell>
          <cell r="AM52">
            <v>0</v>
          </cell>
          <cell r="AN52">
            <v>0</v>
          </cell>
          <cell r="AO52">
            <v>0</v>
          </cell>
          <cell r="AP52">
            <v>0</v>
          </cell>
          <cell r="AQ52">
            <v>0.68966198983064353</v>
          </cell>
          <cell r="AR52">
            <v>11.310328448091258</v>
          </cell>
        </row>
        <row r="53">
          <cell r="C53" t="str">
            <v xml:space="preserve"> - повышение квалификации и проф.переподготовка</v>
          </cell>
          <cell r="D53">
            <v>368.299853261914</v>
          </cell>
          <cell r="E53">
            <v>1.4673802752440679E-4</v>
          </cell>
          <cell r="F53">
            <v>138.63619114936071</v>
          </cell>
          <cell r="M53">
            <v>7.9676823031841657</v>
          </cell>
          <cell r="N53">
            <v>130.66850884617654</v>
          </cell>
          <cell r="P53">
            <v>85.004582495760744</v>
          </cell>
          <cell r="W53">
            <v>4.8853730185889814</v>
          </cell>
          <cell r="X53">
            <v>80.119209477171765</v>
          </cell>
          <cell r="Z53">
            <v>144.65893287876497</v>
          </cell>
          <cell r="AG53">
            <v>8.3138205827790213</v>
          </cell>
          <cell r="AH53">
            <v>136.34511229598596</v>
          </cell>
          <cell r="AJ53">
            <v>368.29970652388647</v>
          </cell>
          <cell r="AK53">
            <v>0</v>
          </cell>
          <cell r="AL53">
            <v>0</v>
          </cell>
          <cell r="AM53">
            <v>0</v>
          </cell>
          <cell r="AN53">
            <v>0</v>
          </cell>
          <cell r="AO53">
            <v>0</v>
          </cell>
          <cell r="AP53">
            <v>0</v>
          </cell>
          <cell r="AQ53">
            <v>21.166875904552171</v>
          </cell>
          <cell r="AR53">
            <v>347.1328306193343</v>
          </cell>
        </row>
        <row r="54">
          <cell r="C54" t="str">
            <v xml:space="preserve"> - IT-услуги</v>
          </cell>
          <cell r="D54">
            <v>104.39995840495199</v>
          </cell>
          <cell r="E54">
            <v>4.1595031433416807E-5</v>
          </cell>
          <cell r="F54">
            <v>39.298447884858149</v>
          </cell>
          <cell r="M54">
            <v>2.2585556135010227</v>
          </cell>
          <cell r="N54">
            <v>37.039892271357125</v>
          </cell>
          <cell r="P54">
            <v>24.09578716415265</v>
          </cell>
          <cell r="W54">
            <v>1.3848301470016009</v>
          </cell>
          <cell r="X54">
            <v>22.710957017151049</v>
          </cell>
          <cell r="Z54">
            <v>41.005681760909752</v>
          </cell>
          <cell r="AG54">
            <v>2.3566735510239742</v>
          </cell>
          <cell r="AH54">
            <v>38.649008209885778</v>
          </cell>
          <cell r="AJ54">
            <v>104.39991680992055</v>
          </cell>
          <cell r="AK54">
            <v>0</v>
          </cell>
          <cell r="AL54">
            <v>0</v>
          </cell>
          <cell r="AM54">
            <v>0</v>
          </cell>
          <cell r="AN54">
            <v>0</v>
          </cell>
          <cell r="AO54">
            <v>0</v>
          </cell>
          <cell r="AP54">
            <v>0</v>
          </cell>
          <cell r="AQ54">
            <v>6.0000593115265985</v>
          </cell>
          <cell r="AR54">
            <v>98.399857498393956</v>
          </cell>
        </row>
        <row r="55">
          <cell r="C55" t="str">
            <v xml:space="preserve"> - аудиторские услуги</v>
          </cell>
          <cell r="D55">
            <v>0</v>
          </cell>
          <cell r="E55">
            <v>0</v>
          </cell>
          <cell r="F55">
            <v>0</v>
          </cell>
          <cell r="M55">
            <v>0</v>
          </cell>
          <cell r="N55">
            <v>0</v>
          </cell>
          <cell r="P55">
            <v>0</v>
          </cell>
          <cell r="W55">
            <v>0</v>
          </cell>
          <cell r="X55">
            <v>0</v>
          </cell>
          <cell r="Z55">
            <v>0</v>
          </cell>
          <cell r="AG55">
            <v>0</v>
          </cell>
          <cell r="AH55">
            <v>0</v>
          </cell>
          <cell r="AJ55">
            <v>0</v>
          </cell>
          <cell r="AK55">
            <v>0</v>
          </cell>
          <cell r="AL55">
            <v>0</v>
          </cell>
          <cell r="AM55">
            <v>0</v>
          </cell>
          <cell r="AN55">
            <v>0</v>
          </cell>
          <cell r="AO55">
            <v>0</v>
          </cell>
          <cell r="AP55">
            <v>0</v>
          </cell>
          <cell r="AQ55">
            <v>0</v>
          </cell>
          <cell r="AR55">
            <v>0</v>
          </cell>
        </row>
        <row r="56">
          <cell r="C56" t="str">
            <v xml:space="preserve"> - юридические и нотариальные услуги</v>
          </cell>
          <cell r="D56">
            <v>3.6999985258460004</v>
          </cell>
          <cell r="E56">
            <v>1.4741534131168521E-6</v>
          </cell>
          <cell r="F56">
            <v>1.392761084041908</v>
          </cell>
          <cell r="M56">
            <v>8.0044595497641646E-2</v>
          </cell>
          <cell r="N56">
            <v>1.3127164885442664</v>
          </cell>
          <cell r="P56">
            <v>0.8539694684613488</v>
          </cell>
          <cell r="W56">
            <v>4.9079229347757894E-2</v>
          </cell>
          <cell r="X56">
            <v>0.80489023911359092</v>
          </cell>
          <cell r="Z56">
            <v>1.4532664991893307</v>
          </cell>
          <cell r="AG56">
            <v>8.3521955352382257E-2</v>
          </cell>
          <cell r="AH56">
            <v>1.3697445438369484</v>
          </cell>
          <cell r="AJ56">
            <v>3.6999970516925873</v>
          </cell>
          <cell r="AK56">
            <v>0</v>
          </cell>
          <cell r="AL56">
            <v>0</v>
          </cell>
          <cell r="AM56">
            <v>0</v>
          </cell>
          <cell r="AN56">
            <v>0</v>
          </cell>
          <cell r="AO56">
            <v>0</v>
          </cell>
          <cell r="AP56">
            <v>0</v>
          </cell>
          <cell r="AQ56">
            <v>0.2126457801977818</v>
          </cell>
          <cell r="AR56">
            <v>3.4873512714948056</v>
          </cell>
        </row>
        <row r="57">
          <cell r="C57" t="str">
            <v xml:space="preserve">  - консультационные услуги</v>
          </cell>
          <cell r="D57">
            <v>67.899972947281995</v>
          </cell>
          <cell r="E57">
            <v>2.7052707224584083E-5</v>
          </cell>
          <cell r="F57">
            <v>25.559048001742035</v>
          </cell>
          <cell r="M57">
            <v>1.4689264957540178</v>
          </cell>
          <cell r="N57">
            <v>24.090121505988016</v>
          </cell>
          <cell r="P57">
            <v>15.671493759060965</v>
          </cell>
          <cell r="W57">
            <v>0.90067018181425962</v>
          </cell>
          <cell r="X57">
            <v>14.770823577246706</v>
          </cell>
          <cell r="Z57">
            <v>26.669404133771767</v>
          </cell>
          <cell r="AG57">
            <v>1.532740748223447</v>
          </cell>
          <cell r="AH57">
            <v>25.136663385548321</v>
          </cell>
          <cell r="AJ57">
            <v>67.89994589457477</v>
          </cell>
          <cell r="AK57">
            <v>0</v>
          </cell>
          <cell r="AL57">
            <v>0</v>
          </cell>
          <cell r="AM57">
            <v>0</v>
          </cell>
          <cell r="AN57">
            <v>0</v>
          </cell>
          <cell r="AO57">
            <v>0</v>
          </cell>
          <cell r="AP57">
            <v>0</v>
          </cell>
          <cell r="AQ57">
            <v>3.9023374257917247</v>
          </cell>
          <cell r="AR57">
            <v>63.997608468783042</v>
          </cell>
        </row>
        <row r="58">
          <cell r="C58" t="str">
            <v xml:space="preserve"> - услуги пожарной, вневедомственной и сторожевой охраны</v>
          </cell>
          <cell r="D58">
            <v>279.79988852208402</v>
          </cell>
          <cell r="E58">
            <v>1.1147787159870859E-4</v>
          </cell>
          <cell r="F58">
            <v>105.32285170673671</v>
          </cell>
          <cell r="M58">
            <v>6.0531021135784133</v>
          </cell>
          <cell r="N58">
            <v>99.269749593158295</v>
          </cell>
          <cell r="P58">
            <v>64.578556020401464</v>
          </cell>
          <cell r="W58">
            <v>3.7114509112169354</v>
          </cell>
          <cell r="X58">
            <v>60.867105109184529</v>
          </cell>
          <cell r="Z58">
            <v>109.89836931707426</v>
          </cell>
          <cell r="AG58">
            <v>6.3160657047558253</v>
          </cell>
          <cell r="AH58">
            <v>103.58230361231843</v>
          </cell>
          <cell r="AJ58">
            <v>279.79977704421242</v>
          </cell>
          <cell r="AK58">
            <v>0</v>
          </cell>
          <cell r="AL58">
            <v>0</v>
          </cell>
          <cell r="AM58">
            <v>0</v>
          </cell>
          <cell r="AN58">
            <v>0</v>
          </cell>
          <cell r="AO58">
            <v>0</v>
          </cell>
          <cell r="AP58">
            <v>0</v>
          </cell>
          <cell r="AQ58">
            <v>16.080618729551176</v>
          </cell>
          <cell r="AR58">
            <v>263.71915831466123</v>
          </cell>
        </row>
        <row r="59">
          <cell r="C59" t="str">
            <v xml:space="preserve">    - услуги по управлению</v>
          </cell>
          <cell r="D59">
            <v>0</v>
          </cell>
          <cell r="E59">
            <v>0</v>
          </cell>
          <cell r="F59">
            <v>0</v>
          </cell>
          <cell r="M59">
            <v>0</v>
          </cell>
          <cell r="N59">
            <v>0</v>
          </cell>
          <cell r="P59">
            <v>0</v>
          </cell>
          <cell r="W59">
            <v>0</v>
          </cell>
          <cell r="X59">
            <v>0</v>
          </cell>
          <cell r="Z59">
            <v>0</v>
          </cell>
          <cell r="AG59">
            <v>0</v>
          </cell>
          <cell r="AH59">
            <v>0</v>
          </cell>
          <cell r="AJ59">
            <v>0</v>
          </cell>
          <cell r="AK59">
            <v>0</v>
          </cell>
          <cell r="AL59">
            <v>0</v>
          </cell>
          <cell r="AM59">
            <v>0</v>
          </cell>
          <cell r="AN59">
            <v>0</v>
          </cell>
          <cell r="AO59">
            <v>0</v>
          </cell>
          <cell r="AP59">
            <v>0</v>
          </cell>
          <cell r="AQ59">
            <v>0</v>
          </cell>
          <cell r="AR59">
            <v>0</v>
          </cell>
        </row>
        <row r="60">
          <cell r="C60" t="str">
            <v xml:space="preserve"> - услуги PR (публикации в СМИ, реклама) </v>
          </cell>
          <cell r="D60">
            <v>25.599989800448</v>
          </cell>
          <cell r="E60">
            <v>1.0199547936906583E-5</v>
          </cell>
          <cell r="F60">
            <v>9.636401013911577</v>
          </cell>
          <cell r="M60">
            <v>0.55382206614584484</v>
          </cell>
          <cell r="N60">
            <v>9.0825789477657324</v>
          </cell>
          <cell r="P60">
            <v>5.9085455115163592</v>
          </cell>
          <cell r="W60">
            <v>0.3395752084601627</v>
          </cell>
          <cell r="X60">
            <v>5.5689703030561963</v>
          </cell>
          <cell r="Z60">
            <v>10.055033075472126</v>
          </cell>
          <cell r="AG60">
            <v>0.57788163703269879</v>
          </cell>
          <cell r="AH60">
            <v>9.477151438439428</v>
          </cell>
          <cell r="AJ60">
            <v>25.599979600900063</v>
          </cell>
          <cell r="AK60">
            <v>0</v>
          </cell>
          <cell r="AL60">
            <v>0</v>
          </cell>
          <cell r="AM60">
            <v>0</v>
          </cell>
          <cell r="AN60">
            <v>0</v>
          </cell>
          <cell r="AO60">
            <v>0</v>
          </cell>
          <cell r="AP60">
            <v>0</v>
          </cell>
          <cell r="AQ60">
            <v>1.4712789116387062</v>
          </cell>
          <cell r="AR60">
            <v>24.128700689261358</v>
          </cell>
        </row>
        <row r="61">
          <cell r="C61" t="str">
            <v xml:space="preserve"> - прочие работы и услуги сторонних организаций (расшифровать)</v>
          </cell>
          <cell r="D61">
            <v>1571.7993737634436</v>
          </cell>
          <cell r="E61">
            <v>6.2623630651614803E-4</v>
          </cell>
          <cell r="F61">
            <v>591.65996537758656</v>
          </cell>
          <cell r="G61">
            <v>0</v>
          </cell>
          <cell r="H61">
            <v>0</v>
          </cell>
          <cell r="I61">
            <v>0</v>
          </cell>
          <cell r="J61">
            <v>0</v>
          </cell>
          <cell r="K61">
            <v>0</v>
          </cell>
          <cell r="L61">
            <v>0</v>
          </cell>
          <cell r="M61">
            <v>34.00380951437652</v>
          </cell>
          <cell r="N61">
            <v>557.65615586321007</v>
          </cell>
          <cell r="P61">
            <v>362.77546230474275</v>
          </cell>
          <cell r="Q61">
            <v>0</v>
          </cell>
          <cell r="R61">
            <v>0</v>
          </cell>
          <cell r="S61">
            <v>0</v>
          </cell>
          <cell r="T61">
            <v>0</v>
          </cell>
          <cell r="U61">
            <v>0</v>
          </cell>
          <cell r="V61">
            <v>0</v>
          </cell>
          <cell r="W61">
            <v>20.84938721319077</v>
          </cell>
          <cell r="X61">
            <v>341.92607509155198</v>
          </cell>
          <cell r="Z61">
            <v>617.36331984480796</v>
          </cell>
          <cell r="AA61">
            <v>0</v>
          </cell>
          <cell r="AB61">
            <v>0</v>
          </cell>
          <cell r="AC61">
            <v>0</v>
          </cell>
          <cell r="AD61">
            <v>0</v>
          </cell>
          <cell r="AE61">
            <v>0</v>
          </cell>
          <cell r="AF61">
            <v>0</v>
          </cell>
          <cell r="AG61">
            <v>35.481029573749836</v>
          </cell>
          <cell r="AH61">
            <v>581.88229027105808</v>
          </cell>
          <cell r="AJ61">
            <v>1571.798747527137</v>
          </cell>
          <cell r="AK61">
            <v>0</v>
          </cell>
          <cell r="AL61">
            <v>0</v>
          </cell>
          <cell r="AM61">
            <v>0</v>
          </cell>
          <cell r="AN61">
            <v>0</v>
          </cell>
          <cell r="AO61">
            <v>0</v>
          </cell>
          <cell r="AP61">
            <v>0</v>
          </cell>
          <cell r="AQ61">
            <v>90.334226301317116</v>
          </cell>
          <cell r="AR61">
            <v>1481.4645212258199</v>
          </cell>
        </row>
        <row r="62">
          <cell r="C62" t="str">
            <v>Санитарная обработка</v>
          </cell>
          <cell r="D62">
            <v>9.0999963743779997</v>
          </cell>
          <cell r="E62">
            <v>3.6256205575568856E-6</v>
          </cell>
          <cell r="F62">
            <v>3.4254394229138811</v>
          </cell>
          <cell r="M62">
            <v>0.19686643757528074</v>
          </cell>
          <cell r="N62">
            <v>3.2285729853386003</v>
          </cell>
          <cell r="P62">
            <v>2.1003032872968301</v>
          </cell>
          <cell r="W62">
            <v>0.12070837488232344</v>
          </cell>
          <cell r="X62">
            <v>1.9795949124145069</v>
          </cell>
          <cell r="Z62">
            <v>3.5742500385467322</v>
          </cell>
          <cell r="AG62">
            <v>0.20541886316396715</v>
          </cell>
          <cell r="AH62">
            <v>3.3688311753827649</v>
          </cell>
          <cell r="AJ62">
            <v>9.0999927487574421</v>
          </cell>
          <cell r="AK62">
            <v>0</v>
          </cell>
          <cell r="AL62">
            <v>0</v>
          </cell>
          <cell r="AM62">
            <v>0</v>
          </cell>
          <cell r="AN62">
            <v>0</v>
          </cell>
          <cell r="AO62">
            <v>0</v>
          </cell>
          <cell r="AP62">
            <v>0</v>
          </cell>
          <cell r="AQ62">
            <v>0.5229936756215714</v>
          </cell>
          <cell r="AR62">
            <v>8.5769990731358714</v>
          </cell>
        </row>
        <row r="63">
          <cell r="C63" t="str">
            <v>Госсанэпиднадзор</v>
          </cell>
          <cell r="D63">
            <v>0</v>
          </cell>
          <cell r="E63">
            <v>0</v>
          </cell>
          <cell r="F63">
            <v>0</v>
          </cell>
          <cell r="M63">
            <v>0</v>
          </cell>
          <cell r="N63">
            <v>0</v>
          </cell>
          <cell r="P63">
            <v>0</v>
          </cell>
          <cell r="W63">
            <v>0</v>
          </cell>
          <cell r="X63">
            <v>0</v>
          </cell>
          <cell r="Z63">
            <v>0</v>
          </cell>
          <cell r="AG63">
            <v>0</v>
          </cell>
          <cell r="AH63">
            <v>0</v>
          </cell>
          <cell r="AJ63">
            <v>0</v>
          </cell>
          <cell r="AK63">
            <v>0</v>
          </cell>
          <cell r="AL63">
            <v>0</v>
          </cell>
          <cell r="AM63">
            <v>0</v>
          </cell>
          <cell r="AN63">
            <v>0</v>
          </cell>
          <cell r="AO63">
            <v>0</v>
          </cell>
          <cell r="AP63">
            <v>0</v>
          </cell>
          <cell r="AQ63">
            <v>0</v>
          </cell>
          <cell r="AR63">
            <v>0</v>
          </cell>
        </row>
        <row r="64">
          <cell r="C64" t="str">
            <v>Обслуживание  кассовых аппаратов</v>
          </cell>
          <cell r="D64">
            <v>0</v>
          </cell>
          <cell r="E64">
            <v>0</v>
          </cell>
          <cell r="F64">
            <v>0</v>
          </cell>
          <cell r="M64">
            <v>0</v>
          </cell>
          <cell r="N64">
            <v>0</v>
          </cell>
          <cell r="P64">
            <v>0</v>
          </cell>
          <cell r="W64">
            <v>0</v>
          </cell>
          <cell r="X64">
            <v>0</v>
          </cell>
          <cell r="Z64">
            <v>0</v>
          </cell>
          <cell r="AG64">
            <v>0</v>
          </cell>
          <cell r="AH64">
            <v>0</v>
          </cell>
          <cell r="AJ64">
            <v>0</v>
          </cell>
          <cell r="AK64">
            <v>0</v>
          </cell>
          <cell r="AL64">
            <v>0</v>
          </cell>
          <cell r="AM64">
            <v>0</v>
          </cell>
          <cell r="AN64">
            <v>0</v>
          </cell>
          <cell r="AO64">
            <v>0</v>
          </cell>
          <cell r="AP64">
            <v>0</v>
          </cell>
          <cell r="AQ64">
            <v>0</v>
          </cell>
          <cell r="AR64">
            <v>0</v>
          </cell>
        </row>
        <row r="65">
          <cell r="C65" t="str">
            <v>Обслуживание компьютеров и оргтехники</v>
          </cell>
          <cell r="D65">
            <v>0</v>
          </cell>
          <cell r="E65">
            <v>0</v>
          </cell>
          <cell r="F65">
            <v>0</v>
          </cell>
          <cell r="M65">
            <v>0</v>
          </cell>
          <cell r="N65">
            <v>0</v>
          </cell>
          <cell r="P65">
            <v>0</v>
          </cell>
          <cell r="W65">
            <v>0</v>
          </cell>
          <cell r="X65">
            <v>0</v>
          </cell>
          <cell r="Z65">
            <v>0</v>
          </cell>
          <cell r="AG65">
            <v>0</v>
          </cell>
          <cell r="AH65">
            <v>0</v>
          </cell>
          <cell r="AJ65">
            <v>0</v>
          </cell>
          <cell r="AK65">
            <v>0</v>
          </cell>
          <cell r="AL65">
            <v>0</v>
          </cell>
          <cell r="AM65">
            <v>0</v>
          </cell>
          <cell r="AN65">
            <v>0</v>
          </cell>
          <cell r="AO65">
            <v>0</v>
          </cell>
          <cell r="AP65">
            <v>0</v>
          </cell>
          <cell r="AQ65">
            <v>0</v>
          </cell>
          <cell r="AR65">
            <v>0</v>
          </cell>
        </row>
        <row r="66">
          <cell r="C66" t="str">
            <v xml:space="preserve">Обслуживание средств связи </v>
          </cell>
          <cell r="D66">
            <v>23.999990437919998</v>
          </cell>
          <cell r="E66">
            <v>9.5620761939585464E-6</v>
          </cell>
          <cell r="F66">
            <v>9.0341259505421032</v>
          </cell>
          <cell r="M66">
            <v>0.51920818701172933</v>
          </cell>
          <cell r="N66">
            <v>8.5149177635303737</v>
          </cell>
          <cell r="P66">
            <v>5.5392614170465864</v>
          </cell>
          <cell r="W66">
            <v>0.31835175793140252</v>
          </cell>
          <cell r="X66">
            <v>5.2209096591151836</v>
          </cell>
          <cell r="Z66">
            <v>9.4265935082551167</v>
          </cell>
          <cell r="AG66">
            <v>0.54176403471815504</v>
          </cell>
          <cell r="AH66">
            <v>8.8848294735369624</v>
          </cell>
          <cell r="AJ66">
            <v>23.999980875843804</v>
          </cell>
          <cell r="AK66">
            <v>0</v>
          </cell>
          <cell r="AL66">
            <v>0</v>
          </cell>
          <cell r="AM66">
            <v>0</v>
          </cell>
          <cell r="AN66">
            <v>0</v>
          </cell>
          <cell r="AO66">
            <v>0</v>
          </cell>
          <cell r="AP66">
            <v>0</v>
          </cell>
          <cell r="AQ66">
            <v>1.3793239796612871</v>
          </cell>
          <cell r="AR66">
            <v>22.620656896182517</v>
          </cell>
        </row>
        <row r="67">
          <cell r="C67" t="str">
            <v>Обслуживание бытовой техники</v>
          </cell>
          <cell r="D67">
            <v>2.399999043792</v>
          </cell>
          <cell r="E67">
            <v>9.5620761930703679E-7</v>
          </cell>
          <cell r="F67">
            <v>0.90341259505421034</v>
          </cell>
          <cell r="M67">
            <v>5.1920818701172947E-2</v>
          </cell>
          <cell r="N67">
            <v>0.85149177635303741</v>
          </cell>
          <cell r="P67">
            <v>0.55392614170465859</v>
          </cell>
          <cell r="W67">
            <v>3.1835175793140255E-2</v>
          </cell>
          <cell r="X67">
            <v>0.52209096591151838</v>
          </cell>
          <cell r="Z67">
            <v>0.94265935082551178</v>
          </cell>
          <cell r="AG67">
            <v>5.4176403471815508E-2</v>
          </cell>
          <cell r="AH67">
            <v>0.88848294735369626</v>
          </cell>
          <cell r="AJ67">
            <v>2.3999980875843807</v>
          </cell>
          <cell r="AK67">
            <v>0</v>
          </cell>
          <cell r="AL67">
            <v>0</v>
          </cell>
          <cell r="AM67">
            <v>0</v>
          </cell>
          <cell r="AN67">
            <v>0</v>
          </cell>
          <cell r="AO67">
            <v>0</v>
          </cell>
          <cell r="AP67">
            <v>0</v>
          </cell>
          <cell r="AQ67">
            <v>0.13793239796612872</v>
          </cell>
          <cell r="AR67">
            <v>2.2620656896182521</v>
          </cell>
        </row>
        <row r="68">
          <cell r="C68" t="str">
            <v>Обслуживание автотранспорта, техосмотр</v>
          </cell>
          <cell r="D68">
            <v>31.599987409927998</v>
          </cell>
          <cell r="E68">
            <v>1.2590066987172577E-5</v>
          </cell>
          <cell r="F68">
            <v>11.894932501547101</v>
          </cell>
          <cell r="M68">
            <v>0.68362411289877711</v>
          </cell>
          <cell r="N68">
            <v>11.211308388648325</v>
          </cell>
          <cell r="P68">
            <v>7.2933608657780056</v>
          </cell>
          <cell r="W68">
            <v>0.41916314794301329</v>
          </cell>
          <cell r="X68">
            <v>6.874197717834992</v>
          </cell>
          <cell r="Z68">
            <v>12.411681452535904</v>
          </cell>
          <cell r="AG68">
            <v>0.71332264571223747</v>
          </cell>
          <cell r="AH68">
            <v>11.698358806823666</v>
          </cell>
          <cell r="AJ68">
            <v>31.599974819861011</v>
          </cell>
          <cell r="AK68">
            <v>0</v>
          </cell>
          <cell r="AL68">
            <v>0</v>
          </cell>
          <cell r="AM68">
            <v>0</v>
          </cell>
          <cell r="AN68">
            <v>0</v>
          </cell>
          <cell r="AO68">
            <v>0</v>
          </cell>
          <cell r="AP68">
            <v>0</v>
          </cell>
          <cell r="AQ68">
            <v>1.8161099065540278</v>
          </cell>
          <cell r="AR68">
            <v>29.783864913306981</v>
          </cell>
        </row>
        <row r="69">
          <cell r="C69" t="str">
            <v>Услуги по вывозу мусора</v>
          </cell>
          <cell r="D69">
            <v>0</v>
          </cell>
          <cell r="E69">
            <v>0</v>
          </cell>
          <cell r="F69">
            <v>0</v>
          </cell>
          <cell r="M69">
            <v>0</v>
          </cell>
          <cell r="N69">
            <v>0</v>
          </cell>
          <cell r="P69">
            <v>0</v>
          </cell>
          <cell r="W69">
            <v>0</v>
          </cell>
          <cell r="X69">
            <v>0</v>
          </cell>
          <cell r="Z69">
            <v>0</v>
          </cell>
          <cell r="AG69">
            <v>0</v>
          </cell>
          <cell r="AH69">
            <v>0</v>
          </cell>
          <cell r="AJ69">
            <v>0</v>
          </cell>
          <cell r="AK69">
            <v>0</v>
          </cell>
          <cell r="AL69">
            <v>0</v>
          </cell>
          <cell r="AM69">
            <v>0</v>
          </cell>
          <cell r="AN69">
            <v>0</v>
          </cell>
          <cell r="AO69">
            <v>0</v>
          </cell>
          <cell r="AP69">
            <v>0</v>
          </cell>
          <cell r="AQ69">
            <v>0</v>
          </cell>
          <cell r="AR69">
            <v>0</v>
          </cell>
        </row>
        <row r="70">
          <cell r="C70" t="str">
            <v>Сертификация Э/Э</v>
          </cell>
          <cell r="D70">
            <v>0</v>
          </cell>
          <cell r="E70">
            <v>0</v>
          </cell>
          <cell r="F70">
            <v>0</v>
          </cell>
          <cell r="M70">
            <v>0</v>
          </cell>
          <cell r="N70">
            <v>0</v>
          </cell>
          <cell r="P70">
            <v>0</v>
          </cell>
          <cell r="W70">
            <v>0</v>
          </cell>
          <cell r="X70">
            <v>0</v>
          </cell>
          <cell r="Z70">
            <v>0</v>
          </cell>
          <cell r="AG70">
            <v>0</v>
          </cell>
          <cell r="AH70">
            <v>0</v>
          </cell>
          <cell r="AJ70">
            <v>0</v>
          </cell>
          <cell r="AK70">
            <v>0</v>
          </cell>
          <cell r="AL70">
            <v>0</v>
          </cell>
          <cell r="AM70">
            <v>0</v>
          </cell>
          <cell r="AN70">
            <v>0</v>
          </cell>
          <cell r="AO70">
            <v>0</v>
          </cell>
          <cell r="AP70">
            <v>0</v>
          </cell>
          <cell r="AQ70">
            <v>0</v>
          </cell>
          <cell r="AR70">
            <v>0</v>
          </cell>
        </row>
        <row r="71">
          <cell r="C71" t="str">
            <v>Медосмотр</v>
          </cell>
          <cell r="D71">
            <v>186.49992569466997</v>
          </cell>
          <cell r="E71">
            <v>7.4305300415744568E-5</v>
          </cell>
          <cell r="F71">
            <v>70.202687074004245</v>
          </cell>
          <cell r="M71">
            <v>4.034680286570314</v>
          </cell>
          <cell r="N71">
            <v>66.168006787433939</v>
          </cell>
          <cell r="P71">
            <v>43.044677261632842</v>
          </cell>
          <cell r="W71">
            <v>2.4738584522586069</v>
          </cell>
          <cell r="X71">
            <v>40.570818809374238</v>
          </cell>
          <cell r="Z71">
            <v>73.252487053732466</v>
          </cell>
          <cell r="AG71">
            <v>4.2099580197889956</v>
          </cell>
          <cell r="AH71">
            <v>69.042529033943467</v>
          </cell>
          <cell r="AJ71">
            <v>186.49985138936955</v>
          </cell>
          <cell r="AK71">
            <v>0</v>
          </cell>
          <cell r="AL71">
            <v>0</v>
          </cell>
          <cell r="AM71">
            <v>0</v>
          </cell>
          <cell r="AN71">
            <v>0</v>
          </cell>
          <cell r="AO71">
            <v>0</v>
          </cell>
          <cell r="AP71">
            <v>0</v>
          </cell>
          <cell r="AQ71">
            <v>10.718496758617917</v>
          </cell>
          <cell r="AR71">
            <v>175.78135463075165</v>
          </cell>
        </row>
        <row r="72">
          <cell r="C72" t="str">
            <v>Услуги по хранению ГСМ</v>
          </cell>
          <cell r="D72">
            <v>0</v>
          </cell>
          <cell r="E72">
            <v>0</v>
          </cell>
          <cell r="F72">
            <v>0</v>
          </cell>
          <cell r="M72">
            <v>0</v>
          </cell>
          <cell r="N72">
            <v>0</v>
          </cell>
          <cell r="P72">
            <v>0</v>
          </cell>
          <cell r="W72">
            <v>0</v>
          </cell>
          <cell r="X72">
            <v>0</v>
          </cell>
          <cell r="Z72">
            <v>0</v>
          </cell>
          <cell r="AG72">
            <v>0</v>
          </cell>
          <cell r="AH72">
            <v>0</v>
          </cell>
          <cell r="AJ72">
            <v>0</v>
          </cell>
          <cell r="AK72">
            <v>0</v>
          </cell>
          <cell r="AL72">
            <v>0</v>
          </cell>
          <cell r="AM72">
            <v>0</v>
          </cell>
          <cell r="AN72">
            <v>0</v>
          </cell>
          <cell r="AO72">
            <v>0</v>
          </cell>
          <cell r="AP72">
            <v>0</v>
          </cell>
          <cell r="AQ72">
            <v>0</v>
          </cell>
          <cell r="AR72">
            <v>0</v>
          </cell>
        </row>
        <row r="73">
          <cell r="C73" t="str">
            <v>Услуги стоянки автотранспорта</v>
          </cell>
          <cell r="D73">
            <v>0</v>
          </cell>
          <cell r="E73">
            <v>0</v>
          </cell>
          <cell r="F73">
            <v>0</v>
          </cell>
          <cell r="M73">
            <v>0</v>
          </cell>
          <cell r="N73">
            <v>0</v>
          </cell>
          <cell r="P73">
            <v>0</v>
          </cell>
          <cell r="W73">
            <v>0</v>
          </cell>
          <cell r="X73">
            <v>0</v>
          </cell>
          <cell r="Z73">
            <v>0</v>
          </cell>
          <cell r="AG73">
            <v>0</v>
          </cell>
          <cell r="AH73">
            <v>0</v>
          </cell>
          <cell r="AJ73">
            <v>0</v>
          </cell>
          <cell r="AK73">
            <v>0</v>
          </cell>
          <cell r="AL73">
            <v>0</v>
          </cell>
          <cell r="AM73">
            <v>0</v>
          </cell>
          <cell r="AN73">
            <v>0</v>
          </cell>
          <cell r="AO73">
            <v>0</v>
          </cell>
          <cell r="AP73">
            <v>0</v>
          </cell>
          <cell r="AQ73">
            <v>0</v>
          </cell>
          <cell r="AR73">
            <v>0</v>
          </cell>
        </row>
        <row r="74">
          <cell r="C74" t="str">
            <v>Проведение лабораторных испытаний и анализов (хроматографический анализ масла)</v>
          </cell>
          <cell r="D74">
            <v>0</v>
          </cell>
          <cell r="E74">
            <v>0</v>
          </cell>
          <cell r="F74">
            <v>0</v>
          </cell>
          <cell r="M74">
            <v>0</v>
          </cell>
          <cell r="N74">
            <v>0</v>
          </cell>
          <cell r="P74">
            <v>0</v>
          </cell>
          <cell r="W74">
            <v>0</v>
          </cell>
          <cell r="X74">
            <v>0</v>
          </cell>
          <cell r="Z74">
            <v>0</v>
          </cell>
          <cell r="AG74">
            <v>0</v>
          </cell>
          <cell r="AH74">
            <v>0</v>
          </cell>
          <cell r="AJ74">
            <v>0</v>
          </cell>
          <cell r="AK74">
            <v>0</v>
          </cell>
          <cell r="AL74">
            <v>0</v>
          </cell>
          <cell r="AM74">
            <v>0</v>
          </cell>
          <cell r="AN74">
            <v>0</v>
          </cell>
          <cell r="AO74">
            <v>0</v>
          </cell>
          <cell r="AP74">
            <v>0</v>
          </cell>
          <cell r="AQ74">
            <v>0</v>
          </cell>
          <cell r="AR74">
            <v>0</v>
          </cell>
        </row>
        <row r="75">
          <cell r="C75" t="str">
            <v>Транспортные услуги по перевозке персонала</v>
          </cell>
          <cell r="D75">
            <v>639.29974529009394</v>
          </cell>
          <cell r="E75">
            <v>2.5470980460795545E-4</v>
          </cell>
          <cell r="F75">
            <v>240.64653000756527</v>
          </cell>
          <cell r="M75">
            <v>13.830408081524942</v>
          </cell>
          <cell r="N75">
            <v>226.81612192604032</v>
          </cell>
          <cell r="P75">
            <v>147.55207599657845</v>
          </cell>
          <cell r="W75">
            <v>8.4800949518977351</v>
          </cell>
          <cell r="X75">
            <v>139.07198104468071</v>
          </cell>
          <cell r="Z75">
            <v>251.10088457614569</v>
          </cell>
          <cell r="AG75">
            <v>14.431239474804855</v>
          </cell>
          <cell r="AH75">
            <v>236.66964510134082</v>
          </cell>
          <cell r="AJ75">
            <v>639.29949058028933</v>
          </cell>
          <cell r="AK75">
            <v>0</v>
          </cell>
          <cell r="AL75">
            <v>0</v>
          </cell>
          <cell r="AM75">
            <v>0</v>
          </cell>
          <cell r="AN75">
            <v>0</v>
          </cell>
          <cell r="AO75">
            <v>0</v>
          </cell>
          <cell r="AP75">
            <v>0</v>
          </cell>
          <cell r="AQ75">
            <v>36.741742508227532</v>
          </cell>
          <cell r="AR75">
            <v>602.55774807206183</v>
          </cell>
        </row>
        <row r="76">
          <cell r="C76" t="str">
            <v>Расходы отдел по защите гос.тайны</v>
          </cell>
          <cell r="D76">
            <v>7.1999971313759996</v>
          </cell>
          <cell r="E76">
            <v>2.8686228574770212E-6</v>
          </cell>
          <cell r="F76">
            <v>2.7102377851626311</v>
          </cell>
          <cell r="M76">
            <v>0.15576245610351885</v>
          </cell>
          <cell r="N76">
            <v>2.5544753290591125</v>
          </cell>
          <cell r="P76">
            <v>1.6617784251139758</v>
          </cell>
          <cell r="W76">
            <v>9.5505527379420752E-2</v>
          </cell>
          <cell r="X76">
            <v>1.566272897734555</v>
          </cell>
          <cell r="Z76">
            <v>2.827978052476535</v>
          </cell>
          <cell r="AG76">
            <v>0.16252921041544649</v>
          </cell>
          <cell r="AH76">
            <v>2.6654488420610885</v>
          </cell>
          <cell r="AJ76">
            <v>7.1999942627531421</v>
          </cell>
          <cell r="AK76">
            <v>0</v>
          </cell>
          <cell r="AL76">
            <v>0</v>
          </cell>
          <cell r="AM76">
            <v>0</v>
          </cell>
          <cell r="AN76">
            <v>0</v>
          </cell>
          <cell r="AO76">
            <v>0</v>
          </cell>
          <cell r="AP76">
            <v>0</v>
          </cell>
          <cell r="AQ76">
            <v>0.4137971938983861</v>
          </cell>
          <cell r="AR76">
            <v>6.7861970688547562</v>
          </cell>
        </row>
        <row r="77">
          <cell r="C77" t="str">
            <v>почтовые услуги</v>
          </cell>
          <cell r="D77">
            <v>0</v>
          </cell>
          <cell r="E77">
            <v>0</v>
          </cell>
          <cell r="F77">
            <v>0</v>
          </cell>
          <cell r="M77">
            <v>0</v>
          </cell>
          <cell r="N77">
            <v>0</v>
          </cell>
          <cell r="P77">
            <v>0</v>
          </cell>
          <cell r="W77">
            <v>0</v>
          </cell>
          <cell r="X77">
            <v>0</v>
          </cell>
          <cell r="Z77">
            <v>0</v>
          </cell>
          <cell r="AG77">
            <v>0</v>
          </cell>
          <cell r="AH77">
            <v>0</v>
          </cell>
          <cell r="AJ77">
            <v>0</v>
          </cell>
          <cell r="AK77">
            <v>0</v>
          </cell>
          <cell r="AL77">
            <v>0</v>
          </cell>
          <cell r="AM77">
            <v>0</v>
          </cell>
          <cell r="AN77">
            <v>0</v>
          </cell>
          <cell r="AO77">
            <v>0</v>
          </cell>
          <cell r="AP77">
            <v>0</v>
          </cell>
          <cell r="AQ77">
            <v>0</v>
          </cell>
          <cell r="AR77">
            <v>0</v>
          </cell>
        </row>
        <row r="78">
          <cell r="C78" t="str">
            <v>Очистка вагонов</v>
          </cell>
          <cell r="D78">
            <v>0</v>
          </cell>
          <cell r="E78">
            <v>0</v>
          </cell>
          <cell r="F78">
            <v>0</v>
          </cell>
          <cell r="M78">
            <v>0</v>
          </cell>
          <cell r="N78">
            <v>0</v>
          </cell>
          <cell r="P78">
            <v>0</v>
          </cell>
          <cell r="W78">
            <v>0</v>
          </cell>
          <cell r="X78">
            <v>0</v>
          </cell>
          <cell r="Z78">
            <v>0</v>
          </cell>
          <cell r="AG78">
            <v>0</v>
          </cell>
          <cell r="AH78">
            <v>0</v>
          </cell>
          <cell r="AJ78">
            <v>0</v>
          </cell>
          <cell r="AK78">
            <v>0</v>
          </cell>
          <cell r="AL78">
            <v>0</v>
          </cell>
          <cell r="AM78">
            <v>0</v>
          </cell>
          <cell r="AN78">
            <v>0</v>
          </cell>
          <cell r="AO78">
            <v>0</v>
          </cell>
          <cell r="AP78">
            <v>0</v>
          </cell>
          <cell r="AQ78">
            <v>0</v>
          </cell>
          <cell r="AR78">
            <v>0</v>
          </cell>
        </row>
        <row r="79">
          <cell r="C79" t="str">
            <v>Услуги типографии</v>
          </cell>
          <cell r="D79">
            <v>0</v>
          </cell>
          <cell r="E79">
            <v>0</v>
          </cell>
          <cell r="F79">
            <v>0</v>
          </cell>
          <cell r="M79">
            <v>0</v>
          </cell>
          <cell r="N79">
            <v>0</v>
          </cell>
          <cell r="P79">
            <v>0</v>
          </cell>
          <cell r="W79">
            <v>0</v>
          </cell>
          <cell r="X79">
            <v>0</v>
          </cell>
          <cell r="Z79">
            <v>0</v>
          </cell>
          <cell r="AG79">
            <v>0</v>
          </cell>
          <cell r="AH79">
            <v>0</v>
          </cell>
          <cell r="AJ79">
            <v>0</v>
          </cell>
          <cell r="AK79">
            <v>0</v>
          </cell>
          <cell r="AL79">
            <v>0</v>
          </cell>
          <cell r="AM79">
            <v>0</v>
          </cell>
          <cell r="AN79">
            <v>0</v>
          </cell>
          <cell r="AO79">
            <v>0</v>
          </cell>
          <cell r="AP79">
            <v>0</v>
          </cell>
          <cell r="AQ79">
            <v>0</v>
          </cell>
          <cell r="AR79">
            <v>0</v>
          </cell>
        </row>
        <row r="80">
          <cell r="C80" t="str">
            <v>Расходы ГО и ЧС</v>
          </cell>
          <cell r="D80">
            <v>0</v>
          </cell>
          <cell r="E80">
            <v>0</v>
          </cell>
          <cell r="F80">
            <v>0</v>
          </cell>
          <cell r="M80">
            <v>0</v>
          </cell>
          <cell r="N80">
            <v>0</v>
          </cell>
          <cell r="P80">
            <v>0</v>
          </cell>
          <cell r="W80">
            <v>0</v>
          </cell>
          <cell r="X80">
            <v>0</v>
          </cell>
          <cell r="Z80">
            <v>0</v>
          </cell>
          <cell r="AG80">
            <v>0</v>
          </cell>
          <cell r="AH80">
            <v>0</v>
          </cell>
          <cell r="AJ80">
            <v>0</v>
          </cell>
          <cell r="AK80">
            <v>0</v>
          </cell>
          <cell r="AL80">
            <v>0</v>
          </cell>
          <cell r="AM80">
            <v>0</v>
          </cell>
          <cell r="AN80">
            <v>0</v>
          </cell>
          <cell r="AO80">
            <v>0</v>
          </cell>
          <cell r="AP80">
            <v>0</v>
          </cell>
          <cell r="AQ80">
            <v>0</v>
          </cell>
          <cell r="AR80">
            <v>0</v>
          </cell>
        </row>
        <row r="81">
          <cell r="C81" t="str">
            <v>Услуги инкассации</v>
          </cell>
          <cell r="D81">
            <v>0</v>
          </cell>
          <cell r="E81">
            <v>0</v>
          </cell>
          <cell r="F81">
            <v>0</v>
          </cell>
          <cell r="M81">
            <v>0</v>
          </cell>
          <cell r="N81">
            <v>0</v>
          </cell>
          <cell r="P81">
            <v>0</v>
          </cell>
          <cell r="W81">
            <v>0</v>
          </cell>
          <cell r="X81">
            <v>0</v>
          </cell>
          <cell r="Z81">
            <v>0</v>
          </cell>
          <cell r="AG81">
            <v>0</v>
          </cell>
          <cell r="AH81">
            <v>0</v>
          </cell>
          <cell r="AJ81">
            <v>0</v>
          </cell>
          <cell r="AK81">
            <v>0</v>
          </cell>
          <cell r="AL81">
            <v>0</v>
          </cell>
          <cell r="AM81">
            <v>0</v>
          </cell>
          <cell r="AN81">
            <v>0</v>
          </cell>
          <cell r="AO81">
            <v>0</v>
          </cell>
          <cell r="AP81">
            <v>0</v>
          </cell>
          <cell r="AQ81">
            <v>0</v>
          </cell>
          <cell r="AR81">
            <v>0</v>
          </cell>
        </row>
        <row r="82">
          <cell r="C82" t="str">
            <v>Перезарядка огнетушителей</v>
          </cell>
          <cell r="D82">
            <v>2.2999990836339999</v>
          </cell>
          <cell r="E82">
            <v>9.1636563537278448E-7</v>
          </cell>
          <cell r="F82">
            <v>0.86577040359361834</v>
          </cell>
          <cell r="M82">
            <v>4.9757451255290741E-2</v>
          </cell>
          <cell r="N82">
            <v>0.8160129523383276</v>
          </cell>
          <cell r="P82">
            <v>0.53084588580029779</v>
          </cell>
          <cell r="W82">
            <v>3.050871013509274E-2</v>
          </cell>
          <cell r="X82">
            <v>0.50033717566520508</v>
          </cell>
          <cell r="Z82">
            <v>0.90338187787444868</v>
          </cell>
          <cell r="AG82">
            <v>5.1919053327156524E-2</v>
          </cell>
          <cell r="AH82">
            <v>0.85146282454729216</v>
          </cell>
          <cell r="AJ82">
            <v>2.2999981672683645</v>
          </cell>
          <cell r="AK82">
            <v>0</v>
          </cell>
          <cell r="AL82">
            <v>0</v>
          </cell>
          <cell r="AM82">
            <v>0</v>
          </cell>
          <cell r="AN82">
            <v>0</v>
          </cell>
          <cell r="AO82">
            <v>0</v>
          </cell>
          <cell r="AP82">
            <v>0</v>
          </cell>
          <cell r="AQ82">
            <v>0.13218521471753999</v>
          </cell>
          <cell r="AR82">
            <v>2.1678129525508245</v>
          </cell>
        </row>
        <row r="83">
          <cell r="C83" t="str">
            <v>Стирка спецодежды, белья</v>
          </cell>
          <cell r="D83">
            <v>0</v>
          </cell>
          <cell r="E83">
            <v>0</v>
          </cell>
          <cell r="F83">
            <v>0</v>
          </cell>
          <cell r="M83">
            <v>0</v>
          </cell>
          <cell r="N83">
            <v>0</v>
          </cell>
          <cell r="P83">
            <v>0</v>
          </cell>
          <cell r="W83">
            <v>0</v>
          </cell>
          <cell r="X83">
            <v>0</v>
          </cell>
          <cell r="Z83">
            <v>0</v>
          </cell>
          <cell r="AG83">
            <v>0</v>
          </cell>
          <cell r="AH83">
            <v>0</v>
          </cell>
          <cell r="AJ83">
            <v>0</v>
          </cell>
          <cell r="AK83">
            <v>0</v>
          </cell>
          <cell r="AL83">
            <v>0</v>
          </cell>
          <cell r="AM83">
            <v>0</v>
          </cell>
          <cell r="AN83">
            <v>0</v>
          </cell>
          <cell r="AO83">
            <v>0</v>
          </cell>
          <cell r="AP83">
            <v>0</v>
          </cell>
          <cell r="AQ83">
            <v>0</v>
          </cell>
          <cell r="AR83">
            <v>0</v>
          </cell>
        </row>
        <row r="84">
          <cell r="C84" t="str">
            <v>Услуги по уборке помещений (клининг)</v>
          </cell>
          <cell r="D84">
            <v>560.59977664574797</v>
          </cell>
          <cell r="E84">
            <v>2.2335416304031241E-4</v>
          </cell>
          <cell r="F84">
            <v>211.02212532807931</v>
          </cell>
          <cell r="M84">
            <v>12.127837901615647</v>
          </cell>
          <cell r="N84">
            <v>198.89428742646368</v>
          </cell>
          <cell r="P84">
            <v>129.38791459984651</v>
          </cell>
          <cell r="W84">
            <v>7.4361664790143438</v>
          </cell>
          <cell r="X84">
            <v>121.95174812083216</v>
          </cell>
          <cell r="Z84">
            <v>220.1895133636591</v>
          </cell>
          <cell r="AG84">
            <v>12.654704910958237</v>
          </cell>
          <cell r="AH84">
            <v>207.53480845270087</v>
          </cell>
          <cell r="AJ84">
            <v>560.59955329158493</v>
          </cell>
          <cell r="AK84">
            <v>0</v>
          </cell>
          <cell r="AL84">
            <v>0</v>
          </cell>
          <cell r="AM84">
            <v>0</v>
          </cell>
          <cell r="AN84">
            <v>0</v>
          </cell>
          <cell r="AO84">
            <v>0</v>
          </cell>
          <cell r="AP84">
            <v>0</v>
          </cell>
          <cell r="AQ84">
            <v>32.218709291588226</v>
          </cell>
          <cell r="AR84">
            <v>528.38084399999673</v>
          </cell>
        </row>
        <row r="85">
          <cell r="C85" t="str">
            <v>Обслуживание счетчика</v>
          </cell>
          <cell r="D85">
            <v>0</v>
          </cell>
          <cell r="E85">
            <v>0</v>
          </cell>
          <cell r="F85">
            <v>0</v>
          </cell>
          <cell r="M85">
            <v>0</v>
          </cell>
          <cell r="N85">
            <v>0</v>
          </cell>
          <cell r="P85">
            <v>0</v>
          </cell>
          <cell r="W85">
            <v>0</v>
          </cell>
          <cell r="X85">
            <v>0</v>
          </cell>
          <cell r="Z85">
            <v>0</v>
          </cell>
          <cell r="AG85">
            <v>0</v>
          </cell>
          <cell r="AH85">
            <v>0</v>
          </cell>
          <cell r="AJ85">
            <v>0</v>
          </cell>
          <cell r="AK85">
            <v>0</v>
          </cell>
          <cell r="AL85">
            <v>0</v>
          </cell>
          <cell r="AM85">
            <v>0</v>
          </cell>
          <cell r="AN85">
            <v>0</v>
          </cell>
          <cell r="AO85">
            <v>0</v>
          </cell>
          <cell r="AP85">
            <v>0</v>
          </cell>
          <cell r="AQ85">
            <v>0</v>
          </cell>
          <cell r="AR85">
            <v>0</v>
          </cell>
        </row>
        <row r="86">
          <cell r="C86" t="str">
            <v>разработка маршрута, метеоцентр</v>
          </cell>
          <cell r="D86">
            <v>3.7999984860039993</v>
          </cell>
          <cell r="E86">
            <v>1.5139953974951936E-6</v>
          </cell>
          <cell r="F86">
            <v>1.4304032755024993</v>
          </cell>
          <cell r="M86">
            <v>8.220796294352381E-2</v>
          </cell>
          <cell r="N86">
            <v>1.3481953125589756</v>
          </cell>
          <cell r="P86">
            <v>0.87704972436570927</v>
          </cell>
          <cell r="W86">
            <v>5.0405695005805391E-2</v>
          </cell>
          <cell r="X86">
            <v>0.82664402935990389</v>
          </cell>
          <cell r="Z86">
            <v>1.4925439721403935</v>
          </cell>
          <cell r="AG86">
            <v>8.57793054970412E-2</v>
          </cell>
          <cell r="AH86">
            <v>1.4067646666433522</v>
          </cell>
          <cell r="AJ86">
            <v>3.7999969720086018</v>
          </cell>
          <cell r="AK86">
            <v>0</v>
          </cell>
          <cell r="AL86">
            <v>0</v>
          </cell>
          <cell r="AM86">
            <v>0</v>
          </cell>
          <cell r="AN86">
            <v>0</v>
          </cell>
          <cell r="AO86">
            <v>0</v>
          </cell>
          <cell r="AP86">
            <v>0</v>
          </cell>
          <cell r="AQ86">
            <v>0.21839296344637038</v>
          </cell>
          <cell r="AR86">
            <v>3.5816040085622314</v>
          </cell>
        </row>
        <row r="87">
          <cell r="C87" t="str">
            <v>Оформление разрешительной документации</v>
          </cell>
          <cell r="D87">
            <v>0</v>
          </cell>
          <cell r="E87">
            <v>0</v>
          </cell>
          <cell r="F87">
            <v>0</v>
          </cell>
          <cell r="M87">
            <v>0</v>
          </cell>
          <cell r="N87">
            <v>0</v>
          </cell>
          <cell r="P87">
            <v>0</v>
          </cell>
          <cell r="W87">
            <v>0</v>
          </cell>
          <cell r="X87">
            <v>0</v>
          </cell>
          <cell r="Z87">
            <v>0</v>
          </cell>
          <cell r="AG87">
            <v>0</v>
          </cell>
          <cell r="AH87">
            <v>0</v>
          </cell>
          <cell r="AJ87">
            <v>0</v>
          </cell>
          <cell r="AK87">
            <v>0</v>
          </cell>
          <cell r="AL87">
            <v>0</v>
          </cell>
          <cell r="AM87">
            <v>0</v>
          </cell>
          <cell r="AN87">
            <v>0</v>
          </cell>
          <cell r="AO87">
            <v>0</v>
          </cell>
          <cell r="AP87">
            <v>0</v>
          </cell>
          <cell r="AQ87">
            <v>0</v>
          </cell>
          <cell r="AR87">
            <v>0</v>
          </cell>
        </row>
        <row r="88">
          <cell r="C88" t="str">
            <v>Плата заповеднику и проезд по нему</v>
          </cell>
          <cell r="D88">
            <v>0</v>
          </cell>
          <cell r="E88">
            <v>0</v>
          </cell>
          <cell r="F88">
            <v>0</v>
          </cell>
          <cell r="M88">
            <v>0</v>
          </cell>
          <cell r="N88">
            <v>0</v>
          </cell>
          <cell r="P88">
            <v>0</v>
          </cell>
          <cell r="W88">
            <v>0</v>
          </cell>
          <cell r="X88">
            <v>0</v>
          </cell>
          <cell r="Z88">
            <v>0</v>
          </cell>
          <cell r="AG88">
            <v>0</v>
          </cell>
          <cell r="AH88">
            <v>0</v>
          </cell>
          <cell r="AJ88">
            <v>0</v>
          </cell>
          <cell r="AK88">
            <v>0</v>
          </cell>
          <cell r="AL88">
            <v>0</v>
          </cell>
          <cell r="AM88">
            <v>0</v>
          </cell>
          <cell r="AN88">
            <v>0</v>
          </cell>
          <cell r="AO88">
            <v>0</v>
          </cell>
          <cell r="AP88">
            <v>0</v>
          </cell>
          <cell r="AQ88">
            <v>0</v>
          </cell>
          <cell r="AR88">
            <v>0</v>
          </cell>
        </row>
        <row r="89">
          <cell r="C89" t="str">
            <v>Услуги, связанные с оценкой имущества</v>
          </cell>
          <cell r="D89">
            <v>0</v>
          </cell>
          <cell r="E89">
            <v>0</v>
          </cell>
          <cell r="F89">
            <v>0</v>
          </cell>
          <cell r="M89">
            <v>0</v>
          </cell>
          <cell r="N89">
            <v>0</v>
          </cell>
          <cell r="P89">
            <v>0</v>
          </cell>
          <cell r="W89">
            <v>0</v>
          </cell>
          <cell r="X89">
            <v>0</v>
          </cell>
          <cell r="Z89">
            <v>0</v>
          </cell>
          <cell r="AG89">
            <v>0</v>
          </cell>
          <cell r="AH89">
            <v>0</v>
          </cell>
          <cell r="AJ89">
            <v>0</v>
          </cell>
          <cell r="AK89">
            <v>0</v>
          </cell>
          <cell r="AL89">
            <v>0</v>
          </cell>
          <cell r="AM89">
            <v>0</v>
          </cell>
          <cell r="AN89">
            <v>0</v>
          </cell>
          <cell r="AO89">
            <v>0</v>
          </cell>
          <cell r="AP89">
            <v>0</v>
          </cell>
          <cell r="AQ89">
            <v>0</v>
          </cell>
          <cell r="AR89">
            <v>0</v>
          </cell>
        </row>
        <row r="90">
          <cell r="C90" t="str">
            <v>услуги по определ.рыночн.стоим.ар.платы</v>
          </cell>
          <cell r="D90">
            <v>0</v>
          </cell>
          <cell r="E90">
            <v>0</v>
          </cell>
          <cell r="F90">
            <v>0</v>
          </cell>
          <cell r="M90">
            <v>0</v>
          </cell>
          <cell r="N90">
            <v>0</v>
          </cell>
          <cell r="P90">
            <v>0</v>
          </cell>
          <cell r="W90">
            <v>0</v>
          </cell>
          <cell r="X90">
            <v>0</v>
          </cell>
          <cell r="Z90">
            <v>0</v>
          </cell>
          <cell r="AG90">
            <v>0</v>
          </cell>
          <cell r="AH90">
            <v>0</v>
          </cell>
          <cell r="AJ90">
            <v>0</v>
          </cell>
          <cell r="AK90">
            <v>0</v>
          </cell>
          <cell r="AL90">
            <v>0</v>
          </cell>
          <cell r="AM90">
            <v>0</v>
          </cell>
          <cell r="AN90">
            <v>0</v>
          </cell>
          <cell r="AO90">
            <v>0</v>
          </cell>
          <cell r="AP90">
            <v>0</v>
          </cell>
          <cell r="AQ90">
            <v>0</v>
          </cell>
          <cell r="AR90">
            <v>0</v>
          </cell>
        </row>
        <row r="91">
          <cell r="C91" t="str">
            <v>Пропарка автобол.</v>
          </cell>
          <cell r="D91">
            <v>0</v>
          </cell>
          <cell r="E91">
            <v>0</v>
          </cell>
          <cell r="F91">
            <v>0</v>
          </cell>
          <cell r="M91">
            <v>0</v>
          </cell>
          <cell r="N91">
            <v>0</v>
          </cell>
          <cell r="P91">
            <v>0</v>
          </cell>
          <cell r="W91">
            <v>0</v>
          </cell>
          <cell r="X91">
            <v>0</v>
          </cell>
          <cell r="Z91">
            <v>0</v>
          </cell>
          <cell r="AG91">
            <v>0</v>
          </cell>
          <cell r="AH91">
            <v>0</v>
          </cell>
          <cell r="AJ91">
            <v>0</v>
          </cell>
          <cell r="AK91">
            <v>0</v>
          </cell>
          <cell r="AL91">
            <v>0</v>
          </cell>
          <cell r="AM91">
            <v>0</v>
          </cell>
          <cell r="AN91">
            <v>0</v>
          </cell>
          <cell r="AO91">
            <v>0</v>
          </cell>
          <cell r="AP91">
            <v>0</v>
          </cell>
          <cell r="AQ91">
            <v>0</v>
          </cell>
          <cell r="AR91">
            <v>0</v>
          </cell>
        </row>
        <row r="92">
          <cell r="C92" t="str">
            <v>Обслуживание грязеулавливающих покрытий</v>
          </cell>
          <cell r="D92">
            <v>0</v>
          </cell>
          <cell r="E92">
            <v>0</v>
          </cell>
          <cell r="F92">
            <v>0</v>
          </cell>
          <cell r="M92">
            <v>0</v>
          </cell>
          <cell r="N92">
            <v>0</v>
          </cell>
          <cell r="P92">
            <v>0</v>
          </cell>
          <cell r="W92">
            <v>0</v>
          </cell>
          <cell r="X92">
            <v>0</v>
          </cell>
          <cell r="Z92">
            <v>0</v>
          </cell>
          <cell r="AG92">
            <v>0</v>
          </cell>
          <cell r="AH92">
            <v>0</v>
          </cell>
          <cell r="AJ92">
            <v>0</v>
          </cell>
          <cell r="AK92">
            <v>0</v>
          </cell>
          <cell r="AL92">
            <v>0</v>
          </cell>
          <cell r="AM92">
            <v>0</v>
          </cell>
          <cell r="AN92">
            <v>0</v>
          </cell>
          <cell r="AO92">
            <v>0</v>
          </cell>
          <cell r="AP92">
            <v>0</v>
          </cell>
          <cell r="AQ92">
            <v>0</v>
          </cell>
          <cell r="AR92">
            <v>0</v>
          </cell>
        </row>
        <row r="93">
          <cell r="C93" t="str">
            <v>Поставка кислорода</v>
          </cell>
          <cell r="D93">
            <v>0</v>
          </cell>
          <cell r="E93">
            <v>0</v>
          </cell>
          <cell r="F93">
            <v>0</v>
          </cell>
          <cell r="M93">
            <v>0</v>
          </cell>
          <cell r="N93">
            <v>0</v>
          </cell>
          <cell r="P93">
            <v>0</v>
          </cell>
          <cell r="W93">
            <v>0</v>
          </cell>
          <cell r="X93">
            <v>0</v>
          </cell>
          <cell r="Z93">
            <v>0</v>
          </cell>
          <cell r="AG93">
            <v>0</v>
          </cell>
          <cell r="AH93">
            <v>0</v>
          </cell>
          <cell r="AJ93">
            <v>0</v>
          </cell>
          <cell r="AK93">
            <v>0</v>
          </cell>
          <cell r="AL93">
            <v>0</v>
          </cell>
          <cell r="AM93">
            <v>0</v>
          </cell>
          <cell r="AN93">
            <v>0</v>
          </cell>
          <cell r="AO93">
            <v>0</v>
          </cell>
          <cell r="AP93">
            <v>0</v>
          </cell>
          <cell r="AQ93">
            <v>0</v>
          </cell>
          <cell r="AR93">
            <v>0</v>
          </cell>
        </row>
        <row r="94">
          <cell r="C94" t="str">
            <v>Оформление пласт.карт</v>
          </cell>
          <cell r="D94">
            <v>22.799990916024001</v>
          </cell>
          <cell r="E94">
            <v>9.0839723796420913E-6</v>
          </cell>
          <cell r="F94">
            <v>8.5824196530150001</v>
          </cell>
          <cell r="M94">
            <v>0.49324777766114308</v>
          </cell>
          <cell r="N94">
            <v>8.0891718753538573</v>
          </cell>
          <cell r="P94">
            <v>5.2622983461942576</v>
          </cell>
          <cell r="W94">
            <v>0.30243417003483242</v>
          </cell>
          <cell r="X94">
            <v>4.9598641761594253</v>
          </cell>
          <cell r="Z94">
            <v>8.9552638328423626</v>
          </cell>
          <cell r="AG94">
            <v>0.51467583298224739</v>
          </cell>
          <cell r="AH94">
            <v>8.4405879998601154</v>
          </cell>
          <cell r="AJ94">
            <v>22.799981832051621</v>
          </cell>
          <cell r="AK94">
            <v>0</v>
          </cell>
          <cell r="AL94">
            <v>0</v>
          </cell>
          <cell r="AM94">
            <v>0</v>
          </cell>
          <cell r="AN94">
            <v>0</v>
          </cell>
          <cell r="AO94">
            <v>0</v>
          </cell>
          <cell r="AP94">
            <v>0</v>
          </cell>
          <cell r="AQ94">
            <v>1.3103577806782229</v>
          </cell>
          <cell r="AR94">
            <v>21.489624051373397</v>
          </cell>
        </row>
        <row r="95">
          <cell r="C95" t="str">
            <v>Калибровка алкотестера</v>
          </cell>
          <cell r="D95">
            <v>0</v>
          </cell>
          <cell r="E95">
            <v>0</v>
          </cell>
          <cell r="F95">
            <v>0</v>
          </cell>
          <cell r="M95">
            <v>0</v>
          </cell>
          <cell r="N95">
            <v>0</v>
          </cell>
          <cell r="P95">
            <v>0</v>
          </cell>
          <cell r="W95">
            <v>0</v>
          </cell>
          <cell r="X95">
            <v>0</v>
          </cell>
          <cell r="Z95">
            <v>0</v>
          </cell>
          <cell r="AG95">
            <v>0</v>
          </cell>
          <cell r="AH95">
            <v>0</v>
          </cell>
          <cell r="AJ95">
            <v>0</v>
          </cell>
          <cell r="AK95">
            <v>0</v>
          </cell>
          <cell r="AL95">
            <v>0</v>
          </cell>
          <cell r="AM95">
            <v>0</v>
          </cell>
          <cell r="AN95">
            <v>0</v>
          </cell>
          <cell r="AO95">
            <v>0</v>
          </cell>
          <cell r="AP95">
            <v>0</v>
          </cell>
          <cell r="AQ95">
            <v>0</v>
          </cell>
          <cell r="AR95">
            <v>0</v>
          </cell>
        </row>
        <row r="96">
          <cell r="C96" t="str">
            <v>сушка леса</v>
          </cell>
          <cell r="D96">
            <v>0</v>
          </cell>
          <cell r="E96">
            <v>0</v>
          </cell>
          <cell r="F96">
            <v>0</v>
          </cell>
          <cell r="M96">
            <v>0</v>
          </cell>
          <cell r="N96">
            <v>0</v>
          </cell>
          <cell r="P96">
            <v>0</v>
          </cell>
          <cell r="W96">
            <v>0</v>
          </cell>
          <cell r="X96">
            <v>0</v>
          </cell>
          <cell r="Z96">
            <v>0</v>
          </cell>
          <cell r="AG96">
            <v>0</v>
          </cell>
          <cell r="AH96">
            <v>0</v>
          </cell>
          <cell r="AJ96">
            <v>0</v>
          </cell>
          <cell r="AK96">
            <v>0</v>
          </cell>
          <cell r="AL96">
            <v>0</v>
          </cell>
          <cell r="AM96">
            <v>0</v>
          </cell>
          <cell r="AN96">
            <v>0</v>
          </cell>
          <cell r="AO96">
            <v>0</v>
          </cell>
          <cell r="AP96">
            <v>0</v>
          </cell>
          <cell r="AQ96">
            <v>0</v>
          </cell>
          <cell r="AR96">
            <v>0</v>
          </cell>
        </row>
        <row r="97">
          <cell r="C97" t="str">
            <v>Установка системы контроля доступа</v>
          </cell>
          <cell r="D97">
            <v>0</v>
          </cell>
          <cell r="E97">
            <v>0</v>
          </cell>
          <cell r="F97">
            <v>0</v>
          </cell>
          <cell r="M97">
            <v>0</v>
          </cell>
          <cell r="N97">
            <v>0</v>
          </cell>
          <cell r="P97">
            <v>0</v>
          </cell>
          <cell r="W97">
            <v>0</v>
          </cell>
          <cell r="X97">
            <v>0</v>
          </cell>
          <cell r="Z97">
            <v>0</v>
          </cell>
          <cell r="AG97">
            <v>0</v>
          </cell>
          <cell r="AH97">
            <v>0</v>
          </cell>
          <cell r="AJ97">
            <v>0</v>
          </cell>
          <cell r="AK97">
            <v>0</v>
          </cell>
          <cell r="AL97">
            <v>0</v>
          </cell>
          <cell r="AM97">
            <v>0</v>
          </cell>
          <cell r="AN97">
            <v>0</v>
          </cell>
          <cell r="AO97">
            <v>0</v>
          </cell>
          <cell r="AP97">
            <v>0</v>
          </cell>
          <cell r="AQ97">
            <v>0</v>
          </cell>
          <cell r="AR97">
            <v>0</v>
          </cell>
        </row>
        <row r="98">
          <cell r="C98" t="str">
            <v>Оценка состояния хим. лаборатории</v>
          </cell>
          <cell r="D98">
            <v>0</v>
          </cell>
          <cell r="E98">
            <v>0</v>
          </cell>
          <cell r="F98">
            <v>0</v>
          </cell>
          <cell r="M98">
            <v>0</v>
          </cell>
          <cell r="N98">
            <v>0</v>
          </cell>
          <cell r="P98">
            <v>0</v>
          </cell>
          <cell r="W98">
            <v>0</v>
          </cell>
          <cell r="X98">
            <v>0</v>
          </cell>
          <cell r="Z98">
            <v>0</v>
          </cell>
          <cell r="AG98">
            <v>0</v>
          </cell>
          <cell r="AH98">
            <v>0</v>
          </cell>
          <cell r="AJ98">
            <v>0</v>
          </cell>
          <cell r="AK98">
            <v>0</v>
          </cell>
          <cell r="AL98">
            <v>0</v>
          </cell>
          <cell r="AM98">
            <v>0</v>
          </cell>
          <cell r="AN98">
            <v>0</v>
          </cell>
          <cell r="AO98">
            <v>0</v>
          </cell>
          <cell r="AP98">
            <v>0</v>
          </cell>
          <cell r="AQ98">
            <v>0</v>
          </cell>
          <cell r="AR98">
            <v>0</v>
          </cell>
        </row>
        <row r="99">
          <cell r="C99" t="str">
            <v>Обслуживание кондиционеров</v>
          </cell>
          <cell r="D99">
            <v>45.699981792206003</v>
          </cell>
          <cell r="E99">
            <v>1.8207786752100219E-5</v>
          </cell>
          <cell r="F99">
            <v>17.202481497490588</v>
          </cell>
          <cell r="M99">
            <v>0.98865892276816836</v>
          </cell>
          <cell r="N99">
            <v>16.213822574722421</v>
          </cell>
          <cell r="P99">
            <v>10.547676948292876</v>
          </cell>
          <cell r="W99">
            <v>0.60619480572771234</v>
          </cell>
          <cell r="X99">
            <v>9.9414821425651638</v>
          </cell>
          <cell r="Z99">
            <v>17.949805138635789</v>
          </cell>
          <cell r="AG99">
            <v>1.0316090161091538</v>
          </cell>
          <cell r="AH99">
            <v>16.918196122526634</v>
          </cell>
          <cell r="AJ99">
            <v>45.699963584419251</v>
          </cell>
          <cell r="AK99">
            <v>0</v>
          </cell>
          <cell r="AL99">
            <v>0</v>
          </cell>
          <cell r="AM99">
            <v>0</v>
          </cell>
          <cell r="AN99">
            <v>0</v>
          </cell>
          <cell r="AO99">
            <v>0</v>
          </cell>
          <cell r="AP99">
            <v>0</v>
          </cell>
          <cell r="AQ99">
            <v>2.6264627446050346</v>
          </cell>
          <cell r="AR99">
            <v>43.073500839814216</v>
          </cell>
        </row>
        <row r="100">
          <cell r="C100" t="str">
            <v>Лесная подать</v>
          </cell>
          <cell r="D100">
            <v>0</v>
          </cell>
          <cell r="E100">
            <v>0</v>
          </cell>
          <cell r="F100">
            <v>0</v>
          </cell>
          <cell r="M100">
            <v>0</v>
          </cell>
          <cell r="N100">
            <v>0</v>
          </cell>
          <cell r="P100">
            <v>0</v>
          </cell>
          <cell r="W100">
            <v>0</v>
          </cell>
          <cell r="X100">
            <v>0</v>
          </cell>
          <cell r="Z100">
            <v>0</v>
          </cell>
          <cell r="AG100">
            <v>0</v>
          </cell>
          <cell r="AH100">
            <v>0</v>
          </cell>
          <cell r="AJ100">
            <v>0</v>
          </cell>
          <cell r="AK100">
            <v>0</v>
          </cell>
          <cell r="AL100">
            <v>0</v>
          </cell>
          <cell r="AM100">
            <v>0</v>
          </cell>
          <cell r="AN100">
            <v>0</v>
          </cell>
          <cell r="AO100">
            <v>0</v>
          </cell>
          <cell r="AP100">
            <v>0</v>
          </cell>
          <cell r="AQ100">
            <v>0</v>
          </cell>
          <cell r="AR100">
            <v>0</v>
          </cell>
        </row>
        <row r="101">
          <cell r="C101" t="str">
            <v>Спец-связь</v>
          </cell>
          <cell r="D101">
            <v>0</v>
          </cell>
          <cell r="E101">
            <v>0</v>
          </cell>
          <cell r="F101">
            <v>0</v>
          </cell>
          <cell r="M101">
            <v>0</v>
          </cell>
          <cell r="N101">
            <v>0</v>
          </cell>
          <cell r="P101">
            <v>0</v>
          </cell>
          <cell r="W101">
            <v>0</v>
          </cell>
          <cell r="X101">
            <v>0</v>
          </cell>
          <cell r="Z101">
            <v>0</v>
          </cell>
          <cell r="AG101">
            <v>0</v>
          </cell>
          <cell r="AH101">
            <v>0</v>
          </cell>
          <cell r="AJ101">
            <v>0</v>
          </cell>
          <cell r="AK101">
            <v>0</v>
          </cell>
          <cell r="AL101">
            <v>0</v>
          </cell>
          <cell r="AM101">
            <v>0</v>
          </cell>
          <cell r="AN101">
            <v>0</v>
          </cell>
          <cell r="AO101">
            <v>0</v>
          </cell>
          <cell r="AP101">
            <v>0</v>
          </cell>
          <cell r="AQ101">
            <v>0</v>
          </cell>
          <cell r="AR101">
            <v>0</v>
          </cell>
        </row>
        <row r="102">
          <cell r="C102" t="str">
            <v>Расчет нормотивной численности</v>
          </cell>
          <cell r="D102">
            <v>13.699994541645999</v>
          </cell>
          <cell r="E102">
            <v>5.4583518256379193E-6</v>
          </cell>
          <cell r="F102">
            <v>5.1569802301011167</v>
          </cell>
          <cell r="M102">
            <v>0.2963813400858622</v>
          </cell>
          <cell r="N102">
            <v>4.8605988900152548</v>
          </cell>
          <cell r="P102">
            <v>3.1619950588974266</v>
          </cell>
          <cell r="W102">
            <v>0.18172579515250895</v>
          </cell>
          <cell r="X102">
            <v>2.9802692637449177</v>
          </cell>
          <cell r="Z102">
            <v>5.3810137942956295</v>
          </cell>
          <cell r="AG102">
            <v>0.30925696981828016</v>
          </cell>
          <cell r="AH102">
            <v>5.0717568244773492</v>
          </cell>
          <cell r="AJ102">
            <v>13.699989083294174</v>
          </cell>
          <cell r="AK102">
            <v>0</v>
          </cell>
          <cell r="AL102">
            <v>0</v>
          </cell>
          <cell r="AM102">
            <v>0</v>
          </cell>
          <cell r="AN102">
            <v>0</v>
          </cell>
          <cell r="AO102">
            <v>0</v>
          </cell>
          <cell r="AP102">
            <v>0</v>
          </cell>
          <cell r="AQ102">
            <v>0.78736410505665133</v>
          </cell>
          <cell r="AR102">
            <v>12.912624978237522</v>
          </cell>
        </row>
        <row r="103">
          <cell r="C103" t="str">
            <v>Пломбирование водомера</v>
          </cell>
          <cell r="D103">
            <v>0</v>
          </cell>
          <cell r="E103">
            <v>0</v>
          </cell>
          <cell r="F103">
            <v>0</v>
          </cell>
          <cell r="M103">
            <v>0</v>
          </cell>
          <cell r="N103">
            <v>0</v>
          </cell>
          <cell r="P103">
            <v>0</v>
          </cell>
          <cell r="W103">
            <v>0</v>
          </cell>
          <cell r="X103">
            <v>0</v>
          </cell>
          <cell r="Z103">
            <v>0</v>
          </cell>
          <cell r="AG103">
            <v>0</v>
          </cell>
          <cell r="AH103">
            <v>0</v>
          </cell>
          <cell r="AJ103">
            <v>0</v>
          </cell>
          <cell r="AK103">
            <v>0</v>
          </cell>
          <cell r="AL103">
            <v>0</v>
          </cell>
          <cell r="AM103">
            <v>0</v>
          </cell>
          <cell r="AN103">
            <v>0</v>
          </cell>
          <cell r="AO103">
            <v>0</v>
          </cell>
          <cell r="AP103">
            <v>0</v>
          </cell>
          <cell r="AQ103">
            <v>0</v>
          </cell>
          <cell r="AR103">
            <v>0</v>
          </cell>
        </row>
        <row r="104">
          <cell r="C104" t="str">
            <v>Плавка гололеда</v>
          </cell>
          <cell r="D104">
            <v>0</v>
          </cell>
          <cell r="E104">
            <v>0</v>
          </cell>
          <cell r="F104">
            <v>0</v>
          </cell>
          <cell r="M104">
            <v>0</v>
          </cell>
          <cell r="N104">
            <v>0</v>
          </cell>
          <cell r="P104">
            <v>0</v>
          </cell>
          <cell r="W104">
            <v>0</v>
          </cell>
          <cell r="X104">
            <v>0</v>
          </cell>
          <cell r="Z104">
            <v>0</v>
          </cell>
          <cell r="AG104">
            <v>0</v>
          </cell>
          <cell r="AH104">
            <v>0</v>
          </cell>
          <cell r="AJ104">
            <v>0</v>
          </cell>
          <cell r="AK104">
            <v>0</v>
          </cell>
          <cell r="AL104">
            <v>0</v>
          </cell>
          <cell r="AM104">
            <v>0</v>
          </cell>
          <cell r="AN104">
            <v>0</v>
          </cell>
          <cell r="AO104">
            <v>0</v>
          </cell>
          <cell r="AP104">
            <v>0</v>
          </cell>
          <cell r="AQ104">
            <v>0</v>
          </cell>
          <cell r="AR104">
            <v>0</v>
          </cell>
        </row>
        <row r="105">
          <cell r="C105" t="str">
            <v>Экспертные услуги (для списания автотранспорта)</v>
          </cell>
          <cell r="D105">
            <v>22.799990916024001</v>
          </cell>
          <cell r="E105">
            <v>9.0839723796420913E-6</v>
          </cell>
          <cell r="F105">
            <v>8.5824196530150001</v>
          </cell>
          <cell r="M105">
            <v>0.49324777766114308</v>
          </cell>
          <cell r="N105">
            <v>8.0891718753538573</v>
          </cell>
          <cell r="P105">
            <v>5.2622983461942576</v>
          </cell>
          <cell r="W105">
            <v>0.30243417003483242</v>
          </cell>
          <cell r="X105">
            <v>4.9598641761594253</v>
          </cell>
          <cell r="Z105">
            <v>8.9552638328423626</v>
          </cell>
          <cell r="AG105">
            <v>0.51467583298224739</v>
          </cell>
          <cell r="AH105">
            <v>8.4405879998601154</v>
          </cell>
          <cell r="AJ105">
            <v>22.799981832051621</v>
          </cell>
          <cell r="AK105">
            <v>0</v>
          </cell>
          <cell r="AL105">
            <v>0</v>
          </cell>
          <cell r="AM105">
            <v>0</v>
          </cell>
          <cell r="AN105">
            <v>0</v>
          </cell>
          <cell r="AO105">
            <v>0</v>
          </cell>
          <cell r="AP105">
            <v>0</v>
          </cell>
          <cell r="AQ105">
            <v>1.3103577806782229</v>
          </cell>
          <cell r="AR105">
            <v>21.489624051373397</v>
          </cell>
        </row>
        <row r="106">
          <cell r="C106" t="str">
            <v>в т.ч. Справочно услуги по сертификации электроэнергии</v>
          </cell>
          <cell r="D106">
            <v>0</v>
          </cell>
          <cell r="E106">
            <v>0</v>
          </cell>
          <cell r="F106">
            <v>0</v>
          </cell>
          <cell r="M106">
            <v>0</v>
          </cell>
          <cell r="N106">
            <v>0</v>
          </cell>
          <cell r="P106">
            <v>0</v>
          </cell>
          <cell r="W106">
            <v>0</v>
          </cell>
          <cell r="X106">
            <v>0</v>
          </cell>
          <cell r="Z106">
            <v>0</v>
          </cell>
          <cell r="AG106">
            <v>0</v>
          </cell>
          <cell r="AH106">
            <v>0</v>
          </cell>
          <cell r="AJ106">
            <v>0</v>
          </cell>
          <cell r="AK106">
            <v>0</v>
          </cell>
          <cell r="AL106">
            <v>0</v>
          </cell>
          <cell r="AM106">
            <v>0</v>
          </cell>
          <cell r="AN106">
            <v>0</v>
          </cell>
          <cell r="AO106">
            <v>0</v>
          </cell>
          <cell r="AP106">
            <v>0</v>
          </cell>
          <cell r="AQ106">
            <v>0</v>
          </cell>
          <cell r="AR106">
            <v>0</v>
          </cell>
        </row>
        <row r="107">
          <cell r="C107" t="str">
            <v xml:space="preserve"> Командировочные и представительские расходы</v>
          </cell>
          <cell r="D107">
            <v>192.79992318462399</v>
          </cell>
          <cell r="E107">
            <v>7.6815345437353244E-5</v>
          </cell>
          <cell r="F107">
            <v>72.574145136021585</v>
          </cell>
          <cell r="M107">
            <v>4.1709724356608939</v>
          </cell>
          <cell r="N107">
            <v>68.403172700360685</v>
          </cell>
          <cell r="P107">
            <v>44.498733383607572</v>
          </cell>
          <cell r="W107">
            <v>2.5574257887156002</v>
          </cell>
          <cell r="X107">
            <v>41.941307594891974</v>
          </cell>
          <cell r="Z107">
            <v>75.726967849649441</v>
          </cell>
          <cell r="AG107">
            <v>4.3521710789025123</v>
          </cell>
          <cell r="AH107">
            <v>71.374796770746926</v>
          </cell>
          <cell r="AJ107">
            <v>192.79984636927855</v>
          </cell>
          <cell r="AK107">
            <v>0</v>
          </cell>
          <cell r="AL107">
            <v>0</v>
          </cell>
          <cell r="AM107">
            <v>0</v>
          </cell>
          <cell r="AN107">
            <v>0</v>
          </cell>
          <cell r="AO107">
            <v>0</v>
          </cell>
          <cell r="AP107">
            <v>0</v>
          </cell>
          <cell r="AQ107">
            <v>11.080569303279006</v>
          </cell>
          <cell r="AR107">
            <v>181.71927706599956</v>
          </cell>
        </row>
        <row r="108">
          <cell r="C108" t="str">
            <v xml:space="preserve"> Арендная плата по направлениям (арендодателям)</v>
          </cell>
          <cell r="D108">
            <v>411.59983601032798</v>
          </cell>
          <cell r="E108">
            <v>1.6398960667629581E-4</v>
          </cell>
          <cell r="F108">
            <v>154.93526005179709</v>
          </cell>
          <cell r="M108">
            <v>8.9044204072511608</v>
          </cell>
          <cell r="N108">
            <v>146.03083964454592</v>
          </cell>
          <cell r="P108">
            <v>94.998333302348954</v>
          </cell>
          <cell r="W108">
            <v>5.4597326485235529</v>
          </cell>
          <cell r="X108">
            <v>89.538600653825398</v>
          </cell>
          <cell r="Z108">
            <v>161.66607866657523</v>
          </cell>
          <cell r="AG108">
            <v>9.291253195416358</v>
          </cell>
          <cell r="AH108">
            <v>152.37482547115889</v>
          </cell>
          <cell r="AJ108">
            <v>411.5996720207213</v>
          </cell>
          <cell r="AK108">
            <v>0</v>
          </cell>
          <cell r="AL108">
            <v>0</v>
          </cell>
          <cell r="AM108">
            <v>0</v>
          </cell>
          <cell r="AN108">
            <v>0</v>
          </cell>
          <cell r="AO108">
            <v>0</v>
          </cell>
          <cell r="AP108">
            <v>0</v>
          </cell>
          <cell r="AQ108">
            <v>23.655406251191074</v>
          </cell>
          <cell r="AR108">
            <v>387.9442657695302</v>
          </cell>
        </row>
        <row r="109">
          <cell r="C109" t="str">
            <v>Лизинг</v>
          </cell>
          <cell r="D109">
            <v>311.89499999999998</v>
          </cell>
          <cell r="E109">
            <v>0</v>
          </cell>
          <cell r="F109">
            <v>103.97</v>
          </cell>
          <cell r="M109">
            <v>6</v>
          </cell>
          <cell r="N109">
            <v>97.97</v>
          </cell>
          <cell r="P109">
            <v>103.965</v>
          </cell>
          <cell r="W109">
            <v>6</v>
          </cell>
          <cell r="X109">
            <v>97.965000000000003</v>
          </cell>
          <cell r="Z109">
            <v>103.96</v>
          </cell>
          <cell r="AG109">
            <v>6</v>
          </cell>
          <cell r="AH109">
            <v>97.96</v>
          </cell>
          <cell r="AJ109">
            <v>311.89499999999998</v>
          </cell>
          <cell r="AK109">
            <v>0</v>
          </cell>
          <cell r="AL109">
            <v>0</v>
          </cell>
          <cell r="AM109">
            <v>0</v>
          </cell>
          <cell r="AN109">
            <v>0</v>
          </cell>
          <cell r="AO109">
            <v>0</v>
          </cell>
          <cell r="AP109">
            <v>0</v>
          </cell>
          <cell r="AQ109">
            <v>18</v>
          </cell>
          <cell r="AR109">
            <v>293.89499999999998</v>
          </cell>
        </row>
        <row r="110">
          <cell r="C110" t="str">
            <v>Расходы на страхование</v>
          </cell>
          <cell r="D110">
            <v>683.99972748071991</v>
          </cell>
          <cell r="E110">
            <v>2.7251917140347359E-4</v>
          </cell>
          <cell r="F110">
            <v>257.4725895904499</v>
          </cell>
          <cell r="M110">
            <v>14.797433329834288</v>
          </cell>
          <cell r="N110">
            <v>242.67515626061564</v>
          </cell>
          <cell r="P110">
            <v>157.8689503858277</v>
          </cell>
          <cell r="W110">
            <v>9.073025101044971</v>
          </cell>
          <cell r="X110">
            <v>148.79592528478273</v>
          </cell>
          <cell r="Z110">
            <v>268.65791498527085</v>
          </cell>
          <cell r="AE110">
            <v>0.8</v>
          </cell>
          <cell r="AG110">
            <v>14.64027498946742</v>
          </cell>
          <cell r="AH110">
            <v>253.21763999580344</v>
          </cell>
          <cell r="AJ110">
            <v>683.99945496154851</v>
          </cell>
          <cell r="AK110">
            <v>0</v>
          </cell>
          <cell r="AL110">
            <v>0</v>
          </cell>
          <cell r="AM110">
            <v>0</v>
          </cell>
          <cell r="AN110">
            <v>0</v>
          </cell>
          <cell r="AO110">
            <v>0.8</v>
          </cell>
          <cell r="AP110">
            <v>0</v>
          </cell>
          <cell r="AQ110">
            <v>38.510733420346682</v>
          </cell>
          <cell r="AR110">
            <v>644.68872154120186</v>
          </cell>
        </row>
        <row r="111">
          <cell r="C111" t="str">
            <v>Налоги и сборы, относимые на с/с (за искл. ЕСН):</v>
          </cell>
          <cell r="D111">
            <v>339.69986465672594</v>
          </cell>
          <cell r="E111">
            <v>1.3534322010855249E-4</v>
          </cell>
          <cell r="F111">
            <v>127.87052439163133</v>
          </cell>
          <cell r="G111">
            <v>0</v>
          </cell>
          <cell r="H111">
            <v>0</v>
          </cell>
          <cell r="I111">
            <v>0</v>
          </cell>
          <cell r="J111">
            <v>0</v>
          </cell>
          <cell r="K111">
            <v>0</v>
          </cell>
          <cell r="L111">
            <v>0</v>
          </cell>
          <cell r="M111">
            <v>7.3489592136618533</v>
          </cell>
          <cell r="N111">
            <v>120.52156517796948</v>
          </cell>
          <cell r="P111">
            <v>78.403629307113547</v>
          </cell>
          <cell r="Q111">
            <v>0</v>
          </cell>
          <cell r="R111">
            <v>0</v>
          </cell>
          <cell r="S111">
            <v>0</v>
          </cell>
          <cell r="T111">
            <v>0</v>
          </cell>
          <cell r="U111">
            <v>0</v>
          </cell>
          <cell r="V111">
            <v>0</v>
          </cell>
          <cell r="W111">
            <v>4.5060038403873923</v>
          </cell>
          <cell r="X111">
            <v>73.897625466726154</v>
          </cell>
          <cell r="Z111">
            <v>133.42557561476096</v>
          </cell>
          <cell r="AA111">
            <v>0</v>
          </cell>
          <cell r="AB111">
            <v>0</v>
          </cell>
          <cell r="AC111">
            <v>0</v>
          </cell>
          <cell r="AD111">
            <v>0</v>
          </cell>
          <cell r="AE111">
            <v>0</v>
          </cell>
          <cell r="AF111">
            <v>0</v>
          </cell>
          <cell r="AG111">
            <v>7.6682184414065526</v>
          </cell>
          <cell r="AH111">
            <v>125.75735717335441</v>
          </cell>
          <cell r="AJ111">
            <v>339.69972931350583</v>
          </cell>
          <cell r="AK111">
            <v>0</v>
          </cell>
          <cell r="AL111">
            <v>0</v>
          </cell>
          <cell r="AM111">
            <v>0</v>
          </cell>
          <cell r="AN111">
            <v>0</v>
          </cell>
          <cell r="AO111">
            <v>0</v>
          </cell>
          <cell r="AP111">
            <v>0</v>
          </cell>
          <cell r="AQ111">
            <v>19.523181495455802</v>
          </cell>
          <cell r="AR111">
            <v>320.17654781805004</v>
          </cell>
        </row>
        <row r="112">
          <cell r="C112" t="str">
            <v xml:space="preserve"> - водный налог</v>
          </cell>
          <cell r="D112">
            <v>0</v>
          </cell>
          <cell r="E112">
            <v>0</v>
          </cell>
          <cell r="F112">
            <v>0</v>
          </cell>
          <cell r="P112">
            <v>0</v>
          </cell>
          <cell r="Z112">
            <v>0</v>
          </cell>
          <cell r="AG112">
            <v>0</v>
          </cell>
          <cell r="AH112">
            <v>0</v>
          </cell>
          <cell r="AJ112">
            <v>0</v>
          </cell>
          <cell r="AK112">
            <v>0</v>
          </cell>
          <cell r="AL112">
            <v>0</v>
          </cell>
          <cell r="AM112">
            <v>0</v>
          </cell>
          <cell r="AN112">
            <v>0</v>
          </cell>
          <cell r="AO112">
            <v>0</v>
          </cell>
          <cell r="AP112">
            <v>0</v>
          </cell>
          <cell r="AQ112">
            <v>0</v>
          </cell>
          <cell r="AR112">
            <v>0</v>
          </cell>
        </row>
        <row r="113">
          <cell r="C113" t="str">
            <v xml:space="preserve"> - плата за землю</v>
          </cell>
          <cell r="D113">
            <v>43.399982708571997</v>
          </cell>
          <cell r="E113">
            <v>1.7291421116283345E-5</v>
          </cell>
          <cell r="F113">
            <v>16.33671109389697</v>
          </cell>
          <cell r="G113">
            <v>0</v>
          </cell>
          <cell r="H113">
            <v>0</v>
          </cell>
          <cell r="I113">
            <v>0</v>
          </cell>
          <cell r="J113">
            <v>0</v>
          </cell>
          <cell r="K113">
            <v>0</v>
          </cell>
          <cell r="L113">
            <v>0</v>
          </cell>
          <cell r="M113">
            <v>0.93890147151287739</v>
          </cell>
          <cell r="N113">
            <v>15.397809622384093</v>
          </cell>
          <cell r="P113">
            <v>10.016831062492578</v>
          </cell>
          <cell r="Q113">
            <v>0</v>
          </cell>
          <cell r="R113">
            <v>0</v>
          </cell>
          <cell r="S113">
            <v>0</v>
          </cell>
          <cell r="T113">
            <v>0</v>
          </cell>
          <cell r="U113">
            <v>0</v>
          </cell>
          <cell r="V113">
            <v>0</v>
          </cell>
          <cell r="W113">
            <v>0.57568609559261963</v>
          </cell>
          <cell r="X113">
            <v>9.4411449668999587</v>
          </cell>
          <cell r="Z113">
            <v>17.046423260761333</v>
          </cell>
          <cell r="AA113">
            <v>0</v>
          </cell>
          <cell r="AB113">
            <v>0</v>
          </cell>
          <cell r="AC113">
            <v>0</v>
          </cell>
          <cell r="AD113">
            <v>0</v>
          </cell>
          <cell r="AE113">
            <v>0</v>
          </cell>
          <cell r="AF113">
            <v>0</v>
          </cell>
          <cell r="AG113">
            <v>0.97968996278199694</v>
          </cell>
          <cell r="AH113">
            <v>16.066733297979336</v>
          </cell>
          <cell r="AJ113">
            <v>43.399965417150881</v>
          </cell>
          <cell r="AK113">
            <v>0</v>
          </cell>
          <cell r="AL113">
            <v>0</v>
          </cell>
          <cell r="AM113">
            <v>0</v>
          </cell>
          <cell r="AN113">
            <v>0</v>
          </cell>
          <cell r="AO113">
            <v>0</v>
          </cell>
          <cell r="AP113">
            <v>0</v>
          </cell>
          <cell r="AQ113">
            <v>2.4942775298874942</v>
          </cell>
          <cell r="AR113">
            <v>40.90568788726339</v>
          </cell>
        </row>
        <row r="114">
          <cell r="C114" t="str">
            <v>в т.ч. налог на землю</v>
          </cell>
          <cell r="D114">
            <v>9.9999960158000001E-2</v>
          </cell>
          <cell r="E114">
            <v>3.9841984128541341E-8</v>
          </cell>
          <cell r="F114">
            <v>3.7642191460592098E-2</v>
          </cell>
          <cell r="M114">
            <v>2.1633674458822064E-3</v>
          </cell>
          <cell r="N114">
            <v>3.5478824014709892E-2</v>
          </cell>
          <cell r="P114">
            <v>2.3080255904360778E-2</v>
          </cell>
          <cell r="W114">
            <v>1.3264656580475106E-3</v>
          </cell>
          <cell r="X114">
            <v>2.1753790246313267E-2</v>
          </cell>
          <cell r="Z114">
            <v>3.9277472951062993E-2</v>
          </cell>
          <cell r="AG114">
            <v>2.2573501446589797E-3</v>
          </cell>
          <cell r="AH114">
            <v>3.7020122806404016E-2</v>
          </cell>
          <cell r="AJ114">
            <v>9.9999920316015872E-2</v>
          </cell>
          <cell r="AK114">
            <v>0</v>
          </cell>
          <cell r="AL114">
            <v>0</v>
          </cell>
          <cell r="AM114">
            <v>0</v>
          </cell>
          <cell r="AN114">
            <v>0</v>
          </cell>
          <cell r="AO114">
            <v>0</v>
          </cell>
          <cell r="AP114">
            <v>0</v>
          </cell>
          <cell r="AQ114">
            <v>5.747183248588696E-3</v>
          </cell>
          <cell r="AR114">
            <v>9.4252737067427178E-2</v>
          </cell>
        </row>
        <row r="115">
          <cell r="C115" t="str">
            <v>в т.ч. аренда земли</v>
          </cell>
          <cell r="D115">
            <v>43.299982748413996</v>
          </cell>
          <cell r="E115">
            <v>1.7251579130572736E-5</v>
          </cell>
          <cell r="F115">
            <v>16.299068902436378</v>
          </cell>
          <cell r="M115">
            <v>0.9367381040669952</v>
          </cell>
          <cell r="N115">
            <v>15.362330798369383</v>
          </cell>
          <cell r="P115">
            <v>9.993750806588217</v>
          </cell>
          <cell r="W115">
            <v>0.57435962993457212</v>
          </cell>
          <cell r="X115">
            <v>9.4193911766536456</v>
          </cell>
          <cell r="Z115">
            <v>17.00714578781027</v>
          </cell>
          <cell r="AG115">
            <v>0.97743261263733794</v>
          </cell>
          <cell r="AH115">
            <v>16.029713175172933</v>
          </cell>
          <cell r="AJ115">
            <v>43.299965496834865</v>
          </cell>
          <cell r="AK115">
            <v>0</v>
          </cell>
          <cell r="AL115">
            <v>0</v>
          </cell>
          <cell r="AM115">
            <v>0</v>
          </cell>
          <cell r="AN115">
            <v>0</v>
          </cell>
          <cell r="AO115">
            <v>0</v>
          </cell>
          <cell r="AP115">
            <v>0</v>
          </cell>
          <cell r="AQ115">
            <v>2.4885303466389055</v>
          </cell>
          <cell r="AR115">
            <v>40.811435150195962</v>
          </cell>
        </row>
        <row r="116">
          <cell r="C116" t="str">
            <v xml:space="preserve"> - транспортный налог</v>
          </cell>
          <cell r="D116">
            <v>26.799989322343997</v>
          </cell>
          <cell r="E116">
            <v>1.0677651747670325E-5</v>
          </cell>
          <cell r="F116">
            <v>10.088107311438682</v>
          </cell>
          <cell r="M116">
            <v>0.57978247549643114</v>
          </cell>
          <cell r="N116">
            <v>9.5083248359422505</v>
          </cell>
          <cell r="P116">
            <v>6.1855085823686879</v>
          </cell>
          <cell r="W116">
            <v>0.35549279635673281</v>
          </cell>
          <cell r="X116">
            <v>5.8300157860119555</v>
          </cell>
          <cell r="Z116">
            <v>10.52636275088488</v>
          </cell>
          <cell r="AG116">
            <v>0.60496983876860644</v>
          </cell>
          <cell r="AH116">
            <v>9.9213929121162732</v>
          </cell>
          <cell r="AJ116">
            <v>26.799978644692249</v>
          </cell>
          <cell r="AK116">
            <v>0</v>
          </cell>
          <cell r="AL116">
            <v>0</v>
          </cell>
          <cell r="AM116">
            <v>0</v>
          </cell>
          <cell r="AN116">
            <v>0</v>
          </cell>
          <cell r="AO116">
            <v>0</v>
          </cell>
          <cell r="AP116">
            <v>0</v>
          </cell>
          <cell r="AQ116">
            <v>1.5402451106217705</v>
          </cell>
          <cell r="AR116">
            <v>25.259733534070477</v>
          </cell>
        </row>
        <row r="117">
          <cell r="C117" t="str">
            <v xml:space="preserve"> - налог на имущество</v>
          </cell>
          <cell r="D117">
            <v>259.49989661000996</v>
          </cell>
          <cell r="E117">
            <v>1.0338994883341002E-4</v>
          </cell>
          <cell r="F117">
            <v>97.681486840236488</v>
          </cell>
          <cell r="M117">
            <v>5.6139385220643243</v>
          </cell>
          <cell r="N117">
            <v>92.067548318172157</v>
          </cell>
          <cell r="P117">
            <v>59.893264071816205</v>
          </cell>
          <cell r="W117">
            <v>3.4421783826332892</v>
          </cell>
          <cell r="X117">
            <v>56.451085689182918</v>
          </cell>
          <cell r="Z117">
            <v>101.92504230800844</v>
          </cell>
          <cell r="AG117">
            <v>5.8578236253900506</v>
          </cell>
          <cell r="AH117">
            <v>96.067218682618389</v>
          </cell>
          <cell r="AJ117">
            <v>259.49979322006112</v>
          </cell>
          <cell r="AK117">
            <v>0</v>
          </cell>
          <cell r="AL117">
            <v>0</v>
          </cell>
          <cell r="AM117">
            <v>0</v>
          </cell>
          <cell r="AN117">
            <v>0</v>
          </cell>
          <cell r="AO117">
            <v>0</v>
          </cell>
          <cell r="AP117">
            <v>0</v>
          </cell>
          <cell r="AQ117">
            <v>14.913940530087665</v>
          </cell>
          <cell r="AR117">
            <v>244.58585268997348</v>
          </cell>
        </row>
        <row r="118">
          <cell r="C118" t="str">
            <v xml:space="preserve"> - экологические платежи</v>
          </cell>
          <cell r="D118">
            <v>9.9999960158000007</v>
          </cell>
          <cell r="E118">
            <v>3.9841984129651564E-6</v>
          </cell>
          <cell r="F118">
            <v>3.7642191460592103</v>
          </cell>
          <cell r="M118">
            <v>0.21633674458822064</v>
          </cell>
          <cell r="N118">
            <v>3.5478824014709898</v>
          </cell>
          <cell r="P118">
            <v>2.3080255904360776</v>
          </cell>
          <cell r="W118">
            <v>0.13264656580475107</v>
          </cell>
          <cell r="X118">
            <v>2.1753790246313267</v>
          </cell>
          <cell r="Z118">
            <v>3.9277472951062991</v>
          </cell>
          <cell r="AG118">
            <v>0.22573501446589797</v>
          </cell>
          <cell r="AH118">
            <v>3.702012280640401</v>
          </cell>
          <cell r="AJ118">
            <v>9.9999920316015878</v>
          </cell>
          <cell r="AK118">
            <v>0</v>
          </cell>
          <cell r="AL118">
            <v>0</v>
          </cell>
          <cell r="AM118">
            <v>0</v>
          </cell>
          <cell r="AN118">
            <v>0</v>
          </cell>
          <cell r="AO118">
            <v>0</v>
          </cell>
          <cell r="AP118">
            <v>0</v>
          </cell>
          <cell r="AQ118">
            <v>0.57471832485886964</v>
          </cell>
          <cell r="AR118">
            <v>9.4252737067427184</v>
          </cell>
        </row>
        <row r="119">
          <cell r="C119" t="str">
            <v xml:space="preserve">  - прочие налоги, относимые на с/с (расшифровать)</v>
          </cell>
          <cell r="D119">
            <v>0</v>
          </cell>
          <cell r="E119">
            <v>0</v>
          </cell>
          <cell r="F119">
            <v>0</v>
          </cell>
          <cell r="M119">
            <v>0</v>
          </cell>
          <cell r="N119">
            <v>0</v>
          </cell>
          <cell r="P119">
            <v>0</v>
          </cell>
          <cell r="W119">
            <v>0</v>
          </cell>
          <cell r="X119">
            <v>0</v>
          </cell>
          <cell r="Z119">
            <v>0</v>
          </cell>
          <cell r="AG119">
            <v>0</v>
          </cell>
          <cell r="AH119">
            <v>0</v>
          </cell>
          <cell r="AJ119">
            <v>0</v>
          </cell>
          <cell r="AK119">
            <v>0</v>
          </cell>
          <cell r="AL119">
            <v>0</v>
          </cell>
          <cell r="AM119">
            <v>0</v>
          </cell>
          <cell r="AN119">
            <v>0</v>
          </cell>
          <cell r="AO119">
            <v>0</v>
          </cell>
          <cell r="AP119">
            <v>0</v>
          </cell>
          <cell r="AQ119">
            <v>0</v>
          </cell>
          <cell r="AR119">
            <v>0</v>
          </cell>
        </row>
        <row r="120">
          <cell r="C120" t="str">
            <v xml:space="preserve"> Отчисления на НИОКР</v>
          </cell>
          <cell r="D120">
            <v>0</v>
          </cell>
          <cell r="E120">
            <v>0</v>
          </cell>
          <cell r="F120">
            <v>0</v>
          </cell>
          <cell r="M120">
            <v>0</v>
          </cell>
          <cell r="N120">
            <v>0</v>
          </cell>
          <cell r="P120">
            <v>0</v>
          </cell>
          <cell r="W120">
            <v>0</v>
          </cell>
          <cell r="X120">
            <v>0</v>
          </cell>
          <cell r="Z120">
            <v>0</v>
          </cell>
          <cell r="AG120">
            <v>0</v>
          </cell>
          <cell r="AH120">
            <v>0</v>
          </cell>
          <cell r="AJ120">
            <v>0</v>
          </cell>
          <cell r="AK120">
            <v>0</v>
          </cell>
          <cell r="AL120">
            <v>0</v>
          </cell>
          <cell r="AM120">
            <v>0</v>
          </cell>
          <cell r="AN120">
            <v>0</v>
          </cell>
          <cell r="AO120">
            <v>0</v>
          </cell>
          <cell r="AP120">
            <v>0</v>
          </cell>
          <cell r="AQ120">
            <v>0</v>
          </cell>
          <cell r="AR120">
            <v>0</v>
          </cell>
        </row>
        <row r="121">
          <cell r="C121" t="str">
            <v>Финансирование работ по созданию нормативной базы технического регулирования (ИНВЭЛ)</v>
          </cell>
          <cell r="D121">
            <v>0</v>
          </cell>
          <cell r="E121">
            <v>0</v>
          </cell>
          <cell r="F121">
            <v>0</v>
          </cell>
          <cell r="M121">
            <v>0</v>
          </cell>
          <cell r="N121">
            <v>0</v>
          </cell>
          <cell r="P121">
            <v>0</v>
          </cell>
          <cell r="W121">
            <v>0</v>
          </cell>
          <cell r="X121">
            <v>0</v>
          </cell>
          <cell r="Z121">
            <v>0</v>
          </cell>
          <cell r="AG121">
            <v>0</v>
          </cell>
          <cell r="AH121">
            <v>0</v>
          </cell>
          <cell r="AJ121">
            <v>0</v>
          </cell>
          <cell r="AK121">
            <v>0</v>
          </cell>
          <cell r="AL121">
            <v>0</v>
          </cell>
          <cell r="AM121">
            <v>0</v>
          </cell>
          <cell r="AN121">
            <v>0</v>
          </cell>
          <cell r="AO121">
            <v>0</v>
          </cell>
          <cell r="AP121">
            <v>0</v>
          </cell>
          <cell r="AQ121">
            <v>0</v>
          </cell>
          <cell r="AR121">
            <v>0</v>
          </cell>
        </row>
        <row r="122">
          <cell r="C122" t="str">
            <v>Затраты на экологию (кроме налогов и сборов)</v>
          </cell>
          <cell r="D122">
            <v>0</v>
          </cell>
          <cell r="E122">
            <v>0</v>
          </cell>
          <cell r="F122">
            <v>0</v>
          </cell>
          <cell r="M122">
            <v>0</v>
          </cell>
          <cell r="N122">
            <v>0</v>
          </cell>
          <cell r="P122">
            <v>0</v>
          </cell>
          <cell r="W122">
            <v>0</v>
          </cell>
          <cell r="X122">
            <v>0</v>
          </cell>
          <cell r="Z122">
            <v>0</v>
          </cell>
          <cell r="AG122">
            <v>0</v>
          </cell>
          <cell r="AH122">
            <v>0</v>
          </cell>
          <cell r="AJ122">
            <v>0</v>
          </cell>
          <cell r="AK122">
            <v>0</v>
          </cell>
          <cell r="AL122">
            <v>0</v>
          </cell>
          <cell r="AM122">
            <v>0</v>
          </cell>
          <cell r="AN122">
            <v>0</v>
          </cell>
          <cell r="AO122">
            <v>0</v>
          </cell>
          <cell r="AP122">
            <v>0</v>
          </cell>
          <cell r="AQ122">
            <v>0</v>
          </cell>
          <cell r="AR122">
            <v>0</v>
          </cell>
        </row>
        <row r="123">
          <cell r="C123" t="str">
            <v xml:space="preserve"> Другие расходы, относимые на себестоимость</v>
          </cell>
          <cell r="D123">
            <v>247.59990135120796</v>
          </cell>
          <cell r="E123">
            <v>9.8648752697272357E-5</v>
          </cell>
          <cell r="F123">
            <v>93.202066056426034</v>
          </cell>
          <cell r="G123">
            <v>0</v>
          </cell>
          <cell r="H123">
            <v>0</v>
          </cell>
          <cell r="I123">
            <v>0</v>
          </cell>
          <cell r="J123">
            <v>0</v>
          </cell>
          <cell r="K123">
            <v>0</v>
          </cell>
          <cell r="L123">
            <v>0</v>
          </cell>
          <cell r="M123">
            <v>5.3564977960043416</v>
          </cell>
          <cell r="N123">
            <v>87.845568260421686</v>
          </cell>
          <cell r="P123">
            <v>57.146713619197271</v>
          </cell>
          <cell r="Q123">
            <v>0</v>
          </cell>
          <cell r="R123">
            <v>0</v>
          </cell>
          <cell r="S123">
            <v>0</v>
          </cell>
          <cell r="T123">
            <v>0</v>
          </cell>
          <cell r="U123">
            <v>0</v>
          </cell>
          <cell r="V123">
            <v>0</v>
          </cell>
          <cell r="W123">
            <v>3.2843289693256361</v>
          </cell>
          <cell r="X123">
            <v>53.862384649871636</v>
          </cell>
          <cell r="Z123">
            <v>97.251023026831959</v>
          </cell>
          <cell r="AA123">
            <v>0</v>
          </cell>
          <cell r="AB123">
            <v>0</v>
          </cell>
          <cell r="AC123">
            <v>0</v>
          </cell>
          <cell r="AD123">
            <v>0</v>
          </cell>
          <cell r="AE123">
            <v>0</v>
          </cell>
          <cell r="AF123">
            <v>0</v>
          </cell>
          <cell r="AG123">
            <v>5.5891989581756336</v>
          </cell>
          <cell r="AH123">
            <v>91.66182406865633</v>
          </cell>
          <cell r="AJ123">
            <v>247.59980270245526</v>
          </cell>
          <cell r="AK123">
            <v>0</v>
          </cell>
          <cell r="AL123">
            <v>0</v>
          </cell>
          <cell r="AM123">
            <v>0</v>
          </cell>
          <cell r="AN123">
            <v>0</v>
          </cell>
          <cell r="AO123">
            <v>0</v>
          </cell>
          <cell r="AP123">
            <v>0</v>
          </cell>
          <cell r="AQ123">
            <v>14.23002572350561</v>
          </cell>
          <cell r="AR123">
            <v>233.36977697894966</v>
          </cell>
        </row>
        <row r="124">
          <cell r="C124" t="str">
            <v>в т.ч. Регистрация прав собственности</v>
          </cell>
          <cell r="D124">
            <v>83.799966612403992</v>
          </cell>
          <cell r="E124">
            <v>3.338758270388098E-5</v>
          </cell>
          <cell r="F124">
            <v>31.544156443976174</v>
          </cell>
          <cell r="M124">
            <v>1.8129019196492884</v>
          </cell>
          <cell r="N124">
            <v>29.731254524326886</v>
          </cell>
          <cell r="P124">
            <v>19.341254447854329</v>
          </cell>
          <cell r="W124">
            <v>1.1115782214438137</v>
          </cell>
          <cell r="X124">
            <v>18.229676226410515</v>
          </cell>
          <cell r="Z124">
            <v>32.914522332990778</v>
          </cell>
          <cell r="AG124">
            <v>1.8916594212242246</v>
          </cell>
          <cell r="AH124">
            <v>31.022862911766556</v>
          </cell>
          <cell r="AJ124">
            <v>83.799933224821288</v>
          </cell>
          <cell r="AK124">
            <v>0</v>
          </cell>
          <cell r="AL124">
            <v>0</v>
          </cell>
          <cell r="AM124">
            <v>0</v>
          </cell>
          <cell r="AN124">
            <v>0</v>
          </cell>
          <cell r="AO124">
            <v>0</v>
          </cell>
          <cell r="AP124">
            <v>0</v>
          </cell>
          <cell r="AQ124">
            <v>4.8161395623173267</v>
          </cell>
          <cell r="AR124">
            <v>78.983793662503956</v>
          </cell>
        </row>
        <row r="125">
          <cell r="C125" t="str">
            <v xml:space="preserve">           Программные продукты</v>
          </cell>
          <cell r="D125">
            <v>35.299985935773996</v>
          </cell>
          <cell r="E125">
            <v>1.4064220401621697E-5</v>
          </cell>
          <cell r="F125">
            <v>13.287693585589011</v>
          </cell>
          <cell r="M125">
            <v>0.76366870839641876</v>
          </cell>
          <cell r="N125">
            <v>12.524024877192593</v>
          </cell>
          <cell r="P125">
            <v>8.1473303342393546</v>
          </cell>
          <cell r="W125">
            <v>0.46824237729077123</v>
          </cell>
          <cell r="X125">
            <v>7.6790879569485835</v>
          </cell>
          <cell r="Z125">
            <v>13.864947951725235</v>
          </cell>
          <cell r="AG125">
            <v>0.79684460106461974</v>
          </cell>
          <cell r="AH125">
            <v>13.068103350660614</v>
          </cell>
          <cell r="AJ125">
            <v>35.299971871553595</v>
          </cell>
          <cell r="AK125">
            <v>0</v>
          </cell>
          <cell r="AL125">
            <v>0</v>
          </cell>
          <cell r="AM125">
            <v>0</v>
          </cell>
          <cell r="AN125">
            <v>0</v>
          </cell>
          <cell r="AO125">
            <v>0</v>
          </cell>
          <cell r="AP125">
            <v>0</v>
          </cell>
          <cell r="AQ125">
            <v>2.0287556867518095</v>
          </cell>
          <cell r="AR125">
            <v>33.271216184801787</v>
          </cell>
        </row>
        <row r="126">
          <cell r="C126" t="str">
            <v>Бутилированная вода</v>
          </cell>
          <cell r="D126">
            <v>6.3999974501120001</v>
          </cell>
          <cell r="E126">
            <v>2.5498869842266458E-6</v>
          </cell>
          <cell r="F126">
            <v>2.4091002534778942</v>
          </cell>
          <cell r="M126">
            <v>0.13845551653646121</v>
          </cell>
          <cell r="N126">
            <v>2.2706447369414331</v>
          </cell>
          <cell r="P126">
            <v>1.4771363778790898</v>
          </cell>
          <cell r="W126">
            <v>8.4893802115040676E-2</v>
          </cell>
          <cell r="X126">
            <v>1.3922425757640491</v>
          </cell>
          <cell r="Z126">
            <v>2.5137582688680316</v>
          </cell>
          <cell r="AG126">
            <v>0.1444704092581747</v>
          </cell>
          <cell r="AH126">
            <v>2.369287859609857</v>
          </cell>
          <cell r="AJ126">
            <v>6.3999949002250158</v>
          </cell>
          <cell r="AK126">
            <v>0</v>
          </cell>
          <cell r="AL126">
            <v>0</v>
          </cell>
          <cell r="AM126">
            <v>0</v>
          </cell>
          <cell r="AN126">
            <v>0</v>
          </cell>
          <cell r="AO126">
            <v>0</v>
          </cell>
          <cell r="AP126">
            <v>0</v>
          </cell>
          <cell r="AQ126">
            <v>0.36781972790967654</v>
          </cell>
          <cell r="AR126">
            <v>6.0321751723153394</v>
          </cell>
        </row>
        <row r="127">
          <cell r="C127" t="str">
            <v>Почтовые</v>
          </cell>
          <cell r="D127">
            <v>57.099977250217997</v>
          </cell>
          <cell r="E127">
            <v>2.2749772938368551E-5</v>
          </cell>
          <cell r="F127">
            <v>21.493691323998089</v>
          </cell>
          <cell r="M127">
            <v>1.2352828115987398</v>
          </cell>
          <cell r="N127">
            <v>20.258408512399349</v>
          </cell>
          <cell r="P127">
            <v>13.178826121390005</v>
          </cell>
          <cell r="W127">
            <v>0.75741189074512849</v>
          </cell>
          <cell r="X127">
            <v>12.421414230644876</v>
          </cell>
          <cell r="Z127">
            <v>22.427437055056963</v>
          </cell>
          <cell r="AG127">
            <v>1.2889469326002772</v>
          </cell>
          <cell r="AH127">
            <v>21.138490122456687</v>
          </cell>
          <cell r="AJ127">
            <v>57.099954500445058</v>
          </cell>
          <cell r="AK127">
            <v>0</v>
          </cell>
          <cell r="AL127">
            <v>0</v>
          </cell>
          <cell r="AM127">
            <v>0</v>
          </cell>
          <cell r="AN127">
            <v>0</v>
          </cell>
          <cell r="AO127">
            <v>0</v>
          </cell>
          <cell r="AP127">
            <v>0</v>
          </cell>
          <cell r="AQ127">
            <v>3.2816416349441453</v>
          </cell>
          <cell r="AR127">
            <v>53.818312865500914</v>
          </cell>
        </row>
        <row r="128">
          <cell r="C128" t="str">
            <v>Разрешение на перевозку крупногабаритных грузов</v>
          </cell>
          <cell r="D128">
            <v>0</v>
          </cell>
          <cell r="E128">
            <v>0</v>
          </cell>
          <cell r="F128">
            <v>0</v>
          </cell>
          <cell r="M128">
            <v>0</v>
          </cell>
          <cell r="N128">
            <v>0</v>
          </cell>
          <cell r="P128">
            <v>0</v>
          </cell>
          <cell r="W128">
            <v>0</v>
          </cell>
          <cell r="X128">
            <v>0</v>
          </cell>
          <cell r="Z128">
            <v>0</v>
          </cell>
          <cell r="AG128">
            <v>0</v>
          </cell>
          <cell r="AH128">
            <v>0</v>
          </cell>
          <cell r="AJ128">
            <v>0</v>
          </cell>
          <cell r="AK128">
            <v>0</v>
          </cell>
          <cell r="AL128">
            <v>0</v>
          </cell>
          <cell r="AM128">
            <v>0</v>
          </cell>
          <cell r="AN128">
            <v>0</v>
          </cell>
          <cell r="AO128">
            <v>0</v>
          </cell>
          <cell r="AP128">
            <v>0</v>
          </cell>
          <cell r="AQ128">
            <v>0</v>
          </cell>
          <cell r="AR128">
            <v>0</v>
          </cell>
        </row>
        <row r="129">
          <cell r="C129" t="str">
            <v>Пособие по временной нетрудоспособности (2 дня)</v>
          </cell>
          <cell r="D129">
            <v>52.499979082949999</v>
          </cell>
          <cell r="E129">
            <v>2.0917041666734804E-5</v>
          </cell>
          <cell r="F129">
            <v>19.762150516810852</v>
          </cell>
          <cell r="M129">
            <v>1.1357679090881583</v>
          </cell>
          <cell r="N129">
            <v>18.626382607722693</v>
          </cell>
          <cell r="P129">
            <v>12.117134349789406</v>
          </cell>
          <cell r="W129">
            <v>0.69639447047494296</v>
          </cell>
          <cell r="X129">
            <v>11.420739879314464</v>
          </cell>
          <cell r="Z129">
            <v>20.62067329930807</v>
          </cell>
          <cell r="AG129">
            <v>1.1851088259459643</v>
          </cell>
          <cell r="AH129">
            <v>19.435564473362106</v>
          </cell>
          <cell r="AJ129">
            <v>52.499958165908332</v>
          </cell>
          <cell r="AK129">
            <v>0</v>
          </cell>
          <cell r="AL129">
            <v>0</v>
          </cell>
          <cell r="AM129">
            <v>0</v>
          </cell>
          <cell r="AN129">
            <v>0</v>
          </cell>
          <cell r="AO129">
            <v>0</v>
          </cell>
          <cell r="AP129">
            <v>0</v>
          </cell>
          <cell r="AQ129">
            <v>3.0172712055090658</v>
          </cell>
          <cell r="AR129">
            <v>49.482686960399263</v>
          </cell>
        </row>
        <row r="130">
          <cell r="C130" t="str">
            <v>Затраты по замене стеклопакета</v>
          </cell>
          <cell r="D130">
            <v>0</v>
          </cell>
          <cell r="E130">
            <v>0</v>
          </cell>
          <cell r="F130">
            <v>0</v>
          </cell>
          <cell r="M130">
            <v>0</v>
          </cell>
          <cell r="N130">
            <v>0</v>
          </cell>
          <cell r="P130">
            <v>0</v>
          </cell>
          <cell r="W130">
            <v>0</v>
          </cell>
          <cell r="X130">
            <v>0</v>
          </cell>
          <cell r="Z130">
            <v>0</v>
          </cell>
          <cell r="AG130">
            <v>0</v>
          </cell>
          <cell r="AH130">
            <v>0</v>
          </cell>
          <cell r="AJ130">
            <v>0</v>
          </cell>
          <cell r="AK130">
            <v>0</v>
          </cell>
          <cell r="AL130">
            <v>0</v>
          </cell>
          <cell r="AM130">
            <v>0</v>
          </cell>
          <cell r="AN130">
            <v>0</v>
          </cell>
          <cell r="AO130">
            <v>0</v>
          </cell>
          <cell r="AP130">
            <v>0</v>
          </cell>
          <cell r="AQ130">
            <v>0</v>
          </cell>
          <cell r="AR130">
            <v>0</v>
          </cell>
        </row>
        <row r="131">
          <cell r="C131" t="str">
            <v>Расходы на приобретение канцтоваров</v>
          </cell>
          <cell r="D131">
            <v>0</v>
          </cell>
          <cell r="E131">
            <v>0</v>
          </cell>
          <cell r="F131">
            <v>0</v>
          </cell>
          <cell r="M131">
            <v>0</v>
          </cell>
          <cell r="N131">
            <v>0</v>
          </cell>
          <cell r="P131">
            <v>0</v>
          </cell>
          <cell r="W131">
            <v>0</v>
          </cell>
          <cell r="X131">
            <v>0</v>
          </cell>
          <cell r="Z131">
            <v>0</v>
          </cell>
          <cell r="AG131">
            <v>0</v>
          </cell>
          <cell r="AH131">
            <v>0</v>
          </cell>
          <cell r="AJ131">
            <v>0</v>
          </cell>
          <cell r="AK131">
            <v>0</v>
          </cell>
          <cell r="AL131">
            <v>0</v>
          </cell>
          <cell r="AM131">
            <v>0</v>
          </cell>
          <cell r="AN131">
            <v>0</v>
          </cell>
          <cell r="AO131">
            <v>0</v>
          </cell>
          <cell r="AP131">
            <v>0</v>
          </cell>
          <cell r="AQ131">
            <v>0</v>
          </cell>
          <cell r="AR131">
            <v>0</v>
          </cell>
        </row>
        <row r="132">
          <cell r="C132" t="str">
            <v>Выплата компенсаций жещинам по уходу за детьми до 3 лет</v>
          </cell>
          <cell r="D132">
            <v>0</v>
          </cell>
          <cell r="E132">
            <v>0</v>
          </cell>
          <cell r="F132">
            <v>0</v>
          </cell>
          <cell r="M132">
            <v>0</v>
          </cell>
          <cell r="N132">
            <v>0</v>
          </cell>
          <cell r="P132">
            <v>0</v>
          </cell>
          <cell r="W132">
            <v>0</v>
          </cell>
          <cell r="X132">
            <v>0</v>
          </cell>
          <cell r="Z132">
            <v>0</v>
          </cell>
          <cell r="AG132">
            <v>0</v>
          </cell>
          <cell r="AH132">
            <v>0</v>
          </cell>
          <cell r="AJ132">
            <v>0</v>
          </cell>
          <cell r="AK132">
            <v>0</v>
          </cell>
          <cell r="AL132">
            <v>0</v>
          </cell>
          <cell r="AM132">
            <v>0</v>
          </cell>
          <cell r="AN132">
            <v>0</v>
          </cell>
          <cell r="AO132">
            <v>0</v>
          </cell>
          <cell r="AP132">
            <v>0</v>
          </cell>
          <cell r="AQ132">
            <v>0</v>
          </cell>
          <cell r="AR132">
            <v>0</v>
          </cell>
        </row>
        <row r="133">
          <cell r="C133" t="str">
            <v>Стирка спецодежды и белья</v>
          </cell>
          <cell r="D133">
            <v>3.7999984860039993</v>
          </cell>
          <cell r="E133">
            <v>1.5139953974951936E-6</v>
          </cell>
          <cell r="F133">
            <v>1.4304032755024993</v>
          </cell>
          <cell r="M133">
            <v>8.220796294352381E-2</v>
          </cell>
          <cell r="N133">
            <v>1.3481953125589756</v>
          </cell>
          <cell r="P133">
            <v>0.87704972436570927</v>
          </cell>
          <cell r="W133">
            <v>5.0405695005805391E-2</v>
          </cell>
          <cell r="X133">
            <v>0.82664402935990389</v>
          </cell>
          <cell r="Z133">
            <v>1.4925439721403935</v>
          </cell>
          <cell r="AG133">
            <v>8.57793054970412E-2</v>
          </cell>
          <cell r="AH133">
            <v>1.4067646666433522</v>
          </cell>
          <cell r="AJ133">
            <v>3.7999969720086018</v>
          </cell>
          <cell r="AK133">
            <v>0</v>
          </cell>
          <cell r="AL133">
            <v>0</v>
          </cell>
          <cell r="AM133">
            <v>0</v>
          </cell>
          <cell r="AN133">
            <v>0</v>
          </cell>
          <cell r="AO133">
            <v>0</v>
          </cell>
          <cell r="AP133">
            <v>0</v>
          </cell>
          <cell r="AQ133">
            <v>0.21839296344637038</v>
          </cell>
          <cell r="AR133">
            <v>3.5816040085622314</v>
          </cell>
        </row>
        <row r="134">
          <cell r="C134" t="str">
            <v>Программное обеспечение</v>
          </cell>
          <cell r="D134">
            <v>0</v>
          </cell>
          <cell r="E134">
            <v>0</v>
          </cell>
          <cell r="F134">
            <v>0</v>
          </cell>
          <cell r="M134">
            <v>0</v>
          </cell>
          <cell r="N134">
            <v>0</v>
          </cell>
          <cell r="P134">
            <v>0</v>
          </cell>
          <cell r="W134">
            <v>0</v>
          </cell>
          <cell r="X134">
            <v>0</v>
          </cell>
          <cell r="Z134">
            <v>0</v>
          </cell>
          <cell r="AG134">
            <v>0</v>
          </cell>
          <cell r="AH134">
            <v>0</v>
          </cell>
          <cell r="AJ134">
            <v>0</v>
          </cell>
          <cell r="AK134">
            <v>0</v>
          </cell>
          <cell r="AL134">
            <v>0</v>
          </cell>
          <cell r="AM134">
            <v>0</v>
          </cell>
          <cell r="AN134">
            <v>0</v>
          </cell>
          <cell r="AO134">
            <v>0</v>
          </cell>
          <cell r="AP134">
            <v>0</v>
          </cell>
          <cell r="AQ134">
            <v>0</v>
          </cell>
          <cell r="AR134">
            <v>0</v>
          </cell>
        </row>
        <row r="135">
          <cell r="C135" t="str">
            <v>Печати, штампы</v>
          </cell>
          <cell r="D135">
            <v>0</v>
          </cell>
          <cell r="E135">
            <v>0</v>
          </cell>
          <cell r="F135">
            <v>0</v>
          </cell>
          <cell r="M135">
            <v>0</v>
          </cell>
          <cell r="N135">
            <v>0</v>
          </cell>
          <cell r="P135">
            <v>0</v>
          </cell>
          <cell r="W135">
            <v>0</v>
          </cell>
          <cell r="X135">
            <v>0</v>
          </cell>
          <cell r="Z135">
            <v>0</v>
          </cell>
          <cell r="AG135">
            <v>0</v>
          </cell>
          <cell r="AH135">
            <v>0</v>
          </cell>
          <cell r="AJ135">
            <v>0</v>
          </cell>
          <cell r="AK135">
            <v>0</v>
          </cell>
          <cell r="AL135">
            <v>0</v>
          </cell>
          <cell r="AM135">
            <v>0</v>
          </cell>
          <cell r="AN135">
            <v>0</v>
          </cell>
          <cell r="AO135">
            <v>0</v>
          </cell>
          <cell r="AP135">
            <v>0</v>
          </cell>
          <cell r="AQ135">
            <v>0</v>
          </cell>
          <cell r="AR135">
            <v>0</v>
          </cell>
        </row>
        <row r="136">
          <cell r="C136" t="str">
            <v>Приобретение НТД</v>
          </cell>
          <cell r="D136">
            <v>3.7999984860039993</v>
          </cell>
          <cell r="E136">
            <v>1.5139953974951936E-6</v>
          </cell>
          <cell r="F136">
            <v>1.4304032755024993</v>
          </cell>
          <cell r="M136">
            <v>8.220796294352381E-2</v>
          </cell>
          <cell r="N136">
            <v>1.3481953125589756</v>
          </cell>
          <cell r="P136">
            <v>0.87704972436570927</v>
          </cell>
          <cell r="W136">
            <v>5.0405695005805391E-2</v>
          </cell>
          <cell r="X136">
            <v>0.82664402935990389</v>
          </cell>
          <cell r="Z136">
            <v>1.4925439721403935</v>
          </cell>
          <cell r="AG136">
            <v>8.57793054970412E-2</v>
          </cell>
          <cell r="AH136">
            <v>1.4067646666433522</v>
          </cell>
          <cell r="AJ136">
            <v>3.7999969720086018</v>
          </cell>
          <cell r="AK136">
            <v>0</v>
          </cell>
          <cell r="AL136">
            <v>0</v>
          </cell>
          <cell r="AM136">
            <v>0</v>
          </cell>
          <cell r="AN136">
            <v>0</v>
          </cell>
          <cell r="AO136">
            <v>0</v>
          </cell>
          <cell r="AP136">
            <v>0</v>
          </cell>
          <cell r="AQ136">
            <v>0.21839296344637038</v>
          </cell>
          <cell r="AR136">
            <v>3.5816040085622314</v>
          </cell>
        </row>
        <row r="137">
          <cell r="C137" t="str">
            <v>Экспресс-почта</v>
          </cell>
          <cell r="D137">
            <v>4.8999980477419998</v>
          </cell>
          <cell r="E137">
            <v>1.9522572225483259E-6</v>
          </cell>
          <cell r="F137">
            <v>1.8444673815690129</v>
          </cell>
          <cell r="M137">
            <v>0.1060050048482281</v>
          </cell>
          <cell r="N137">
            <v>1.7384623767207847</v>
          </cell>
          <cell r="P137">
            <v>1.130932539313678</v>
          </cell>
          <cell r="W137">
            <v>6.4996817244328015E-2</v>
          </cell>
          <cell r="X137">
            <v>1.0659357220693499</v>
          </cell>
          <cell r="Z137">
            <v>1.9245961746020865</v>
          </cell>
          <cell r="AG137">
            <v>0.11061015708828999</v>
          </cell>
          <cell r="AH137">
            <v>1.8139860175137965</v>
          </cell>
          <cell r="AJ137">
            <v>4.8999960954847772</v>
          </cell>
          <cell r="AK137">
            <v>0</v>
          </cell>
          <cell r="AL137">
            <v>0</v>
          </cell>
          <cell r="AM137">
            <v>0</v>
          </cell>
          <cell r="AN137">
            <v>0</v>
          </cell>
          <cell r="AO137">
            <v>0</v>
          </cell>
          <cell r="AP137">
            <v>0</v>
          </cell>
          <cell r="AQ137">
            <v>0.28161197918084607</v>
          </cell>
          <cell r="AR137">
            <v>4.6183841163039308</v>
          </cell>
        </row>
        <row r="138">
          <cell r="C138" t="str">
            <v>Из стр. I. Затраты на ремонт всего, в т.ч. (Справочно)</v>
          </cell>
          <cell r="D138" t="e">
            <v>#REF!</v>
          </cell>
          <cell r="E138" t="e">
            <v>#REF!</v>
          </cell>
          <cell r="F138">
            <v>0</v>
          </cell>
        </row>
        <row r="139">
          <cell r="C139" t="str">
            <v>Хоз. способ</v>
          </cell>
          <cell r="D139" t="e">
            <v>#REF!</v>
          </cell>
          <cell r="E139" t="e">
            <v>#REF!</v>
          </cell>
          <cell r="F139">
            <v>0</v>
          </cell>
        </row>
        <row r="140">
          <cell r="C140" t="str">
            <v>ФОТ</v>
          </cell>
          <cell r="D140" t="e">
            <v>#REF!</v>
          </cell>
          <cell r="E140" t="e">
            <v>#REF!</v>
          </cell>
          <cell r="F140">
            <v>0</v>
          </cell>
        </row>
        <row r="141">
          <cell r="C141" t="str">
            <v xml:space="preserve"> ЕСН</v>
          </cell>
          <cell r="D141" t="e">
            <v>#REF!</v>
          </cell>
          <cell r="E141" t="e">
            <v>#REF!</v>
          </cell>
          <cell r="F141">
            <v>0</v>
          </cell>
        </row>
        <row r="142">
          <cell r="C142" t="str">
            <v>Сырье, материалы и запчасти</v>
          </cell>
          <cell r="D142" t="e">
            <v>#REF!</v>
          </cell>
          <cell r="E142" t="e">
            <v>#REF!</v>
          </cell>
          <cell r="F142">
            <v>0</v>
          </cell>
        </row>
        <row r="143">
          <cell r="C143" t="str">
            <v xml:space="preserve">Прочие затраты </v>
          </cell>
          <cell r="D143" t="e">
            <v>#REF!</v>
          </cell>
          <cell r="E143" t="e">
            <v>#REF!</v>
          </cell>
          <cell r="F143">
            <v>0</v>
          </cell>
        </row>
        <row r="144">
          <cell r="C144" t="str">
            <v xml:space="preserve">Услуги сторонних ремонтных организаций </v>
          </cell>
          <cell r="D144" t="e">
            <v>#REF!</v>
          </cell>
          <cell r="E144" t="e">
            <v>#REF!</v>
          </cell>
          <cell r="F144">
            <v>0</v>
          </cell>
        </row>
        <row r="145">
          <cell r="C145" t="str">
            <v>Стоимость давальческих материалов</v>
          </cell>
          <cell r="D145" t="e">
            <v>#REF!</v>
          </cell>
          <cell r="E145" t="e">
            <v>#REF!</v>
          </cell>
          <cell r="F145">
            <v>0</v>
          </cell>
        </row>
        <row r="146">
          <cell r="C146" t="str">
            <v>Итого себестоимость по видам деятельности</v>
          </cell>
          <cell r="D146" t="e">
            <v>#REF!</v>
          </cell>
          <cell r="E146" t="e">
            <v>#REF!</v>
          </cell>
          <cell r="F146">
            <v>0</v>
          </cell>
        </row>
        <row r="147">
          <cell r="C147" t="str">
            <v>Передача электроэнергии</v>
          </cell>
          <cell r="D147" t="e">
            <v>#REF!</v>
          </cell>
          <cell r="E147" t="e">
            <v>#REF!</v>
          </cell>
          <cell r="F147">
            <v>0</v>
          </cell>
        </row>
        <row r="148">
          <cell r="C148" t="str">
            <v>Технологическое присоединение к электрическим сетям</v>
          </cell>
          <cell r="D148" t="e">
            <v>#REF!</v>
          </cell>
          <cell r="E148" t="e">
            <v>#REF!</v>
          </cell>
          <cell r="F148">
            <v>0</v>
          </cell>
        </row>
        <row r="149">
          <cell r="C149" t="str">
            <v>Ремонтно-экплуатационное обслуживание</v>
          </cell>
          <cell r="D149" t="e">
            <v>#REF!</v>
          </cell>
          <cell r="E149" t="e">
            <v>#REF!</v>
          </cell>
          <cell r="F149">
            <v>0</v>
          </cell>
        </row>
        <row r="150">
          <cell r="C150" t="str">
            <v>Прочая продукция (услуги) основной деятельности</v>
          </cell>
          <cell r="D150" t="e">
            <v>#REF!</v>
          </cell>
          <cell r="E150" t="e">
            <v>#REF!</v>
          </cell>
          <cell r="F150">
            <v>0</v>
          </cell>
        </row>
        <row r="151">
          <cell r="C151" t="str">
            <v>Непрофильная продукция (услуги)</v>
          </cell>
          <cell r="D151" t="e">
            <v>#REF!</v>
          </cell>
          <cell r="E151" t="e">
            <v>#REF!</v>
          </cell>
          <cell r="F151">
            <v>0</v>
          </cell>
        </row>
        <row r="152">
          <cell r="C152" t="str">
            <v>Внутренний оборот</v>
          </cell>
          <cell r="D152" t="e">
            <v>#REF!</v>
          </cell>
          <cell r="E152" t="e">
            <v>#REF!</v>
          </cell>
          <cell r="F152">
            <v>0</v>
          </cell>
        </row>
        <row r="153">
          <cell r="E153">
            <v>0</v>
          </cell>
          <cell r="F153">
            <v>0</v>
          </cell>
        </row>
        <row r="154">
          <cell r="E154">
            <v>0</v>
          </cell>
          <cell r="F154">
            <v>0</v>
          </cell>
        </row>
        <row r="155">
          <cell r="E155">
            <v>0</v>
          </cell>
          <cell r="F155">
            <v>0</v>
          </cell>
        </row>
        <row r="156">
          <cell r="C156" t="str">
            <v>Начальник Экономического управления</v>
          </cell>
          <cell r="E156">
            <v>0</v>
          </cell>
          <cell r="F156">
            <v>0</v>
          </cell>
          <cell r="AO156" t="str">
            <v>А.А.Гаршина</v>
          </cell>
        </row>
      </sheetData>
      <sheetData sheetId="17"/>
      <sheetData sheetId="18"/>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СлКлассПриток"/>
      <sheetName val="СлЦО"/>
      <sheetName val="СлКлассОтток"/>
      <sheetName val="Платежный календарь"/>
      <sheetName val="для SAP"/>
      <sheetName val="СетУсл"/>
      <sheetName val="ПокЭЭРозн"/>
    </sheetNames>
    <sheetDataSet>
      <sheetData sheetId="0">
        <row r="17">
          <cell r="J17" t="str">
            <v>январь</v>
          </cell>
        </row>
        <row r="18">
          <cell r="J18" t="str">
            <v>февраль</v>
          </cell>
        </row>
        <row r="19">
          <cell r="J19" t="str">
            <v>март</v>
          </cell>
        </row>
        <row r="20">
          <cell r="J20" t="str">
            <v>апрель</v>
          </cell>
        </row>
        <row r="21">
          <cell r="J21" t="str">
            <v>май</v>
          </cell>
        </row>
        <row r="22">
          <cell r="J22" t="str">
            <v>июнь</v>
          </cell>
        </row>
        <row r="23">
          <cell r="J23" t="str">
            <v>июль</v>
          </cell>
        </row>
        <row r="24">
          <cell r="J24" t="str">
            <v>август</v>
          </cell>
        </row>
        <row r="25">
          <cell r="J25" t="str">
            <v>сентябрь</v>
          </cell>
        </row>
        <row r="26">
          <cell r="J26" t="str">
            <v>октябрь</v>
          </cell>
        </row>
        <row r="27">
          <cell r="J27" t="str">
            <v>ноябрь</v>
          </cell>
        </row>
        <row r="28">
          <cell r="J28" t="str">
            <v>декабрь</v>
          </cell>
        </row>
      </sheetData>
      <sheetData sheetId="1">
        <row r="42">
          <cell r="C42" t="str">
            <v>1.1.1.1.1.5 Поступления от ЭСК ОАО РАО "ЕЭС России"</v>
          </cell>
        </row>
        <row r="43">
          <cell r="C43" t="str">
            <v>1.1.1.1.2.0 Оплата ТГК по договорам поручительства</v>
          </cell>
        </row>
        <row r="44">
          <cell r="C44" t="str">
            <v>1.1.1.1.3.5 Поступления от сторонних ЭСК</v>
          </cell>
        </row>
        <row r="46">
          <cell r="C46" t="str">
            <v>1.1.1.1.4.1 Базовые потребители</v>
          </cell>
        </row>
        <row r="47">
          <cell r="C47" t="str">
            <v>1.1.1.1.4.2 Бюджетные потребители</v>
          </cell>
        </row>
        <row r="48">
          <cell r="C48" t="str">
            <v>1.1.1.1.4.3 Население</v>
          </cell>
        </row>
        <row r="49">
          <cell r="C49" t="str">
            <v>1.1.1.1.4.4 Прочие потребители</v>
          </cell>
        </row>
        <row r="50">
          <cell r="C50" t="str">
            <v>1.1.1.2.0.0 Услуги по технологическому присоединению</v>
          </cell>
        </row>
        <row r="51">
          <cell r="C51" t="str">
            <v>1.1.1.3.0.0 Услуги по транзиту электороэнергии</v>
          </cell>
        </row>
      </sheetData>
      <sheetData sheetId="2">
        <row r="6">
          <cell r="C6" t="str">
            <v>Упр</v>
          </cell>
        </row>
        <row r="8">
          <cell r="C8" t="str">
            <v>КаПО</v>
          </cell>
        </row>
        <row r="9">
          <cell r="C9" t="str">
            <v>КуПО</v>
          </cell>
        </row>
        <row r="10">
          <cell r="C10" t="str">
            <v>НиЛПО</v>
          </cell>
        </row>
        <row r="11">
          <cell r="C11" t="str">
            <v>ПеПО</v>
          </cell>
        </row>
        <row r="12">
          <cell r="C12" t="str">
            <v>СеПО</v>
          </cell>
        </row>
        <row r="13">
          <cell r="C13" t="str">
            <v>ПЭО</v>
          </cell>
        </row>
        <row r="14">
          <cell r="C14" t="str">
            <v>ОТ</v>
          </cell>
        </row>
        <row r="15">
          <cell r="C15" t="str">
            <v>ФУ</v>
          </cell>
        </row>
        <row r="16">
          <cell r="C16" t="str">
            <v>К</v>
          </cell>
        </row>
        <row r="17">
          <cell r="C17" t="str">
            <v>ОБУО</v>
          </cell>
        </row>
        <row r="18">
          <cell r="C18" t="str">
            <v>ОНУО</v>
          </cell>
        </row>
        <row r="19">
          <cell r="C19" t="str">
            <v>ОРУ</v>
          </cell>
        </row>
        <row r="20">
          <cell r="C20" t="str">
            <v>ОМАП</v>
          </cell>
        </row>
        <row r="21">
          <cell r="C21" t="str">
            <v>ОЗРсОКУ</v>
          </cell>
        </row>
        <row r="22">
          <cell r="C22" t="str">
            <v>ОПР</v>
          </cell>
        </row>
        <row r="23">
          <cell r="C23" t="str">
            <v>ОТП</v>
          </cell>
        </row>
        <row r="24">
          <cell r="C24" t="str">
            <v>ООС</v>
          </cell>
        </row>
        <row r="25">
          <cell r="C25" t="str">
            <v>ОИП</v>
          </cell>
        </row>
        <row r="26">
          <cell r="C26" t="str">
            <v>ОПО</v>
          </cell>
        </row>
        <row r="27">
          <cell r="C27" t="str">
            <v>ОСМИ</v>
          </cell>
        </row>
        <row r="28">
          <cell r="C28" t="str">
            <v>ОУС</v>
          </cell>
        </row>
        <row r="29">
          <cell r="C29" t="str">
            <v>УИТ</v>
          </cell>
        </row>
        <row r="30">
          <cell r="C30" t="str">
            <v>СТЭ</v>
          </cell>
        </row>
        <row r="31">
          <cell r="C31" t="str">
            <v>СДИ</v>
          </cell>
        </row>
        <row r="32">
          <cell r="C32" t="str">
            <v>ОЭМТОП</v>
          </cell>
        </row>
        <row r="33">
          <cell r="C33" t="str">
            <v>ОРОРП</v>
          </cell>
        </row>
        <row r="34">
          <cell r="C34" t="str">
            <v>ОДО</v>
          </cell>
        </row>
        <row r="35">
          <cell r="C35" t="str">
            <v>УЭБР</v>
          </cell>
        </row>
        <row r="36">
          <cell r="C36" t="str">
            <v>СОТН</v>
          </cell>
        </row>
        <row r="37">
          <cell r="C37" t="str">
            <v>СТР</v>
          </cell>
        </row>
        <row r="38">
          <cell r="C38" t="str">
            <v>ЦСОР</v>
          </cell>
        </row>
        <row r="39">
          <cell r="C39" t="str">
            <v>ЦСОР (ГРЗИС)</v>
          </cell>
        </row>
        <row r="40">
          <cell r="C40" t="str">
            <v>ОИМ</v>
          </cell>
        </row>
        <row r="41">
          <cell r="C41" t="str">
            <v>ЦСРЗА</v>
          </cell>
        </row>
        <row r="42">
          <cell r="C42" t="str">
            <v>ЦДС</v>
          </cell>
        </row>
        <row r="43">
          <cell r="C43" t="str">
            <v>ЦССДТУ</v>
          </cell>
        </row>
        <row r="44">
          <cell r="C44" t="str">
            <v>ОЭР</v>
          </cell>
        </row>
        <row r="45">
          <cell r="C45" t="str">
            <v>ОМТС</v>
          </cell>
        </row>
        <row r="46">
          <cell r="C46" t="str">
            <v>ОКЗ</v>
          </cell>
        </row>
        <row r="47">
          <cell r="C47" t="str">
            <v>АХО</v>
          </cell>
        </row>
        <row r="48">
          <cell r="C48" t="str">
            <v>СТ</v>
          </cell>
        </row>
        <row r="49">
          <cell r="C49" t="str">
            <v>СЭЗС</v>
          </cell>
        </row>
        <row r="50">
          <cell r="C50" t="str">
            <v>ОМК</v>
          </cell>
        </row>
      </sheetData>
      <sheetData sheetId="3"/>
      <sheetData sheetId="4"/>
      <sheetData sheetId="5"/>
      <sheetData sheetId="6"/>
      <sheetData sheetId="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Параметры"/>
      <sheetName val="шаблон"/>
      <sheetName val="ARH.Biznes_pl"/>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ВВ  2015-2019 (2)"/>
      <sheetName val="СПО год"/>
      <sheetName val="П 1.6. (2)"/>
      <sheetName val="страхование"/>
      <sheetName val="Обучение"/>
      <sheetName val="1-е полугодие 2016"/>
      <sheetName val="2-е полугодие 2016 "/>
      <sheetName val="2016 м"/>
      <sheetName val="баланс 2016"/>
      <sheetName val="П1.30  2016"/>
      <sheetName val="баланс"/>
      <sheetName val="2П1.30  2016"/>
      <sheetName val="2016 калаш"/>
      <sheetName val="2 полугодие (2)"/>
      <sheetName val="1 полугодие (2)"/>
      <sheetName val="1.30  2015"/>
      <sheetName val="тсо 2015"/>
      <sheetName val="АРЕНДА расш"/>
      <sheetName val="НВВ  2015"/>
      <sheetName val="коррект."/>
      <sheetName val="активы"/>
      <sheetName val="П.2.1."/>
      <sheetName val="П.2.2."/>
      <sheetName val="П 1.3."/>
      <sheetName val="П 1.4."/>
      <sheetName val="П 1.5. "/>
      <sheetName val="П 1.6."/>
      <sheetName val="П 1.15."/>
      <sheetName val="П 1.18.2"/>
      <sheetName val="П1.16 АУП"/>
      <sheetName val="П1.16 ППП"/>
      <sheetName val="П1.16 свод"/>
      <sheetName val="П .1.17.1"/>
      <sheetName val="П1.17 "/>
      <sheetName val="П 1.20."/>
      <sheetName val="П 1.20.3."/>
      <sheetName val="П 1.21.3."/>
      <sheetName val="П 1.24"/>
      <sheetName val="П 1.25."/>
      <sheetName val="ШР"/>
      <sheetName val="ПРОЧИЕ"/>
      <sheetName val="КоррНВВ  2014"/>
      <sheetName val="Лист1"/>
      <sheetName val="баланс (2)"/>
      <sheetName val="П1.30  2016 (2)"/>
      <sheetName val="Таблица 4"/>
      <sheetName val="Таблица 4А"/>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2">
          <cell r="T2" t="str">
            <v>ООО "Сатурн-Энерго"</v>
          </cell>
        </row>
      </sheetData>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6"/>
      <sheetName val="2002(v2)"/>
      <sheetName val="даты"/>
      <sheetName val="Вопросник"/>
      <sheetName val="Регионы"/>
      <sheetName val="Скорр_АБП_на 2009г_Твер_030809_"/>
      <sheetName val="17СВОД-ПУ"/>
      <sheetName val="Список отраслей"/>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тлы"/>
      <sheetName val="шаблон"/>
      <sheetName val="Итого_шаблон"/>
      <sheetName val="Анализ_шаблон"/>
      <sheetName val="сервисный"/>
      <sheetName val="Итого_0"/>
      <sheetName val="Анализ_0"/>
      <sheetName val="Форма"/>
      <sheetName val="Распределение нагрузок"/>
      <sheetName val="Hbr"/>
      <sheetName val="ПРК"/>
      <sheetName val="ТехХарактеристики"/>
      <sheetName val="Групп. норм. расхода"/>
      <sheetName val="св. таблица уд.расх."/>
      <sheetName val="СН(ЭСО)"/>
      <sheetName val="Предложения"/>
      <sheetName val="Приложение4"/>
      <sheetName val="анализ"/>
      <sheetName val="Динамика"/>
      <sheetName val="Приложение2"/>
      <sheetName val="СН_ИТОГИ"/>
      <sheetName val="ИТОГО_1"/>
      <sheetName val="Анализ_1"/>
      <sheetName val="ИТОГО_2"/>
      <sheetName val="Анализ_2"/>
      <sheetName val="ИТОГО_3"/>
      <sheetName val="Анализ_3"/>
      <sheetName val="ИТОГО_4"/>
      <sheetName val="Анализ_4"/>
      <sheetName val="ИТОГО_5"/>
      <sheetName val="Анализ_5"/>
      <sheetName val="ИТОГО_6"/>
      <sheetName val="Анализ_6"/>
      <sheetName val="ИТОГО_7"/>
      <sheetName val="Анализ_7"/>
      <sheetName val="ИТОГО_8"/>
      <sheetName val="Анализ_8"/>
      <sheetName val="ИТОГО_9"/>
      <sheetName val="Анализ_9"/>
      <sheetName val="ИТОГО_10"/>
      <sheetName val="Анализ_10"/>
      <sheetName val="к3"/>
      <sheetName val="к67"/>
      <sheetName val="к18"/>
      <sheetName val="к157"/>
      <sheetName val="к111"/>
      <sheetName val="к33"/>
      <sheetName val="к36"/>
      <sheetName val="к34"/>
      <sheetName val="к292"/>
      <sheetName val="к294"/>
      <sheetName val="к1255"/>
      <sheetName val="к4787"/>
      <sheetName val="к115"/>
    </sheetNames>
    <sheetDataSet>
      <sheetData sheetId="0" refreshError="1"/>
      <sheetData sheetId="1" refreshError="1"/>
      <sheetData sheetId="2" refreshError="1"/>
      <sheetData sheetId="3" refreshError="1"/>
      <sheetData sheetId="4" refreshError="1">
        <row r="41">
          <cell r="E41">
            <v>2012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refreshError="1"/>
      <sheetData sheetId="36"/>
      <sheetData sheetId="37" refreshError="1"/>
      <sheetData sheetId="38"/>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вод по актам"/>
      <sheetName val="Свод по бух.учету"/>
      <sheetName val="БП на 2014г."/>
      <sheetName val="Расчет потерь"/>
      <sheetName val="БП на 2014г. (рабочий)"/>
      <sheetName val="БП на 2014г. (корректировка)"/>
      <sheetName val="3 программа реализации"/>
      <sheetName val="БДР на 1кв. 2014г."/>
      <sheetName val="БДР рабочий"/>
      <sheetName val="БДР на 2кв. 2014г."/>
      <sheetName val="БДР на 3кв. 2014г."/>
      <sheetName val="Сравнение БДР с Фактом"/>
      <sheetName val="Отклонение факта от БДР"/>
      <sheetName val="ТБР на 2014г."/>
      <sheetName val="факт 2013"/>
      <sheetName val="Приложение 6"/>
      <sheetName val="Приложение 7"/>
      <sheetName val="Приложение 8"/>
      <sheetName val="Приложение 9"/>
      <sheetName val="Приложение 10"/>
      <sheetName val="3 Реализация"/>
      <sheetName val="5 Производство"/>
      <sheetName val="Выручка по контрагентам"/>
      <sheetName val="шаблон"/>
      <sheetName val="Тарифы"/>
      <sheetName val="БДР на 1-2кв. 2014г."/>
      <sheetName val="Структура потребителей (расчет)"/>
      <sheetName val=" 2-структура потребителей МРСК"/>
      <sheetName val="БДР на 4кв. 2014г."/>
    </sheetNames>
    <sheetDataSet>
      <sheetData sheetId="0">
        <row r="1">
          <cell r="R1" t="str">
            <v>Январь</v>
          </cell>
        </row>
        <row r="2">
          <cell r="R2" t="str">
            <v>Февраль</v>
          </cell>
        </row>
        <row r="3">
          <cell r="R3" t="str">
            <v>Март</v>
          </cell>
        </row>
        <row r="4">
          <cell r="R4" t="str">
            <v>1 квартал</v>
          </cell>
        </row>
        <row r="5">
          <cell r="R5" t="str">
            <v>Апрель</v>
          </cell>
        </row>
        <row r="6">
          <cell r="R6" t="str">
            <v>Май</v>
          </cell>
        </row>
        <row r="7">
          <cell r="R7" t="str">
            <v>Июнь</v>
          </cell>
        </row>
        <row r="8">
          <cell r="R8" t="str">
            <v>2 квартал</v>
          </cell>
        </row>
        <row r="9">
          <cell r="R9" t="str">
            <v>1 полугодие</v>
          </cell>
        </row>
        <row r="10">
          <cell r="R10" t="str">
            <v>Июль</v>
          </cell>
        </row>
        <row r="11">
          <cell r="R11" t="str">
            <v>Август</v>
          </cell>
        </row>
        <row r="12">
          <cell r="R12" t="str">
            <v>Сентябрь</v>
          </cell>
        </row>
        <row r="13">
          <cell r="R13" t="str">
            <v>3 квартал</v>
          </cell>
        </row>
        <row r="14">
          <cell r="R14" t="str">
            <v>9 месяцев</v>
          </cell>
        </row>
        <row r="15">
          <cell r="R15" t="str">
            <v>Октябрь</v>
          </cell>
        </row>
        <row r="16">
          <cell r="R16" t="str">
            <v>Ноябрь</v>
          </cell>
        </row>
        <row r="17">
          <cell r="R17" t="str">
            <v>Декабрь</v>
          </cell>
        </row>
        <row r="18">
          <cell r="R18" t="str">
            <v>4 квартал</v>
          </cell>
        </row>
        <row r="19">
          <cell r="R19" t="str">
            <v>2 полугодие</v>
          </cell>
        </row>
        <row r="20">
          <cell r="R20" t="str">
            <v>ГОД</v>
          </cell>
        </row>
      </sheetData>
      <sheetData sheetId="1">
        <row r="1376">
          <cell r="S1376">
            <v>0</v>
          </cell>
        </row>
      </sheetData>
      <sheetData sheetId="2">
        <row r="3">
          <cell r="J3">
            <v>2285608.1280000005</v>
          </cell>
        </row>
      </sheetData>
      <sheetData sheetId="3"/>
      <sheetData sheetId="4"/>
      <sheetData sheetId="5"/>
      <sheetData sheetId="6"/>
      <sheetData sheetId="7"/>
      <sheetData sheetId="8"/>
      <sheetData sheetId="9"/>
      <sheetData sheetId="10">
        <row r="3">
          <cell r="E3">
            <v>1262797.586131179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s>
    <sheetDataSet>
      <sheetData sheetId="0" refreshError="1"/>
      <sheetData sheetId="1">
        <row r="14">
          <cell r="B14">
            <v>2008</v>
          </cell>
        </row>
      </sheetData>
      <sheetData sheetId="2"/>
      <sheetData sheetId="3" refreshError="1"/>
      <sheetData sheetId="4" refreshError="1"/>
      <sheetData sheetId="5" refreshError="1"/>
      <sheetData sheetId="6" refreshError="1"/>
      <sheetData sheetId="7">
        <row r="10">
          <cell r="E10">
            <v>179955</v>
          </cell>
        </row>
      </sheetData>
      <sheetData sheetId="8">
        <row r="7">
          <cell r="G7">
            <v>3240</v>
          </cell>
        </row>
      </sheetData>
      <sheetData sheetId="9"/>
      <sheetData sheetId="10"/>
      <sheetData sheetId="11">
        <row r="6">
          <cell r="F6">
            <v>188649</v>
          </cell>
        </row>
      </sheetData>
      <sheetData sheetId="12">
        <row r="9">
          <cell r="E9">
            <v>457089</v>
          </cell>
        </row>
      </sheetData>
      <sheetData sheetId="13"/>
      <sheetData sheetId="14">
        <row r="10">
          <cell r="G10">
            <v>33898</v>
          </cell>
        </row>
      </sheetData>
      <sheetData sheetId="15"/>
      <sheetData sheetId="16"/>
      <sheetData sheetId="17">
        <row r="4">
          <cell r="K4" t="str">
            <v>БП №1</v>
          </cell>
        </row>
      </sheetData>
      <sheetData sheetId="18">
        <row r="21">
          <cell r="F21">
            <v>160</v>
          </cell>
        </row>
      </sheetData>
      <sheetData sheetId="19"/>
      <sheetData sheetId="20"/>
      <sheetData sheetId="2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тевые компании"/>
      <sheetName val="Письма заявки"/>
      <sheetName val="Письма доп.согл."/>
      <sheetName val="Объемы"/>
      <sheetName val="Заявка"/>
      <sheetName val="Доп"/>
      <sheetName val="Имя диапазона"/>
      <sheetName val="Письма безПМ"/>
      <sheetName val="Объемы (кор.)"/>
      <sheetName val="Доп.без ПМ"/>
    </sheetNames>
    <sheetDataSet>
      <sheetData sheetId="0"/>
      <sheetData sheetId="1"/>
      <sheetData sheetId="2"/>
      <sheetData sheetId="3"/>
      <sheetData sheetId="4"/>
      <sheetData sheetId="5"/>
      <sheetData sheetId="6">
        <row r="3">
          <cell r="A3" t="str">
            <v>Брянская область</v>
          </cell>
        </row>
        <row r="4">
          <cell r="A4" t="str">
            <v>Владимирская область</v>
          </cell>
        </row>
        <row r="5">
          <cell r="A5" t="str">
            <v>Волгоградская область</v>
          </cell>
        </row>
        <row r="6">
          <cell r="A6" t="str">
            <v>Вологодская область</v>
          </cell>
        </row>
        <row r="7">
          <cell r="A7" t="str">
            <v>Ивановская область</v>
          </cell>
        </row>
        <row r="8">
          <cell r="A8" t="str">
            <v>Иркутская область</v>
          </cell>
        </row>
        <row r="9">
          <cell r="A9" t="str">
            <v>Кемеровская область</v>
          </cell>
        </row>
        <row r="10">
          <cell r="A10" t="str">
            <v>Кировская область</v>
          </cell>
        </row>
        <row r="11">
          <cell r="A11" t="str">
            <v>Краснодарский край</v>
          </cell>
        </row>
        <row r="12">
          <cell r="A12" t="str">
            <v>Курская область</v>
          </cell>
        </row>
        <row r="13">
          <cell r="A13" t="str">
            <v>Ленинградская область</v>
          </cell>
        </row>
        <row r="14">
          <cell r="A14" t="str">
            <v>Липецкая область</v>
          </cell>
        </row>
        <row r="15">
          <cell r="A15" t="str">
            <v>Нижегородская область</v>
          </cell>
        </row>
        <row r="16">
          <cell r="A16" t="str">
            <v>Новгородская область</v>
          </cell>
        </row>
        <row r="17">
          <cell r="A17" t="str">
            <v>Омская область</v>
          </cell>
        </row>
        <row r="18">
          <cell r="A18" t="str">
            <v>Оренбургская область</v>
          </cell>
        </row>
        <row r="19">
          <cell r="A19" t="str">
            <v>Орловская область</v>
          </cell>
        </row>
        <row r="20">
          <cell r="A20" t="str">
            <v>Пензенская область</v>
          </cell>
        </row>
        <row r="21">
          <cell r="A21" t="str">
            <v>Пермский край</v>
          </cell>
        </row>
        <row r="22">
          <cell r="A22" t="str">
            <v>Приморский край</v>
          </cell>
        </row>
        <row r="23">
          <cell r="A23" t="str">
            <v>Республика Башкортостан</v>
          </cell>
        </row>
        <row r="24">
          <cell r="A24" t="str">
            <v>Республика Коми</v>
          </cell>
        </row>
        <row r="25">
          <cell r="A25" t="str">
            <v>Республика Марий Эл</v>
          </cell>
        </row>
        <row r="26">
          <cell r="A26" t="str">
            <v>Республика Татарстан</v>
          </cell>
        </row>
        <row r="27">
          <cell r="A27" t="str">
            <v>Ростовская область</v>
          </cell>
        </row>
        <row r="28">
          <cell r="A28" t="str">
            <v>Рязанская область</v>
          </cell>
        </row>
        <row r="29">
          <cell r="A29" t="str">
            <v>Самарская область</v>
          </cell>
        </row>
        <row r="30">
          <cell r="A30" t="str">
            <v>Саратовская область</v>
          </cell>
        </row>
        <row r="31">
          <cell r="A31" t="str">
            <v>Свердловская область</v>
          </cell>
        </row>
        <row r="32">
          <cell r="A32" t="str">
            <v>Тамбовская область</v>
          </cell>
        </row>
        <row r="33">
          <cell r="A33" t="str">
            <v>Тверская область</v>
          </cell>
        </row>
        <row r="34">
          <cell r="A34" t="str">
            <v>Томская область</v>
          </cell>
        </row>
        <row r="35">
          <cell r="A35" t="str">
            <v>Тюменская область</v>
          </cell>
        </row>
        <row r="36">
          <cell r="A36" t="str">
            <v>Удмуртская Республика</v>
          </cell>
        </row>
        <row r="37">
          <cell r="A37" t="str">
            <v>Ульяновская область</v>
          </cell>
        </row>
        <row r="38">
          <cell r="A38" t="str">
            <v>Челябинская область</v>
          </cell>
        </row>
        <row r="39">
          <cell r="A39" t="str">
            <v>Чувашская Республика</v>
          </cell>
        </row>
        <row r="40">
          <cell r="A40" t="str">
            <v>Ярославская область</v>
          </cell>
        </row>
      </sheetData>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refreshError="1">
        <row r="2">
          <cell r="N2" t="str">
            <v>Версия 4.0</v>
          </cell>
        </row>
      </sheetData>
      <sheetData sheetId="1"/>
      <sheetData sheetId="2"/>
      <sheetData sheetId="3" refreshError="1">
        <row r="5">
          <cell r="M5">
            <v>2011</v>
          </cell>
        </row>
        <row r="6">
          <cell r="F6" t="str">
            <v>Ульяновская область</v>
          </cell>
        </row>
        <row r="7">
          <cell r="M7">
            <v>2012</v>
          </cell>
        </row>
        <row r="10">
          <cell r="F10" t="str">
            <v>ОАО "Ульяновский комбинат строительных материалов"</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34">
          <cell r="J34">
            <v>0</v>
          </cell>
        </row>
      </sheetData>
      <sheetData sheetId="7"/>
      <sheetData sheetId="8" refreshError="1">
        <row r="8">
          <cell r="I8">
            <v>2012</v>
          </cell>
          <cell r="J8">
            <v>2012</v>
          </cell>
          <cell r="K8">
            <v>2013</v>
          </cell>
          <cell r="L8">
            <v>2013</v>
          </cell>
          <cell r="M8">
            <v>2014</v>
          </cell>
          <cell r="N8">
            <v>2014</v>
          </cell>
          <cell r="O8">
            <v>2015</v>
          </cell>
          <cell r="P8">
            <v>2015</v>
          </cell>
          <cell r="Q8">
            <v>2016</v>
          </cell>
          <cell r="R8">
            <v>2016</v>
          </cell>
          <cell r="S8">
            <v>2017</v>
          </cell>
          <cell r="T8">
            <v>2017</v>
          </cell>
          <cell r="U8">
            <v>2018</v>
          </cell>
          <cell r="V8">
            <v>2018</v>
          </cell>
          <cell r="W8">
            <v>2019</v>
          </cell>
          <cell r="X8">
            <v>2019</v>
          </cell>
          <cell r="Y8">
            <v>2020</v>
          </cell>
          <cell r="Z8">
            <v>2020</v>
          </cell>
          <cell r="AA8">
            <v>2021</v>
          </cell>
          <cell r="AB8">
            <v>2021</v>
          </cell>
        </row>
        <row r="22">
          <cell r="K22">
            <v>1</v>
          </cell>
          <cell r="M22">
            <v>1</v>
          </cell>
        </row>
        <row r="33">
          <cell r="G33">
            <v>0</v>
          </cell>
          <cell r="H33">
            <v>0</v>
          </cell>
          <cell r="I33">
            <v>0</v>
          </cell>
          <cell r="K33">
            <v>0</v>
          </cell>
          <cell r="M33">
            <v>0</v>
          </cell>
        </row>
        <row r="63">
          <cell r="G63">
            <v>0</v>
          </cell>
          <cell r="H63">
            <v>0</v>
          </cell>
          <cell r="I63">
            <v>0</v>
          </cell>
          <cell r="K63">
            <v>0</v>
          </cell>
          <cell r="M63">
            <v>0</v>
          </cell>
        </row>
        <row r="78">
          <cell r="G78">
            <v>0</v>
          </cell>
          <cell r="H78">
            <v>0</v>
          </cell>
          <cell r="K78">
            <v>0</v>
          </cell>
          <cell r="M78">
            <v>0</v>
          </cell>
        </row>
        <row r="94">
          <cell r="I94">
            <v>0</v>
          </cell>
          <cell r="K94">
            <v>0</v>
          </cell>
          <cell r="M94">
            <v>0</v>
          </cell>
        </row>
      </sheetData>
      <sheetData sheetId="9"/>
      <sheetData sheetId="10" refreshError="1">
        <row r="8">
          <cell r="G8">
            <v>2009</v>
          </cell>
          <cell r="H8">
            <v>2009</v>
          </cell>
          <cell r="J8">
            <v>2010</v>
          </cell>
          <cell r="K8">
            <v>2010</v>
          </cell>
          <cell r="M8">
            <v>2011</v>
          </cell>
          <cell r="N8">
            <v>2011</v>
          </cell>
          <cell r="P8">
            <v>2012</v>
          </cell>
          <cell r="Q8">
            <v>2012</v>
          </cell>
          <cell r="S8">
            <v>2013</v>
          </cell>
          <cell r="T8">
            <v>2013</v>
          </cell>
          <cell r="V8">
            <v>2014</v>
          </cell>
          <cell r="W8">
            <v>2014</v>
          </cell>
          <cell r="Y8">
            <v>2015</v>
          </cell>
          <cell r="Z8">
            <v>2015</v>
          </cell>
          <cell r="AB8">
            <v>2016</v>
          </cell>
          <cell r="AC8">
            <v>2016</v>
          </cell>
          <cell r="AE8">
            <v>2017</v>
          </cell>
          <cell r="AF8">
            <v>2017</v>
          </cell>
          <cell r="AH8">
            <v>2018</v>
          </cell>
          <cell r="AI8">
            <v>2018</v>
          </cell>
          <cell r="AK8">
            <v>2019</v>
          </cell>
          <cell r="AL8">
            <v>2019</v>
          </cell>
          <cell r="AN8">
            <v>2020</v>
          </cell>
          <cell r="AO8">
            <v>2020</v>
          </cell>
          <cell r="AQ8">
            <v>2021</v>
          </cell>
          <cell r="AR8">
            <v>2021</v>
          </cell>
        </row>
      </sheetData>
      <sheetData sheetId="11"/>
      <sheetData sheetId="12"/>
      <sheetData sheetId="13"/>
      <sheetData sheetId="14">
        <row r="27">
          <cell r="J27">
            <v>0</v>
          </cell>
        </row>
      </sheetData>
      <sheetData sheetId="15"/>
      <sheetData sheetId="16">
        <row r="54">
          <cell r="K54">
            <v>0</v>
          </cell>
        </row>
      </sheetData>
      <sheetData sheetId="17">
        <row r="86">
          <cell r="K86">
            <v>0</v>
          </cell>
        </row>
      </sheetData>
      <sheetData sheetId="18"/>
      <sheetData sheetId="19"/>
      <sheetData sheetId="20"/>
      <sheetData sheetId="21" refreshError="1">
        <row r="25">
          <cell r="C25">
            <v>2009</v>
          </cell>
          <cell r="F25">
            <v>0</v>
          </cell>
        </row>
        <row r="38">
          <cell r="C38">
            <v>2009</v>
          </cell>
          <cell r="F38">
            <v>0</v>
          </cell>
        </row>
        <row r="51">
          <cell r="C51">
            <v>2010</v>
          </cell>
          <cell r="F51">
            <v>0</v>
          </cell>
        </row>
        <row r="64">
          <cell r="C64">
            <v>2010</v>
          </cell>
          <cell r="F64">
            <v>0</v>
          </cell>
        </row>
        <row r="77">
          <cell r="C77">
            <v>2011</v>
          </cell>
          <cell r="F77">
            <v>0</v>
          </cell>
        </row>
        <row r="90">
          <cell r="C90">
            <v>2011</v>
          </cell>
          <cell r="F90">
            <v>0</v>
          </cell>
        </row>
        <row r="103">
          <cell r="C103">
            <v>2012</v>
          </cell>
          <cell r="F103">
            <v>0</v>
          </cell>
        </row>
        <row r="116">
          <cell r="C116">
            <v>2012</v>
          </cell>
          <cell r="F116">
            <v>0</v>
          </cell>
        </row>
        <row r="129">
          <cell r="C129">
            <v>2013</v>
          </cell>
          <cell r="F129">
            <v>0</v>
          </cell>
        </row>
        <row r="142">
          <cell r="C142">
            <v>2013</v>
          </cell>
          <cell r="F142">
            <v>0</v>
          </cell>
        </row>
        <row r="155">
          <cell r="C155">
            <v>2014</v>
          </cell>
          <cell r="F155">
            <v>0</v>
          </cell>
        </row>
        <row r="168">
          <cell r="C168">
            <v>2014</v>
          </cell>
          <cell r="F168">
            <v>0</v>
          </cell>
        </row>
        <row r="181">
          <cell r="C181">
            <v>2015</v>
          </cell>
          <cell r="F181">
            <v>0</v>
          </cell>
        </row>
        <row r="194">
          <cell r="C194">
            <v>2015</v>
          </cell>
          <cell r="F194">
            <v>0</v>
          </cell>
        </row>
        <row r="207">
          <cell r="C207">
            <v>2016</v>
          </cell>
          <cell r="F207">
            <v>0</v>
          </cell>
        </row>
        <row r="220">
          <cell r="C220">
            <v>2016</v>
          </cell>
          <cell r="F220">
            <v>0</v>
          </cell>
        </row>
        <row r="233">
          <cell r="C233">
            <v>2017</v>
          </cell>
          <cell r="F233">
            <v>0</v>
          </cell>
        </row>
        <row r="246">
          <cell r="C246">
            <v>2017</v>
          </cell>
          <cell r="F246">
            <v>0</v>
          </cell>
        </row>
        <row r="259">
          <cell r="C259">
            <v>2018</v>
          </cell>
          <cell r="F259">
            <v>0</v>
          </cell>
        </row>
        <row r="272">
          <cell r="C272">
            <v>2018</v>
          </cell>
          <cell r="F272">
            <v>0</v>
          </cell>
        </row>
        <row r="285">
          <cell r="C285">
            <v>2019</v>
          </cell>
          <cell r="F285">
            <v>0</v>
          </cell>
        </row>
        <row r="298">
          <cell r="C298">
            <v>2019</v>
          </cell>
          <cell r="F298">
            <v>0</v>
          </cell>
        </row>
        <row r="311">
          <cell r="C311">
            <v>2020</v>
          </cell>
          <cell r="F311">
            <v>0</v>
          </cell>
        </row>
        <row r="324">
          <cell r="C324">
            <v>2020</v>
          </cell>
          <cell r="F324">
            <v>0</v>
          </cell>
        </row>
        <row r="337">
          <cell r="C337">
            <v>2021</v>
          </cell>
          <cell r="F337">
            <v>0</v>
          </cell>
        </row>
        <row r="350">
          <cell r="C350">
            <v>2021</v>
          </cell>
          <cell r="F350">
            <v>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 обмен"/>
      <sheetName val="табл 1"/>
      <sheetName val="табл 2"/>
      <sheetName val="маршрут"/>
      <sheetName val="3"/>
      <sheetName val="7(2)"/>
      <sheetName val="РБ РСК"/>
      <sheetName val="РБ ПЭС"/>
      <sheetName val="Справка по потерям РЭС"/>
      <sheetName val="Осн показ"/>
      <sheetName val="баланс квадраты ПЭС"/>
      <sheetName val="баланс квадраты РСК"/>
      <sheetName val="7а-Баланс стандартный"/>
      <sheetName val="Баланс линиии 10(6)"/>
      <sheetName val="Баланс линиии 110 (35)"/>
      <sheetName val="Акты БЗП"/>
      <sheetName val="Точки поставки"/>
      <sheetName val="График проверки"/>
      <sheetName val="Лист3"/>
      <sheetName val="Титульный лист С-П"/>
      <sheetName val="жилой фонд"/>
      <sheetName val="Баланс по ТЭЦ-1"/>
      <sheetName val="Настройки"/>
      <sheetName val="ИТОГИ  по Н,Р,Э,Q"/>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марское РНУ 2012"/>
      <sheetName val="справочники"/>
      <sheetName val="Т4.4"/>
      <sheetName val="сервисный"/>
      <sheetName val="шаблон"/>
      <sheetName val="Анализ_шаблон"/>
      <sheetName val="Исходные_данные"/>
      <sheetName val="РАСЧЕТ"/>
      <sheetName val="Итоги"/>
      <sheetName val="Анализ_0"/>
      <sheetName val="Т4.4 (2)"/>
      <sheetName val="РАСЧЕТ (2)"/>
      <sheetName val="гр№1"/>
      <sheetName val="гр№2"/>
      <sheetName val="гр№3"/>
      <sheetName val="гр№4"/>
    </sheetNames>
    <sheetDataSet>
      <sheetData sheetId="0" refreshError="1"/>
      <sheetData sheetId="1" refreshError="1">
        <row r="5">
          <cell r="D5" t="str">
            <v>Подача</v>
          </cell>
          <cell r="F5" t="str">
            <v>Надземная</v>
          </cell>
        </row>
        <row r="6">
          <cell r="D6" t="str">
            <v>Обратка</v>
          </cell>
          <cell r="F6" t="str">
            <v>Канальная</v>
          </cell>
        </row>
        <row r="7">
          <cell r="D7" t="str">
            <v>Однотрубная прокладка</v>
          </cell>
          <cell r="F7" t="str">
            <v>Бесканальная</v>
          </cell>
        </row>
        <row r="8">
          <cell r="D8" t="str">
            <v>Двутрубная прокладка</v>
          </cell>
          <cell r="F8" t="str">
            <v>В туннелях</v>
          </cell>
        </row>
        <row r="9">
          <cell r="F9" t="str">
            <v>В помещениях</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2016 (2)"/>
      <sheetName val="Баланс 2017 (2)"/>
      <sheetName val="ТарифЭл.эн."/>
      <sheetName val="ввод данных"/>
      <sheetName val="ФОТ"/>
      <sheetName val="Амортизация"/>
      <sheetName val="Цеховые"/>
      <sheetName val="Затраты на ремонт"/>
      <sheetName val="вода"/>
      <sheetName val="расчет ээ"/>
      <sheetName val="ПрочиеРасх"/>
      <sheetName val="ОХР "/>
      <sheetName val="исх.данные"/>
      <sheetName val="У.Е."/>
      <sheetName val="3.1 И У.Е."/>
      <sheetName val="4.1"/>
      <sheetName val="4.2"/>
      <sheetName val="4.3"/>
      <sheetName val="4.4"/>
      <sheetName val="4.5"/>
      <sheetName val="4.12"/>
      <sheetName val="4.9"/>
      <sheetName val="4.6"/>
      <sheetName val="5.1"/>
      <sheetName val="5.2"/>
      <sheetName val="5.3"/>
      <sheetName val="5.4"/>
      <sheetName val="5.5"/>
      <sheetName val="5.6"/>
      <sheetName val="5.7"/>
      <sheetName val="5.9"/>
      <sheetName val="4.7"/>
      <sheetName val="4.8"/>
      <sheetName val="4.10"/>
      <sheetName val="4.11"/>
      <sheetName val="4.13"/>
      <sheetName val="4.14"/>
      <sheetName val="4.15"/>
      <sheetName val="6.2"/>
      <sheetName val="6.3"/>
      <sheetName val="6.4"/>
      <sheetName val="6.1"/>
      <sheetName val="2"/>
      <sheetName val="прил 2 УЕ"/>
    </sheetNames>
    <sheetDataSet>
      <sheetData sheetId="0"/>
      <sheetData sheetId="1"/>
      <sheetData sheetId="2"/>
      <sheetData sheetId="3">
        <row r="4">
          <cell r="C4" t="str">
            <v>тел. 8 (846) 973-50-44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 данных"/>
      <sheetName val="ФОТ"/>
      <sheetName val="Цеховые"/>
      <sheetName val="Амортизация"/>
      <sheetName val="ОХР "/>
      <sheetName val="ПрочиеРасх"/>
      <sheetName val="Затраты на ремонт"/>
      <sheetName val="Материалы"/>
      <sheetName val="Баланс2014"/>
      <sheetName val="Баланс2013"/>
      <sheetName val="Баланс2012"/>
      <sheetName val="Баланс2011"/>
      <sheetName val="7"/>
      <sheetName val="8"/>
      <sheetName val="9"/>
      <sheetName val="10"/>
      <sheetName val="11"/>
      <sheetName val="12"/>
      <sheetName val="15"/>
      <sheetName val="15.1"/>
      <sheetName val="15.2"/>
      <sheetName val="16"/>
      <sheetName val="16.1"/>
      <sheetName val="16.2"/>
      <sheetName val="17"/>
      <sheetName val="17.1"/>
      <sheetName val="17.2"/>
      <sheetName val="П 1.19"/>
      <sheetName val="П1.19.1"/>
      <sheetName val="П1.19.2"/>
      <sheetName val="19"/>
      <sheetName val="19.1"/>
      <sheetName val="19.2"/>
      <sheetName val="20"/>
      <sheetName val="20.1-4"/>
      <sheetName val="21"/>
      <sheetName val="21.1-2"/>
      <sheetName val="21.1-4"/>
      <sheetName val="22"/>
      <sheetName val="24.1"/>
      <sheetName val="25.1"/>
      <sheetName val="28"/>
      <sheetName val="28.1"/>
      <sheetName val="28.2"/>
      <sheetName val="Ставка за теплоэнергию"/>
      <sheetName val="ставка платы "/>
      <sheetName val="П1.28.3"/>
      <sheetName val="4.0"/>
      <sheetName val="4.1"/>
      <sheetName val="4.2"/>
      <sheetName val="4.3"/>
    </sheetNames>
    <sheetDataSet>
      <sheetData sheetId="0">
        <row r="4">
          <cell r="C4" t="str">
            <v>8 (846) 374-33-22, доб. 2035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НВВ утв тарифы"/>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共機J"/>
      <sheetName val="Титульный"/>
      <sheetName val="TSheet"/>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Прил 1"/>
      <sheetName val="Данные для расчета"/>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ow r="10">
          <cell r="A10" t="str">
            <v>1.</v>
          </cell>
        </row>
      </sheetData>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s>
    <sheetDataSet>
      <sheetData sheetId="0" refreshError="1"/>
      <sheetData sheetId="1" refreshError="1"/>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лСогл"/>
      <sheetName val="СлФил"/>
      <sheetName val="СлФорм"/>
      <sheetName val="СлНДС"/>
      <sheetName val="НАЧАЛО"/>
      <sheetName val="СлКлассОтток"/>
      <sheetName val="ЭЭопт"/>
      <sheetName val="ЭЭрозн"/>
      <sheetName val="ТЭреал"/>
      <sheetName val="ТЭпер"/>
      <sheetName val="СлЦО"/>
      <sheetName val="КредитыП"/>
      <sheetName val="ФинВложП"/>
      <sheetName val="Эмиссия"/>
      <sheetName val="ПоручП"/>
      <sheetName val="ПрочФинП"/>
      <sheetName val="Топливо"/>
      <sheetName val="ПокЭЭопт"/>
      <sheetName val="УПХ"/>
      <sheetName val="ПередачаР"/>
      <sheetName val="ВодаТех"/>
      <sheetName val="КредитыР"/>
      <sheetName val="ФинВложР"/>
      <sheetName val="ПоручР"/>
      <sheetName val="ПрочФинР"/>
    </sheetNames>
    <sheetDataSet>
      <sheetData sheetId="0" refreshError="1"/>
      <sheetData sheetId="1" refreshError="1"/>
      <sheetData sheetId="2" refreshError="1"/>
      <sheetData sheetId="3" refreshError="1"/>
      <sheetData sheetId="4" refreshError="1"/>
      <sheetData sheetId="5">
        <row r="78">
          <cell r="D78" t="str">
            <v>Услуги подрядчиков по ремонту оборудования (вкл.ремонт зданий)</v>
          </cell>
        </row>
        <row r="79">
          <cell r="D79" t="str">
            <v>Услуги подрядчиков по обслуживанию оборудования</v>
          </cell>
        </row>
        <row r="80">
          <cell r="D80" t="str">
            <v>Транспортные услуги (авто и ж/д транспорта)</v>
          </cell>
        </row>
        <row r="83">
          <cell r="D83" t="str">
            <v>Оплата услуг ФСК по ставке на содержание сетей</v>
          </cell>
        </row>
        <row r="84">
          <cell r="D84" t="str">
            <v>Оплата услуг ФСК по ставке на оплату потерь электроэнергии</v>
          </cell>
        </row>
        <row r="86">
          <cell r="D86" t="str">
            <v>Платежи РСК Холдинга</v>
          </cell>
        </row>
        <row r="87">
          <cell r="D87" t="str">
            <v>Платежи прочим сетевым компаниям</v>
          </cell>
        </row>
        <row r="88">
          <cell r="D88" t="str">
            <v>Услуги по испытанию и поверке приборов</v>
          </cell>
        </row>
        <row r="89">
          <cell r="D89" t="str">
            <v>Услуги по передаче теплоэнергии</v>
          </cell>
        </row>
        <row r="90">
          <cell r="D90" t="str">
            <v>Услуги коммерческого учета электроэнергии</v>
          </cell>
        </row>
        <row r="91">
          <cell r="D91" t="str">
            <v>Прочие услуги производственного характера</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2"/>
      <sheetName val="3"/>
      <sheetName val="4"/>
      <sheetName val="5"/>
      <sheetName val="6"/>
      <sheetName val="TEHSHEET"/>
      <sheetName val="15.э"/>
      <sheetName val="мар 2001"/>
      <sheetName val="Приложение 1"/>
      <sheetName val="Приложение 2"/>
      <sheetName val="Приложение 3"/>
      <sheetName val="Лист1"/>
      <sheetName val="форма 2"/>
      <sheetName val="Производство электроэнергии"/>
      <sheetName val="Титульный"/>
      <sheetName val="Опции"/>
      <sheetName val="План Газпрома"/>
      <sheetName val="Лист"/>
      <sheetName val="навигация"/>
      <sheetName val="Т12"/>
      <sheetName val="Т3"/>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Баланс"/>
      <sheetName val="Макро"/>
      <sheetName val="БД 2.3"/>
      <sheetName val="БИ-2-18-П"/>
      <sheetName val="БИ-2-19-П"/>
      <sheetName val="БИ-2-7-П"/>
      <sheetName val="БИ-2-9-П"/>
      <sheetName val="БИ-2-14-П"/>
      <sheetName val="БИ-2-16-П"/>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Сентябрь"/>
      <sheetName val="TECHSHEET"/>
      <sheetName val="~5047955"/>
      <sheetName val="сети 2007"/>
      <sheetName val="11"/>
      <sheetName val="regs"/>
      <sheetName val="тех. нужды"/>
      <sheetName val="соб. нужды"/>
      <sheetName val="Анализ"/>
      <sheetName val="Лист3"/>
      <sheetName val="01-02 (БДиР Общества)"/>
      <sheetName val="УП _2004"/>
      <sheetName val="Продажи реальные и прогноз 20 л"/>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2007"/>
      <sheetName val="Неделя"/>
      <sheetName val="FES"/>
      <sheetName val="Справочно"/>
      <sheetName val=""/>
      <sheetName val="25"/>
      <sheetName val="26"/>
      <sheetName val="29"/>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refreshError="1"/>
      <sheetData sheetId="2" refreshError="1"/>
      <sheetData sheetId="3"/>
      <sheetData sheetId="4"/>
      <sheetData sheetId="5"/>
      <sheetData sheetId="6"/>
      <sheetData sheetId="7"/>
      <sheetData sheetId="8">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5"/>
      <sheetName val=""/>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s>
    <sheetDataSet>
      <sheetData sheetId="0" refreshError="1">
        <row r="5">
          <cell r="B5" t="str">
            <v>Выпуск проката на сторону</v>
          </cell>
        </row>
        <row r="8">
          <cell r="B8" t="str">
            <v>Валовая прибыль</v>
          </cell>
        </row>
        <row r="9">
          <cell r="B9" t="str">
            <v xml:space="preserve">Затраты на производство товарной продукции </v>
          </cell>
        </row>
        <row r="10">
          <cell r="B10" t="str">
            <v xml:space="preserve">Выручка, затраты, прибыль от реализации продукции ( работ, услуг ) </v>
          </cell>
        </row>
        <row r="11">
          <cell r="B11" t="str">
            <v>Выручка, затраты, прибыль от прочей реализации продукции                                                            ( работ, услуг )</v>
          </cell>
        </row>
        <row r="13">
          <cell r="B13" t="str">
            <v>Себестоимость товарной и реализованной продукции</v>
          </cell>
        </row>
        <row r="14">
          <cell r="B14" t="str">
            <v>Прибыль товарной и реализованной продукции</v>
          </cell>
        </row>
        <row r="16">
          <cell r="B16" t="str">
            <v>Затраты на 1 руб. товарной и реализованной продукции</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исок листов"/>
      <sheetName val="П1.3"/>
      <sheetName val="П1.4"/>
      <sheetName val="П1.5"/>
      <sheetName val="П1.15"/>
      <sheetName val="П1.16"/>
      <sheetName val="П1.17"/>
      <sheetName val="П1.17.1"/>
      <sheetName val="П1.18.2"/>
      <sheetName val="П1.20"/>
      <sheetName val="П1.20.3"/>
      <sheetName val="П1.21.3"/>
      <sheetName val="П1.24"/>
      <sheetName val="П1.25"/>
      <sheetName val="П1.30"/>
      <sheetName val="П2.1"/>
      <sheetName val="П2.2"/>
      <sheetName val="Свод"/>
      <sheetName val="Проверка"/>
      <sheetName val="et_union"/>
      <sheetName val="TEHSHEET"/>
      <sheetName val="REESTR"/>
      <sheetName val="REESTR_ORG"/>
      <sheetName val="REESTR_START"/>
      <sheetName val="modHyp"/>
      <sheetName val="modChange"/>
      <sheetName val="modFormuls"/>
      <sheetName val="modReestr"/>
      <sheetName val="modPROV"/>
      <sheetName val="modAllCheck"/>
      <sheetName val="modButtonClick"/>
      <sheetName val="Подконтр_неподконтр"/>
      <sheetName val="вспом мат"/>
      <sheetName val="аренда_2016"/>
      <sheetName val="аренда_2017"/>
      <sheetName val="др затр"/>
      <sheetName val="приложение 2"/>
      <sheetName val="расчёт потерь"/>
      <sheetName val="коэф"/>
      <sheetName val="фск"/>
      <sheetName val="Анализ выручки"/>
    </sheetNames>
    <sheetDataSet>
      <sheetData sheetId="0"/>
      <sheetData sheetId="1">
        <row r="7">
          <cell r="E7" t="str">
            <v>Ульяновская область</v>
          </cell>
        </row>
        <row r="20">
          <cell r="G20" t="str">
            <v>Ульяновский муниципальный район</v>
          </cell>
        </row>
        <row r="22">
          <cell r="G22" t="str">
            <v>73701000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G3">
            <v>2008</v>
          </cell>
          <cell r="I3" t="str">
            <v>Сбытовая компания</v>
          </cell>
        </row>
        <row r="4">
          <cell r="I4" t="str">
            <v>Сетевая компания</v>
          </cell>
        </row>
      </sheetData>
      <sheetData sheetId="23">
        <row r="2">
          <cell r="D2" t="str">
            <v>Базарносызганский муниципальный район</v>
          </cell>
        </row>
        <row r="3">
          <cell r="D3" t="str">
            <v>Барышский муниципальный район</v>
          </cell>
        </row>
        <row r="4">
          <cell r="D4" t="str">
            <v>Вешкаймский муниципальный район</v>
          </cell>
        </row>
        <row r="5">
          <cell r="D5" t="str">
            <v>Инзенский муниципальный район</v>
          </cell>
        </row>
        <row r="6">
          <cell r="D6" t="str">
            <v>Карсунский муниципальный район</v>
          </cell>
        </row>
        <row r="7">
          <cell r="D7" t="str">
            <v>Кузоватовский муниципальный район</v>
          </cell>
        </row>
        <row r="8">
          <cell r="D8" t="str">
            <v>Майнский муниципальный район</v>
          </cell>
        </row>
        <row r="9">
          <cell r="D9" t="str">
            <v>Мелекесский муниципальный район</v>
          </cell>
        </row>
        <row r="10">
          <cell r="D10" t="str">
            <v>Николаевский муниципальный район</v>
          </cell>
        </row>
        <row r="11">
          <cell r="D11" t="str">
            <v>Новомалыклинский муниципальный район</v>
          </cell>
        </row>
        <row r="12">
          <cell r="D12" t="str">
            <v>Новоспасский муниципальный район</v>
          </cell>
        </row>
        <row r="13">
          <cell r="D13" t="str">
            <v>Павловский муниципальный район</v>
          </cell>
        </row>
        <row r="14">
          <cell r="D14" t="str">
            <v>Радищевский муниципальный район</v>
          </cell>
        </row>
        <row r="15">
          <cell r="D15" t="str">
            <v>Сенгилеевский муниципальный район</v>
          </cell>
        </row>
        <row r="16">
          <cell r="D16" t="str">
            <v>Старокулаткинский муниципальный район</v>
          </cell>
        </row>
        <row r="17">
          <cell r="D17" t="str">
            <v>Старомайнский муниципальный район</v>
          </cell>
        </row>
        <row r="18">
          <cell r="D18" t="str">
            <v>Сурский муниципальный район</v>
          </cell>
        </row>
        <row r="19">
          <cell r="D19" t="str">
            <v>Тереньгульский муниципальный район</v>
          </cell>
        </row>
        <row r="20">
          <cell r="D20" t="str">
            <v>Ульяновский муниципальный район</v>
          </cell>
        </row>
        <row r="21">
          <cell r="D21" t="str">
            <v>Цильнинский муниципальный район</v>
          </cell>
        </row>
        <row r="22">
          <cell r="D22" t="str">
            <v>Чердаклинский муниципальный район</v>
          </cell>
        </row>
        <row r="23">
          <cell r="D23" t="str">
            <v>город Димитровград</v>
          </cell>
        </row>
        <row r="24">
          <cell r="D24" t="str">
            <v>город Новоульяновск</v>
          </cell>
        </row>
        <row r="139">
          <cell r="B139" t="str">
            <v>Большеключищенское</v>
          </cell>
        </row>
        <row r="140">
          <cell r="B140" t="str">
            <v>Зеленорощинское</v>
          </cell>
        </row>
        <row r="141">
          <cell r="B141" t="str">
            <v>Ишеевское</v>
          </cell>
        </row>
        <row r="142">
          <cell r="B142" t="str">
            <v>Тетюшское</v>
          </cell>
        </row>
        <row r="143">
          <cell r="B143" t="str">
            <v>Тимирязевское</v>
          </cell>
        </row>
        <row r="144">
          <cell r="B144" t="str">
            <v>Ульяновский муниципальный район</v>
          </cell>
        </row>
        <row r="145">
          <cell r="B145" t="str">
            <v>Ундоровское</v>
          </cell>
        </row>
        <row r="146">
          <cell r="B146" t="str">
            <v>город Ульяновск</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водная"/>
      <sheetName val="Смета -по видам без потерь"/>
      <sheetName val="Смета 2007-2009-без потерь"/>
      <sheetName val="Самара -2007"/>
      <sheetName val="Прочие расходы+ОСЗ"/>
      <sheetName val="Прибыль для АРМ"/>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РСК"/>
      <sheetName val="Анализ НВВ"/>
      <sheetName val="Тарифная компания"/>
      <sheetName val="Прогноз "/>
      <sheetName val="Резервный фонд"/>
      <sheetName val="Смета передача 2007-2009"/>
      <sheetName val="Смета -по видам"/>
      <sheetName val="TEHSHEET"/>
    </sheetNames>
    <sheetDataSet>
      <sheetData sheetId="0"/>
      <sheetData sheetId="1">
        <row r="1">
          <cell r="G1" t="str">
            <v>Титульный лист</v>
          </cell>
        </row>
        <row r="2">
          <cell r="A2" t="str">
            <v>РАСЧЕТ ТАРИФОВ НА УСЛУГИ ПО ПЕРЕДАЧЕ ЭЛЕКТРИЧЕСКОЙ ЭНЕРГИИ</v>
          </cell>
        </row>
        <row r="6">
          <cell r="A6" t="str">
            <v>Наименование организации:</v>
          </cell>
          <cell r="B6" t="str">
            <v>Используйте меню АРМ СЕМ-&gt;Редактирование-&gt;Свойства документа</v>
          </cell>
        </row>
        <row r="7">
          <cell r="A7" t="str">
            <v>Почтовый адрес:</v>
          </cell>
          <cell r="B7" t="str">
            <v>Адрес почт1</v>
          </cell>
        </row>
        <row r="9">
          <cell r="A9" t="str">
            <v>Код</v>
          </cell>
        </row>
        <row r="10">
          <cell r="A10" t="str">
            <v>отчитывающейся организации по ОКПО</v>
          </cell>
          <cell r="B10" t="str">
            <v>вида деятельности</v>
          </cell>
          <cell r="C10" t="str">
            <v xml:space="preserve">отрасли по ОКОНХ </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t="str">
            <v>формы собственности по ОКФС</v>
          </cell>
        </row>
        <row r="11">
          <cell r="A11">
            <v>1</v>
          </cell>
          <cell r="B11">
            <v>2</v>
          </cell>
          <cell r="C11">
            <v>3</v>
          </cell>
          <cell r="D11">
            <v>4</v>
          </cell>
          <cell r="E11">
            <v>5</v>
          </cell>
          <cell r="F11">
            <v>6</v>
          </cell>
          <cell r="G11">
            <v>7</v>
          </cell>
        </row>
        <row r="12">
          <cell r="A12" t="str">
            <v>ОКПО1</v>
          </cell>
          <cell r="B12" t="str">
            <v>ОКВД1</v>
          </cell>
          <cell r="C12" t="str">
            <v>ОКОНХ1</v>
          </cell>
          <cell r="D12" t="str">
            <v>ОКАТО1</v>
          </cell>
          <cell r="E12" t="str">
            <v>ОКОГУ1</v>
          </cell>
          <cell r="F12" t="str">
            <v>ОКОПФ1</v>
          </cell>
          <cell r="G12" t="str">
            <v>ОКФС1</v>
          </cell>
        </row>
        <row r="14">
          <cell r="A14" t="str">
            <v>Период регулирования</v>
          </cell>
          <cell r="B14">
            <v>2008</v>
          </cell>
        </row>
        <row r="15">
          <cell r="A15" t="str">
            <v>Базовый период</v>
          </cell>
          <cell r="B15">
            <v>2007</v>
          </cell>
        </row>
        <row r="16">
          <cell r="A16" t="str">
            <v>Закончившийся год</v>
          </cell>
          <cell r="B16">
            <v>2006</v>
          </cell>
        </row>
      </sheetData>
      <sheetData sheetId="2"/>
      <sheetData sheetId="3"/>
      <sheetData sheetId="4"/>
      <sheetData sheetId="5"/>
      <sheetData sheetId="6"/>
      <sheetData sheetId="7"/>
      <sheetData sheetId="8"/>
      <sheetData sheetId="9"/>
      <sheetData sheetId="10">
        <row r="11">
          <cell r="E11">
            <v>152.10000000000002</v>
          </cell>
          <cell r="F11">
            <v>35.269999999999996</v>
          </cell>
          <cell r="G11">
            <v>38.770000000000003</v>
          </cell>
          <cell r="H11">
            <v>6</v>
          </cell>
          <cell r="I11">
            <v>140.58000000000001</v>
          </cell>
          <cell r="J11">
            <v>26.490000000000002</v>
          </cell>
          <cell r="K11">
            <v>48.91</v>
          </cell>
          <cell r="L11">
            <v>11.02</v>
          </cell>
          <cell r="M11">
            <v>152.10000000000002</v>
          </cell>
          <cell r="N11">
            <v>35.269999999999996</v>
          </cell>
          <cell r="O11">
            <v>38.770000000000003</v>
          </cell>
          <cell r="P11">
            <v>0</v>
          </cell>
          <cell r="Q11">
            <v>152.10000000000002</v>
          </cell>
          <cell r="R11">
            <v>35.269999999999996</v>
          </cell>
          <cell r="S11">
            <v>38.770000000000003</v>
          </cell>
          <cell r="T11">
            <v>0</v>
          </cell>
          <cell r="U11">
            <v>152.10000000000002</v>
          </cell>
          <cell r="V11">
            <v>35.269999999999996</v>
          </cell>
          <cell r="W11">
            <v>38.770000000000003</v>
          </cell>
          <cell r="X11">
            <v>0</v>
          </cell>
          <cell r="Y11">
            <v>1</v>
          </cell>
          <cell r="Z11">
            <v>1</v>
          </cell>
          <cell r="AA11">
            <v>1</v>
          </cell>
          <cell r="AB11">
            <v>0</v>
          </cell>
        </row>
        <row r="12">
          <cell r="E12">
            <v>111.65</v>
          </cell>
          <cell r="F12">
            <v>24.58</v>
          </cell>
          <cell r="G12">
            <v>33.78</v>
          </cell>
          <cell r="H12">
            <v>0</v>
          </cell>
          <cell r="I12">
            <v>88.32</v>
          </cell>
          <cell r="J12">
            <v>19.14</v>
          </cell>
          <cell r="K12">
            <v>37.67</v>
          </cell>
          <cell r="L12">
            <v>0</v>
          </cell>
          <cell r="M12">
            <v>111.65</v>
          </cell>
          <cell r="N12">
            <v>24.58</v>
          </cell>
          <cell r="O12">
            <v>33.78</v>
          </cell>
          <cell r="P12">
            <v>0</v>
          </cell>
          <cell r="Q12">
            <v>111.65</v>
          </cell>
          <cell r="R12">
            <v>24.58</v>
          </cell>
          <cell r="S12">
            <v>33.78</v>
          </cell>
          <cell r="T12">
            <v>0</v>
          </cell>
          <cell r="U12">
            <v>111.65</v>
          </cell>
          <cell r="V12">
            <v>24.58</v>
          </cell>
          <cell r="W12">
            <v>33.78</v>
          </cell>
          <cell r="X12">
            <v>0</v>
          </cell>
          <cell r="Y12">
            <v>1</v>
          </cell>
          <cell r="Z12">
            <v>1</v>
          </cell>
          <cell r="AA12">
            <v>1</v>
          </cell>
          <cell r="AB12">
            <v>0</v>
          </cell>
        </row>
        <row r="13">
          <cell r="E13">
            <v>0.68</v>
          </cell>
          <cell r="F13">
            <v>0.13</v>
          </cell>
          <cell r="I13">
            <v>0.68</v>
          </cell>
          <cell r="J13">
            <v>0.13</v>
          </cell>
          <cell r="M13">
            <v>0.68</v>
          </cell>
          <cell r="N13">
            <v>0.13</v>
          </cell>
          <cell r="Q13">
            <v>0.68</v>
          </cell>
          <cell r="R13">
            <v>0.13</v>
          </cell>
          <cell r="U13">
            <v>0.68</v>
          </cell>
          <cell r="V13">
            <v>0.13</v>
          </cell>
          <cell r="Y13">
            <v>1</v>
          </cell>
          <cell r="Z13">
            <v>1</v>
          </cell>
          <cell r="AA13">
            <v>0</v>
          </cell>
          <cell r="AB13">
            <v>0</v>
          </cell>
        </row>
        <row r="14">
          <cell r="Q14" t="str">
            <v xml:space="preserve"> </v>
          </cell>
          <cell r="R14" t="str">
            <v xml:space="preserve"> </v>
          </cell>
          <cell r="S14" t="str">
            <v xml:space="preserve"> </v>
          </cell>
          <cell r="T14" t="str">
            <v xml:space="preserve"> </v>
          </cell>
          <cell r="U14" t="str">
            <v xml:space="preserve"> </v>
          </cell>
          <cell r="V14" t="str">
            <v xml:space="preserve"> </v>
          </cell>
          <cell r="W14" t="str">
            <v xml:space="preserve"> </v>
          </cell>
          <cell r="X14" t="str">
            <v xml:space="preserve"> </v>
          </cell>
          <cell r="Y14">
            <v>0</v>
          </cell>
          <cell r="Z14">
            <v>0</v>
          </cell>
          <cell r="AA14">
            <v>0</v>
          </cell>
          <cell r="AB14">
            <v>0</v>
          </cell>
        </row>
        <row r="15">
          <cell r="Y15">
            <v>0</v>
          </cell>
          <cell r="Z15">
            <v>0</v>
          </cell>
          <cell r="AA15">
            <v>0</v>
          </cell>
          <cell r="AB15">
            <v>0</v>
          </cell>
        </row>
        <row r="16">
          <cell r="E16">
            <v>4.5199999999999996</v>
          </cell>
          <cell r="F16">
            <v>1.24</v>
          </cell>
          <cell r="G16">
            <v>0.38</v>
          </cell>
          <cell r="H16">
            <v>6</v>
          </cell>
          <cell r="I16">
            <v>3.41</v>
          </cell>
          <cell r="J16">
            <v>0.85</v>
          </cell>
          <cell r="K16">
            <v>0.28999999999999998</v>
          </cell>
          <cell r="L16">
            <v>11.02</v>
          </cell>
          <cell r="M16">
            <v>4.5199999999999996</v>
          </cell>
          <cell r="N16">
            <v>1.24</v>
          </cell>
          <cell r="O16">
            <v>0.38</v>
          </cell>
          <cell r="Q16">
            <v>4.5199999999999996</v>
          </cell>
          <cell r="R16">
            <v>1.24</v>
          </cell>
          <cell r="S16">
            <v>0.38</v>
          </cell>
          <cell r="T16">
            <v>0</v>
          </cell>
          <cell r="U16">
            <v>4.5199999999999996</v>
          </cell>
          <cell r="V16">
            <v>1.24</v>
          </cell>
          <cell r="W16">
            <v>0.38</v>
          </cell>
          <cell r="X16">
            <v>0</v>
          </cell>
          <cell r="Y16">
            <v>1</v>
          </cell>
          <cell r="Z16">
            <v>1</v>
          </cell>
          <cell r="AA16">
            <v>1</v>
          </cell>
          <cell r="AB16">
            <v>0</v>
          </cell>
        </row>
        <row r="17">
          <cell r="E17">
            <v>4.49</v>
          </cell>
          <cell r="I17">
            <v>20.7</v>
          </cell>
          <cell r="M17">
            <v>4.49</v>
          </cell>
          <cell r="Q17">
            <v>4.49</v>
          </cell>
          <cell r="U17">
            <v>4.49</v>
          </cell>
          <cell r="Y17">
            <v>1</v>
          </cell>
          <cell r="Z17">
            <v>0</v>
          </cell>
          <cell r="AA17">
            <v>0</v>
          </cell>
          <cell r="AB17">
            <v>0</v>
          </cell>
        </row>
        <row r="18">
          <cell r="E18">
            <v>16.739999999999998</v>
          </cell>
          <cell r="F18">
            <v>5.36</v>
          </cell>
          <cell r="G18">
            <v>4.6100000000000003</v>
          </cell>
          <cell r="H18">
            <v>0</v>
          </cell>
          <cell r="I18">
            <v>16.190000000000001</v>
          </cell>
          <cell r="J18">
            <v>3.21</v>
          </cell>
          <cell r="K18">
            <v>10.9</v>
          </cell>
          <cell r="L18">
            <v>0</v>
          </cell>
          <cell r="M18">
            <v>16.739999999999998</v>
          </cell>
          <cell r="N18">
            <v>5.36</v>
          </cell>
          <cell r="O18">
            <v>4.6100000000000003</v>
          </cell>
          <cell r="P18">
            <v>0</v>
          </cell>
          <cell r="Q18">
            <v>16.739999999999998</v>
          </cell>
          <cell r="R18">
            <v>5.36</v>
          </cell>
          <cell r="S18">
            <v>4.6100000000000003</v>
          </cell>
          <cell r="T18">
            <v>0</v>
          </cell>
          <cell r="U18">
            <v>16.739999999999998</v>
          </cell>
          <cell r="V18">
            <v>5.36</v>
          </cell>
          <cell r="W18">
            <v>4.6100000000000003</v>
          </cell>
          <cell r="X18">
            <v>0</v>
          </cell>
          <cell r="Y18">
            <v>1</v>
          </cell>
          <cell r="Z18">
            <v>1</v>
          </cell>
          <cell r="AA18">
            <v>1</v>
          </cell>
          <cell r="AB18">
            <v>0</v>
          </cell>
        </row>
        <row r="19">
          <cell r="Y19">
            <v>0</v>
          </cell>
          <cell r="Z19">
            <v>0</v>
          </cell>
          <cell r="AA19">
            <v>0</v>
          </cell>
          <cell r="AB19">
            <v>0</v>
          </cell>
        </row>
        <row r="20">
          <cell r="Y20">
            <v>0</v>
          </cell>
          <cell r="Z20">
            <v>0</v>
          </cell>
          <cell r="AA20">
            <v>0</v>
          </cell>
          <cell r="AB20">
            <v>0</v>
          </cell>
        </row>
        <row r="21">
          <cell r="E21">
            <v>14.02</v>
          </cell>
          <cell r="F21">
            <v>3.96</v>
          </cell>
          <cell r="I21">
            <v>11.28</v>
          </cell>
          <cell r="J21">
            <v>3.16</v>
          </cell>
          <cell r="K21">
            <v>0.05</v>
          </cell>
          <cell r="L21">
            <v>0</v>
          </cell>
          <cell r="M21">
            <v>14.02</v>
          </cell>
          <cell r="N21">
            <v>3.96</v>
          </cell>
          <cell r="Q21">
            <v>14.02</v>
          </cell>
          <cell r="R21">
            <v>3.96</v>
          </cell>
          <cell r="S21">
            <v>0</v>
          </cell>
          <cell r="T21">
            <v>0</v>
          </cell>
          <cell r="U21">
            <v>14.02</v>
          </cell>
          <cell r="V21">
            <v>3.96</v>
          </cell>
          <cell r="W21">
            <v>0</v>
          </cell>
          <cell r="X21">
            <v>0</v>
          </cell>
          <cell r="Y21">
            <v>1</v>
          </cell>
          <cell r="Z21">
            <v>1</v>
          </cell>
          <cell r="AA21">
            <v>0</v>
          </cell>
          <cell r="AB21">
            <v>0</v>
          </cell>
        </row>
        <row r="22">
          <cell r="E22">
            <v>798.3</v>
          </cell>
          <cell r="F22">
            <v>89.9</v>
          </cell>
          <cell r="G22">
            <v>71.19</v>
          </cell>
          <cell r="H22">
            <v>46.82</v>
          </cell>
          <cell r="I22">
            <v>522.07000000000005</v>
          </cell>
          <cell r="J22">
            <v>129.43</v>
          </cell>
          <cell r="K22">
            <v>147.34</v>
          </cell>
          <cell r="L22">
            <v>65.599999999999994</v>
          </cell>
          <cell r="M22">
            <v>806.94</v>
          </cell>
          <cell r="N22">
            <v>77.3</v>
          </cell>
          <cell r="O22">
            <v>66.39</v>
          </cell>
          <cell r="P22">
            <v>51.12</v>
          </cell>
          <cell r="Q22">
            <v>806.77</v>
          </cell>
          <cell r="R22">
            <v>76.900000000000006</v>
          </cell>
          <cell r="S22">
            <v>66.09</v>
          </cell>
          <cell r="T22">
            <v>50.52</v>
          </cell>
          <cell r="U22">
            <v>805.27</v>
          </cell>
          <cell r="V22">
            <v>77</v>
          </cell>
          <cell r="W22">
            <v>65.95</v>
          </cell>
          <cell r="X22">
            <v>50.99</v>
          </cell>
          <cell r="Y22">
            <v>0.99793045331747088</v>
          </cell>
          <cell r="Z22">
            <v>0.99611901681759385</v>
          </cell>
          <cell r="AA22">
            <v>0.99337249585780996</v>
          </cell>
          <cell r="AB22">
            <v>0.99745696400625983</v>
          </cell>
        </row>
        <row r="23">
          <cell r="E23">
            <v>798.3</v>
          </cell>
          <cell r="F23">
            <v>89.9</v>
          </cell>
          <cell r="G23">
            <v>71.19</v>
          </cell>
          <cell r="H23">
            <v>46.82</v>
          </cell>
          <cell r="I23">
            <v>522.07000000000005</v>
          </cell>
          <cell r="J23">
            <v>129.43</v>
          </cell>
          <cell r="K23">
            <v>147.34</v>
          </cell>
          <cell r="L23">
            <v>65.599999999999994</v>
          </cell>
          <cell r="M23">
            <v>806.94</v>
          </cell>
          <cell r="N23">
            <v>77.3</v>
          </cell>
          <cell r="O23">
            <v>66.39</v>
          </cell>
          <cell r="P23">
            <v>51.12</v>
          </cell>
          <cell r="Q23">
            <v>806.77</v>
          </cell>
          <cell r="R23">
            <v>76.900000000000006</v>
          </cell>
          <cell r="S23">
            <v>66.09</v>
          </cell>
          <cell r="T23">
            <v>50.52</v>
          </cell>
          <cell r="U23">
            <v>805.27</v>
          </cell>
          <cell r="V23">
            <v>77</v>
          </cell>
          <cell r="W23">
            <v>65.95</v>
          </cell>
          <cell r="X23">
            <v>50.99</v>
          </cell>
          <cell r="Y23">
            <v>0.99793045331747088</v>
          </cell>
          <cell r="Z23">
            <v>0.99611901681759385</v>
          </cell>
          <cell r="AA23">
            <v>0.99337249585780996</v>
          </cell>
          <cell r="AB23">
            <v>0.99745696400625983</v>
          </cell>
        </row>
        <row r="24">
          <cell r="E24">
            <v>59.6</v>
          </cell>
          <cell r="F24">
            <v>60.83</v>
          </cell>
          <cell r="G24">
            <v>48.04</v>
          </cell>
          <cell r="H24">
            <v>9.18</v>
          </cell>
          <cell r="I24">
            <v>14.68</v>
          </cell>
          <cell r="J24">
            <v>1.4</v>
          </cell>
          <cell r="K24">
            <v>0.2</v>
          </cell>
          <cell r="L24">
            <v>0.7</v>
          </cell>
          <cell r="M24">
            <v>59.6</v>
          </cell>
          <cell r="N24">
            <v>60.83</v>
          </cell>
          <cell r="O24">
            <v>48.04</v>
          </cell>
          <cell r="P24">
            <v>9.18</v>
          </cell>
          <cell r="Q24">
            <v>59.6</v>
          </cell>
          <cell r="R24">
            <v>60.83</v>
          </cell>
          <cell r="S24">
            <v>48.04</v>
          </cell>
          <cell r="T24">
            <v>9.18</v>
          </cell>
          <cell r="U24">
            <v>59.6</v>
          </cell>
          <cell r="V24">
            <v>60.83</v>
          </cell>
          <cell r="W24">
            <v>48.04</v>
          </cell>
          <cell r="X24">
            <v>9.18</v>
          </cell>
          <cell r="Y24">
            <v>1</v>
          </cell>
          <cell r="Z24">
            <v>1</v>
          </cell>
          <cell r="AA24">
            <v>1</v>
          </cell>
          <cell r="AB24">
            <v>1</v>
          </cell>
        </row>
        <row r="25">
          <cell r="E25">
            <v>1010</v>
          </cell>
          <cell r="F25">
            <v>186</v>
          </cell>
          <cell r="G25">
            <v>158</v>
          </cell>
          <cell r="H25">
            <v>62</v>
          </cell>
          <cell r="I25">
            <v>677.33</v>
          </cell>
          <cell r="J25">
            <v>157.32000000000002</v>
          </cell>
          <cell r="K25">
            <v>196.45</v>
          </cell>
          <cell r="L25">
            <v>77.319999999999993</v>
          </cell>
          <cell r="M25">
            <v>1018.6400000000001</v>
          </cell>
          <cell r="N25">
            <v>173.39999999999998</v>
          </cell>
          <cell r="O25">
            <v>153.19999999999999</v>
          </cell>
          <cell r="P25">
            <v>60.3</v>
          </cell>
          <cell r="Q25">
            <v>1018.47</v>
          </cell>
          <cell r="R25">
            <v>173</v>
          </cell>
          <cell r="S25">
            <v>152.9</v>
          </cell>
          <cell r="T25">
            <v>59.7</v>
          </cell>
          <cell r="U25">
            <v>1016.97</v>
          </cell>
          <cell r="V25">
            <v>173.1</v>
          </cell>
          <cell r="W25">
            <v>152.76</v>
          </cell>
          <cell r="X25">
            <v>60.17</v>
          </cell>
          <cell r="Y25">
            <v>0.99836055917694178</v>
          </cell>
          <cell r="Z25">
            <v>0.99826989619377171</v>
          </cell>
          <cell r="AA25">
            <v>0.9971279373368146</v>
          </cell>
          <cell r="AB25">
            <v>0.99784411276948592</v>
          </cell>
        </row>
      </sheetData>
      <sheetData sheetId="11">
        <row r="11">
          <cell r="E11">
            <v>20528.599999999999</v>
          </cell>
          <cell r="F11">
            <v>19680.400000000001</v>
          </cell>
          <cell r="G11">
            <v>1573.1000000000001</v>
          </cell>
          <cell r="H11">
            <v>1076.9000000000001</v>
          </cell>
          <cell r="I11">
            <v>318.8</v>
          </cell>
          <cell r="J11">
            <v>21312.23</v>
          </cell>
          <cell r="K11">
            <v>20458.53</v>
          </cell>
          <cell r="L11">
            <v>1990.6599999999999</v>
          </cell>
          <cell r="M11">
            <v>1370.32</v>
          </cell>
          <cell r="N11">
            <v>463.26</v>
          </cell>
          <cell r="O11">
            <v>21502.3</v>
          </cell>
          <cell r="P11">
            <v>20619.900000000001</v>
          </cell>
          <cell r="Q11">
            <v>1823.81</v>
          </cell>
          <cell r="R11">
            <v>1315.66</v>
          </cell>
          <cell r="S11">
            <v>458.45</v>
          </cell>
          <cell r="T11">
            <v>21597.899999999998</v>
          </cell>
          <cell r="U11">
            <v>20732.339999999997</v>
          </cell>
          <cell r="V11">
            <v>1847.8999999999999</v>
          </cell>
          <cell r="W11">
            <v>1315.1299999999999</v>
          </cell>
          <cell r="X11">
            <v>455.45</v>
          </cell>
          <cell r="Y11">
            <v>21890.480000000003</v>
          </cell>
          <cell r="Z11">
            <v>20909.29</v>
          </cell>
          <cell r="AA11">
            <v>1966.2299999999998</v>
          </cell>
          <cell r="AB11">
            <v>1328.58</v>
          </cell>
          <cell r="AC11">
            <v>458.82</v>
          </cell>
          <cell r="AD11">
            <v>1.0180529524748516</v>
          </cell>
          <cell r="AE11">
            <v>1.0140345006522824</v>
          </cell>
          <cell r="AF11">
            <v>1.0780892746503199</v>
          </cell>
          <cell r="AG11">
            <v>1.0098201663043642</v>
          </cell>
          <cell r="AH11">
            <v>1.000807067291962</v>
          </cell>
        </row>
        <row r="12">
          <cell r="F12">
            <v>0</v>
          </cell>
          <cell r="G12">
            <v>806.7</v>
          </cell>
          <cell r="H12">
            <v>995.1</v>
          </cell>
          <cell r="I12">
            <v>318.8</v>
          </cell>
          <cell r="K12">
            <v>0</v>
          </cell>
          <cell r="L12">
            <v>1178.06</v>
          </cell>
          <cell r="M12">
            <v>1329.22</v>
          </cell>
          <cell r="N12">
            <v>463.26</v>
          </cell>
          <cell r="P12">
            <v>0</v>
          </cell>
          <cell r="Q12">
            <v>1023.81</v>
          </cell>
          <cell r="R12">
            <v>1233.26</v>
          </cell>
          <cell r="S12">
            <v>458.45</v>
          </cell>
          <cell r="U12">
            <v>0</v>
          </cell>
          <cell r="V12">
            <v>1023.81</v>
          </cell>
          <cell r="W12">
            <v>1273.6599999999999</v>
          </cell>
          <cell r="X12">
            <v>455.45</v>
          </cell>
          <cell r="Y12">
            <v>0</v>
          </cell>
          <cell r="Z12">
            <v>0</v>
          </cell>
          <cell r="AA12">
            <v>1027.07</v>
          </cell>
          <cell r="AB12">
            <v>1286.55</v>
          </cell>
          <cell r="AC12">
            <v>458.82</v>
          </cell>
          <cell r="AD12">
            <v>0</v>
          </cell>
          <cell r="AE12">
            <v>0</v>
          </cell>
          <cell r="AF12">
            <v>1.0031841845654956</v>
          </cell>
          <cell r="AG12">
            <v>1.0432106773916288</v>
          </cell>
          <cell r="AH12">
            <v>1.000807067291962</v>
          </cell>
        </row>
        <row r="14">
          <cell r="AD14">
            <v>0</v>
          </cell>
          <cell r="AE14">
            <v>0</v>
          </cell>
          <cell r="AF14">
            <v>0</v>
          </cell>
          <cell r="AG14">
            <v>0</v>
          </cell>
          <cell r="AH14">
            <v>0</v>
          </cell>
        </row>
        <row r="15">
          <cell r="G15">
            <v>806.7</v>
          </cell>
          <cell r="H15">
            <v>732.1</v>
          </cell>
          <cell r="L15">
            <v>1178.06</v>
          </cell>
          <cell r="M15">
            <v>782.73</v>
          </cell>
          <cell r="Q15">
            <v>1023.81</v>
          </cell>
          <cell r="R15">
            <v>865.23</v>
          </cell>
          <cell r="V15">
            <v>1023.81</v>
          </cell>
          <cell r="W15">
            <v>895.63</v>
          </cell>
          <cell r="AA15">
            <v>1027.07</v>
          </cell>
          <cell r="AB15">
            <v>908.52</v>
          </cell>
          <cell r="AD15">
            <v>0</v>
          </cell>
          <cell r="AE15">
            <v>0</v>
          </cell>
          <cell r="AF15">
            <v>1.0031841845654956</v>
          </cell>
          <cell r="AG15">
            <v>1.0500329392184737</v>
          </cell>
          <cell r="AH15">
            <v>0</v>
          </cell>
        </row>
        <row r="16">
          <cell r="H16">
            <v>263</v>
          </cell>
          <cell r="M16">
            <v>546.49</v>
          </cell>
          <cell r="R16">
            <v>368.03</v>
          </cell>
          <cell r="W16">
            <v>378.03</v>
          </cell>
          <cell r="AB16">
            <v>378.03</v>
          </cell>
          <cell r="AD16">
            <v>0</v>
          </cell>
          <cell r="AE16">
            <v>0</v>
          </cell>
          <cell r="AF16">
            <v>0</v>
          </cell>
          <cell r="AG16">
            <v>1.0271716979594054</v>
          </cell>
          <cell r="AH16">
            <v>0</v>
          </cell>
        </row>
        <row r="17">
          <cell r="I17">
            <v>318.8</v>
          </cell>
          <cell r="N17">
            <v>463.26</v>
          </cell>
          <cell r="S17">
            <v>458.45</v>
          </cell>
          <cell r="X17">
            <v>455.45</v>
          </cell>
          <cell r="AC17">
            <v>458.82</v>
          </cell>
          <cell r="AD17">
            <v>0</v>
          </cell>
          <cell r="AE17">
            <v>0</v>
          </cell>
          <cell r="AF17">
            <v>0</v>
          </cell>
          <cell r="AG17">
            <v>0</v>
          </cell>
          <cell r="AH17">
            <v>1.000807067291962</v>
          </cell>
        </row>
        <row r="18">
          <cell r="E18">
            <v>10430.6</v>
          </cell>
          <cell r="F18">
            <v>9909.5</v>
          </cell>
          <cell r="G18">
            <v>521.1</v>
          </cell>
          <cell r="J18">
            <v>11028.3</v>
          </cell>
          <cell r="K18">
            <v>10539.57</v>
          </cell>
          <cell r="L18">
            <v>488.73</v>
          </cell>
          <cell r="O18">
            <v>13195.5</v>
          </cell>
          <cell r="P18">
            <v>12745.5</v>
          </cell>
          <cell r="Q18">
            <v>450</v>
          </cell>
          <cell r="T18">
            <v>11230.91</v>
          </cell>
          <cell r="U18">
            <v>10733.38</v>
          </cell>
          <cell r="V18">
            <v>497.53</v>
          </cell>
          <cell r="Y18">
            <v>11383.04</v>
          </cell>
          <cell r="Z18">
            <v>10774.87</v>
          </cell>
          <cell r="AA18">
            <v>608.16999999999996</v>
          </cell>
          <cell r="AD18">
            <v>0.86264559887840553</v>
          </cell>
          <cell r="AE18">
            <v>0.84538621474245823</v>
          </cell>
          <cell r="AF18">
            <v>1.3514888888888887</v>
          </cell>
          <cell r="AG18">
            <v>0</v>
          </cell>
          <cell r="AH18">
            <v>0</v>
          </cell>
        </row>
        <row r="19">
          <cell r="E19">
            <v>10097.999999999998</v>
          </cell>
          <cell r="F19">
            <v>9770.9</v>
          </cell>
          <cell r="G19">
            <v>245.3</v>
          </cell>
          <cell r="H19">
            <v>81.8</v>
          </cell>
          <cell r="J19">
            <v>10283.93</v>
          </cell>
          <cell r="K19">
            <v>9918.9599999999991</v>
          </cell>
          <cell r="L19">
            <v>323.87</v>
          </cell>
          <cell r="M19">
            <v>41.1</v>
          </cell>
          <cell r="O19">
            <v>8306.7999999999993</v>
          </cell>
          <cell r="P19">
            <v>7874.4</v>
          </cell>
          <cell r="Q19">
            <v>350</v>
          </cell>
          <cell r="R19">
            <v>82.4</v>
          </cell>
          <cell r="T19">
            <v>10366.989999999998</v>
          </cell>
          <cell r="U19">
            <v>9998.9599999999991</v>
          </cell>
          <cell r="V19">
            <v>326.56</v>
          </cell>
          <cell r="W19">
            <v>41.47</v>
          </cell>
          <cell r="Y19">
            <v>10507.44</v>
          </cell>
          <cell r="Z19">
            <v>10134.42</v>
          </cell>
          <cell r="AA19">
            <v>330.99</v>
          </cell>
          <cell r="AB19">
            <v>42.03</v>
          </cell>
          <cell r="AD19">
            <v>1.2649203062551164</v>
          </cell>
          <cell r="AE19">
            <v>1.2870085339835418</v>
          </cell>
          <cell r="AF19">
            <v>0.94568571428571435</v>
          </cell>
          <cell r="AG19">
            <v>0.51007281553398054</v>
          </cell>
          <cell r="AH19">
            <v>0</v>
          </cell>
        </row>
        <row r="20">
          <cell r="E20">
            <v>0</v>
          </cell>
          <cell r="J20">
            <v>0</v>
          </cell>
          <cell r="O20">
            <v>0</v>
          </cell>
          <cell r="T20">
            <v>0</v>
          </cell>
          <cell r="Y20">
            <v>0</v>
          </cell>
          <cell r="AD20">
            <v>0</v>
          </cell>
          <cell r="AE20">
            <v>0</v>
          </cell>
          <cell r="AF20">
            <v>0</v>
          </cell>
          <cell r="AG20">
            <v>0</v>
          </cell>
          <cell r="AH20">
            <v>0</v>
          </cell>
        </row>
        <row r="21">
          <cell r="E21">
            <v>1416</v>
          </cell>
          <cell r="F21">
            <v>1010</v>
          </cell>
          <cell r="G21">
            <v>186</v>
          </cell>
          <cell r="H21">
            <v>158</v>
          </cell>
          <cell r="I21">
            <v>62</v>
          </cell>
          <cell r="J21">
            <v>1108.42</v>
          </cell>
          <cell r="K21">
            <v>677.33</v>
          </cell>
          <cell r="L21">
            <v>157.32000000000002</v>
          </cell>
          <cell r="M21">
            <v>196.45</v>
          </cell>
          <cell r="N21">
            <v>77.319999999999993</v>
          </cell>
          <cell r="O21">
            <v>1405.54</v>
          </cell>
          <cell r="P21">
            <v>1018.6400000000001</v>
          </cell>
          <cell r="Q21">
            <v>173.39999999999998</v>
          </cell>
          <cell r="R21">
            <v>153.19999999999999</v>
          </cell>
          <cell r="S21">
            <v>60.3</v>
          </cell>
          <cell r="T21">
            <v>1404.0700000000002</v>
          </cell>
          <cell r="U21">
            <v>1018.47</v>
          </cell>
          <cell r="V21">
            <v>173</v>
          </cell>
          <cell r="W21">
            <v>152.9</v>
          </cell>
          <cell r="X21">
            <v>59.7</v>
          </cell>
          <cell r="Y21">
            <v>1403</v>
          </cell>
          <cell r="Z21">
            <v>1016.97</v>
          </cell>
          <cell r="AA21">
            <v>173.1</v>
          </cell>
          <cell r="AB21">
            <v>152.76</v>
          </cell>
          <cell r="AC21">
            <v>60.17</v>
          </cell>
          <cell r="AD21">
            <v>0.99819286537558516</v>
          </cell>
          <cell r="AE21">
            <v>0.99836055917694178</v>
          </cell>
          <cell r="AF21">
            <v>0.99826989619377171</v>
          </cell>
          <cell r="AG21">
            <v>0.9971279373368146</v>
          </cell>
          <cell r="AH21">
            <v>0.99784411276948592</v>
          </cell>
        </row>
        <row r="22">
          <cell r="E22">
            <v>6.8976939489297866</v>
          </cell>
          <cell r="F22">
            <v>5.1320095120017877</v>
          </cell>
          <cell r="G22">
            <v>11.823787426101328</v>
          </cell>
          <cell r="H22">
            <v>14.671742965920698</v>
          </cell>
          <cell r="I22">
            <v>19.447929736511917</v>
          </cell>
          <cell r="J22">
            <v>5.2008635417316729</v>
          </cell>
          <cell r="K22">
            <v>3.3107461777556848</v>
          </cell>
          <cell r="L22">
            <v>7.9029065736991768</v>
          </cell>
          <cell r="M22">
            <v>14.336067487886043</v>
          </cell>
          <cell r="N22">
            <v>16.690411432025211</v>
          </cell>
          <cell r="O22">
            <v>6.5366960743734399</v>
          </cell>
          <cell r="P22">
            <v>4.9400821536476904</v>
          </cell>
          <cell r="Q22">
            <v>9.5075693191725001</v>
          </cell>
          <cell r="R22">
            <v>11.644345803627075</v>
          </cell>
          <cell r="S22">
            <v>13.153015596030102</v>
          </cell>
          <cell r="T22">
            <v>6.5009561114738021</v>
          </cell>
          <cell r="U22">
            <v>4.9124700829718222</v>
          </cell>
          <cell r="V22">
            <v>9.3619784620379889</v>
          </cell>
          <cell r="W22">
            <v>11.626227065004983</v>
          </cell>
          <cell r="X22">
            <v>13.107915248655178</v>
          </cell>
          <cell r="Y22">
            <v>6.409178784567537</v>
          </cell>
          <cell r="Z22">
            <v>4.8637232541133626</v>
          </cell>
          <cell r="AA22">
            <v>8.8036496238995436</v>
          </cell>
          <cell r="AB22">
            <v>11.497990335546222</v>
          </cell>
          <cell r="AC22">
            <v>13.114075236476177</v>
          </cell>
          <cell r="AD22">
            <v>0.98049208830347434</v>
          </cell>
          <cell r="AE22">
            <v>0.98454298994239486</v>
          </cell>
          <cell r="AF22">
            <v>0.92596218111673756</v>
          </cell>
          <cell r="AG22">
            <v>0.98743119875096241</v>
          </cell>
          <cell r="AH22">
            <v>0.99703943485281976</v>
          </cell>
        </row>
        <row r="23">
          <cell r="E23">
            <v>0</v>
          </cell>
          <cell r="J23">
            <v>0</v>
          </cell>
          <cell r="O23">
            <v>0</v>
          </cell>
          <cell r="T23">
            <v>0</v>
          </cell>
          <cell r="AD23">
            <v>0</v>
          </cell>
          <cell r="AE23">
            <v>0</v>
          </cell>
          <cell r="AF23">
            <v>0</v>
          </cell>
          <cell r="AG23">
            <v>0</v>
          </cell>
          <cell r="AH23">
            <v>0</v>
          </cell>
        </row>
        <row r="24">
          <cell r="F24">
            <v>18670.400000000001</v>
          </cell>
          <cell r="G24">
            <v>1387.1000000000001</v>
          </cell>
          <cell r="H24">
            <v>918.90000000000009</v>
          </cell>
          <cell r="I24">
            <v>256.8</v>
          </cell>
          <cell r="K24">
            <v>19781.199999999997</v>
          </cell>
          <cell r="L24">
            <v>1833.34</v>
          </cell>
          <cell r="M24">
            <v>1173.8699999999999</v>
          </cell>
          <cell r="N24">
            <v>385.94</v>
          </cell>
          <cell r="P24">
            <v>19601.260000000002</v>
          </cell>
          <cell r="Q24">
            <v>1650.4099999999999</v>
          </cell>
          <cell r="R24">
            <v>1162.46</v>
          </cell>
          <cell r="S24">
            <v>398.15</v>
          </cell>
          <cell r="U24">
            <v>19713.869999999995</v>
          </cell>
          <cell r="V24">
            <v>1674.8999999999999</v>
          </cell>
          <cell r="W24">
            <v>1162.2299999999998</v>
          </cell>
          <cell r="X24">
            <v>395.75</v>
          </cell>
          <cell r="Z24">
            <v>19892.32</v>
          </cell>
          <cell r="AA24">
            <v>1793.1299999999999</v>
          </cell>
          <cell r="AB24">
            <v>1175.82</v>
          </cell>
          <cell r="AC24">
            <v>398.65</v>
          </cell>
          <cell r="AD24">
            <v>0</v>
          </cell>
          <cell r="AE24">
            <v>1.0148490454185086</v>
          </cell>
          <cell r="AF24">
            <v>1.0864754818499647</v>
          </cell>
          <cell r="AG24">
            <v>1.0114928685718216</v>
          </cell>
          <cell r="AH24">
            <v>1.0012558081125205</v>
          </cell>
        </row>
        <row r="25">
          <cell r="E25">
            <v>19037.599999999995</v>
          </cell>
          <cell r="F25">
            <v>17056.599999999999</v>
          </cell>
          <cell r="G25">
            <v>1124.0999999999999</v>
          </cell>
          <cell r="H25">
            <v>600.1</v>
          </cell>
          <cell r="I25">
            <v>256.8</v>
          </cell>
          <cell r="J25">
            <v>20203.813000000002</v>
          </cell>
          <cell r="K25">
            <v>17820.400000000001</v>
          </cell>
          <cell r="L25">
            <v>1286.8499999999999</v>
          </cell>
          <cell r="M25">
            <v>710.61</v>
          </cell>
          <cell r="N25">
            <v>385.95299999999997</v>
          </cell>
          <cell r="O25">
            <v>20096.761000000002</v>
          </cell>
          <cell r="P25">
            <v>17712.221000000001</v>
          </cell>
          <cell r="Q25">
            <v>1282.3810000000001</v>
          </cell>
          <cell r="R25">
            <v>704.01099999999997</v>
          </cell>
          <cell r="S25">
            <v>398.14800000000002</v>
          </cell>
          <cell r="T25">
            <v>17910.53</v>
          </cell>
          <cell r="U25">
            <v>15585</v>
          </cell>
          <cell r="V25">
            <v>1223</v>
          </cell>
          <cell r="W25">
            <v>706.78</v>
          </cell>
          <cell r="X25">
            <v>395.75</v>
          </cell>
          <cell r="Y25">
            <v>18090.510000000002</v>
          </cell>
          <cell r="Z25">
            <v>15626.77</v>
          </cell>
          <cell r="AA25">
            <v>1348.09</v>
          </cell>
          <cell r="AB25">
            <v>717</v>
          </cell>
          <cell r="AC25">
            <v>398.65</v>
          </cell>
          <cell r="AD25">
            <v>0.90017043044896639</v>
          </cell>
          <cell r="AE25">
            <v>0.88225920396995949</v>
          </cell>
          <cell r="AF25">
            <v>1.051239842137399</v>
          </cell>
          <cell r="AG25">
            <v>1.0184499958097246</v>
          </cell>
          <cell r="AH25">
            <v>1.0012608376784511</v>
          </cell>
        </row>
        <row r="27">
          <cell r="E27">
            <v>0</v>
          </cell>
          <cell r="J27">
            <v>5263.5</v>
          </cell>
          <cell r="K27">
            <v>5263.5</v>
          </cell>
          <cell r="O27">
            <v>0</v>
          </cell>
          <cell r="T27">
            <v>5316.14</v>
          </cell>
          <cell r="U27">
            <v>5316.14</v>
          </cell>
          <cell r="V27" t="str">
            <v xml:space="preserve"> </v>
          </cell>
          <cell r="Y27">
            <v>5369.2999999999993</v>
          </cell>
          <cell r="Z27">
            <v>5265.4</v>
          </cell>
          <cell r="AA27">
            <v>103.9</v>
          </cell>
          <cell r="AD27">
            <v>0</v>
          </cell>
          <cell r="AE27">
            <v>0</v>
          </cell>
          <cell r="AF27">
            <v>0</v>
          </cell>
          <cell r="AG27">
            <v>0</v>
          </cell>
          <cell r="AH27">
            <v>0</v>
          </cell>
        </row>
        <row r="28">
          <cell r="E28">
            <v>0</v>
          </cell>
          <cell r="J28">
            <v>1189.24</v>
          </cell>
          <cell r="K28">
            <v>1189.24</v>
          </cell>
          <cell r="O28">
            <v>0</v>
          </cell>
          <cell r="T28">
            <v>1201.1300000000001</v>
          </cell>
          <cell r="U28">
            <v>1201.1300000000001</v>
          </cell>
          <cell r="V28" t="str">
            <v xml:space="preserve"> </v>
          </cell>
          <cell r="Z28">
            <v>1213.1400000000001</v>
          </cell>
          <cell r="AA28" t="str">
            <v xml:space="preserve"> </v>
          </cell>
          <cell r="AD28">
            <v>0</v>
          </cell>
          <cell r="AE28">
            <v>0</v>
          </cell>
          <cell r="AF28">
            <v>0</v>
          </cell>
          <cell r="AG28">
            <v>0</v>
          </cell>
          <cell r="AH28">
            <v>0</v>
          </cell>
        </row>
        <row r="29">
          <cell r="E29">
            <v>75</v>
          </cell>
          <cell r="F29">
            <v>75</v>
          </cell>
          <cell r="J29">
            <v>0</v>
          </cell>
          <cell r="O29">
            <v>0</v>
          </cell>
          <cell r="T29">
            <v>2283.2999999999997</v>
          </cell>
          <cell r="U29">
            <v>2209.4299999999998</v>
          </cell>
          <cell r="V29">
            <v>73.87</v>
          </cell>
          <cell r="Y29">
            <v>2396.973</v>
          </cell>
          <cell r="Z29">
            <v>2329.9580000000001</v>
          </cell>
          <cell r="AA29">
            <v>67.015000000000001</v>
          </cell>
          <cell r="AD29">
            <v>0</v>
          </cell>
          <cell r="AE29">
            <v>0</v>
          </cell>
          <cell r="AF29">
            <v>0</v>
          </cell>
          <cell r="AG29">
            <v>0</v>
          </cell>
          <cell r="AH29">
            <v>0</v>
          </cell>
        </row>
        <row r="30">
          <cell r="E30">
            <v>0</v>
          </cell>
          <cell r="J30">
            <v>0</v>
          </cell>
          <cell r="O30">
            <v>0</v>
          </cell>
          <cell r="T30">
            <v>0</v>
          </cell>
          <cell r="Y30">
            <v>0</v>
          </cell>
          <cell r="AD30">
            <v>0</v>
          </cell>
          <cell r="AE30">
            <v>0</v>
          </cell>
          <cell r="AF30">
            <v>0</v>
          </cell>
          <cell r="AG30">
            <v>0</v>
          </cell>
          <cell r="AH30">
            <v>0</v>
          </cell>
        </row>
        <row r="31">
          <cell r="E31">
            <v>0</v>
          </cell>
          <cell r="J31">
            <v>0</v>
          </cell>
          <cell r="O31">
            <v>0</v>
          </cell>
          <cell r="T31">
            <v>0</v>
          </cell>
          <cell r="Y31">
            <v>0</v>
          </cell>
          <cell r="AD31">
            <v>0</v>
          </cell>
          <cell r="AE31">
            <v>0</v>
          </cell>
          <cell r="AF31">
            <v>0</v>
          </cell>
          <cell r="AG31">
            <v>0</v>
          </cell>
          <cell r="AH31">
            <v>0</v>
          </cell>
        </row>
        <row r="32">
          <cell r="F32">
            <v>2.8421709430404007E-12</v>
          </cell>
          <cell r="G32">
            <v>2.2737367544323206E-13</v>
          </cell>
          <cell r="H32">
            <v>0</v>
          </cell>
          <cell r="I32">
            <v>0</v>
          </cell>
          <cell r="K32">
            <v>9.9999999956708052E-3</v>
          </cell>
          <cell r="L32">
            <v>0</v>
          </cell>
          <cell r="M32">
            <v>0</v>
          </cell>
          <cell r="N32">
            <v>-1.2999999999976808E-2</v>
          </cell>
          <cell r="P32">
            <v>-9.9999999929423211E-4</v>
          </cell>
          <cell r="Q32">
            <v>-1.0000000002037268E-3</v>
          </cell>
          <cell r="R32">
            <v>-9.9999999991950972E-4</v>
          </cell>
          <cell r="S32">
            <v>1.9999999999527063E-3</v>
          </cell>
          <cell r="U32">
            <v>-4.4337866711430252E-12</v>
          </cell>
          <cell r="V32">
            <v>-1.1368683772161603E-13</v>
          </cell>
          <cell r="W32">
            <v>0</v>
          </cell>
          <cell r="X32">
            <v>0</v>
          </cell>
          <cell r="Z32">
            <v>1.9999999992705852E-3</v>
          </cell>
          <cell r="AA32">
            <v>-4.9999999999954525E-3</v>
          </cell>
          <cell r="AB32">
            <v>0</v>
          </cell>
          <cell r="AC32">
            <v>0</v>
          </cell>
        </row>
      </sheetData>
      <sheetData sheetId="12">
        <row r="11">
          <cell r="E11">
            <v>2740.5</v>
          </cell>
          <cell r="F11">
            <v>2603.5</v>
          </cell>
          <cell r="G11">
            <v>252.5</v>
          </cell>
          <cell r="H11">
            <v>203.5</v>
          </cell>
          <cell r="I11">
            <v>86</v>
          </cell>
          <cell r="J11">
            <v>2718.8</v>
          </cell>
          <cell r="K11">
            <v>2587.9499999999998</v>
          </cell>
          <cell r="L11">
            <v>257.52000000000004</v>
          </cell>
          <cell r="M11">
            <v>213.22000000000003</v>
          </cell>
          <cell r="N11">
            <v>65.349999999999994</v>
          </cell>
          <cell r="O11">
            <v>2824.93</v>
          </cell>
          <cell r="P11">
            <v>2690.77</v>
          </cell>
          <cell r="Q11">
            <v>263</v>
          </cell>
          <cell r="R11">
            <v>220.38</v>
          </cell>
          <cell r="S11">
            <v>63.74</v>
          </cell>
          <cell r="T11">
            <v>2831.36</v>
          </cell>
          <cell r="U11">
            <v>2695.08</v>
          </cell>
          <cell r="V11">
            <v>265.44</v>
          </cell>
          <cell r="W11">
            <v>220.95</v>
          </cell>
          <cell r="X11">
            <v>63.8</v>
          </cell>
          <cell r="Y11">
            <v>2876</v>
          </cell>
          <cell r="Z11">
            <v>2719.25</v>
          </cell>
          <cell r="AA11">
            <v>286.78999999999996</v>
          </cell>
          <cell r="AB11">
            <v>223.51</v>
          </cell>
          <cell r="AC11">
            <v>63.78</v>
          </cell>
          <cell r="AD11">
            <v>1.0180783240646671</v>
          </cell>
          <cell r="AE11">
            <v>1.010584330879265</v>
          </cell>
          <cell r="AF11">
            <v>1.0904562737642585</v>
          </cell>
          <cell r="AG11">
            <v>1.0142027407205736</v>
          </cell>
          <cell r="AH11">
            <v>1.0006275494195167</v>
          </cell>
        </row>
        <row r="12">
          <cell r="F12">
            <v>0</v>
          </cell>
          <cell r="G12">
            <v>126.5</v>
          </cell>
          <cell r="H12">
            <v>192.5</v>
          </cell>
          <cell r="I12">
            <v>86</v>
          </cell>
          <cell r="K12">
            <v>0</v>
          </cell>
          <cell r="L12">
            <v>143.5</v>
          </cell>
          <cell r="M12">
            <v>196.39000000000001</v>
          </cell>
          <cell r="N12">
            <v>65.349999999999994</v>
          </cell>
          <cell r="P12">
            <v>0</v>
          </cell>
          <cell r="Q12">
            <v>146.19999999999999</v>
          </cell>
          <cell r="R12">
            <v>203.01999999999998</v>
          </cell>
          <cell r="S12">
            <v>63.74</v>
          </cell>
          <cell r="U12">
            <v>0</v>
          </cell>
          <cell r="V12">
            <v>146.69999999999999</v>
          </cell>
          <cell r="W12">
            <v>203.41</v>
          </cell>
          <cell r="X12">
            <v>63.8</v>
          </cell>
          <cell r="Y12">
            <v>0</v>
          </cell>
          <cell r="Z12">
            <v>0</v>
          </cell>
          <cell r="AA12">
            <v>147.85</v>
          </cell>
          <cell r="AB12">
            <v>205.7</v>
          </cell>
          <cell r="AC12">
            <v>63.78</v>
          </cell>
          <cell r="AD12">
            <v>0</v>
          </cell>
          <cell r="AE12">
            <v>0</v>
          </cell>
          <cell r="AF12">
            <v>1.0112859097127223</v>
          </cell>
          <cell r="AG12">
            <v>1.0132006698847404</v>
          </cell>
          <cell r="AH12">
            <v>1.0006275494195167</v>
          </cell>
        </row>
        <row r="14">
          <cell r="AD14">
            <v>0</v>
          </cell>
          <cell r="AE14">
            <v>0</v>
          </cell>
          <cell r="AF14">
            <v>0</v>
          </cell>
          <cell r="AG14">
            <v>0</v>
          </cell>
          <cell r="AH14">
            <v>0</v>
          </cell>
        </row>
        <row r="15">
          <cell r="G15">
            <v>126.5</v>
          </cell>
          <cell r="H15">
            <v>128.4</v>
          </cell>
          <cell r="L15">
            <v>143.5</v>
          </cell>
          <cell r="M15">
            <v>143.49</v>
          </cell>
          <cell r="Q15">
            <v>146.19999999999999</v>
          </cell>
          <cell r="R15">
            <v>148.32</v>
          </cell>
          <cell r="V15">
            <v>146.69999999999999</v>
          </cell>
          <cell r="W15">
            <v>148.51</v>
          </cell>
          <cell r="AA15">
            <v>147.85</v>
          </cell>
          <cell r="AB15">
            <v>150.5</v>
          </cell>
          <cell r="AD15">
            <v>0</v>
          </cell>
          <cell r="AE15">
            <v>0</v>
          </cell>
          <cell r="AF15">
            <v>1.0112859097127223</v>
          </cell>
          <cell r="AG15">
            <v>1.0146979503775622</v>
          </cell>
          <cell r="AH15">
            <v>0</v>
          </cell>
        </row>
        <row r="16">
          <cell r="H16">
            <v>64.099999999999994</v>
          </cell>
          <cell r="M16">
            <v>52.9</v>
          </cell>
          <cell r="R16">
            <v>54.7</v>
          </cell>
          <cell r="W16">
            <v>54.9</v>
          </cell>
          <cell r="AB16">
            <v>55.2</v>
          </cell>
          <cell r="AD16">
            <v>0</v>
          </cell>
          <cell r="AE16">
            <v>0</v>
          </cell>
          <cell r="AF16">
            <v>0</v>
          </cell>
          <cell r="AG16">
            <v>1.0091407678244972</v>
          </cell>
          <cell r="AH16">
            <v>0</v>
          </cell>
        </row>
        <row r="17">
          <cell r="I17">
            <v>86</v>
          </cell>
          <cell r="N17">
            <v>65.349999999999994</v>
          </cell>
          <cell r="S17">
            <v>63.74</v>
          </cell>
          <cell r="X17">
            <v>63.8</v>
          </cell>
          <cell r="AC17">
            <v>63.78</v>
          </cell>
          <cell r="AD17">
            <v>0</v>
          </cell>
          <cell r="AE17">
            <v>0</v>
          </cell>
          <cell r="AF17">
            <v>0</v>
          </cell>
          <cell r="AG17">
            <v>0</v>
          </cell>
          <cell r="AH17">
            <v>1.0006275494195167</v>
          </cell>
        </row>
        <row r="18">
          <cell r="E18">
            <v>1408.6</v>
          </cell>
          <cell r="F18">
            <v>1326.3</v>
          </cell>
          <cell r="G18">
            <v>71.3</v>
          </cell>
          <cell r="H18">
            <v>11</v>
          </cell>
          <cell r="J18">
            <v>1666.6200000000001</v>
          </cell>
          <cell r="K18">
            <v>1599.95</v>
          </cell>
          <cell r="L18">
            <v>66.67</v>
          </cell>
          <cell r="O18">
            <v>1731.6599999999999</v>
          </cell>
          <cell r="P18">
            <v>1664.07</v>
          </cell>
          <cell r="Q18">
            <v>67.59</v>
          </cell>
          <cell r="T18">
            <v>1735.6200000000001</v>
          </cell>
          <cell r="U18">
            <v>1666.19</v>
          </cell>
          <cell r="V18">
            <v>69.430000000000007</v>
          </cell>
          <cell r="Y18">
            <v>1762.99</v>
          </cell>
          <cell r="Z18">
            <v>1674.14</v>
          </cell>
          <cell r="AA18">
            <v>88.85</v>
          </cell>
          <cell r="AD18">
            <v>1.0180924661885129</v>
          </cell>
          <cell r="AE18">
            <v>1.0060514281250188</v>
          </cell>
          <cell r="AF18">
            <v>1.3145435715342504</v>
          </cell>
          <cell r="AG18">
            <v>0</v>
          </cell>
          <cell r="AH18">
            <v>0</v>
          </cell>
        </row>
        <row r="19">
          <cell r="E19">
            <v>1331.9</v>
          </cell>
          <cell r="F19">
            <v>1277.2</v>
          </cell>
          <cell r="G19">
            <v>54.7</v>
          </cell>
          <cell r="J19">
            <v>1052.1799999999998</v>
          </cell>
          <cell r="K19">
            <v>988</v>
          </cell>
          <cell r="L19">
            <v>47.35</v>
          </cell>
          <cell r="M19">
            <v>16.829999999999998</v>
          </cell>
          <cell r="O19">
            <v>1093.27</v>
          </cell>
          <cell r="P19">
            <v>1026.7</v>
          </cell>
          <cell r="Q19">
            <v>49.21</v>
          </cell>
          <cell r="R19">
            <v>17.36</v>
          </cell>
          <cell r="T19">
            <v>1095.74</v>
          </cell>
          <cell r="U19">
            <v>1028.8900000000001</v>
          </cell>
          <cell r="V19">
            <v>49.31</v>
          </cell>
          <cell r="W19">
            <v>17.54</v>
          </cell>
          <cell r="Y19">
            <v>1113.0099999999998</v>
          </cell>
          <cell r="Z19">
            <v>1045.1099999999999</v>
          </cell>
          <cell r="AA19">
            <v>50.09</v>
          </cell>
          <cell r="AB19">
            <v>17.809999999999999</v>
          </cell>
          <cell r="AD19">
            <v>1.0180559239712055</v>
          </cell>
          <cell r="AE19">
            <v>1.0179312359988311</v>
          </cell>
          <cell r="AF19">
            <v>1.0178825441983337</v>
          </cell>
          <cell r="AG19">
            <v>1.025921658986175</v>
          </cell>
          <cell r="AH19">
            <v>0</v>
          </cell>
        </row>
        <row r="20">
          <cell r="E20">
            <v>0</v>
          </cell>
          <cell r="J20">
            <v>0</v>
          </cell>
          <cell r="O20">
            <v>0</v>
          </cell>
          <cell r="T20">
            <v>0</v>
          </cell>
          <cell r="Y20">
            <v>0</v>
          </cell>
          <cell r="AD20">
            <v>0</v>
          </cell>
          <cell r="AE20">
            <v>0</v>
          </cell>
          <cell r="AF20">
            <v>0</v>
          </cell>
          <cell r="AG20">
            <v>0</v>
          </cell>
          <cell r="AH20">
            <v>0</v>
          </cell>
        </row>
        <row r="21">
          <cell r="E21">
            <v>189.09999999999997</v>
          </cell>
          <cell r="F21">
            <v>122.3</v>
          </cell>
          <cell r="G21">
            <v>25.4</v>
          </cell>
          <cell r="H21">
            <v>24.7</v>
          </cell>
          <cell r="I21">
            <v>16.7</v>
          </cell>
          <cell r="J21">
            <v>141.38</v>
          </cell>
          <cell r="K21">
            <v>80.099999999999994</v>
          </cell>
          <cell r="L21">
            <v>20.399999999999999</v>
          </cell>
          <cell r="M21">
            <v>30.1</v>
          </cell>
          <cell r="N21">
            <v>10.78</v>
          </cell>
          <cell r="O21">
            <v>183.62</v>
          </cell>
          <cell r="P21">
            <v>124.59</v>
          </cell>
          <cell r="Q21">
            <v>25</v>
          </cell>
          <cell r="R21">
            <v>25.65</v>
          </cell>
          <cell r="S21">
            <v>8.3800000000000008</v>
          </cell>
          <cell r="T21">
            <v>183.62</v>
          </cell>
          <cell r="U21">
            <v>124.84</v>
          </cell>
          <cell r="V21">
            <v>24.8</v>
          </cell>
          <cell r="W21">
            <v>25.62</v>
          </cell>
          <cell r="X21">
            <v>8.36</v>
          </cell>
          <cell r="Y21">
            <v>184.32999999999998</v>
          </cell>
          <cell r="Z21">
            <v>125.45</v>
          </cell>
          <cell r="AA21">
            <v>24.9</v>
          </cell>
          <cell r="AB21">
            <v>25.62</v>
          </cell>
          <cell r="AC21">
            <v>8.36</v>
          </cell>
          <cell r="AD21">
            <v>1.0038666811894128</v>
          </cell>
          <cell r="AE21">
            <v>1.0069026406613693</v>
          </cell>
          <cell r="AF21">
            <v>0.996</v>
          </cell>
          <cell r="AG21">
            <v>0.99883040935672529</v>
          </cell>
          <cell r="AH21">
            <v>0.9976133651551311</v>
          </cell>
        </row>
        <row r="22">
          <cell r="F22">
            <v>4.6975225657768389</v>
          </cell>
          <cell r="G22">
            <v>10.059405940594059</v>
          </cell>
          <cell r="H22">
            <v>12.137592137592138</v>
          </cell>
          <cell r="I22">
            <v>19.418604651162791</v>
          </cell>
          <cell r="K22">
            <v>3.095113893235959</v>
          </cell>
          <cell r="L22">
            <v>7.9217148182665413</v>
          </cell>
          <cell r="M22">
            <v>14.116874589625738</v>
          </cell>
          <cell r="N22">
            <v>16.495791889824023</v>
          </cell>
          <cell r="P22">
            <v>4.6302731188470219</v>
          </cell>
          <cell r="Q22">
            <v>9.5057034220532319</v>
          </cell>
          <cell r="R22">
            <v>11.6389872039205</v>
          </cell>
          <cell r="S22">
            <v>13.147160338876688</v>
          </cell>
          <cell r="U22">
            <v>4.632144500348784</v>
          </cell>
          <cell r="V22">
            <v>9.3429776974080774</v>
          </cell>
          <cell r="W22">
            <v>11.595383570943653</v>
          </cell>
          <cell r="X22">
            <v>13.103448275862068</v>
          </cell>
          <cell r="Z22">
            <v>4.6134044313689433</v>
          </cell>
          <cell r="AA22">
            <v>8.6823110987133454</v>
          </cell>
          <cell r="AB22">
            <v>11.462574381459444</v>
          </cell>
          <cell r="AC22">
            <v>13.107557227971151</v>
          </cell>
          <cell r="AD22">
            <v>0</v>
          </cell>
          <cell r="AE22">
            <v>0.99635686987676464</v>
          </cell>
          <cell r="AF22">
            <v>0.9133791275846439</v>
          </cell>
          <cell r="AG22">
            <v>0.98484294042340437</v>
          </cell>
          <cell r="AH22">
            <v>0.99698770609890341</v>
          </cell>
        </row>
        <row r="23">
          <cell r="E23">
            <v>0</v>
          </cell>
          <cell r="J23">
            <v>0</v>
          </cell>
          <cell r="O23">
            <v>0</v>
          </cell>
          <cell r="T23">
            <v>0</v>
          </cell>
          <cell r="AD23">
            <v>0</v>
          </cell>
          <cell r="AE23">
            <v>0</v>
          </cell>
          <cell r="AF23">
            <v>0</v>
          </cell>
          <cell r="AG23">
            <v>0</v>
          </cell>
          <cell r="AH23">
            <v>0</v>
          </cell>
        </row>
        <row r="24">
          <cell r="E24">
            <v>2956.4</v>
          </cell>
          <cell r="F24">
            <v>2481.1999999999998</v>
          </cell>
          <cell r="G24">
            <v>227.1</v>
          </cell>
          <cell r="H24">
            <v>178.8</v>
          </cell>
          <cell r="I24">
            <v>69.3</v>
          </cell>
          <cell r="J24">
            <v>2982.66</v>
          </cell>
          <cell r="K24">
            <v>2507.85</v>
          </cell>
          <cell r="L24">
            <v>237.12000000000003</v>
          </cell>
          <cell r="M24">
            <v>183.12000000000003</v>
          </cell>
          <cell r="N24">
            <v>54.569999999999993</v>
          </cell>
          <cell r="O24">
            <v>3054.27</v>
          </cell>
          <cell r="P24">
            <v>2566.1799999999998</v>
          </cell>
          <cell r="Q24">
            <v>238</v>
          </cell>
          <cell r="R24">
            <v>194.73</v>
          </cell>
          <cell r="S24">
            <v>55.36</v>
          </cell>
          <cell r="T24">
            <v>3061.6499999999996</v>
          </cell>
          <cell r="U24">
            <v>2570.2399999999998</v>
          </cell>
          <cell r="V24">
            <v>240.64</v>
          </cell>
          <cell r="W24">
            <v>195.32999999999998</v>
          </cell>
          <cell r="X24">
            <v>55.44</v>
          </cell>
          <cell r="Y24">
            <v>3109</v>
          </cell>
          <cell r="Z24">
            <v>2593.8000000000002</v>
          </cell>
          <cell r="AA24">
            <v>261.89</v>
          </cell>
          <cell r="AB24">
            <v>197.89</v>
          </cell>
          <cell r="AC24">
            <v>55.42</v>
          </cell>
          <cell r="AD24">
            <v>1.0179191754494528</v>
          </cell>
          <cell r="AE24">
            <v>1.0107630797527845</v>
          </cell>
          <cell r="AF24">
            <v>1.1003781512605042</v>
          </cell>
          <cell r="AG24">
            <v>1.016227597185847</v>
          </cell>
          <cell r="AH24">
            <v>1.0010838150289019</v>
          </cell>
        </row>
        <row r="25">
          <cell r="E25">
            <v>2540.0200000000004</v>
          </cell>
          <cell r="F25">
            <v>2214.92</v>
          </cell>
          <cell r="G25">
            <v>163</v>
          </cell>
          <cell r="H25">
            <v>92.8</v>
          </cell>
          <cell r="I25">
            <v>69.3</v>
          </cell>
          <cell r="J25">
            <v>2577.42</v>
          </cell>
          <cell r="K25">
            <v>2220.86</v>
          </cell>
          <cell r="L25">
            <v>184.22</v>
          </cell>
          <cell r="M25">
            <v>117.77</v>
          </cell>
          <cell r="N25">
            <v>54.57</v>
          </cell>
          <cell r="O25">
            <v>2641.31</v>
          </cell>
          <cell r="P25">
            <v>2271.66</v>
          </cell>
          <cell r="Q25">
            <v>183.3</v>
          </cell>
          <cell r="R25">
            <v>130.99</v>
          </cell>
          <cell r="S25">
            <v>55.36</v>
          </cell>
          <cell r="T25">
            <v>2309.1200000000003</v>
          </cell>
          <cell r="U25">
            <v>1945.73</v>
          </cell>
          <cell r="V25">
            <v>176.42</v>
          </cell>
          <cell r="W25">
            <v>131.53</v>
          </cell>
          <cell r="X25">
            <v>55.44</v>
          </cell>
          <cell r="Y25">
            <v>2340.4700000000003</v>
          </cell>
          <cell r="Z25">
            <v>1953.94</v>
          </cell>
          <cell r="AA25">
            <v>197</v>
          </cell>
          <cell r="AB25">
            <v>134.11000000000001</v>
          </cell>
          <cell r="AC25">
            <v>55.42</v>
          </cell>
          <cell r="AD25">
            <v>0.88610197212746722</v>
          </cell>
          <cell r="AE25">
            <v>0.86013752057966431</v>
          </cell>
          <cell r="AF25">
            <v>1.0747408619749044</v>
          </cell>
          <cell r="AG25">
            <v>1.0238186121077946</v>
          </cell>
          <cell r="AH25">
            <v>1.0010838150289019</v>
          </cell>
        </row>
        <row r="27">
          <cell r="E27">
            <v>0</v>
          </cell>
          <cell r="J27">
            <v>671.47</v>
          </cell>
          <cell r="K27">
            <v>671.47</v>
          </cell>
          <cell r="O27">
            <v>0</v>
          </cell>
          <cell r="T27">
            <v>685.35</v>
          </cell>
          <cell r="U27">
            <v>685.35</v>
          </cell>
          <cell r="Z27">
            <v>671.8</v>
          </cell>
          <cell r="AA27">
            <v>18.7</v>
          </cell>
          <cell r="AD27">
            <v>0</v>
          </cell>
          <cell r="AE27">
            <v>0</v>
          </cell>
          <cell r="AF27">
            <v>0</v>
          </cell>
          <cell r="AG27">
            <v>0</v>
          </cell>
          <cell r="AH27">
            <v>0</v>
          </cell>
        </row>
        <row r="28">
          <cell r="E28">
            <v>0</v>
          </cell>
          <cell r="J28">
            <v>151.71</v>
          </cell>
          <cell r="K28">
            <v>151.71</v>
          </cell>
          <cell r="O28">
            <v>0</v>
          </cell>
          <cell r="T28">
            <v>154.85</v>
          </cell>
          <cell r="U28">
            <v>154.85</v>
          </cell>
          <cell r="Z28">
            <v>157.71</v>
          </cell>
          <cell r="AD28">
            <v>0</v>
          </cell>
          <cell r="AE28">
            <v>0</v>
          </cell>
          <cell r="AF28">
            <v>0</v>
          </cell>
          <cell r="AG28">
            <v>0</v>
          </cell>
          <cell r="AH28">
            <v>0</v>
          </cell>
        </row>
        <row r="29">
          <cell r="E29">
            <v>11.376666666666701</v>
          </cell>
          <cell r="F29">
            <v>11.376666666666701</v>
          </cell>
          <cell r="J29">
            <v>0</v>
          </cell>
          <cell r="O29">
            <v>0</v>
          </cell>
          <cell r="T29">
            <v>338.62</v>
          </cell>
          <cell r="U29">
            <v>329.3</v>
          </cell>
          <cell r="V29">
            <v>9.32</v>
          </cell>
          <cell r="Y29">
            <v>351.19657534246574</v>
          </cell>
          <cell r="Z29">
            <v>341.51</v>
          </cell>
          <cell r="AA29">
            <v>9.686575342465753</v>
          </cell>
          <cell r="AD29">
            <v>0</v>
          </cell>
          <cell r="AE29">
            <v>0</v>
          </cell>
          <cell r="AF29">
            <v>0</v>
          </cell>
          <cell r="AG29">
            <v>0</v>
          </cell>
          <cell r="AH29">
            <v>0</v>
          </cell>
        </row>
        <row r="30">
          <cell r="E30">
            <v>0</v>
          </cell>
          <cell r="J30">
            <v>0</v>
          </cell>
          <cell r="O30">
            <v>0</v>
          </cell>
          <cell r="T30">
            <v>0</v>
          </cell>
          <cell r="Y30">
            <v>0</v>
          </cell>
          <cell r="AD30">
            <v>0</v>
          </cell>
          <cell r="AE30">
            <v>0</v>
          </cell>
          <cell r="AF30">
            <v>0</v>
          </cell>
          <cell r="AG30">
            <v>0</v>
          </cell>
          <cell r="AH30">
            <v>0</v>
          </cell>
        </row>
        <row r="31">
          <cell r="E31">
            <v>0</v>
          </cell>
          <cell r="J31">
            <v>0</v>
          </cell>
          <cell r="O31">
            <v>0</v>
          </cell>
          <cell r="T31">
            <v>0</v>
          </cell>
          <cell r="Y31">
            <v>0</v>
          </cell>
          <cell r="AD31">
            <v>0</v>
          </cell>
          <cell r="AE31">
            <v>0</v>
          </cell>
          <cell r="AF31">
            <v>0</v>
          </cell>
          <cell r="AG31">
            <v>0</v>
          </cell>
          <cell r="AH31">
            <v>0</v>
          </cell>
        </row>
        <row r="32">
          <cell r="F32">
            <v>3.3333333330460846E-3</v>
          </cell>
          <cell r="G32">
            <v>0</v>
          </cell>
          <cell r="H32">
            <v>0</v>
          </cell>
          <cell r="I32">
            <v>0</v>
          </cell>
          <cell r="K32">
            <v>-2.2737367544323206E-13</v>
          </cell>
          <cell r="L32">
            <v>3.5527136788005009E-14</v>
          </cell>
          <cell r="M32">
            <v>0</v>
          </cell>
          <cell r="N32">
            <v>-7.1054273576010019E-15</v>
          </cell>
          <cell r="P32">
            <v>0</v>
          </cell>
          <cell r="Q32">
            <v>-1.4210854715202004E-14</v>
          </cell>
          <cell r="R32">
            <v>0</v>
          </cell>
          <cell r="S32">
            <v>0</v>
          </cell>
          <cell r="U32">
            <v>-2.2737367544323206E-13</v>
          </cell>
          <cell r="V32">
            <v>0</v>
          </cell>
          <cell r="W32">
            <v>0</v>
          </cell>
          <cell r="X32">
            <v>0</v>
          </cell>
          <cell r="Z32">
            <v>1.4210854715202004E-13</v>
          </cell>
          <cell r="AA32">
            <v>3.4246575342322672E-3</v>
          </cell>
          <cell r="AB32">
            <v>0</v>
          </cell>
          <cell r="AC32">
            <v>0</v>
          </cell>
        </row>
      </sheetData>
      <sheetData sheetId="13">
        <row r="156">
          <cell r="D156">
            <v>106549.60230227243</v>
          </cell>
          <cell r="E156">
            <v>238020.58166942224</v>
          </cell>
          <cell r="F156">
            <v>658393.85568377026</v>
          </cell>
          <cell r="G156">
            <v>1555320.6013091037</v>
          </cell>
          <cell r="H156">
            <v>468268011.20132679</v>
          </cell>
          <cell r="I156">
            <v>5619216.1344159208</v>
          </cell>
        </row>
        <row r="157">
          <cell r="D157">
            <v>54.929555612919955</v>
          </cell>
          <cell r="E157">
            <v>135.18408608255615</v>
          </cell>
          <cell r="F157">
            <v>225.49329680739174</v>
          </cell>
          <cell r="G157">
            <v>421.69840649985559</v>
          </cell>
        </row>
        <row r="158">
          <cell r="D158">
            <v>2295.4499999999998</v>
          </cell>
          <cell r="E158">
            <v>206.68657534246574</v>
          </cell>
          <cell r="F158">
            <v>134.11000000000001</v>
          </cell>
          <cell r="G158">
            <v>55.42</v>
          </cell>
          <cell r="H158">
            <v>2691.6665753424659</v>
          </cell>
        </row>
        <row r="159">
          <cell r="D159">
            <v>17956.727999999999</v>
          </cell>
          <cell r="E159">
            <v>1415.105</v>
          </cell>
          <cell r="F159">
            <v>717</v>
          </cell>
          <cell r="G159">
            <v>398.65</v>
          </cell>
          <cell r="H159">
            <v>20487.483</v>
          </cell>
        </row>
        <row r="160">
          <cell r="D160">
            <v>218.3753356713479</v>
          </cell>
          <cell r="E160">
            <v>552.36013071196157</v>
          </cell>
          <cell r="F160">
            <v>1703.270702426646</v>
          </cell>
          <cell r="G160">
            <v>3016.3313243340622</v>
          </cell>
          <cell r="H160">
            <v>497.50497509586222</v>
          </cell>
        </row>
        <row r="161">
          <cell r="D161">
            <v>3921306.5045590913</v>
          </cell>
          <cell r="E161">
            <v>781647.5827711504</v>
          </cell>
          <cell r="F161">
            <v>1221245.0936399051</v>
          </cell>
          <cell r="G161">
            <v>1202460.4824457739</v>
          </cell>
          <cell r="H161">
            <v>7126659.6634159209</v>
          </cell>
        </row>
        <row r="162">
          <cell r="D162">
            <v>349</v>
          </cell>
          <cell r="E162">
            <v>370</v>
          </cell>
          <cell r="F162">
            <v>390</v>
          </cell>
          <cell r="G162">
            <v>410</v>
          </cell>
          <cell r="H162">
            <v>353.07233309235687</v>
          </cell>
        </row>
        <row r="163">
          <cell r="D163">
            <v>130.6246643286521</v>
          </cell>
          <cell r="E163">
            <v>-182.36013071196157</v>
          </cell>
          <cell r="F163">
            <v>-1313.270702426646</v>
          </cell>
          <cell r="G163">
            <v>-2606.3313243340622</v>
          </cell>
        </row>
        <row r="164">
          <cell r="D164">
            <v>2345591.5674409084</v>
          </cell>
          <cell r="E164">
            <v>-258058.73277115039</v>
          </cell>
          <cell r="F164">
            <v>-941615.09363990522</v>
          </cell>
          <cell r="G164">
            <v>-1039013.9824457738</v>
          </cell>
          <cell r="H164">
            <v>106903.75858407922</v>
          </cell>
        </row>
      </sheetData>
      <sheetData sheetId="14">
        <row r="8">
          <cell r="E8">
            <v>3717</v>
          </cell>
          <cell r="F8">
            <v>3717</v>
          </cell>
          <cell r="G8">
            <v>3717</v>
          </cell>
          <cell r="H8">
            <v>3205</v>
          </cell>
          <cell r="I8">
            <v>3209</v>
          </cell>
          <cell r="J8">
            <v>86.333064299165997</v>
          </cell>
          <cell r="K8">
            <v>100.12480499219969</v>
          </cell>
          <cell r="L8">
            <v>86.333064299165997</v>
          </cell>
          <cell r="M8">
            <v>86.333064299165997</v>
          </cell>
        </row>
        <row r="9">
          <cell r="J9">
            <v>0</v>
          </cell>
          <cell r="K9">
            <v>0</v>
          </cell>
          <cell r="L9">
            <v>0</v>
          </cell>
          <cell r="M9">
            <v>0</v>
          </cell>
        </row>
        <row r="10">
          <cell r="E10">
            <v>3717</v>
          </cell>
          <cell r="F10">
            <v>3717</v>
          </cell>
          <cell r="G10">
            <v>3717</v>
          </cell>
          <cell r="H10">
            <v>3205</v>
          </cell>
          <cell r="I10">
            <v>3209</v>
          </cell>
          <cell r="J10">
            <v>86.333064299165997</v>
          </cell>
          <cell r="K10">
            <v>100.12480499219969</v>
          </cell>
          <cell r="L10">
            <v>86.333064299165997</v>
          </cell>
          <cell r="M10">
            <v>86.333064299165997</v>
          </cell>
        </row>
        <row r="11">
          <cell r="J11">
            <v>0</v>
          </cell>
          <cell r="K11">
            <v>0</v>
          </cell>
          <cell r="L11">
            <v>0</v>
          </cell>
          <cell r="M11">
            <v>0</v>
          </cell>
        </row>
        <row r="12">
          <cell r="E12">
            <v>2806.65</v>
          </cell>
          <cell r="F12">
            <v>2803.41</v>
          </cell>
          <cell r="G12">
            <v>2807</v>
          </cell>
          <cell r="H12">
            <v>2823.34</v>
          </cell>
          <cell r="I12">
            <v>2874.4720000000002</v>
          </cell>
          <cell r="J12">
            <v>102.40370502315641</v>
          </cell>
          <cell r="K12">
            <v>101.81104649103546</v>
          </cell>
          <cell r="L12">
            <v>102.4164751572159</v>
          </cell>
          <cell r="M12">
            <v>102.53484149660592</v>
          </cell>
        </row>
        <row r="13">
          <cell r="E13">
            <v>75.508474576271183</v>
          </cell>
          <cell r="F13">
            <v>75.421307506053267</v>
          </cell>
          <cell r="G13">
            <v>75.517890772128055</v>
          </cell>
          <cell r="H13">
            <v>88.091731669266764</v>
          </cell>
          <cell r="I13">
            <v>89.575319414147714</v>
          </cell>
          <cell r="J13">
            <v>118.61469977284898</v>
          </cell>
          <cell r="K13">
            <v>101.68413960852871</v>
          </cell>
          <cell r="L13">
            <v>118.62949148001604</v>
          </cell>
          <cell r="M13">
            <v>118.76659577528335</v>
          </cell>
        </row>
        <row r="14">
          <cell r="I14">
            <v>4</v>
          </cell>
          <cell r="J14">
            <v>0</v>
          </cell>
          <cell r="K14">
            <v>0</v>
          </cell>
          <cell r="L14">
            <v>0</v>
          </cell>
          <cell r="M14">
            <v>0</v>
          </cell>
        </row>
        <row r="15">
          <cell r="E15">
            <v>2806.65</v>
          </cell>
          <cell r="F15">
            <v>2803.41</v>
          </cell>
          <cell r="G15">
            <v>2807</v>
          </cell>
          <cell r="H15">
            <v>2823.34</v>
          </cell>
          <cell r="I15">
            <v>2874.4720000000002</v>
          </cell>
          <cell r="J15">
            <v>102.40370502315641</v>
          </cell>
          <cell r="K15">
            <v>101.81104649103546</v>
          </cell>
          <cell r="L15">
            <v>102.4164751572159</v>
          </cell>
          <cell r="M15">
            <v>102.53484149660592</v>
          </cell>
        </row>
        <row r="17">
          <cell r="E17">
            <v>3482.01</v>
          </cell>
          <cell r="F17">
            <v>4155.3</v>
          </cell>
          <cell r="G17">
            <v>3725.75</v>
          </cell>
          <cell r="H17">
            <v>4747.5</v>
          </cell>
          <cell r="I17">
            <v>5134.9220000000005</v>
          </cell>
          <cell r="J17">
            <v>137.82250553579817</v>
          </cell>
          <cell r="K17">
            <v>108.16054765666141</v>
          </cell>
          <cell r="L17">
            <v>147.4700532163894</v>
          </cell>
          <cell r="M17">
            <v>123.57524125815225</v>
          </cell>
        </row>
        <row r="18">
          <cell r="E18">
            <v>5</v>
          </cell>
          <cell r="F18">
            <v>6.56</v>
          </cell>
          <cell r="G18">
            <v>5.2</v>
          </cell>
          <cell r="H18">
            <v>6.91</v>
          </cell>
          <cell r="I18">
            <v>6.9</v>
          </cell>
          <cell r="J18">
            <v>132.69230769230768</v>
          </cell>
          <cell r="K18">
            <v>99.855282199710572</v>
          </cell>
          <cell r="L18">
            <v>138</v>
          </cell>
          <cell r="M18">
            <v>105.18292682926831</v>
          </cell>
        </row>
        <row r="19">
          <cell r="E19">
            <v>1.835302</v>
          </cell>
          <cell r="F19">
            <v>1.86802</v>
          </cell>
          <cell r="G19">
            <v>1.84</v>
          </cell>
          <cell r="H19">
            <v>1.86941</v>
          </cell>
          <cell r="I19">
            <v>1.8689331</v>
          </cell>
          <cell r="J19">
            <v>101.57245108695652</v>
          </cell>
          <cell r="K19">
            <v>99.974489277365592</v>
          </cell>
          <cell r="L19">
            <v>101.83245591188808</v>
          </cell>
          <cell r="M19">
            <v>100.04888063296966</v>
          </cell>
        </row>
        <row r="20">
          <cell r="E20">
            <v>6390.5399170200008</v>
          </cell>
          <cell r="F20">
            <v>7762.1835060000003</v>
          </cell>
          <cell r="G20">
            <v>6855.38</v>
          </cell>
          <cell r="H20">
            <v>8875.0239750000001</v>
          </cell>
          <cell r="I20">
            <v>9596.8256917182007</v>
          </cell>
          <cell r="J20">
            <v>139.98969702216655</v>
          </cell>
          <cell r="K20">
            <v>108.13295511934886</v>
          </cell>
          <cell r="L20">
            <v>150.1723769248176</v>
          </cell>
          <cell r="M20">
            <v>123.63564561827303</v>
          </cell>
        </row>
        <row r="22">
          <cell r="E22">
            <v>12.5</v>
          </cell>
          <cell r="F22">
            <v>12.5</v>
          </cell>
          <cell r="G22">
            <v>12.522</v>
          </cell>
          <cell r="H22">
            <v>12.5</v>
          </cell>
          <cell r="I22">
            <v>12.5</v>
          </cell>
          <cell r="J22">
            <v>99.824309215780232</v>
          </cell>
          <cell r="K22">
            <v>100</v>
          </cell>
          <cell r="L22">
            <v>100</v>
          </cell>
          <cell r="M22">
            <v>100</v>
          </cell>
        </row>
        <row r="23">
          <cell r="E23">
            <v>798.81748962749998</v>
          </cell>
          <cell r="F23">
            <v>970.27293825000004</v>
          </cell>
          <cell r="G23">
            <v>858.43068360000007</v>
          </cell>
          <cell r="H23">
            <v>1109.377996875</v>
          </cell>
          <cell r="I23">
            <v>1199.6032114647751</v>
          </cell>
          <cell r="J23">
            <v>139.74374802564139</v>
          </cell>
          <cell r="K23">
            <v>108.13295511934886</v>
          </cell>
          <cell r="L23">
            <v>150.17237692481763</v>
          </cell>
          <cell r="M23">
            <v>123.63564561827303</v>
          </cell>
        </row>
        <row r="25">
          <cell r="E25">
            <v>75</v>
          </cell>
          <cell r="F25">
            <v>66.902000000000001</v>
          </cell>
          <cell r="G25">
            <v>75.006500000000003</v>
          </cell>
          <cell r="H25">
            <v>67.124600000000001</v>
          </cell>
          <cell r="I25">
            <v>75</v>
          </cell>
          <cell r="J25">
            <v>99.991334084379346</v>
          </cell>
          <cell r="K25">
            <v>111.73250939297962</v>
          </cell>
          <cell r="L25">
            <v>100</v>
          </cell>
          <cell r="M25">
            <v>112.10427192012197</v>
          </cell>
        </row>
        <row r="26">
          <cell r="E26">
            <v>5392.0180549856268</v>
          </cell>
          <cell r="F26">
            <v>5842.1880103321346</v>
          </cell>
          <cell r="G26">
            <v>5785.8594103944351</v>
          </cell>
          <cell r="H26">
            <v>6701.9898860132062</v>
          </cell>
          <cell r="I26">
            <v>8097.3216773872318</v>
          </cell>
          <cell r="J26">
            <v>139.95019759450426</v>
          </cell>
          <cell r="K26">
            <v>120.8196642356329</v>
          </cell>
          <cell r="L26">
            <v>150.17237692481754</v>
          </cell>
          <cell r="M26">
            <v>138.60084035410716</v>
          </cell>
        </row>
        <row r="28">
          <cell r="E28">
            <v>14</v>
          </cell>
          <cell r="F28">
            <v>14.5</v>
          </cell>
          <cell r="G28">
            <v>15.009</v>
          </cell>
          <cell r="H28">
            <v>14.5</v>
          </cell>
          <cell r="I28">
            <v>15</v>
          </cell>
          <cell r="J28">
            <v>99.940035978412951</v>
          </cell>
          <cell r="K28">
            <v>103.44827586206897</v>
          </cell>
          <cell r="L28">
            <v>107.14285714285714</v>
          </cell>
          <cell r="M28">
            <v>103.44827586206897</v>
          </cell>
        </row>
        <row r="29">
          <cell r="E29">
            <v>894.67558838280002</v>
          </cell>
          <cell r="F29">
            <v>1125.5166083700001</v>
          </cell>
          <cell r="G29">
            <v>1028.9239841999999</v>
          </cell>
          <cell r="H29">
            <v>1286.878476375</v>
          </cell>
          <cell r="I29">
            <v>1439.5238537577302</v>
          </cell>
          <cell r="J29">
            <v>139.90575357002456</v>
          </cell>
          <cell r="K29">
            <v>111.86167770967124</v>
          </cell>
          <cell r="L29">
            <v>160.89897527659031</v>
          </cell>
          <cell r="M29">
            <v>127.89894374304107</v>
          </cell>
        </row>
        <row r="31">
          <cell r="E31">
            <v>33</v>
          </cell>
          <cell r="F31">
            <v>10</v>
          </cell>
          <cell r="G31">
            <v>33.008899999999997</v>
          </cell>
          <cell r="H31">
            <v>10.373340000000001</v>
          </cell>
          <cell r="I31">
            <v>33</v>
          </cell>
          <cell r="J31">
            <v>99.973037574714709</v>
          </cell>
          <cell r="K31">
            <v>318.12318886684517</v>
          </cell>
          <cell r="L31">
            <v>100</v>
          </cell>
          <cell r="M31">
            <v>330</v>
          </cell>
        </row>
        <row r="32">
          <cell r="E32">
            <v>2108.8781726166003</v>
          </cell>
          <cell r="F32">
            <v>776.21835060000001</v>
          </cell>
          <cell r="G32">
            <v>2262.8855288199998</v>
          </cell>
          <cell r="H32">
            <v>920.63641200826498</v>
          </cell>
          <cell r="I32">
            <v>3166.9524782670064</v>
          </cell>
          <cell r="J32">
            <v>139.95195240469985</v>
          </cell>
          <cell r="K32">
            <v>343.99600504162714</v>
          </cell>
          <cell r="L32">
            <v>150.1723769248176</v>
          </cell>
          <cell r="M32">
            <v>407.99763054030097</v>
          </cell>
        </row>
        <row r="34">
          <cell r="J34">
            <v>0</v>
          </cell>
          <cell r="K34">
            <v>0</v>
          </cell>
          <cell r="L34">
            <v>0</v>
          </cell>
          <cell r="M34">
            <v>0</v>
          </cell>
        </row>
        <row r="35">
          <cell r="E35">
            <v>0</v>
          </cell>
          <cell r="F35">
            <v>0</v>
          </cell>
          <cell r="G35">
            <v>0</v>
          </cell>
          <cell r="H35">
            <v>0</v>
          </cell>
          <cell r="I35">
            <v>0</v>
          </cell>
          <cell r="J35">
            <v>0</v>
          </cell>
          <cell r="K35">
            <v>0</v>
          </cell>
          <cell r="L35">
            <v>0</v>
          </cell>
          <cell r="M35">
            <v>0</v>
          </cell>
        </row>
        <row r="37">
          <cell r="J37">
            <v>0</v>
          </cell>
          <cell r="K37">
            <v>0</v>
          </cell>
          <cell r="L37">
            <v>0</v>
          </cell>
          <cell r="M37">
            <v>0</v>
          </cell>
        </row>
        <row r="38">
          <cell r="E38">
            <v>0</v>
          </cell>
          <cell r="F38">
            <v>0</v>
          </cell>
          <cell r="G38">
            <v>0</v>
          </cell>
          <cell r="H38">
            <v>0</v>
          </cell>
          <cell r="I38">
            <v>0</v>
          </cell>
          <cell r="J38">
            <v>0</v>
          </cell>
          <cell r="K38">
            <v>0</v>
          </cell>
          <cell r="L38">
            <v>0</v>
          </cell>
          <cell r="M38">
            <v>0</v>
          </cell>
        </row>
        <row r="40">
          <cell r="J40">
            <v>0</v>
          </cell>
          <cell r="K40">
            <v>0</v>
          </cell>
          <cell r="L40">
            <v>0</v>
          </cell>
          <cell r="M40">
            <v>0</v>
          </cell>
        </row>
        <row r="41">
          <cell r="E41">
            <v>0</v>
          </cell>
          <cell r="F41">
            <v>0</v>
          </cell>
          <cell r="G41">
            <v>0</v>
          </cell>
          <cell r="H41">
            <v>0</v>
          </cell>
          <cell r="I41">
            <v>0</v>
          </cell>
          <cell r="J41">
            <v>0</v>
          </cell>
          <cell r="K41">
            <v>0</v>
          </cell>
          <cell r="L41">
            <v>0</v>
          </cell>
          <cell r="M41">
            <v>0</v>
          </cell>
        </row>
        <row r="42">
          <cell r="E42">
            <v>15584.929222632529</v>
          </cell>
          <cell r="F42">
            <v>16476.379413552135</v>
          </cell>
          <cell r="G42">
            <v>16791.479607014437</v>
          </cell>
          <cell r="H42">
            <v>18893.906746271474</v>
          </cell>
          <cell r="I42">
            <v>23500.226912594946</v>
          </cell>
          <cell r="J42">
            <v>139.95328263256809</v>
          </cell>
          <cell r="K42">
            <v>124.37992432259932</v>
          </cell>
          <cell r="L42">
            <v>150.7881529450116</v>
          </cell>
          <cell r="M42">
            <v>142.62979944043752</v>
          </cell>
        </row>
        <row r="44">
          <cell r="J44">
            <v>0</v>
          </cell>
          <cell r="K44">
            <v>0</v>
          </cell>
          <cell r="L44">
            <v>0</v>
          </cell>
          <cell r="M44">
            <v>0</v>
          </cell>
        </row>
        <row r="45">
          <cell r="J45">
            <v>0</v>
          </cell>
          <cell r="K45">
            <v>0</v>
          </cell>
          <cell r="L45">
            <v>0</v>
          </cell>
          <cell r="M45">
            <v>0</v>
          </cell>
        </row>
        <row r="46">
          <cell r="F46">
            <v>313.5</v>
          </cell>
          <cell r="H46">
            <v>281</v>
          </cell>
          <cell r="I46">
            <v>300</v>
          </cell>
          <cell r="J46">
            <v>0</v>
          </cell>
          <cell r="K46">
            <v>106.76156583629893</v>
          </cell>
          <cell r="L46">
            <v>0</v>
          </cell>
          <cell r="M46">
            <v>95.693779904306226</v>
          </cell>
        </row>
        <row r="48">
          <cell r="E48">
            <v>12</v>
          </cell>
          <cell r="F48">
            <v>12</v>
          </cell>
          <cell r="G48">
            <v>12</v>
          </cell>
          <cell r="H48">
            <v>12</v>
          </cell>
          <cell r="I48">
            <v>12</v>
          </cell>
        </row>
        <row r="50">
          <cell r="E50">
            <v>524897.29923241911</v>
          </cell>
          <cell r="F50">
            <v>554594.06174095429</v>
          </cell>
          <cell r="G50">
            <v>565604.19908267423</v>
          </cell>
          <cell r="H50">
            <v>640408.07207621727</v>
          </cell>
          <cell r="I50">
            <v>810908.93104680744</v>
          </cell>
          <cell r="J50">
            <v>143.37038734188695</v>
          </cell>
          <cell r="K50">
            <v>126.62378355379292</v>
          </cell>
          <cell r="L50">
            <v>154.48906523859733</v>
          </cell>
          <cell r="M50">
            <v>146.21666313938562</v>
          </cell>
        </row>
        <row r="52">
          <cell r="J52">
            <v>0</v>
          </cell>
          <cell r="K52">
            <v>0</v>
          </cell>
          <cell r="L52">
            <v>0</v>
          </cell>
          <cell r="M52">
            <v>0</v>
          </cell>
        </row>
        <row r="53">
          <cell r="J53">
            <v>0</v>
          </cell>
          <cell r="K53">
            <v>0</v>
          </cell>
          <cell r="L53">
            <v>0</v>
          </cell>
          <cell r="M53">
            <v>0</v>
          </cell>
        </row>
        <row r="54">
          <cell r="E54">
            <v>0</v>
          </cell>
          <cell r="F54">
            <v>0</v>
          </cell>
          <cell r="G54">
            <v>0</v>
          </cell>
          <cell r="H54">
            <v>0</v>
          </cell>
          <cell r="I54">
            <v>0</v>
          </cell>
          <cell r="J54">
            <v>0</v>
          </cell>
          <cell r="K54">
            <v>0</v>
          </cell>
          <cell r="L54">
            <v>0</v>
          </cell>
          <cell r="M54">
            <v>0</v>
          </cell>
        </row>
        <row r="55">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sheetData>
      <sheetData sheetId="15">
        <row r="8">
          <cell r="E8">
            <v>6731020.4843699988</v>
          </cell>
          <cell r="F8">
            <v>7579654.9740000004</v>
          </cell>
          <cell r="G8">
            <v>7113747.9634699998</v>
          </cell>
          <cell r="H8">
            <v>8337466.0739999991</v>
          </cell>
          <cell r="I8">
            <v>9934635.1739999987</v>
          </cell>
          <cell r="J8">
            <v>9934635.1739999987</v>
          </cell>
          <cell r="K8">
            <v>9934635.1739999987</v>
          </cell>
          <cell r="L8">
            <v>9934635.1739999987</v>
          </cell>
          <cell r="M8">
            <v>9934635.1739999987</v>
          </cell>
          <cell r="N8">
            <v>139.65402239460286</v>
          </cell>
          <cell r="O8">
            <v>119.15652892406601</v>
          </cell>
          <cell r="P8">
            <v>147.59478443230213</v>
          </cell>
          <cell r="Q8">
            <v>131.06975460067952</v>
          </cell>
        </row>
        <row r="9">
          <cell r="E9">
            <v>429320.48</v>
          </cell>
          <cell r="F9">
            <v>1203238.774</v>
          </cell>
          <cell r="G9">
            <v>500479.35399999999</v>
          </cell>
          <cell r="H9">
            <v>1269876.074</v>
          </cell>
          <cell r="I9">
            <v>1326406.3740000001</v>
          </cell>
          <cell r="J9">
            <v>1326406.3740000001</v>
          </cell>
          <cell r="K9">
            <v>1326406.3740000001</v>
          </cell>
          <cell r="L9">
            <v>1326406.3740000001</v>
          </cell>
          <cell r="M9">
            <v>1326406.3740000001</v>
          </cell>
          <cell r="N9">
            <v>265.02719111166374</v>
          </cell>
          <cell r="O9">
            <v>104.45163911325099</v>
          </cell>
          <cell r="P9">
            <v>308.95483346147381</v>
          </cell>
          <cell r="Q9">
            <v>110.23633900946747</v>
          </cell>
        </row>
        <row r="10">
          <cell r="E10">
            <v>105489.81299999999</v>
          </cell>
          <cell r="F10">
            <v>61936</v>
          </cell>
          <cell r="G10">
            <v>114955.315</v>
          </cell>
          <cell r="H10">
            <v>91467</v>
          </cell>
          <cell r="I10">
            <v>91467</v>
          </cell>
          <cell r="J10">
            <v>91467</v>
          </cell>
          <cell r="K10">
            <v>91467</v>
          </cell>
          <cell r="L10">
            <v>91467</v>
          </cell>
          <cell r="M10">
            <v>91467</v>
          </cell>
          <cell r="N10">
            <v>79.567438878315457</v>
          </cell>
          <cell r="O10">
            <v>100</v>
          </cell>
          <cell r="P10">
            <v>86.706950556448533</v>
          </cell>
          <cell r="Q10">
            <v>147.67986308447431</v>
          </cell>
        </row>
        <row r="11">
          <cell r="F11">
            <v>4300834.4000000004</v>
          </cell>
          <cell r="G11">
            <v>0</v>
          </cell>
          <cell r="H11">
            <v>4444218.8</v>
          </cell>
          <cell r="I11">
            <v>4832159.8</v>
          </cell>
          <cell r="J11">
            <v>4832159.8</v>
          </cell>
          <cell r="K11">
            <v>4832159.8</v>
          </cell>
          <cell r="L11">
            <v>4832159.8</v>
          </cell>
          <cell r="M11">
            <v>4832159.8</v>
          </cell>
          <cell r="N11">
            <v>100</v>
          </cell>
          <cell r="O11">
            <v>108.72911567720294</v>
          </cell>
          <cell r="P11">
            <v>100</v>
          </cell>
          <cell r="Q11">
            <v>112.35400739912235</v>
          </cell>
        </row>
        <row r="12">
          <cell r="E12">
            <v>6060735.1583699994</v>
          </cell>
          <cell r="F12">
            <v>1606358.6</v>
          </cell>
          <cell r="G12">
            <v>6340066.9634699998</v>
          </cell>
          <cell r="H12">
            <v>2013086.7999999998</v>
          </cell>
          <cell r="I12">
            <v>3082254.5</v>
          </cell>
          <cell r="J12">
            <v>3082254.5</v>
          </cell>
          <cell r="K12">
            <v>3082254.5</v>
          </cell>
          <cell r="L12">
            <v>3082254.5</v>
          </cell>
          <cell r="M12">
            <v>3082254.5</v>
          </cell>
          <cell r="N12">
            <v>48.615488097511239</v>
          </cell>
          <cell r="O12">
            <v>153.11085940258513</v>
          </cell>
          <cell r="P12">
            <v>50.856115957209305</v>
          </cell>
          <cell r="Q12">
            <v>191.87835767181747</v>
          </cell>
        </row>
        <row r="13">
          <cell r="E13">
            <v>5854777.7247399995</v>
          </cell>
          <cell r="F13">
            <v>1529086.6</v>
          </cell>
          <cell r="G13">
            <v>6058180.3098499998</v>
          </cell>
          <cell r="H13">
            <v>1906351.7</v>
          </cell>
          <cell r="I13">
            <v>2969028.8</v>
          </cell>
          <cell r="J13">
            <v>2969028.8</v>
          </cell>
          <cell r="K13">
            <v>2969028.8</v>
          </cell>
          <cell r="L13">
            <v>2969028.8</v>
          </cell>
          <cell r="M13">
            <v>2969028.8</v>
          </cell>
          <cell r="N13">
            <v>49.008590833334125</v>
          </cell>
          <cell r="O13">
            <v>155.74402142060143</v>
          </cell>
          <cell r="P13">
            <v>50.711212954405525</v>
          </cell>
          <cell r="Q13">
            <v>194.17008820821528</v>
          </cell>
        </row>
        <row r="14">
          <cell r="E14">
            <v>54947.050039999995</v>
          </cell>
          <cell r="F14">
            <v>24634.9</v>
          </cell>
          <cell r="G14">
            <v>81840.96789</v>
          </cell>
          <cell r="H14">
            <v>34985.5</v>
          </cell>
          <cell r="I14">
            <v>34985.5</v>
          </cell>
          <cell r="J14">
            <v>34985.5</v>
          </cell>
          <cell r="K14">
            <v>34985.5</v>
          </cell>
          <cell r="L14">
            <v>34985.5</v>
          </cell>
          <cell r="M14">
            <v>34985.5</v>
          </cell>
          <cell r="N14">
            <v>42.748150348151995</v>
          </cell>
          <cell r="O14">
            <v>100</v>
          </cell>
          <cell r="P14">
            <v>63.671298048815153</v>
          </cell>
          <cell r="Q14">
            <v>142.01600168866119</v>
          </cell>
        </row>
        <row r="15">
          <cell r="E15">
            <v>67241.504939999999</v>
          </cell>
          <cell r="F15">
            <v>40423.5</v>
          </cell>
          <cell r="G15">
            <v>123577.76702</v>
          </cell>
          <cell r="H15">
            <v>54804.7</v>
          </cell>
          <cell r="I15">
            <v>58898</v>
          </cell>
          <cell r="J15">
            <v>58898</v>
          </cell>
          <cell r="K15">
            <v>58898</v>
          </cell>
          <cell r="L15">
            <v>58898</v>
          </cell>
          <cell r="M15">
            <v>58898</v>
          </cell>
          <cell r="N15">
            <v>47.660676689899944</v>
          </cell>
          <cell r="O15">
            <v>107.46888496789508</v>
          </cell>
          <cell r="P15">
            <v>87.591733784892284</v>
          </cell>
          <cell r="Q15">
            <v>145.70237609311417</v>
          </cell>
        </row>
        <row r="16">
          <cell r="E16">
            <v>32747.272789999999</v>
          </cell>
          <cell r="F16">
            <v>12213.6</v>
          </cell>
          <cell r="G16">
            <v>40381.493710000002</v>
          </cell>
          <cell r="H16">
            <v>16944.900000000001</v>
          </cell>
          <cell r="I16">
            <v>19342.2</v>
          </cell>
          <cell r="J16">
            <v>19342.2</v>
          </cell>
          <cell r="K16">
            <v>19342.2</v>
          </cell>
          <cell r="L16">
            <v>19342.2</v>
          </cell>
          <cell r="M16">
            <v>19342.2</v>
          </cell>
          <cell r="N16">
            <v>47.898673929464209</v>
          </cell>
          <cell r="O16">
            <v>114.14761963776712</v>
          </cell>
          <cell r="P16">
            <v>59.065071232150082</v>
          </cell>
          <cell r="Q16">
            <v>158.36608370996265</v>
          </cell>
        </row>
        <row r="17">
          <cell r="E17">
            <v>51021.605860000003</v>
          </cell>
          <cell r="G17">
            <v>36086.425000000003</v>
          </cell>
          <cell r="H17">
            <v>0</v>
          </cell>
          <cell r="I17">
            <v>0</v>
          </cell>
          <cell r="J17">
            <v>0</v>
          </cell>
          <cell r="K17">
            <v>0</v>
          </cell>
          <cell r="L17">
            <v>0</v>
          </cell>
          <cell r="M17">
            <v>0</v>
          </cell>
          <cell r="N17">
            <v>0</v>
          </cell>
          <cell r="O17">
            <v>0</v>
          </cell>
          <cell r="P17">
            <v>0</v>
          </cell>
          <cell r="Q17">
            <v>0</v>
          </cell>
        </row>
        <row r="18">
          <cell r="E18">
            <v>64633.875999999997</v>
          </cell>
          <cell r="F18">
            <v>55112.5</v>
          </cell>
          <cell r="G18">
            <v>74088.892999999996</v>
          </cell>
          <cell r="H18">
            <v>76124.5</v>
          </cell>
          <cell r="I18">
            <v>107828.1</v>
          </cell>
          <cell r="J18">
            <v>107828.1</v>
          </cell>
          <cell r="K18">
            <v>107828.1</v>
          </cell>
          <cell r="L18">
            <v>107828.1</v>
          </cell>
          <cell r="M18">
            <v>107828.1</v>
          </cell>
          <cell r="N18">
            <v>145.5388191587638</v>
          </cell>
          <cell r="O18">
            <v>141.64703873260251</v>
          </cell>
          <cell r="P18">
            <v>166.82907891830595</v>
          </cell>
          <cell r="Q18">
            <v>195.65089589476074</v>
          </cell>
        </row>
        <row r="19">
          <cell r="G19">
            <v>0</v>
          </cell>
          <cell r="H19">
            <v>0</v>
          </cell>
          <cell r="I19">
            <v>0</v>
          </cell>
          <cell r="J19">
            <v>0</v>
          </cell>
          <cell r="K19">
            <v>0</v>
          </cell>
          <cell r="L19">
            <v>0</v>
          </cell>
          <cell r="M19">
            <v>0</v>
          </cell>
          <cell r="N19">
            <v>0</v>
          </cell>
          <cell r="O19">
            <v>0</v>
          </cell>
          <cell r="P19">
            <v>0</v>
          </cell>
          <cell r="Q19">
            <v>0</v>
          </cell>
        </row>
        <row r="20">
          <cell r="F20">
            <v>44735.5</v>
          </cell>
          <cell r="G20">
            <v>0</v>
          </cell>
          <cell r="H20">
            <v>47294.8</v>
          </cell>
          <cell r="I20">
            <v>47294.8</v>
          </cell>
          <cell r="J20">
            <v>47294.8</v>
          </cell>
          <cell r="K20">
            <v>47294.8</v>
          </cell>
          <cell r="L20">
            <v>47294.8</v>
          </cell>
          <cell r="M20">
            <v>47294.8</v>
          </cell>
          <cell r="N20">
            <v>100</v>
          </cell>
          <cell r="O20">
            <v>100</v>
          </cell>
          <cell r="P20">
            <v>100</v>
          </cell>
          <cell r="Q20">
            <v>105.72095986409005</v>
          </cell>
        </row>
        <row r="21">
          <cell r="E21">
            <v>70841.157000000007</v>
          </cell>
          <cell r="F21">
            <v>307439.2</v>
          </cell>
          <cell r="G21">
            <v>84157.437999999995</v>
          </cell>
          <cell r="H21">
            <v>395398.1</v>
          </cell>
          <cell r="I21">
            <v>447224.6</v>
          </cell>
          <cell r="J21">
            <v>447224.6</v>
          </cell>
          <cell r="K21">
            <v>447224.6</v>
          </cell>
          <cell r="L21">
            <v>447224.6</v>
          </cell>
          <cell r="M21">
            <v>447224.6</v>
          </cell>
          <cell r="N21">
            <v>531.41422865082939</v>
          </cell>
          <cell r="O21">
            <v>113.10742262039196</v>
          </cell>
          <cell r="P21">
            <v>631.30617700103335</v>
          </cell>
          <cell r="Q21">
            <v>145.46765669439679</v>
          </cell>
        </row>
        <row r="23">
          <cell r="E23">
            <v>342962</v>
          </cell>
          <cell r="F23">
            <v>910950.10000000009</v>
          </cell>
          <cell r="G23">
            <v>712641.95600000012</v>
          </cell>
          <cell r="H23">
            <v>1597169.1000000003</v>
          </cell>
          <cell r="I23">
            <v>2319456.2000000002</v>
          </cell>
          <cell r="J23">
            <v>0</v>
          </cell>
          <cell r="K23">
            <v>0</v>
          </cell>
          <cell r="L23">
            <v>0</v>
          </cell>
          <cell r="M23">
            <v>2319456.2000000002</v>
          </cell>
          <cell r="N23">
            <v>325.4728662088483</v>
          </cell>
          <cell r="O23">
            <v>145.22295729362656</v>
          </cell>
          <cell r="P23">
            <v>676.30122287600386</v>
          </cell>
          <cell r="Q23">
            <v>254.61945720188183</v>
          </cell>
        </row>
        <row r="24">
          <cell r="E24">
            <v>17321</v>
          </cell>
          <cell r="F24">
            <v>178870.2</v>
          </cell>
          <cell r="G24">
            <v>18206.3</v>
          </cell>
          <cell r="H24">
            <v>56530.3</v>
          </cell>
          <cell r="I24">
            <v>0</v>
          </cell>
          <cell r="M24">
            <v>0</v>
          </cell>
          <cell r="N24">
            <v>0</v>
          </cell>
          <cell r="O24">
            <v>0</v>
          </cell>
          <cell r="P24">
            <v>0</v>
          </cell>
          <cell r="Q24">
            <v>0</v>
          </cell>
        </row>
        <row r="25">
          <cell r="E25">
            <v>0</v>
          </cell>
          <cell r="F25">
            <v>30741.8</v>
          </cell>
          <cell r="G25">
            <v>19787.099999999999</v>
          </cell>
          <cell r="I25">
            <v>0</v>
          </cell>
          <cell r="M25">
            <v>0</v>
          </cell>
          <cell r="N25">
            <v>0</v>
          </cell>
          <cell r="O25">
            <v>0</v>
          </cell>
          <cell r="P25">
            <v>0</v>
          </cell>
          <cell r="Q25">
            <v>0</v>
          </cell>
        </row>
        <row r="26">
          <cell r="F26">
            <v>150547.70000000001</v>
          </cell>
          <cell r="G26">
            <v>0</v>
          </cell>
          <cell r="H26">
            <v>387941</v>
          </cell>
          <cell r="I26">
            <v>491555.5</v>
          </cell>
          <cell r="M26">
            <v>491555.5</v>
          </cell>
          <cell r="N26">
            <v>100</v>
          </cell>
          <cell r="O26">
            <v>126.70882943540384</v>
          </cell>
          <cell r="P26">
            <v>100</v>
          </cell>
          <cell r="Q26">
            <v>326.51146447272191</v>
          </cell>
        </row>
        <row r="27">
          <cell r="E27">
            <v>294263</v>
          </cell>
          <cell r="F27">
            <v>432560.1</v>
          </cell>
          <cell r="G27">
            <v>661123.86600000004</v>
          </cell>
          <cell r="H27">
            <v>1069167.7000000002</v>
          </cell>
          <cell r="I27">
            <v>1827900.7000000002</v>
          </cell>
          <cell r="J27">
            <v>0</v>
          </cell>
          <cell r="K27">
            <v>0</v>
          </cell>
          <cell r="L27">
            <v>0</v>
          </cell>
          <cell r="M27">
            <v>1827900.7000000002</v>
          </cell>
          <cell r="N27">
            <v>276.48384727953538</v>
          </cell>
          <cell r="O27">
            <v>170.96482619143842</v>
          </cell>
          <cell r="P27">
            <v>621.17925121405005</v>
          </cell>
          <cell r="Q27">
            <v>422.5772788567416</v>
          </cell>
        </row>
        <row r="28">
          <cell r="E28">
            <v>215531</v>
          </cell>
          <cell r="F28">
            <v>402964.9</v>
          </cell>
          <cell r="G28">
            <v>535643.91899999999</v>
          </cell>
          <cell r="H28">
            <v>1062677.1000000001</v>
          </cell>
          <cell r="I28">
            <v>1761621.1</v>
          </cell>
          <cell r="M28">
            <v>1761621.1</v>
          </cell>
          <cell r="N28">
            <v>328.87913733601073</v>
          </cell>
          <cell r="O28">
            <v>165.77200167388568</v>
          </cell>
          <cell r="P28">
            <v>817.34001141367139</v>
          </cell>
          <cell r="Q28">
            <v>437.16489947387475</v>
          </cell>
        </row>
        <row r="29">
          <cell r="E29">
            <v>5932</v>
          </cell>
          <cell r="F29">
            <v>10415.799999999999</v>
          </cell>
          <cell r="G29">
            <v>86867.556999999986</v>
          </cell>
          <cell r="I29">
            <v>0</v>
          </cell>
          <cell r="M29">
            <v>0</v>
          </cell>
          <cell r="N29">
            <v>0</v>
          </cell>
          <cell r="O29">
            <v>0</v>
          </cell>
          <cell r="P29">
            <v>0</v>
          </cell>
          <cell r="Q29">
            <v>0</v>
          </cell>
        </row>
        <row r="30">
          <cell r="E30">
            <v>42929</v>
          </cell>
          <cell r="F30">
            <v>14448.1</v>
          </cell>
          <cell r="G30">
            <v>29108.89</v>
          </cell>
          <cell r="H30">
            <v>4093.3</v>
          </cell>
          <cell r="I30">
            <v>0</v>
          </cell>
          <cell r="M30">
            <v>0</v>
          </cell>
          <cell r="N30">
            <v>0</v>
          </cell>
          <cell r="O30">
            <v>0</v>
          </cell>
          <cell r="P30">
            <v>0</v>
          </cell>
          <cell r="Q30">
            <v>0</v>
          </cell>
        </row>
        <row r="31">
          <cell r="E31">
            <v>22000</v>
          </cell>
          <cell r="F31">
            <v>4731.3</v>
          </cell>
          <cell r="G31">
            <v>1372.7</v>
          </cell>
          <cell r="H31">
            <v>2397.3000000000002</v>
          </cell>
          <cell r="I31">
            <v>66279.600000000006</v>
          </cell>
          <cell r="M31">
            <v>66279.600000000006</v>
          </cell>
          <cell r="N31">
            <v>4828.4111604866321</v>
          </cell>
          <cell r="O31">
            <v>2764.7603553998247</v>
          </cell>
          <cell r="P31">
            <v>301.27090909090907</v>
          </cell>
          <cell r="Q31">
            <v>1400.8750237778202</v>
          </cell>
        </row>
        <row r="32">
          <cell r="E32">
            <v>7871</v>
          </cell>
          <cell r="G32">
            <v>8130.8</v>
          </cell>
          <cell r="I32">
            <v>0</v>
          </cell>
          <cell r="M32">
            <v>0</v>
          </cell>
          <cell r="N32">
            <v>0</v>
          </cell>
          <cell r="O32">
            <v>0</v>
          </cell>
          <cell r="P32">
            <v>0</v>
          </cell>
          <cell r="Q32">
            <v>0</v>
          </cell>
        </row>
        <row r="33">
          <cell r="E33">
            <v>22466</v>
          </cell>
          <cell r="F33">
            <v>23332.9</v>
          </cell>
          <cell r="G33">
            <v>2539.422</v>
          </cell>
          <cell r="H33">
            <v>31703.599999999999</v>
          </cell>
          <cell r="I33">
            <v>0</v>
          </cell>
          <cell r="M33">
            <v>0</v>
          </cell>
          <cell r="N33">
            <v>0</v>
          </cell>
          <cell r="O33">
            <v>0</v>
          </cell>
          <cell r="P33">
            <v>0</v>
          </cell>
          <cell r="Q33">
            <v>0</v>
          </cell>
        </row>
        <row r="34">
          <cell r="G34">
            <v>0</v>
          </cell>
          <cell r="I34">
            <v>0</v>
          </cell>
          <cell r="M34">
            <v>0</v>
          </cell>
          <cell r="N34">
            <v>0</v>
          </cell>
          <cell r="O34">
            <v>0</v>
          </cell>
          <cell r="P34">
            <v>0</v>
          </cell>
          <cell r="Q34">
            <v>0</v>
          </cell>
        </row>
        <row r="35">
          <cell r="F35">
            <v>2831.8</v>
          </cell>
          <cell r="G35">
            <v>0</v>
          </cell>
          <cell r="I35">
            <v>0</v>
          </cell>
          <cell r="M35">
            <v>0</v>
          </cell>
          <cell r="N35">
            <v>0</v>
          </cell>
          <cell r="O35">
            <v>0</v>
          </cell>
          <cell r="P35">
            <v>0</v>
          </cell>
          <cell r="Q35">
            <v>0</v>
          </cell>
        </row>
        <row r="36">
          <cell r="E36">
            <v>8912</v>
          </cell>
          <cell r="F36">
            <v>92065.600000000006</v>
          </cell>
          <cell r="G36">
            <v>10985.268</v>
          </cell>
          <cell r="H36">
            <v>51826.5</v>
          </cell>
          <cell r="I36">
            <v>0</v>
          </cell>
          <cell r="M36">
            <v>0</v>
          </cell>
          <cell r="N36">
            <v>0</v>
          </cell>
          <cell r="O36">
            <v>0</v>
          </cell>
          <cell r="P36">
            <v>0</v>
          </cell>
          <cell r="Q36">
            <v>0</v>
          </cell>
        </row>
        <row r="38">
          <cell r="E38">
            <v>9970</v>
          </cell>
          <cell r="F38">
            <v>153139</v>
          </cell>
          <cell r="G38">
            <v>0</v>
          </cell>
          <cell r="H38">
            <v>0</v>
          </cell>
          <cell r="I38">
            <v>0</v>
          </cell>
          <cell r="J38">
            <v>0</v>
          </cell>
          <cell r="K38">
            <v>0</v>
          </cell>
          <cell r="L38">
            <v>0</v>
          </cell>
          <cell r="M38">
            <v>0</v>
          </cell>
          <cell r="N38">
            <v>0</v>
          </cell>
          <cell r="O38">
            <v>0</v>
          </cell>
          <cell r="P38">
            <v>0</v>
          </cell>
          <cell r="Q38">
            <v>0</v>
          </cell>
        </row>
        <row r="39">
          <cell r="F39">
            <v>112232.9</v>
          </cell>
          <cell r="G39">
            <v>0</v>
          </cell>
          <cell r="I39">
            <v>0</v>
          </cell>
          <cell r="J39">
            <v>0</v>
          </cell>
          <cell r="K39">
            <v>0</v>
          </cell>
          <cell r="L39">
            <v>0</v>
          </cell>
          <cell r="M39">
            <v>0</v>
          </cell>
          <cell r="N39">
            <v>0</v>
          </cell>
          <cell r="O39">
            <v>0</v>
          </cell>
          <cell r="P39">
            <v>0</v>
          </cell>
          <cell r="Q39">
            <v>0</v>
          </cell>
        </row>
        <row r="40">
          <cell r="F40">
            <v>1210.8</v>
          </cell>
          <cell r="G40">
            <v>0</v>
          </cell>
          <cell r="I40">
            <v>0</v>
          </cell>
          <cell r="J40">
            <v>0</v>
          </cell>
          <cell r="K40">
            <v>0</v>
          </cell>
          <cell r="L40">
            <v>0</v>
          </cell>
          <cell r="M40">
            <v>0</v>
          </cell>
          <cell r="N40">
            <v>0</v>
          </cell>
          <cell r="O40">
            <v>0</v>
          </cell>
          <cell r="P40">
            <v>0</v>
          </cell>
          <cell r="Q40">
            <v>0</v>
          </cell>
        </row>
        <row r="41">
          <cell r="F41">
            <v>7163.3</v>
          </cell>
          <cell r="G41">
            <v>0</v>
          </cell>
          <cell r="I41">
            <v>0</v>
          </cell>
          <cell r="J41">
            <v>0</v>
          </cell>
          <cell r="K41">
            <v>0</v>
          </cell>
          <cell r="L41">
            <v>0</v>
          </cell>
          <cell r="M41">
            <v>0</v>
          </cell>
          <cell r="N41">
            <v>0</v>
          </cell>
          <cell r="O41">
            <v>0</v>
          </cell>
          <cell r="P41">
            <v>0</v>
          </cell>
          <cell r="Q41">
            <v>0</v>
          </cell>
        </row>
        <row r="42">
          <cell r="E42">
            <v>9947</v>
          </cell>
          <cell r="F42">
            <v>25831.9</v>
          </cell>
          <cell r="G42">
            <v>0</v>
          </cell>
          <cell r="H42">
            <v>0</v>
          </cell>
          <cell r="I42">
            <v>0</v>
          </cell>
          <cell r="J42">
            <v>0</v>
          </cell>
          <cell r="K42">
            <v>0</v>
          </cell>
          <cell r="L42">
            <v>0</v>
          </cell>
          <cell r="M42">
            <v>0</v>
          </cell>
          <cell r="N42">
            <v>0</v>
          </cell>
          <cell r="O42">
            <v>0</v>
          </cell>
          <cell r="P42">
            <v>0</v>
          </cell>
          <cell r="Q42">
            <v>0</v>
          </cell>
        </row>
        <row r="43">
          <cell r="E43">
            <v>9947</v>
          </cell>
          <cell r="F43">
            <v>25699.8</v>
          </cell>
          <cell r="G43">
            <v>0</v>
          </cell>
          <cell r="I43">
            <v>0</v>
          </cell>
          <cell r="J43">
            <v>0</v>
          </cell>
          <cell r="K43">
            <v>0</v>
          </cell>
          <cell r="L43">
            <v>0</v>
          </cell>
          <cell r="M43">
            <v>0</v>
          </cell>
          <cell r="N43">
            <v>0</v>
          </cell>
          <cell r="O43">
            <v>0</v>
          </cell>
          <cell r="P43">
            <v>0</v>
          </cell>
          <cell r="Q43">
            <v>0</v>
          </cell>
        </row>
        <row r="44">
          <cell r="F44">
            <v>65.2</v>
          </cell>
          <cell r="G44">
            <v>0</v>
          </cell>
          <cell r="I44">
            <v>0</v>
          </cell>
          <cell r="J44">
            <v>0</v>
          </cell>
          <cell r="K44">
            <v>0</v>
          </cell>
          <cell r="L44">
            <v>0</v>
          </cell>
          <cell r="M44">
            <v>0</v>
          </cell>
          <cell r="N44">
            <v>0</v>
          </cell>
          <cell r="O44">
            <v>0</v>
          </cell>
          <cell r="P44">
            <v>0</v>
          </cell>
          <cell r="Q44">
            <v>0</v>
          </cell>
        </row>
        <row r="45">
          <cell r="F45">
            <v>66.900000000000006</v>
          </cell>
          <cell r="G45">
            <v>0</v>
          </cell>
          <cell r="I45">
            <v>0</v>
          </cell>
          <cell r="J45">
            <v>0</v>
          </cell>
          <cell r="K45">
            <v>0</v>
          </cell>
          <cell r="L45">
            <v>0</v>
          </cell>
          <cell r="M45">
            <v>0</v>
          </cell>
          <cell r="N45">
            <v>0</v>
          </cell>
          <cell r="O45">
            <v>0</v>
          </cell>
          <cell r="P45">
            <v>0</v>
          </cell>
          <cell r="Q45">
            <v>0</v>
          </cell>
        </row>
        <row r="46">
          <cell r="G46">
            <v>0</v>
          </cell>
          <cell r="I46">
            <v>0</v>
          </cell>
          <cell r="J46">
            <v>0</v>
          </cell>
          <cell r="K46">
            <v>0</v>
          </cell>
          <cell r="L46">
            <v>0</v>
          </cell>
          <cell r="M46">
            <v>0</v>
          </cell>
          <cell r="N46">
            <v>0</v>
          </cell>
          <cell r="O46">
            <v>0</v>
          </cell>
          <cell r="P46">
            <v>0</v>
          </cell>
          <cell r="Q46">
            <v>0</v>
          </cell>
        </row>
        <row r="47">
          <cell r="G47">
            <v>0</v>
          </cell>
          <cell r="I47">
            <v>0</v>
          </cell>
          <cell r="J47">
            <v>0</v>
          </cell>
          <cell r="K47">
            <v>0</v>
          </cell>
          <cell r="L47">
            <v>0</v>
          </cell>
          <cell r="M47">
            <v>0</v>
          </cell>
          <cell r="N47">
            <v>0</v>
          </cell>
          <cell r="O47">
            <v>0</v>
          </cell>
          <cell r="P47">
            <v>0</v>
          </cell>
          <cell r="Q47">
            <v>0</v>
          </cell>
        </row>
        <row r="48">
          <cell r="E48">
            <v>23</v>
          </cell>
          <cell r="F48">
            <v>2320.9</v>
          </cell>
          <cell r="G48">
            <v>0</v>
          </cell>
          <cell r="I48">
            <v>0</v>
          </cell>
          <cell r="J48">
            <v>0</v>
          </cell>
          <cell r="K48">
            <v>0</v>
          </cell>
          <cell r="L48">
            <v>0</v>
          </cell>
          <cell r="M48">
            <v>0</v>
          </cell>
          <cell r="N48">
            <v>0</v>
          </cell>
          <cell r="O48">
            <v>0</v>
          </cell>
          <cell r="P48">
            <v>0</v>
          </cell>
          <cell r="Q48">
            <v>0</v>
          </cell>
        </row>
        <row r="49">
          <cell r="G49">
            <v>0</v>
          </cell>
          <cell r="I49">
            <v>0</v>
          </cell>
          <cell r="J49">
            <v>0</v>
          </cell>
          <cell r="K49">
            <v>0</v>
          </cell>
          <cell r="L49">
            <v>0</v>
          </cell>
          <cell r="M49">
            <v>0</v>
          </cell>
          <cell r="N49">
            <v>0</v>
          </cell>
          <cell r="O49">
            <v>0</v>
          </cell>
          <cell r="P49">
            <v>0</v>
          </cell>
          <cell r="Q49">
            <v>0</v>
          </cell>
        </row>
        <row r="50">
          <cell r="F50">
            <v>272.5</v>
          </cell>
          <cell r="G50">
            <v>0</v>
          </cell>
          <cell r="I50">
            <v>0</v>
          </cell>
          <cell r="J50">
            <v>0</v>
          </cell>
          <cell r="K50">
            <v>0</v>
          </cell>
          <cell r="L50">
            <v>0</v>
          </cell>
          <cell r="M50">
            <v>0</v>
          </cell>
          <cell r="N50">
            <v>0</v>
          </cell>
          <cell r="O50">
            <v>0</v>
          </cell>
          <cell r="P50">
            <v>0</v>
          </cell>
          <cell r="Q50">
            <v>0</v>
          </cell>
        </row>
        <row r="51">
          <cell r="F51">
            <v>4106.7</v>
          </cell>
          <cell r="G51">
            <v>0</v>
          </cell>
          <cell r="I51">
            <v>0</v>
          </cell>
          <cell r="J51">
            <v>0</v>
          </cell>
          <cell r="K51">
            <v>0</v>
          </cell>
          <cell r="L51">
            <v>0</v>
          </cell>
          <cell r="M51">
            <v>0</v>
          </cell>
          <cell r="N51">
            <v>0</v>
          </cell>
          <cell r="O51">
            <v>0</v>
          </cell>
          <cell r="P51">
            <v>0</v>
          </cell>
          <cell r="Q51">
            <v>0</v>
          </cell>
        </row>
        <row r="53">
          <cell r="E53">
            <v>6897516.4843699988</v>
          </cell>
          <cell r="F53">
            <v>7958560.6000000006</v>
          </cell>
          <cell r="G53">
            <v>7470068.94147</v>
          </cell>
          <cell r="H53">
            <v>9136050.6000000015</v>
          </cell>
          <cell r="I53">
            <v>10224567.198999999</v>
          </cell>
          <cell r="J53">
            <v>9934635.1739999987</v>
          </cell>
          <cell r="K53">
            <v>9934635.1739999987</v>
          </cell>
          <cell r="L53">
            <v>9934635.1739999987</v>
          </cell>
          <cell r="M53">
            <v>11094363.274</v>
          </cell>
          <cell r="N53">
            <v>136.87379968126444</v>
          </cell>
          <cell r="O53">
            <v>111.91452025232869</v>
          </cell>
          <cell r="P53">
            <v>148.23548768849204</v>
          </cell>
          <cell r="Q53">
            <v>128.47256825562147</v>
          </cell>
        </row>
        <row r="54">
          <cell r="E54">
            <v>437980.98</v>
          </cell>
          <cell r="F54">
            <v>1236557.3999999999</v>
          </cell>
          <cell r="G54">
            <v>509582.50400000002</v>
          </cell>
          <cell r="H54">
            <v>1298141.2</v>
          </cell>
          <cell r="I54">
            <v>1326406.3740000001</v>
          </cell>
          <cell r="J54">
            <v>1326406.3740000001</v>
          </cell>
          <cell r="K54">
            <v>1326406.3740000001</v>
          </cell>
          <cell r="L54">
            <v>1326406.3740000001</v>
          </cell>
          <cell r="M54">
            <v>1326406.3740000001</v>
          </cell>
          <cell r="N54">
            <v>260.2927619351704</v>
          </cell>
          <cell r="O54">
            <v>102.17735744000731</v>
          </cell>
          <cell r="P54">
            <v>302.84565644836908</v>
          </cell>
          <cell r="Q54">
            <v>107.26605768563596</v>
          </cell>
        </row>
        <row r="55">
          <cell r="E55">
            <v>105489.81299999999</v>
          </cell>
          <cell r="F55">
            <v>76701.5</v>
          </cell>
          <cell r="G55">
            <v>124848.86500000001</v>
          </cell>
          <cell r="H55">
            <v>91467</v>
          </cell>
          <cell r="I55">
            <v>91467</v>
          </cell>
          <cell r="J55">
            <v>91467</v>
          </cell>
          <cell r="K55">
            <v>91467</v>
          </cell>
          <cell r="L55">
            <v>91467</v>
          </cell>
          <cell r="M55">
            <v>91467</v>
          </cell>
          <cell r="N55">
            <v>73.262179836396584</v>
          </cell>
          <cell r="O55">
            <v>100</v>
          </cell>
          <cell r="P55">
            <v>86.706950556448533</v>
          </cell>
          <cell r="Q55">
            <v>119.25060135720943</v>
          </cell>
        </row>
        <row r="56">
          <cell r="E56">
            <v>0</v>
          </cell>
          <cell r="F56">
            <v>4372526.7</v>
          </cell>
          <cell r="G56">
            <v>0</v>
          </cell>
          <cell r="H56">
            <v>4638189.4000000004</v>
          </cell>
          <cell r="I56">
            <v>4893604.2374999998</v>
          </cell>
          <cell r="J56">
            <v>4832159.8</v>
          </cell>
          <cell r="K56">
            <v>4832159.8</v>
          </cell>
          <cell r="L56">
            <v>4832159.8</v>
          </cell>
          <cell r="M56">
            <v>5077937.55</v>
          </cell>
          <cell r="N56">
            <v>100</v>
          </cell>
          <cell r="O56">
            <v>105.50677894913044</v>
          </cell>
          <cell r="P56">
            <v>100</v>
          </cell>
          <cell r="Q56">
            <v>111.91708074647092</v>
          </cell>
        </row>
        <row r="57">
          <cell r="E57">
            <v>6202893.1583699994</v>
          </cell>
          <cell r="F57">
            <v>1809722.7</v>
          </cell>
          <cell r="G57">
            <v>6670628.89647</v>
          </cell>
          <cell r="H57">
            <v>2547670.6</v>
          </cell>
          <cell r="I57">
            <v>3310742.0874999999</v>
          </cell>
          <cell r="J57">
            <v>3082254.5</v>
          </cell>
          <cell r="K57">
            <v>3082254.5</v>
          </cell>
          <cell r="L57">
            <v>3082254.5</v>
          </cell>
          <cell r="M57">
            <v>3996204.85</v>
          </cell>
          <cell r="N57">
            <v>49.631633521870725</v>
          </cell>
          <cell r="O57">
            <v>129.95173267297585</v>
          </cell>
          <cell r="P57">
            <v>53.374159492535888</v>
          </cell>
          <cell r="Q57">
            <v>182.94195500227741</v>
          </cell>
        </row>
        <row r="58">
          <cell r="E58">
            <v>5957569.7247399995</v>
          </cell>
          <cell r="F58">
            <v>1717719.2</v>
          </cell>
          <cell r="G58">
            <v>6326002.2693499997</v>
          </cell>
          <cell r="H58">
            <v>2437690.2000000002</v>
          </cell>
          <cell r="I58">
            <v>3189231.4375</v>
          </cell>
          <cell r="J58">
            <v>2969028.8</v>
          </cell>
          <cell r="K58">
            <v>2969028.8</v>
          </cell>
          <cell r="L58">
            <v>2969028.8</v>
          </cell>
          <cell r="M58">
            <v>3849839.3499999996</v>
          </cell>
          <cell r="N58">
            <v>50.414642640140805</v>
          </cell>
          <cell r="O58">
            <v>130.83005533270799</v>
          </cell>
          <cell r="P58">
            <v>53.53242320028717</v>
          </cell>
          <cell r="Q58">
            <v>185.66663500646672</v>
          </cell>
        </row>
        <row r="59">
          <cell r="E59">
            <v>57913.050039999995</v>
          </cell>
          <cell r="F59">
            <v>29810.2</v>
          </cell>
          <cell r="G59">
            <v>125274.74638999999</v>
          </cell>
          <cell r="H59">
            <v>34985.5</v>
          </cell>
          <cell r="I59">
            <v>34985.5</v>
          </cell>
          <cell r="J59">
            <v>34985.5</v>
          </cell>
          <cell r="K59">
            <v>34985.5</v>
          </cell>
          <cell r="L59">
            <v>34985.5</v>
          </cell>
          <cell r="M59">
            <v>34985.5</v>
          </cell>
          <cell r="N59">
            <v>27.927017222676813</v>
          </cell>
          <cell r="O59">
            <v>100</v>
          </cell>
          <cell r="P59">
            <v>60.410391053201039</v>
          </cell>
          <cell r="Q59">
            <v>117.36083622384284</v>
          </cell>
        </row>
        <row r="60">
          <cell r="E60">
            <v>88706.004939999999</v>
          </cell>
          <cell r="F60">
            <v>47614.1</v>
          </cell>
          <cell r="G60">
            <v>138132.21202000001</v>
          </cell>
          <cell r="H60">
            <v>56851.3</v>
          </cell>
          <cell r="I60">
            <v>58898</v>
          </cell>
          <cell r="J60">
            <v>58898</v>
          </cell>
          <cell r="K60">
            <v>58898</v>
          </cell>
          <cell r="L60">
            <v>58898</v>
          </cell>
          <cell r="M60">
            <v>58898</v>
          </cell>
          <cell r="N60">
            <v>42.638859639395498</v>
          </cell>
          <cell r="O60">
            <v>103.60009357745557</v>
          </cell>
          <cell r="P60">
            <v>66.396857845010743</v>
          </cell>
          <cell r="Q60">
            <v>123.69865228997293</v>
          </cell>
        </row>
        <row r="61">
          <cell r="E61">
            <v>43747.272790000003</v>
          </cell>
          <cell r="F61">
            <v>14579.2</v>
          </cell>
          <cell r="G61">
            <v>41067.843710000001</v>
          </cell>
          <cell r="H61">
            <v>18143.599999999999</v>
          </cell>
          <cell r="I61">
            <v>27627.15</v>
          </cell>
          <cell r="J61">
            <v>19342.2</v>
          </cell>
          <cell r="K61">
            <v>19342.2</v>
          </cell>
          <cell r="L61">
            <v>19342.2</v>
          </cell>
          <cell r="M61">
            <v>52482</v>
          </cell>
          <cell r="N61">
            <v>67.271976086908126</v>
          </cell>
          <cell r="O61">
            <v>152.26939526885513</v>
          </cell>
          <cell r="P61">
            <v>63.151708067880222</v>
          </cell>
          <cell r="Q61">
            <v>189.49702315627744</v>
          </cell>
        </row>
        <row r="62">
          <cell r="E62">
            <v>54957.105860000003</v>
          </cell>
          <cell r="G62">
            <v>40151.825000000004</v>
          </cell>
          <cell r="I62">
            <v>0</v>
          </cell>
          <cell r="J62">
            <v>0</v>
          </cell>
          <cell r="K62">
            <v>0</v>
          </cell>
          <cell r="L62">
            <v>0</v>
          </cell>
          <cell r="M62">
            <v>0</v>
          </cell>
          <cell r="N62">
            <v>0</v>
          </cell>
          <cell r="O62">
            <v>0</v>
          </cell>
          <cell r="P62">
            <v>0</v>
          </cell>
          <cell r="Q62">
            <v>0</v>
          </cell>
        </row>
        <row r="63">
          <cell r="E63">
            <v>75855.375999999989</v>
          </cell>
          <cell r="F63">
            <v>65618.399999999994</v>
          </cell>
          <cell r="G63">
            <v>75358.603999999992</v>
          </cell>
          <cell r="H63">
            <v>91976.2</v>
          </cell>
          <cell r="I63">
            <v>107828.09999999999</v>
          </cell>
          <cell r="J63">
            <v>107828.1</v>
          </cell>
          <cell r="K63">
            <v>107828.1</v>
          </cell>
          <cell r="L63">
            <v>107828.1</v>
          </cell>
          <cell r="M63">
            <v>107828.1</v>
          </cell>
          <cell r="N63">
            <v>143.08664741188676</v>
          </cell>
          <cell r="O63">
            <v>117.23478465081183</v>
          </cell>
          <cell r="P63">
            <v>142.14958212058696</v>
          </cell>
          <cell r="Q63">
            <v>164.32601221608573</v>
          </cell>
        </row>
        <row r="64">
          <cell r="E64">
            <v>0</v>
          </cell>
          <cell r="G64">
            <v>0</v>
          </cell>
          <cell r="I64">
            <v>0</v>
          </cell>
          <cell r="J64">
            <v>0</v>
          </cell>
          <cell r="K64">
            <v>0</v>
          </cell>
          <cell r="L64">
            <v>0</v>
          </cell>
          <cell r="M64">
            <v>0</v>
          </cell>
          <cell r="N64">
            <v>0</v>
          </cell>
          <cell r="O64">
            <v>0</v>
          </cell>
          <cell r="P64">
            <v>0</v>
          </cell>
          <cell r="Q64">
            <v>0</v>
          </cell>
        </row>
        <row r="65">
          <cell r="E65">
            <v>0</v>
          </cell>
          <cell r="F65">
            <v>46015.199999999997</v>
          </cell>
          <cell r="G65">
            <v>0</v>
          </cell>
          <cell r="H65">
            <v>47294.8</v>
          </cell>
          <cell r="I65">
            <v>47294.8</v>
          </cell>
          <cell r="J65">
            <v>47294.8</v>
          </cell>
          <cell r="K65">
            <v>47294.8</v>
          </cell>
          <cell r="L65">
            <v>47294.8</v>
          </cell>
          <cell r="M65">
            <v>47294.8</v>
          </cell>
          <cell r="N65">
            <v>100</v>
          </cell>
          <cell r="O65">
            <v>100</v>
          </cell>
          <cell r="P65">
            <v>100</v>
          </cell>
          <cell r="Q65">
            <v>102.78082025069979</v>
          </cell>
        </row>
        <row r="66">
          <cell r="E66">
            <v>75297.157000000007</v>
          </cell>
          <cell r="F66">
            <v>351418.7</v>
          </cell>
          <cell r="G66">
            <v>89650.072</v>
          </cell>
          <cell r="H66">
            <v>421311.4</v>
          </cell>
          <cell r="I66">
            <v>447224.60000000003</v>
          </cell>
          <cell r="J66">
            <v>447224.6</v>
          </cell>
          <cell r="K66">
            <v>447224.6</v>
          </cell>
          <cell r="L66">
            <v>447224.6</v>
          </cell>
          <cell r="M66">
            <v>447224.6</v>
          </cell>
          <cell r="N66">
            <v>498.85581798528841</v>
          </cell>
          <cell r="O66">
            <v>106.15060499193709</v>
          </cell>
          <cell r="P66">
            <v>593.94619640154542</v>
          </cell>
          <cell r="Q66">
            <v>127.2626072545371</v>
          </cell>
        </row>
        <row r="69">
          <cell r="E69">
            <v>5.7560000000000002</v>
          </cell>
          <cell r="F69">
            <v>5.1944999999999997</v>
          </cell>
          <cell r="G69">
            <v>4.594586745</v>
          </cell>
          <cell r="H69">
            <v>5.1915443999999997</v>
          </cell>
          <cell r="I69">
            <v>5.1915443999999997</v>
          </cell>
          <cell r="J69">
            <v>1.2978860999999999</v>
          </cell>
          <cell r="K69">
            <v>1.2978860999999999</v>
          </cell>
          <cell r="L69">
            <v>1.2978860999999999</v>
          </cell>
          <cell r="M69">
            <v>1.2978860999999999</v>
          </cell>
          <cell r="N69">
            <v>112.99262998243817</v>
          </cell>
          <cell r="O69">
            <v>100</v>
          </cell>
          <cell r="P69">
            <v>90.193613620569835</v>
          </cell>
          <cell r="Q69">
            <v>99.943101357204739</v>
          </cell>
        </row>
        <row r="70">
          <cell r="E70">
            <v>4.1890000000000001</v>
          </cell>
          <cell r="F70">
            <v>5.1440000000000001</v>
          </cell>
          <cell r="G70">
            <v>4.5944108259999998</v>
          </cell>
          <cell r="H70">
            <v>7.0786470000000001</v>
          </cell>
          <cell r="I70">
            <v>7.0786470000000001</v>
          </cell>
          <cell r="J70">
            <v>1.76966175</v>
          </cell>
          <cell r="K70">
            <v>1.76966175</v>
          </cell>
          <cell r="L70">
            <v>1.76966175</v>
          </cell>
          <cell r="M70">
            <v>1.76966175</v>
          </cell>
          <cell r="N70">
            <v>154.07083232395291</v>
          </cell>
          <cell r="O70">
            <v>100</v>
          </cell>
          <cell r="P70">
            <v>168.98178562902842</v>
          </cell>
          <cell r="Q70">
            <v>137.60977838258162</v>
          </cell>
        </row>
        <row r="71">
          <cell r="F71">
            <v>6.85</v>
          </cell>
          <cell r="H71">
            <v>6.8344444400000004</v>
          </cell>
          <cell r="I71">
            <v>6.8344444400000004</v>
          </cell>
          <cell r="J71">
            <v>1.7086111100000001</v>
          </cell>
          <cell r="K71">
            <v>1.7086111100000001</v>
          </cell>
          <cell r="L71">
            <v>1.7086111100000001</v>
          </cell>
          <cell r="M71">
            <v>1.7086111100000001</v>
          </cell>
          <cell r="N71">
            <v>100</v>
          </cell>
          <cell r="O71">
            <v>100</v>
          </cell>
          <cell r="P71">
            <v>100</v>
          </cell>
          <cell r="Q71">
            <v>99.772911532846734</v>
          </cell>
        </row>
        <row r="72">
          <cell r="E72">
            <v>7.0937072199999998</v>
          </cell>
          <cell r="F72">
            <v>5.7939999999999996</v>
          </cell>
          <cell r="G72">
            <v>6.8189931829999999</v>
          </cell>
          <cell r="H72">
            <v>5.843</v>
          </cell>
          <cell r="I72">
            <v>5.843</v>
          </cell>
          <cell r="J72">
            <v>1.46075</v>
          </cell>
          <cell r="K72">
            <v>1.46075</v>
          </cell>
          <cell r="L72">
            <v>1.46075</v>
          </cell>
          <cell r="M72">
            <v>1.46075</v>
          </cell>
          <cell r="N72">
            <v>85.687136549231539</v>
          </cell>
          <cell r="O72">
            <v>100</v>
          </cell>
          <cell r="P72">
            <v>82.368778676490123</v>
          </cell>
          <cell r="Q72">
            <v>100.84570245081119</v>
          </cell>
        </row>
        <row r="73">
          <cell r="E73">
            <v>7.39</v>
          </cell>
          <cell r="F73">
            <v>5.6239999999999997</v>
          </cell>
          <cell r="G73">
            <v>6.5756151439357424</v>
          </cell>
          <cell r="H73">
            <v>5.8334999999999999</v>
          </cell>
          <cell r="I73">
            <v>5.8334999999999999</v>
          </cell>
          <cell r="J73">
            <v>1.458375</v>
          </cell>
          <cell r="K73">
            <v>1.458375</v>
          </cell>
          <cell r="L73">
            <v>1.458375</v>
          </cell>
          <cell r="M73">
            <v>1.458375</v>
          </cell>
          <cell r="N73">
            <v>88.714133542013229</v>
          </cell>
          <cell r="O73">
            <v>100</v>
          </cell>
          <cell r="P73">
            <v>78.937753721244931</v>
          </cell>
          <cell r="Q73">
            <v>103.72510668563299</v>
          </cell>
        </row>
        <row r="74">
          <cell r="E74">
            <v>10.73</v>
          </cell>
          <cell r="F74">
            <v>10.63</v>
          </cell>
          <cell r="G74">
            <v>8.0895072629999998</v>
          </cell>
          <cell r="H74">
            <v>10.628</v>
          </cell>
          <cell r="I74">
            <v>10.1</v>
          </cell>
          <cell r="J74">
            <v>2.5249999999999999</v>
          </cell>
          <cell r="K74">
            <v>2.5249999999999999</v>
          </cell>
          <cell r="L74">
            <v>2.5249999999999999</v>
          </cell>
          <cell r="M74">
            <v>2.5249999999999999</v>
          </cell>
          <cell r="N74">
            <v>124.85309267470028</v>
          </cell>
          <cell r="O74">
            <v>95.031990967256291</v>
          </cell>
          <cell r="P74">
            <v>94.128611369990679</v>
          </cell>
          <cell r="Q74">
            <v>95.014111006585125</v>
          </cell>
        </row>
        <row r="75">
          <cell r="E75">
            <v>15.2</v>
          </cell>
          <cell r="F75">
            <v>6.8339999999999996</v>
          </cell>
          <cell r="G75">
            <v>7.1964044720006113</v>
          </cell>
          <cell r="H75">
            <v>13.414</v>
          </cell>
          <cell r="I75">
            <v>13.414</v>
          </cell>
          <cell r="J75">
            <v>3.3534999999999999</v>
          </cell>
          <cell r="K75">
            <v>3.3534999999999999</v>
          </cell>
          <cell r="L75">
            <v>3.3534999999999999</v>
          </cell>
          <cell r="M75">
            <v>3.3534999999999999</v>
          </cell>
          <cell r="N75">
            <v>186.39863910082431</v>
          </cell>
          <cell r="O75">
            <v>100</v>
          </cell>
          <cell r="P75">
            <v>88.25</v>
          </cell>
          <cell r="Q75">
            <v>196.28328943517707</v>
          </cell>
        </row>
        <row r="76">
          <cell r="E76">
            <v>14.71</v>
          </cell>
          <cell r="F76">
            <v>15.204000000000001</v>
          </cell>
          <cell r="G76">
            <v>15.597508902000001</v>
          </cell>
          <cell r="H76">
            <v>20.666444439999999</v>
          </cell>
          <cell r="I76">
            <v>20.666444439999999</v>
          </cell>
          <cell r="J76">
            <v>5.1666111099999998</v>
          </cell>
          <cell r="K76">
            <v>5.1666111099999998</v>
          </cell>
          <cell r="L76">
            <v>5.1666111099999998</v>
          </cell>
          <cell r="M76">
            <v>5.1666111099999998</v>
          </cell>
          <cell r="N76">
            <v>132.49836605222279</v>
          </cell>
          <cell r="O76">
            <v>100</v>
          </cell>
          <cell r="P76">
            <v>140.49248429639701</v>
          </cell>
          <cell r="Q76">
            <v>135.9276798210997</v>
          </cell>
        </row>
        <row r="77">
          <cell r="E77">
            <v>11.8</v>
          </cell>
          <cell r="G77">
            <v>10.820047000235768</v>
          </cell>
          <cell r="J77">
            <v>0</v>
          </cell>
          <cell r="K77">
            <v>0</v>
          </cell>
          <cell r="L77">
            <v>0</v>
          </cell>
          <cell r="M77">
            <v>0</v>
          </cell>
          <cell r="N77">
            <v>0</v>
          </cell>
          <cell r="O77">
            <v>0</v>
          </cell>
          <cell r="P77">
            <v>0</v>
          </cell>
          <cell r="Q77">
            <v>0</v>
          </cell>
        </row>
        <row r="78">
          <cell r="E78">
            <v>15.1</v>
          </cell>
          <cell r="F78">
            <v>15.353</v>
          </cell>
          <cell r="G78">
            <v>14.808887106999999</v>
          </cell>
          <cell r="H78">
            <v>20.46</v>
          </cell>
          <cell r="I78">
            <v>20.46</v>
          </cell>
          <cell r="J78">
            <v>5.1150000000000002</v>
          </cell>
          <cell r="K78">
            <v>5.1150000000000002</v>
          </cell>
          <cell r="L78">
            <v>5.1150000000000002</v>
          </cell>
          <cell r="M78">
            <v>5.1150000000000002</v>
          </cell>
          <cell r="N78">
            <v>138.16028072986512</v>
          </cell>
          <cell r="O78">
            <v>100</v>
          </cell>
          <cell r="P78">
            <v>135.49668874172187</v>
          </cell>
          <cell r="Q78">
            <v>133.26385722660069</v>
          </cell>
        </row>
        <row r="79">
          <cell r="N79">
            <v>0</v>
          </cell>
          <cell r="O79">
            <v>0</v>
          </cell>
          <cell r="P79">
            <v>0</v>
          </cell>
          <cell r="Q79">
            <v>0</v>
          </cell>
        </row>
        <row r="80">
          <cell r="F80">
            <v>8.0839999999999996</v>
          </cell>
          <cell r="H80">
            <v>16.271000000000001</v>
          </cell>
          <cell r="I80">
            <v>16.271000000000001</v>
          </cell>
          <cell r="J80">
            <v>4.0677500000000002</v>
          </cell>
          <cell r="K80">
            <v>1.0169375</v>
          </cell>
          <cell r="L80">
            <v>0.25423437500000001</v>
          </cell>
          <cell r="M80">
            <v>6.3558593750000003E-2</v>
          </cell>
          <cell r="N80">
            <v>100</v>
          </cell>
          <cell r="O80">
            <v>100</v>
          </cell>
          <cell r="P80">
            <v>100</v>
          </cell>
          <cell r="Q80">
            <v>201.27412172191987</v>
          </cell>
        </row>
        <row r="81">
          <cell r="E81">
            <v>14</v>
          </cell>
          <cell r="F81">
            <v>8.0839999999999996</v>
          </cell>
          <cell r="G81">
            <v>21.695229999999999</v>
          </cell>
          <cell r="H81">
            <v>14.813000000000001</v>
          </cell>
          <cell r="I81">
            <v>21.308</v>
          </cell>
          <cell r="J81">
            <v>5.327</v>
          </cell>
          <cell r="K81">
            <v>1.33175</v>
          </cell>
          <cell r="L81">
            <v>0.3329375</v>
          </cell>
          <cell r="M81">
            <v>8.3234374999999999E-2</v>
          </cell>
          <cell r="N81">
            <v>98.215137613198848</v>
          </cell>
          <cell r="O81">
            <v>143.84662121109835</v>
          </cell>
          <cell r="P81">
            <v>152.19999999999999</v>
          </cell>
          <cell r="Q81">
            <v>263.58238495794166</v>
          </cell>
        </row>
        <row r="83">
          <cell r="E83">
            <v>491639.99705554865</v>
          </cell>
          <cell r="F83">
            <v>514754.860919</v>
          </cell>
          <cell r="G83">
            <v>514628.5695741754</v>
          </cell>
          <cell r="H83">
            <v>628645.59865715227</v>
          </cell>
          <cell r="I83">
            <v>728284.50871617824</v>
          </cell>
          <cell r="J83">
            <v>177683.6482590363</v>
          </cell>
          <cell r="K83">
            <v>158373.03175728628</v>
          </cell>
          <cell r="L83">
            <v>153545.37763184879</v>
          </cell>
          <cell r="M83">
            <v>169888.37978052243</v>
          </cell>
          <cell r="N83">
            <v>141.51653284985528</v>
          </cell>
          <cell r="O83">
            <v>115.84977454258238</v>
          </cell>
          <cell r="P83">
            <v>148.13369804692519</v>
          </cell>
          <cell r="Q83">
            <v>141.48181280230366</v>
          </cell>
        </row>
        <row r="84">
          <cell r="E84">
            <v>25210.185208800001</v>
          </cell>
          <cell r="F84">
            <v>64232.974142999992</v>
          </cell>
          <cell r="G84">
            <v>23413.210183623094</v>
          </cell>
          <cell r="H84">
            <v>67393.576772692788</v>
          </cell>
          <cell r="I84">
            <v>68860.975830640062</v>
          </cell>
          <cell r="J84">
            <v>17215.243957660015</v>
          </cell>
          <cell r="K84">
            <v>17215.243957660015</v>
          </cell>
          <cell r="L84">
            <v>17215.243957660015</v>
          </cell>
          <cell r="M84">
            <v>17215.243957660015</v>
          </cell>
          <cell r="N84">
            <v>294.11163736447577</v>
          </cell>
          <cell r="O84">
            <v>102.17735744000733</v>
          </cell>
          <cell r="P84">
            <v>273.14744124372032</v>
          </cell>
          <cell r="Q84">
            <v>107.20502475463284</v>
          </cell>
        </row>
        <row r="85">
          <cell r="E85">
            <v>4418.9682665700002</v>
          </cell>
          <cell r="F85">
            <v>3945.5251600000001</v>
          </cell>
          <cell r="G85">
            <v>5736.0697696981251</v>
          </cell>
          <cell r="H85">
            <v>6474.6260514900005</v>
          </cell>
          <cell r="I85">
            <v>6474.6260514900005</v>
          </cell>
          <cell r="J85">
            <v>1618.6565128725001</v>
          </cell>
          <cell r="K85">
            <v>1618.6565128725001</v>
          </cell>
          <cell r="L85">
            <v>1618.6565128725001</v>
          </cell>
          <cell r="M85">
            <v>1618.6565128725001</v>
          </cell>
          <cell r="N85">
            <v>112.87565025260744</v>
          </cell>
          <cell r="O85">
            <v>100</v>
          </cell>
          <cell r="P85">
            <v>146.5189533147655</v>
          </cell>
          <cell r="Q85">
            <v>164.10048824755182</v>
          </cell>
        </row>
        <row r="86">
          <cell r="E86">
            <v>0</v>
          </cell>
          <cell r="F86">
            <v>299518.07895</v>
          </cell>
          <cell r="G86">
            <v>0</v>
          </cell>
          <cell r="H86">
            <v>316994.47756496939</v>
          </cell>
          <cell r="I86">
            <v>334450.66272542317</v>
          </cell>
          <cell r="J86">
            <v>82562.819195753778</v>
          </cell>
          <cell r="K86">
            <v>82562.819195753778</v>
          </cell>
          <cell r="L86">
            <v>82562.819195753778</v>
          </cell>
          <cell r="M86">
            <v>86762.205138161822</v>
          </cell>
          <cell r="N86">
            <v>100</v>
          </cell>
          <cell r="O86">
            <v>105.50677894913045</v>
          </cell>
          <cell r="P86">
            <v>100</v>
          </cell>
          <cell r="Q86">
            <v>111.66292996332106</v>
          </cell>
        </row>
        <row r="87">
          <cell r="E87">
            <v>440015.07982417865</v>
          </cell>
          <cell r="F87">
            <v>104855.33323799999</v>
          </cell>
          <cell r="G87">
            <v>454869.72971351742</v>
          </cell>
          <cell r="H87">
            <v>148860.39315799999</v>
          </cell>
          <cell r="I87">
            <v>193446.66017262501</v>
          </cell>
          <cell r="J87">
            <v>45024.03260875</v>
          </cell>
          <cell r="K87">
            <v>45024.03260875</v>
          </cell>
          <cell r="L87">
            <v>45024.03260875</v>
          </cell>
          <cell r="M87">
            <v>58374.562346374994</v>
          </cell>
          <cell r="N87">
            <v>42.527925587499546</v>
          </cell>
          <cell r="O87">
            <v>129.95173267297585</v>
          </cell>
          <cell r="P87">
            <v>43.963643302843728</v>
          </cell>
          <cell r="Q87">
            <v>184.48909959929361</v>
          </cell>
        </row>
        <row r="88">
          <cell r="E88">
            <v>440264.40265828592</v>
          </cell>
          <cell r="F88">
            <v>96604.527807999999</v>
          </cell>
          <cell r="G88">
            <v>415973.56322909734</v>
          </cell>
          <cell r="H88">
            <v>142202.657817</v>
          </cell>
          <cell r="I88">
            <v>186043.81590656249</v>
          </cell>
          <cell r="J88">
            <v>43299.573762</v>
          </cell>
          <cell r="K88">
            <v>43299.573762</v>
          </cell>
          <cell r="L88">
            <v>43299.573762</v>
          </cell>
          <cell r="M88">
            <v>56145.094620562493</v>
          </cell>
          <cell r="N88">
            <v>44.724913396503254</v>
          </cell>
          <cell r="O88">
            <v>130.83005533270799</v>
          </cell>
          <cell r="P88">
            <v>42.257292386857273</v>
          </cell>
          <cell r="Q88">
            <v>192.58291524008243</v>
          </cell>
        </row>
        <row r="89">
          <cell r="E89">
            <v>6214.0702692919995</v>
          </cell>
          <cell r="F89">
            <v>3168.8242600000003</v>
          </cell>
          <cell r="G89">
            <v>10134.109707923879</v>
          </cell>
          <cell r="H89">
            <v>3718.2589400000002</v>
          </cell>
          <cell r="I89">
            <v>3533.5355</v>
          </cell>
          <cell r="J89">
            <v>883.38387499999999</v>
          </cell>
          <cell r="K89">
            <v>883.38387499999999</v>
          </cell>
          <cell r="L89">
            <v>883.38387499999999</v>
          </cell>
          <cell r="M89">
            <v>883.38387499999999</v>
          </cell>
          <cell r="N89">
            <v>34.867744694308193</v>
          </cell>
          <cell r="O89">
            <v>95.031990967256291</v>
          </cell>
          <cell r="P89">
            <v>56.863462221559224</v>
          </cell>
          <cell r="Q89">
            <v>111.5093552079786</v>
          </cell>
        </row>
        <row r="90">
          <cell r="E90">
            <v>13483.312750879999</v>
          </cell>
          <cell r="F90">
            <v>3253.9475939999998</v>
          </cell>
          <cell r="G90">
            <v>9940.5526830806466</v>
          </cell>
          <cell r="H90">
            <v>7626.0333819999996</v>
          </cell>
          <cell r="I90">
            <v>7900.5777200000002</v>
          </cell>
          <cell r="J90">
            <v>1975.1444300000001</v>
          </cell>
          <cell r="K90">
            <v>1975.1444300000001</v>
          </cell>
          <cell r="L90">
            <v>1975.1444300000001</v>
          </cell>
          <cell r="M90">
            <v>1975.1444300000001</v>
          </cell>
          <cell r="N90">
            <v>79.478254095943839</v>
          </cell>
          <cell r="O90">
            <v>103.60009357745558</v>
          </cell>
          <cell r="P90">
            <v>58.595227048221979</v>
          </cell>
          <cell r="Q90">
            <v>242.79978370174086</v>
          </cell>
        </row>
        <row r="91">
          <cell r="E91">
            <v>6435.2238274090005</v>
          </cell>
          <cell r="F91">
            <v>2216.6215680000005</v>
          </cell>
          <cell r="G91">
            <v>6405.5605785266971</v>
          </cell>
          <cell r="H91">
            <v>3749.6370134158396</v>
          </cell>
          <cell r="I91">
            <v>5709.5496051054597</v>
          </cell>
          <cell r="J91">
            <v>999.33625411842002</v>
          </cell>
          <cell r="K91">
            <v>999.33625411842002</v>
          </cell>
          <cell r="L91">
            <v>999.33625411842002</v>
          </cell>
          <cell r="M91">
            <v>2711.5408427501998</v>
          </cell>
          <cell r="N91">
            <v>89.134269126195306</v>
          </cell>
          <cell r="O91">
            <v>152.26939526885513</v>
          </cell>
          <cell r="P91">
            <v>88.723403540173095</v>
          </cell>
          <cell r="Q91">
            <v>257.57890690637993</v>
          </cell>
        </row>
        <row r="92">
          <cell r="E92">
            <v>6484.9384914800012</v>
          </cell>
          <cell r="F92">
            <v>0</v>
          </cell>
          <cell r="G92">
            <v>4344.4463364524154</v>
          </cell>
          <cell r="H92">
            <v>0</v>
          </cell>
          <cell r="I92">
            <v>0</v>
          </cell>
          <cell r="J92">
            <v>0</v>
          </cell>
          <cell r="K92">
            <v>0</v>
          </cell>
          <cell r="L92">
            <v>0</v>
          </cell>
          <cell r="M92">
            <v>0</v>
          </cell>
          <cell r="N92">
            <v>0</v>
          </cell>
          <cell r="O92">
            <v>0</v>
          </cell>
          <cell r="P92">
            <v>0</v>
          </cell>
          <cell r="Q92">
            <v>0</v>
          </cell>
        </row>
        <row r="93">
          <cell r="E93">
            <v>11454.161775999999</v>
          </cell>
          <cell r="F93">
            <v>10074.392952</v>
          </cell>
          <cell r="G93">
            <v>11159.770591771183</v>
          </cell>
          <cell r="H93">
            <v>18818.33052</v>
          </cell>
          <cell r="I93">
            <v>22061.629260000002</v>
          </cell>
          <cell r="J93">
            <v>5515.4073150000013</v>
          </cell>
          <cell r="K93">
            <v>5515.4073150000013</v>
          </cell>
          <cell r="L93">
            <v>5515.4073150000013</v>
          </cell>
          <cell r="M93">
            <v>5515.4073150000013</v>
          </cell>
          <cell r="N93">
            <v>197.68891375121513</v>
          </cell>
          <cell r="O93">
            <v>117.23478465081185</v>
          </cell>
          <cell r="P93">
            <v>192.60797683359002</v>
          </cell>
          <cell r="Q93">
            <v>218.9871823058109</v>
          </cell>
        </row>
        <row r="94">
          <cell r="E94">
            <v>0</v>
          </cell>
          <cell r="F94">
            <v>0</v>
          </cell>
          <cell r="G94">
            <v>0</v>
          </cell>
          <cell r="H94">
            <v>0</v>
          </cell>
          <cell r="I94">
            <v>0</v>
          </cell>
          <cell r="J94">
            <v>0</v>
          </cell>
          <cell r="K94">
            <v>0</v>
          </cell>
          <cell r="L94">
            <v>0</v>
          </cell>
          <cell r="M94">
            <v>0</v>
          </cell>
          <cell r="N94">
            <v>0</v>
          </cell>
          <cell r="O94">
            <v>0</v>
          </cell>
          <cell r="P94">
            <v>0</v>
          </cell>
          <cell r="Q94">
            <v>0</v>
          </cell>
        </row>
        <row r="95">
          <cell r="E95">
            <v>0</v>
          </cell>
          <cell r="F95">
            <v>3719.8687679999998</v>
          </cell>
          <cell r="G95">
            <v>0</v>
          </cell>
          <cell r="H95">
            <v>7695.3369080000011</v>
          </cell>
          <cell r="I95">
            <v>7695.3369080000011</v>
          </cell>
          <cell r="J95">
            <v>1923.8342270000003</v>
          </cell>
          <cell r="K95">
            <v>480.95855675000007</v>
          </cell>
          <cell r="L95">
            <v>120.23963918750002</v>
          </cell>
          <cell r="M95">
            <v>30.059909796875004</v>
          </cell>
          <cell r="N95">
            <v>100</v>
          </cell>
          <cell r="O95">
            <v>100</v>
          </cell>
          <cell r="P95">
            <v>100</v>
          </cell>
          <cell r="Q95">
            <v>206.87119325818114</v>
          </cell>
        </row>
        <row r="96">
          <cell r="E96">
            <v>10541.601980000001</v>
          </cell>
          <cell r="F96">
            <v>28408.687708000001</v>
          </cell>
          <cell r="G96">
            <v>19449.789315565598</v>
          </cell>
          <cell r="H96">
            <v>62408.857682000009</v>
          </cell>
          <cell r="I96">
            <v>95294.617768000011</v>
          </cell>
          <cell r="J96">
            <v>23823.654441999999</v>
          </cell>
          <cell r="K96">
            <v>5955.9136104999998</v>
          </cell>
          <cell r="L96">
            <v>1488.9784026249999</v>
          </cell>
          <cell r="M96">
            <v>372.24460065624999</v>
          </cell>
          <cell r="N96">
            <v>489.95192812569985</v>
          </cell>
          <cell r="O96">
            <v>152.69405867604101</v>
          </cell>
          <cell r="P96">
            <v>903.98611092315218</v>
          </cell>
          <cell r="Q96">
            <v>335.44181536116736</v>
          </cell>
        </row>
      </sheetData>
      <sheetData sheetId="16">
        <row r="7">
          <cell r="D7">
            <v>4662734.0619999999</v>
          </cell>
          <cell r="E7">
            <v>234008</v>
          </cell>
          <cell r="F7">
            <v>0</v>
          </cell>
          <cell r="G7">
            <v>4896742.0619999999</v>
          </cell>
          <cell r="H7">
            <v>4779738.0619999999</v>
          </cell>
          <cell r="I7">
            <v>322445.85745480825</v>
          </cell>
        </row>
        <row r="8">
          <cell r="D8">
            <v>4540202.9369999999</v>
          </cell>
          <cell r="E8">
            <v>204903</v>
          </cell>
          <cell r="F8">
            <v>0</v>
          </cell>
          <cell r="G8">
            <v>4745105.9369999999</v>
          </cell>
          <cell r="H8">
            <v>4642654.4369999999</v>
          </cell>
          <cell r="I8">
            <v>313826.43825139024</v>
          </cell>
        </row>
        <row r="9">
          <cell r="D9">
            <v>1721524.7289999998</v>
          </cell>
          <cell r="E9">
            <v>96978</v>
          </cell>
          <cell r="F9">
            <v>0</v>
          </cell>
          <cell r="G9">
            <v>1818502.7289999998</v>
          </cell>
          <cell r="H9">
            <v>1770013.7289999998</v>
          </cell>
          <cell r="I9">
            <v>125415.4764222292</v>
          </cell>
        </row>
        <row r="10">
          <cell r="D10">
            <v>753786.228</v>
          </cell>
          <cell r="E10">
            <v>0</v>
          </cell>
          <cell r="F10">
            <v>0</v>
          </cell>
          <cell r="G10">
            <v>753786.228</v>
          </cell>
          <cell r="H10">
            <v>753786.228</v>
          </cell>
          <cell r="I10">
            <v>52885.845531925086</v>
          </cell>
        </row>
        <row r="11">
          <cell r="D11">
            <v>1014577.311</v>
          </cell>
          <cell r="E11">
            <v>19987</v>
          </cell>
          <cell r="F11">
            <v>0</v>
          </cell>
          <cell r="G11">
            <v>1034564.311</v>
          </cell>
          <cell r="H11">
            <v>1024570.811</v>
          </cell>
          <cell r="I11">
            <v>65238.031667344454</v>
          </cell>
        </row>
        <row r="12">
          <cell r="D12">
            <v>1050314.669</v>
          </cell>
          <cell r="E12">
            <v>87938</v>
          </cell>
          <cell r="F12">
            <v>0</v>
          </cell>
          <cell r="G12">
            <v>1138252.669</v>
          </cell>
          <cell r="H12">
            <v>1094283.669</v>
          </cell>
          <cell r="I12">
            <v>70287.084629891469</v>
          </cell>
        </row>
        <row r="13">
          <cell r="D13">
            <v>122531.125</v>
          </cell>
          <cell r="E13">
            <v>29105</v>
          </cell>
          <cell r="F13">
            <v>0</v>
          </cell>
          <cell r="G13">
            <v>151636.125</v>
          </cell>
          <cell r="H13">
            <v>137083.625</v>
          </cell>
          <cell r="I13">
            <v>8619.4192034179905</v>
          </cell>
        </row>
        <row r="14">
          <cell r="D14">
            <v>0</v>
          </cell>
          <cell r="E14">
            <v>0</v>
          </cell>
          <cell r="F14">
            <v>0</v>
          </cell>
          <cell r="G14">
            <v>0</v>
          </cell>
          <cell r="H14">
            <v>0</v>
          </cell>
          <cell r="I14">
            <v>0</v>
          </cell>
        </row>
        <row r="15">
          <cell r="D15">
            <v>18579.188999999998</v>
          </cell>
          <cell r="E15">
            <v>29105</v>
          </cell>
          <cell r="F15">
            <v>0</v>
          </cell>
          <cell r="G15">
            <v>47684.188999999998</v>
          </cell>
          <cell r="H15">
            <v>33131.688999999998</v>
          </cell>
          <cell r="I15">
            <v>1320.2482695338899</v>
          </cell>
        </row>
        <row r="16">
          <cell r="D16">
            <v>90962.198000000004</v>
          </cell>
          <cell r="E16">
            <v>0</v>
          </cell>
          <cell r="F16">
            <v>0</v>
          </cell>
          <cell r="G16">
            <v>90962.198000000004</v>
          </cell>
          <cell r="H16">
            <v>90962.198000000004</v>
          </cell>
          <cell r="I16">
            <v>6387.9717226276271</v>
          </cell>
        </row>
        <row r="17">
          <cell r="D17">
            <v>12989.738000000001</v>
          </cell>
          <cell r="E17">
            <v>0</v>
          </cell>
          <cell r="F17">
            <v>0</v>
          </cell>
          <cell r="G17">
            <v>12989.738000000001</v>
          </cell>
          <cell r="H17">
            <v>12989.738000000001</v>
          </cell>
          <cell r="I17">
            <v>911.19921125647238</v>
          </cell>
        </row>
        <row r="18">
          <cell r="D18">
            <v>2578677.0240000002</v>
          </cell>
          <cell r="E18">
            <v>447118</v>
          </cell>
          <cell r="F18">
            <v>0</v>
          </cell>
          <cell r="G18">
            <v>3025795.0240000002</v>
          </cell>
          <cell r="H18">
            <v>2802236.0240000002</v>
          </cell>
          <cell r="I18">
            <v>150773.2815404266</v>
          </cell>
        </row>
        <row r="19">
          <cell r="D19">
            <v>1083043.2549999999</v>
          </cell>
          <cell r="E19">
            <v>252246</v>
          </cell>
          <cell r="F19">
            <v>0</v>
          </cell>
          <cell r="G19">
            <v>1335289.2549999999</v>
          </cell>
          <cell r="H19">
            <v>1209166.2549999999</v>
          </cell>
          <cell r="I19">
            <v>69951.325369818325</v>
          </cell>
        </row>
        <row r="20">
          <cell r="D20">
            <v>500759.3</v>
          </cell>
          <cell r="E20">
            <v>17600</v>
          </cell>
          <cell r="F20">
            <v>0</v>
          </cell>
          <cell r="G20">
            <v>518359.3</v>
          </cell>
          <cell r="H20">
            <v>509559.3</v>
          </cell>
          <cell r="I20">
            <v>31215.535106617965</v>
          </cell>
        </row>
        <row r="21">
          <cell r="D21">
            <v>945891.03600000008</v>
          </cell>
          <cell r="E21">
            <v>175474</v>
          </cell>
          <cell r="F21">
            <v>0</v>
          </cell>
          <cell r="G21">
            <v>1121365.0360000001</v>
          </cell>
          <cell r="H21">
            <v>1033628.0360000001</v>
          </cell>
          <cell r="I21">
            <v>46146.276757126107</v>
          </cell>
        </row>
        <row r="22">
          <cell r="D22">
            <v>48983.433000000005</v>
          </cell>
          <cell r="E22">
            <v>1798</v>
          </cell>
          <cell r="F22">
            <v>0</v>
          </cell>
          <cell r="G22">
            <v>50781.433000000005</v>
          </cell>
          <cell r="H22">
            <v>49882.433000000005</v>
          </cell>
          <cell r="I22">
            <v>3460.1443068641747</v>
          </cell>
        </row>
        <row r="23">
          <cell r="D23">
            <v>7241411.0860000001</v>
          </cell>
          <cell r="E23">
            <v>681126</v>
          </cell>
          <cell r="F23">
            <v>0</v>
          </cell>
          <cell r="G23">
            <v>7922537.0860000001</v>
          </cell>
          <cell r="H23">
            <v>7581974.0860000001</v>
          </cell>
          <cell r="I23">
            <v>473219.13899523485</v>
          </cell>
        </row>
        <row r="24">
          <cell r="D24">
            <v>2804567.9839999997</v>
          </cell>
          <cell r="E24">
            <v>349224</v>
          </cell>
          <cell r="F24">
            <v>0</v>
          </cell>
          <cell r="G24">
            <v>3153791.9839999997</v>
          </cell>
          <cell r="H24">
            <v>2979179.9839999997</v>
          </cell>
          <cell r="I24">
            <v>195366.80179204751</v>
          </cell>
        </row>
        <row r="25">
          <cell r="D25">
            <v>1273124.7169999999</v>
          </cell>
          <cell r="E25">
            <v>46705</v>
          </cell>
          <cell r="F25">
            <v>0</v>
          </cell>
          <cell r="G25">
            <v>1319829.7169999999</v>
          </cell>
          <cell r="H25">
            <v>1296477.2169999999</v>
          </cell>
          <cell r="I25">
            <v>85421.628908076935</v>
          </cell>
        </row>
        <row r="26">
          <cell r="D26">
            <v>2051430.5450000002</v>
          </cell>
          <cell r="E26">
            <v>195461</v>
          </cell>
          <cell r="F26">
            <v>0</v>
          </cell>
          <cell r="G26">
            <v>2246891.5449999999</v>
          </cell>
          <cell r="H26">
            <v>2149161.0449999999</v>
          </cell>
          <cell r="I26">
            <v>117772.28014709819</v>
          </cell>
        </row>
        <row r="27">
          <cell r="D27">
            <v>1112287.8399999999</v>
          </cell>
          <cell r="E27">
            <v>89736</v>
          </cell>
          <cell r="F27">
            <v>0</v>
          </cell>
          <cell r="G27">
            <v>1202023.8399999999</v>
          </cell>
          <cell r="H27">
            <v>1157155.8399999999</v>
          </cell>
          <cell r="I27">
            <v>74658.428148012128</v>
          </cell>
        </row>
      </sheetData>
      <sheetData sheetId="17"/>
      <sheetData sheetId="18">
        <row r="8">
          <cell r="E8">
            <v>767.43</v>
          </cell>
          <cell r="F8">
            <v>767.43</v>
          </cell>
          <cell r="G8">
            <v>953.57</v>
          </cell>
          <cell r="H8">
            <v>953.57</v>
          </cell>
          <cell r="I8">
            <v>1074.443</v>
          </cell>
          <cell r="J8">
            <v>1.1267583921474038</v>
          </cell>
        </row>
        <row r="9">
          <cell r="E9">
            <v>767.43</v>
          </cell>
          <cell r="F9">
            <v>767.43</v>
          </cell>
          <cell r="G9">
            <v>953.57</v>
          </cell>
          <cell r="H9">
            <v>953.57</v>
          </cell>
          <cell r="I9">
            <v>1074.443</v>
          </cell>
          <cell r="J9">
            <v>1.1267583921474038</v>
          </cell>
        </row>
        <row r="10">
          <cell r="E10">
            <v>767.43</v>
          </cell>
          <cell r="F10">
            <v>767.43</v>
          </cell>
          <cell r="G10">
            <v>953.57</v>
          </cell>
          <cell r="H10">
            <v>953.57</v>
          </cell>
          <cell r="I10">
            <v>1074.443</v>
          </cell>
          <cell r="J10">
            <v>1.1267583921474038</v>
          </cell>
        </row>
        <row r="11">
          <cell r="J11">
            <v>0</v>
          </cell>
        </row>
        <row r="12">
          <cell r="E12">
            <v>19680.400000000001</v>
          </cell>
          <cell r="F12">
            <v>20458.53</v>
          </cell>
          <cell r="G12">
            <v>20619.900000000001</v>
          </cell>
          <cell r="H12">
            <v>20732.339999999997</v>
          </cell>
          <cell r="I12">
            <v>20909.29</v>
          </cell>
          <cell r="J12">
            <v>1.0140345006522824</v>
          </cell>
        </row>
        <row r="13">
          <cell r="E13">
            <v>2650</v>
          </cell>
          <cell r="F13">
            <v>3360.9799999999996</v>
          </cell>
          <cell r="G13">
            <v>3139.4700000000003</v>
          </cell>
          <cell r="H13">
            <v>3163.0299999999997</v>
          </cell>
          <cell r="I13">
            <v>3294.8099999999995</v>
          </cell>
          <cell r="J13">
            <v>1.0494796892469109</v>
          </cell>
        </row>
        <row r="15">
          <cell r="E15">
            <v>1573.1000000000001</v>
          </cell>
          <cell r="F15">
            <v>1990.6599999999999</v>
          </cell>
          <cell r="G15">
            <v>1823.81</v>
          </cell>
          <cell r="H15">
            <v>1847.8999999999999</v>
          </cell>
          <cell r="I15">
            <v>1966.2299999999998</v>
          </cell>
          <cell r="J15">
            <v>1.0780892746503199</v>
          </cell>
        </row>
        <row r="16">
          <cell r="E16">
            <v>1076.9000000000001</v>
          </cell>
          <cell r="F16">
            <v>1370.32</v>
          </cell>
          <cell r="G16">
            <v>1315.66</v>
          </cell>
          <cell r="H16">
            <v>1315.1299999999999</v>
          </cell>
          <cell r="I16">
            <v>1328.58</v>
          </cell>
          <cell r="J16">
            <v>1.0098201663043642</v>
          </cell>
        </row>
        <row r="17">
          <cell r="E17">
            <v>318.8</v>
          </cell>
          <cell r="F17">
            <v>463.26</v>
          </cell>
          <cell r="G17">
            <v>458.45</v>
          </cell>
          <cell r="H17">
            <v>455.45</v>
          </cell>
          <cell r="I17">
            <v>458.82</v>
          </cell>
          <cell r="J17">
            <v>1.000807067291962</v>
          </cell>
        </row>
        <row r="19">
          <cell r="E19">
            <v>5.1320095120017877</v>
          </cell>
          <cell r="F19">
            <v>3.3107461777556848</v>
          </cell>
          <cell r="G19">
            <v>4.9400821536476904</v>
          </cell>
          <cell r="H19">
            <v>4.9124700829718222</v>
          </cell>
          <cell r="I19">
            <v>4.8637232541133626</v>
          </cell>
          <cell r="J19">
            <v>0.98454298994239486</v>
          </cell>
        </row>
        <row r="20">
          <cell r="J20">
            <v>0</v>
          </cell>
        </row>
        <row r="22">
          <cell r="E22">
            <v>11.823787426101328</v>
          </cell>
          <cell r="F22">
            <v>7.9029065736991768</v>
          </cell>
          <cell r="G22">
            <v>9.5075693191725001</v>
          </cell>
          <cell r="H22">
            <v>9.3619784620379889</v>
          </cell>
          <cell r="I22">
            <v>8.8036496238995436</v>
          </cell>
          <cell r="J22">
            <v>0.92596218111673756</v>
          </cell>
        </row>
        <row r="23">
          <cell r="E23">
            <v>14.671742965920698</v>
          </cell>
          <cell r="F23">
            <v>14.336067487886043</v>
          </cell>
          <cell r="G23">
            <v>11.644345803627075</v>
          </cell>
          <cell r="H23">
            <v>11.626227065004983</v>
          </cell>
          <cell r="I23">
            <v>11.497990335546222</v>
          </cell>
          <cell r="J23">
            <v>0.98743119875096241</v>
          </cell>
        </row>
        <row r="24">
          <cell r="E24">
            <v>19.447929736511917</v>
          </cell>
          <cell r="F24">
            <v>16.690411432025211</v>
          </cell>
          <cell r="G24">
            <v>13.153015596030102</v>
          </cell>
          <cell r="H24">
            <v>13.107915248655178</v>
          </cell>
          <cell r="I24">
            <v>13.114075236476177</v>
          </cell>
          <cell r="J24">
            <v>0.99703943485281976</v>
          </cell>
        </row>
        <row r="26">
          <cell r="E26">
            <v>17131.599999999999</v>
          </cell>
          <cell r="F26">
            <v>17820.400000000001</v>
          </cell>
          <cell r="G26">
            <v>17712.221000000001</v>
          </cell>
          <cell r="H26">
            <v>17794.43</v>
          </cell>
          <cell r="I26">
            <v>17956.727999999999</v>
          </cell>
          <cell r="J26">
            <v>1.01380442351075</v>
          </cell>
        </row>
        <row r="27">
          <cell r="E27">
            <v>1724.1999999999998</v>
          </cell>
          <cell r="F27">
            <v>1997.46</v>
          </cell>
          <cell r="G27">
            <v>1986.3920000000001</v>
          </cell>
          <cell r="H27">
            <v>2003.6499999999999</v>
          </cell>
          <cell r="I27">
            <v>2132.105</v>
          </cell>
          <cell r="J27">
            <v>1.0733556115811984</v>
          </cell>
        </row>
        <row r="29">
          <cell r="E29">
            <v>1124.0999999999999</v>
          </cell>
          <cell r="F29">
            <v>1286.8499999999999</v>
          </cell>
          <cell r="G29">
            <v>1282.3810000000001</v>
          </cell>
          <cell r="H29">
            <v>1296.8699999999999</v>
          </cell>
          <cell r="I29">
            <v>1415.105</v>
          </cell>
          <cell r="J29">
            <v>1.1034981023580355</v>
          </cell>
        </row>
        <row r="30">
          <cell r="E30">
            <v>600.1</v>
          </cell>
          <cell r="F30">
            <v>710.61</v>
          </cell>
          <cell r="G30">
            <v>704.01099999999997</v>
          </cell>
          <cell r="H30">
            <v>706.78</v>
          </cell>
          <cell r="I30">
            <v>717</v>
          </cell>
          <cell r="J30">
            <v>1.0184499958097246</v>
          </cell>
        </row>
        <row r="31">
          <cell r="E31">
            <v>256.8</v>
          </cell>
          <cell r="F31">
            <v>385.95299999999997</v>
          </cell>
          <cell r="G31">
            <v>398.14800000000002</v>
          </cell>
          <cell r="H31">
            <v>395.75</v>
          </cell>
          <cell r="I31">
            <v>398.65</v>
          </cell>
          <cell r="J31">
            <v>1.0012608376784511</v>
          </cell>
        </row>
        <row r="33">
          <cell r="E33">
            <v>775104.29999999981</v>
          </cell>
          <cell r="F33">
            <v>519803.36189999996</v>
          </cell>
          <cell r="G33">
            <v>971344.54480000015</v>
          </cell>
          <cell r="H33">
            <v>971182.43790000002</v>
          </cell>
          <cell r="I33">
            <v>1092676.2977099998</v>
          </cell>
          <cell r="J33">
            <v>1.1249111384415937</v>
          </cell>
        </row>
        <row r="34">
          <cell r="J34">
            <v>0</v>
          </cell>
        </row>
        <row r="36">
          <cell r="E36">
            <v>176232.24474044479</v>
          </cell>
          <cell r="F36">
            <v>151688.88857994831</v>
          </cell>
          <cell r="G36">
            <v>216084.13013022474</v>
          </cell>
          <cell r="H36">
            <v>215404.49995343864</v>
          </cell>
          <cell r="I36">
            <v>242402.64027721388</v>
          </cell>
          <cell r="J36">
            <v>1.1217975153063211</v>
          </cell>
        </row>
        <row r="37">
          <cell r="E37">
            <v>185061.55075579797</v>
          </cell>
          <cell r="F37">
            <v>216546.11676906227</v>
          </cell>
          <cell r="G37">
            <v>237148.68876519598</v>
          </cell>
          <cell r="H37">
            <v>238540.54186525653</v>
          </cell>
          <cell r="I37">
            <v>265139.52825206734</v>
          </cell>
          <cell r="J37">
            <v>1.1180307579713646</v>
          </cell>
        </row>
        <row r="38">
          <cell r="E38">
            <v>111785.27680373097</v>
          </cell>
          <cell r="F38">
            <v>144796.17453163274</v>
          </cell>
          <cell r="G38">
            <v>151026.56800438324</v>
          </cell>
          <cell r="H38">
            <v>150406.43345998737</v>
          </cell>
          <cell r="I38">
            <v>168110.06975116744</v>
          </cell>
          <cell r="J38">
            <v>1.1131158707538689</v>
          </cell>
        </row>
        <row r="40">
          <cell r="E40">
            <v>41.515141614534222</v>
          </cell>
          <cell r="F40">
            <v>26.277645537176713</v>
          </cell>
          <cell r="G40">
            <v>49.555209450821032</v>
          </cell>
          <cell r="H40">
            <v>49.263916110839745</v>
          </cell>
          <cell r="I40">
            <v>54.929555612919955</v>
          </cell>
          <cell r="J40">
            <v>1.1084516889678868</v>
          </cell>
        </row>
        <row r="41">
          <cell r="E41">
            <v>0</v>
          </cell>
          <cell r="F41">
            <v>0</v>
          </cell>
          <cell r="G41">
            <v>0</v>
          </cell>
          <cell r="H41">
            <v>0</v>
          </cell>
          <cell r="I41">
            <v>0</v>
          </cell>
          <cell r="J41">
            <v>0</v>
          </cell>
        </row>
        <row r="43">
          <cell r="E43">
            <v>127.05085771786084</v>
          </cell>
          <cell r="F43">
            <v>82.739092901452167</v>
          </cell>
          <cell r="G43">
            <v>130.92754535553271</v>
          </cell>
          <cell r="H43">
            <v>128.60737951724801</v>
          </cell>
          <cell r="I43">
            <v>135.18408608255615</v>
          </cell>
          <cell r="J43">
            <v>1.0325106585895645</v>
          </cell>
        </row>
        <row r="44">
          <cell r="E44">
            <v>201.39465747719876</v>
          </cell>
          <cell r="F44">
            <v>184.47197455345335</v>
          </cell>
          <cell r="G44">
            <v>204.00589161364346</v>
          </cell>
          <cell r="H44">
            <v>205.24383458115565</v>
          </cell>
          <cell r="I44">
            <v>225.49329680739174</v>
          </cell>
          <cell r="J44">
            <v>1.1053273757134534</v>
          </cell>
        </row>
        <row r="45">
          <cell r="E45">
            <v>435.30092213290874</v>
          </cell>
          <cell r="F45">
            <v>375.17794095360091</v>
          </cell>
          <cell r="G45">
            <v>379.32077861203879</v>
          </cell>
          <cell r="H45">
            <v>380.0541590903029</v>
          </cell>
          <cell r="I45">
            <v>421.69840649985559</v>
          </cell>
          <cell r="J45">
            <v>1.1117197640553189</v>
          </cell>
        </row>
        <row r="47">
          <cell r="E47">
            <v>63883.499916445347</v>
          </cell>
          <cell r="F47">
            <v>51525.207369295997</v>
          </cell>
          <cell r="G47">
            <v>93611.723305769381</v>
          </cell>
          <cell r="H47">
            <v>94559.131139789941</v>
          </cell>
          <cell r="I47">
            <v>106321.208407923</v>
          </cell>
          <cell r="J47">
            <v>1.1357680924283371</v>
          </cell>
        </row>
        <row r="50">
          <cell r="E50">
            <v>33490.2647404448</v>
          </cell>
          <cell r="F50">
            <v>30956.800979948308</v>
          </cell>
          <cell r="G50">
            <v>50735.092130224737</v>
          </cell>
          <cell r="H50">
            <v>50436.889953438673</v>
          </cell>
          <cell r="I50">
            <v>56416.556977213913</v>
          </cell>
          <cell r="J50">
            <v>1.1119829413614983</v>
          </cell>
        </row>
        <row r="51">
          <cell r="E51">
            <v>30393.235176000548</v>
          </cell>
          <cell r="F51">
            <v>20568.406389347689</v>
          </cell>
          <cell r="G51">
            <v>42876.631175544644</v>
          </cell>
          <cell r="H51">
            <v>44122.241186351268</v>
          </cell>
          <cell r="I51">
            <v>49904.651430709084</v>
          </cell>
          <cell r="J51">
            <v>1.1639126037302339</v>
          </cell>
        </row>
        <row r="57">
          <cell r="E57">
            <v>33414.37557979743</v>
          </cell>
          <cell r="F57">
            <v>45216.086879714596</v>
          </cell>
          <cell r="G57">
            <v>48185.133589651348</v>
          </cell>
          <cell r="H57">
            <v>48617.447678905242</v>
          </cell>
          <cell r="I57">
            <v>51102.964141358272</v>
          </cell>
          <cell r="J57">
            <v>1.0605545805176222</v>
          </cell>
        </row>
        <row r="64">
          <cell r="E64">
            <v>64204.616803730984</v>
          </cell>
          <cell r="F64">
            <v>85458.486931632768</v>
          </cell>
          <cell r="G64">
            <v>93526.297004383261</v>
          </cell>
          <cell r="H64">
            <v>93478.304459987354</v>
          </cell>
          <cell r="I64">
            <v>103460.83444116745</v>
          </cell>
          <cell r="J64">
            <v>1.1062218622460653</v>
          </cell>
        </row>
      </sheetData>
      <sheetData sheetId="19">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J21">
            <v>0</v>
          </cell>
        </row>
        <row r="22">
          <cell r="H22">
            <v>160</v>
          </cell>
          <cell r="I22">
            <v>172.2</v>
          </cell>
          <cell r="J22">
            <v>275.52</v>
          </cell>
        </row>
        <row r="23">
          <cell r="H23">
            <v>130</v>
          </cell>
          <cell r="I23">
            <v>2156.14</v>
          </cell>
          <cell r="J23">
            <v>2802.982</v>
          </cell>
        </row>
        <row r="24">
          <cell r="H24">
            <v>190</v>
          </cell>
          <cell r="I24">
            <v>683.3</v>
          </cell>
          <cell r="J24">
            <v>1298.2699999999998</v>
          </cell>
        </row>
        <row r="25">
          <cell r="H25">
            <v>160</v>
          </cell>
          <cell r="I25">
            <v>1229.04</v>
          </cell>
          <cell r="J25">
            <v>1966.4639999999999</v>
          </cell>
        </row>
        <row r="26">
          <cell r="J26">
            <v>0</v>
          </cell>
        </row>
        <row r="27">
          <cell r="H27">
            <v>2300</v>
          </cell>
          <cell r="I27">
            <v>0.8</v>
          </cell>
          <cell r="J27">
            <v>18.399999999999999</v>
          </cell>
        </row>
        <row r="28">
          <cell r="J28">
            <v>6361.6359999999995</v>
          </cell>
        </row>
        <row r="29">
          <cell r="J29">
            <v>0</v>
          </cell>
        </row>
        <row r="30">
          <cell r="H30">
            <v>140</v>
          </cell>
          <cell r="I30">
            <v>113.57</v>
          </cell>
          <cell r="J30">
            <v>158.99799999999999</v>
          </cell>
        </row>
        <row r="31">
          <cell r="H31">
            <v>120</v>
          </cell>
          <cell r="I31">
            <v>1935.88</v>
          </cell>
          <cell r="J31">
            <v>2323.056</v>
          </cell>
        </row>
        <row r="32">
          <cell r="H32">
            <v>180</v>
          </cell>
          <cell r="I32">
            <v>117.44</v>
          </cell>
          <cell r="J32">
            <v>211.392</v>
          </cell>
        </row>
        <row r="33">
          <cell r="H33">
            <v>150</v>
          </cell>
          <cell r="I33">
            <v>466.69</v>
          </cell>
          <cell r="J33">
            <v>700.03499999999997</v>
          </cell>
        </row>
        <row r="34">
          <cell r="H34">
            <v>160</v>
          </cell>
          <cell r="I34">
            <v>144.94</v>
          </cell>
          <cell r="J34">
            <v>231.90400000000002</v>
          </cell>
        </row>
        <row r="35">
          <cell r="H35">
            <v>140</v>
          </cell>
          <cell r="I35">
            <v>1125.48</v>
          </cell>
          <cell r="J35">
            <v>1575.672</v>
          </cell>
        </row>
        <row r="36">
          <cell r="H36">
            <v>110</v>
          </cell>
          <cell r="I36">
            <v>11274.37</v>
          </cell>
          <cell r="J36">
            <v>12401.807000000003</v>
          </cell>
        </row>
        <row r="37">
          <cell r="H37">
            <v>470</v>
          </cell>
          <cell r="I37">
            <v>44.09</v>
          </cell>
          <cell r="J37">
            <v>207.22300000000004</v>
          </cell>
        </row>
        <row r="38">
          <cell r="H38">
            <v>350</v>
          </cell>
          <cell r="I38">
            <v>141.41999999999999</v>
          </cell>
          <cell r="J38">
            <v>494.96999999999991</v>
          </cell>
        </row>
        <row r="39">
          <cell r="J39">
            <v>3600.7039999999997</v>
          </cell>
        </row>
        <row r="40">
          <cell r="J40">
            <v>14704.353000000001</v>
          </cell>
        </row>
        <row r="41">
          <cell r="H41">
            <v>260</v>
          </cell>
          <cell r="I41">
            <v>1080.53</v>
          </cell>
          <cell r="J41">
            <v>2809.3779999999997</v>
          </cell>
        </row>
        <row r="42">
          <cell r="H42">
            <v>220</v>
          </cell>
          <cell r="I42">
            <v>3755.56</v>
          </cell>
          <cell r="J42">
            <v>8262.232</v>
          </cell>
        </row>
        <row r="43">
          <cell r="H43">
            <v>150</v>
          </cell>
          <cell r="I43">
            <v>4743.47</v>
          </cell>
          <cell r="J43">
            <v>7115.2049999999999</v>
          </cell>
        </row>
        <row r="44">
          <cell r="H44">
            <v>270</v>
          </cell>
          <cell r="I44">
            <v>17.66</v>
          </cell>
          <cell r="J44">
            <v>47.681999999999995</v>
          </cell>
        </row>
        <row r="45">
          <cell r="J45">
            <v>18234.497000000003</v>
          </cell>
        </row>
      </sheetData>
      <sheetData sheetId="20">
        <row r="8">
          <cell r="I8">
            <v>0</v>
          </cell>
        </row>
        <row r="9">
          <cell r="I9">
            <v>0</v>
          </cell>
        </row>
        <row r="10">
          <cell r="I10">
            <v>0</v>
          </cell>
        </row>
        <row r="11">
          <cell r="I11">
            <v>0</v>
          </cell>
        </row>
        <row r="12">
          <cell r="I12">
            <v>0</v>
          </cell>
        </row>
        <row r="13">
          <cell r="G13">
            <v>105</v>
          </cell>
          <cell r="H13">
            <v>129</v>
          </cell>
          <cell r="I13">
            <v>13545</v>
          </cell>
        </row>
        <row r="14">
          <cell r="G14">
            <v>75</v>
          </cell>
          <cell r="H14">
            <v>139</v>
          </cell>
          <cell r="I14">
            <v>10425</v>
          </cell>
        </row>
        <row r="15">
          <cell r="I15">
            <v>0</v>
          </cell>
        </row>
        <row r="16">
          <cell r="I16">
            <v>0</v>
          </cell>
        </row>
        <row r="17">
          <cell r="I17">
            <v>0</v>
          </cell>
        </row>
        <row r="18">
          <cell r="I18">
            <v>0</v>
          </cell>
        </row>
        <row r="19">
          <cell r="I19">
            <v>0</v>
          </cell>
        </row>
        <row r="20">
          <cell r="G20">
            <v>7.8</v>
          </cell>
          <cell r="H20">
            <v>251</v>
          </cell>
          <cell r="I20">
            <v>1957.8</v>
          </cell>
        </row>
        <row r="21">
          <cell r="G21">
            <v>2.1</v>
          </cell>
          <cell r="H21">
            <v>236</v>
          </cell>
          <cell r="I21">
            <v>495.6</v>
          </cell>
        </row>
        <row r="22">
          <cell r="G22">
            <v>1</v>
          </cell>
          <cell r="H22">
            <v>600</v>
          </cell>
          <cell r="I22">
            <v>600</v>
          </cell>
        </row>
        <row r="23">
          <cell r="I23">
            <v>0</v>
          </cell>
        </row>
        <row r="24">
          <cell r="I24">
            <v>0</v>
          </cell>
        </row>
        <row r="25">
          <cell r="I25">
            <v>0</v>
          </cell>
        </row>
        <row r="26">
          <cell r="I26">
            <v>0</v>
          </cell>
        </row>
        <row r="27">
          <cell r="I27">
            <v>0</v>
          </cell>
        </row>
        <row r="28">
          <cell r="G28">
            <v>26</v>
          </cell>
          <cell r="H28">
            <v>4</v>
          </cell>
          <cell r="I28">
            <v>104</v>
          </cell>
        </row>
        <row r="29">
          <cell r="G29">
            <v>11</v>
          </cell>
          <cell r="H29">
            <v>38</v>
          </cell>
          <cell r="I29">
            <v>418</v>
          </cell>
        </row>
        <row r="30">
          <cell r="G30">
            <v>5.5</v>
          </cell>
          <cell r="H30">
            <v>791</v>
          </cell>
          <cell r="I30">
            <v>4350.5</v>
          </cell>
        </row>
        <row r="31">
          <cell r="I31">
            <v>0</v>
          </cell>
        </row>
        <row r="32">
          <cell r="G32">
            <v>14</v>
          </cell>
          <cell r="H32">
            <v>208</v>
          </cell>
          <cell r="I32">
            <v>2912</v>
          </cell>
        </row>
        <row r="33">
          <cell r="G33">
            <v>6.4</v>
          </cell>
          <cell r="H33">
            <v>579</v>
          </cell>
          <cell r="I33">
            <v>3705.6000000000004</v>
          </cell>
        </row>
        <row r="34">
          <cell r="G34">
            <v>3.1</v>
          </cell>
          <cell r="H34">
            <v>3275</v>
          </cell>
          <cell r="I34">
            <v>10152.5</v>
          </cell>
        </row>
        <row r="35">
          <cell r="I35">
            <v>0</v>
          </cell>
        </row>
        <row r="36">
          <cell r="I36">
            <v>0</v>
          </cell>
        </row>
        <row r="37">
          <cell r="I37">
            <v>0</v>
          </cell>
        </row>
        <row r="38">
          <cell r="G38">
            <v>9.5</v>
          </cell>
          <cell r="H38">
            <v>170</v>
          </cell>
          <cell r="I38">
            <v>1615</v>
          </cell>
        </row>
        <row r="39">
          <cell r="G39">
            <v>4.7</v>
          </cell>
          <cell r="H39">
            <v>64</v>
          </cell>
          <cell r="I39">
            <v>300.8</v>
          </cell>
        </row>
        <row r="40">
          <cell r="G40">
            <v>2.2999999999999998</v>
          </cell>
          <cell r="H40">
            <v>858</v>
          </cell>
          <cell r="I40">
            <v>1973.3999999999999</v>
          </cell>
        </row>
        <row r="41">
          <cell r="I41">
            <v>0</v>
          </cell>
        </row>
        <row r="42">
          <cell r="I42">
            <v>0</v>
          </cell>
        </row>
        <row r="43">
          <cell r="I43">
            <v>0</v>
          </cell>
        </row>
        <row r="44">
          <cell r="I44">
            <v>0</v>
          </cell>
        </row>
        <row r="45">
          <cell r="I45">
            <v>0</v>
          </cell>
        </row>
        <row r="46">
          <cell r="G46">
            <v>2.5</v>
          </cell>
          <cell r="H46">
            <v>22</v>
          </cell>
          <cell r="I46">
            <v>55</v>
          </cell>
        </row>
        <row r="47">
          <cell r="G47">
            <v>2.2999999999999998</v>
          </cell>
          <cell r="H47">
            <v>5136</v>
          </cell>
          <cell r="I47">
            <v>11812.8</v>
          </cell>
        </row>
        <row r="48">
          <cell r="G48">
            <v>3</v>
          </cell>
          <cell r="H48">
            <v>61</v>
          </cell>
          <cell r="I48">
            <v>183</v>
          </cell>
        </row>
        <row r="49">
          <cell r="I49">
            <v>0</v>
          </cell>
        </row>
        <row r="50">
          <cell r="I50">
            <v>20133.8</v>
          </cell>
        </row>
        <row r="51">
          <cell r="I51">
            <v>15345</v>
          </cell>
        </row>
        <row r="52">
          <cell r="I52">
            <v>29127.200000000001</v>
          </cell>
        </row>
        <row r="53">
          <cell r="I53">
            <v>0</v>
          </cell>
        </row>
      </sheetData>
      <sheetData sheetId="21">
        <row r="12">
          <cell r="F12">
            <v>0</v>
          </cell>
          <cell r="G12">
            <v>0</v>
          </cell>
          <cell r="H12">
            <v>0</v>
          </cell>
          <cell r="I12">
            <v>0</v>
          </cell>
          <cell r="K12">
            <v>0</v>
          </cell>
          <cell r="L12">
            <v>0</v>
          </cell>
          <cell r="M12">
            <v>0</v>
          </cell>
          <cell r="N12">
            <v>0</v>
          </cell>
          <cell r="O12">
            <v>0</v>
          </cell>
        </row>
        <row r="13">
          <cell r="F13">
            <v>0</v>
          </cell>
          <cell r="G13">
            <v>0</v>
          </cell>
          <cell r="H13">
            <v>0</v>
          </cell>
          <cell r="I13">
            <v>0</v>
          </cell>
          <cell r="K13">
            <v>0</v>
          </cell>
          <cell r="L13">
            <v>0</v>
          </cell>
          <cell r="M13">
            <v>0</v>
          </cell>
          <cell r="N13">
            <v>0</v>
          </cell>
          <cell r="O13">
            <v>0</v>
          </cell>
        </row>
        <row r="14">
          <cell r="H14">
            <v>0</v>
          </cell>
          <cell r="I14">
            <v>0</v>
          </cell>
          <cell r="K14">
            <v>0</v>
          </cell>
          <cell r="L14">
            <v>0</v>
          </cell>
          <cell r="M14">
            <v>0</v>
          </cell>
          <cell r="O14">
            <v>0</v>
          </cell>
        </row>
        <row r="15">
          <cell r="I15">
            <v>0</v>
          </cell>
          <cell r="L15">
            <v>0</v>
          </cell>
          <cell r="M15">
            <v>0</v>
          </cell>
          <cell r="O15">
            <v>0</v>
          </cell>
        </row>
        <row r="16">
          <cell r="I16">
            <v>0</v>
          </cell>
          <cell r="L16">
            <v>0</v>
          </cell>
          <cell r="M16">
            <v>0</v>
          </cell>
          <cell r="O16">
            <v>0</v>
          </cell>
        </row>
        <row r="17">
          <cell r="I17">
            <v>0</v>
          </cell>
          <cell r="L17">
            <v>0</v>
          </cell>
          <cell r="M17">
            <v>0</v>
          </cell>
          <cell r="O17">
            <v>0</v>
          </cell>
        </row>
        <row r="18">
          <cell r="I18">
            <v>0</v>
          </cell>
          <cell r="L18">
            <v>0</v>
          </cell>
          <cell r="M18">
            <v>0</v>
          </cell>
          <cell r="O18">
            <v>0</v>
          </cell>
        </row>
        <row r="19">
          <cell r="I19">
            <v>0</v>
          </cell>
          <cell r="L19">
            <v>0</v>
          </cell>
          <cell r="M19">
            <v>0</v>
          </cell>
          <cell r="O19">
            <v>0</v>
          </cell>
        </row>
        <row r="20">
          <cell r="H20">
            <v>0</v>
          </cell>
          <cell r="I20">
            <v>0</v>
          </cell>
          <cell r="K20">
            <v>0</v>
          </cell>
          <cell r="L20">
            <v>0</v>
          </cell>
          <cell r="M20">
            <v>0</v>
          </cell>
          <cell r="O20">
            <v>0</v>
          </cell>
        </row>
        <row r="21">
          <cell r="I21">
            <v>0</v>
          </cell>
          <cell r="L21">
            <v>0</v>
          </cell>
          <cell r="M21">
            <v>0</v>
          </cell>
          <cell r="O21">
            <v>0</v>
          </cell>
        </row>
        <row r="22">
          <cell r="I22">
            <v>0</v>
          </cell>
          <cell r="L22">
            <v>0</v>
          </cell>
          <cell r="M22">
            <v>0</v>
          </cell>
          <cell r="O22">
            <v>0</v>
          </cell>
        </row>
        <row r="23">
          <cell r="I23">
            <v>0</v>
          </cell>
          <cell r="L23">
            <v>0</v>
          </cell>
          <cell r="M23">
            <v>0</v>
          </cell>
          <cell r="O23">
            <v>0</v>
          </cell>
        </row>
        <row r="24">
          <cell r="I24">
            <v>0</v>
          </cell>
          <cell r="L24">
            <v>0</v>
          </cell>
          <cell r="M24">
            <v>0</v>
          </cell>
          <cell r="O24">
            <v>0</v>
          </cell>
        </row>
        <row r="25">
          <cell r="I25">
            <v>0</v>
          </cell>
          <cell r="L25">
            <v>0</v>
          </cell>
          <cell r="M25">
            <v>0</v>
          </cell>
          <cell r="O25">
            <v>0</v>
          </cell>
        </row>
        <row r="26">
          <cell r="H26">
            <v>0</v>
          </cell>
          <cell r="I26">
            <v>0</v>
          </cell>
          <cell r="K26">
            <v>0</v>
          </cell>
          <cell r="L26">
            <v>0</v>
          </cell>
          <cell r="M26">
            <v>0</v>
          </cell>
          <cell r="N26">
            <v>0</v>
          </cell>
          <cell r="O26">
            <v>0</v>
          </cell>
        </row>
        <row r="27">
          <cell r="I27">
            <v>0</v>
          </cell>
          <cell r="L27">
            <v>0</v>
          </cell>
          <cell r="M27">
            <v>0</v>
          </cell>
          <cell r="O27">
            <v>0</v>
          </cell>
        </row>
        <row r="28">
          <cell r="I28">
            <v>0</v>
          </cell>
          <cell r="L28">
            <v>0</v>
          </cell>
          <cell r="M28">
            <v>0</v>
          </cell>
          <cell r="O28">
            <v>0</v>
          </cell>
        </row>
        <row r="29">
          <cell r="I29">
            <v>0</v>
          </cell>
          <cell r="L29">
            <v>0</v>
          </cell>
          <cell r="M29">
            <v>0</v>
          </cell>
          <cell r="O29">
            <v>0</v>
          </cell>
        </row>
        <row r="30">
          <cell r="I30">
            <v>0</v>
          </cell>
          <cell r="L30">
            <v>0</v>
          </cell>
          <cell r="M30">
            <v>0</v>
          </cell>
          <cell r="O30">
            <v>0</v>
          </cell>
        </row>
        <row r="31">
          <cell r="I31">
            <v>0</v>
          </cell>
          <cell r="L31">
            <v>0</v>
          </cell>
          <cell r="M31">
            <v>0</v>
          </cell>
          <cell r="O31">
            <v>0</v>
          </cell>
        </row>
        <row r="32">
          <cell r="H32">
            <v>0</v>
          </cell>
          <cell r="I32">
            <v>0</v>
          </cell>
          <cell r="K32">
            <v>0</v>
          </cell>
          <cell r="L32">
            <v>0</v>
          </cell>
          <cell r="M32">
            <v>0</v>
          </cell>
          <cell r="N32">
            <v>0</v>
          </cell>
          <cell r="O32">
            <v>0</v>
          </cell>
        </row>
        <row r="33">
          <cell r="I33">
            <v>0</v>
          </cell>
          <cell r="L33">
            <v>0</v>
          </cell>
          <cell r="M33">
            <v>0</v>
          </cell>
          <cell r="O33">
            <v>0</v>
          </cell>
        </row>
        <row r="34">
          <cell r="I34">
            <v>0</v>
          </cell>
          <cell r="L34">
            <v>0</v>
          </cell>
          <cell r="M34">
            <v>0</v>
          </cell>
          <cell r="O34">
            <v>0</v>
          </cell>
        </row>
        <row r="35">
          <cell r="I35">
            <v>0</v>
          </cell>
          <cell r="L35">
            <v>0</v>
          </cell>
          <cell r="M35">
            <v>0</v>
          </cell>
          <cell r="O35">
            <v>0</v>
          </cell>
        </row>
        <row r="36">
          <cell r="I36">
            <v>0</v>
          </cell>
          <cell r="L36">
            <v>0</v>
          </cell>
          <cell r="M36">
            <v>0</v>
          </cell>
          <cell r="O36">
            <v>0</v>
          </cell>
        </row>
        <row r="37">
          <cell r="I37">
            <v>0</v>
          </cell>
          <cell r="L37">
            <v>0</v>
          </cell>
          <cell r="M37">
            <v>0</v>
          </cell>
          <cell r="O37">
            <v>0</v>
          </cell>
        </row>
        <row r="38">
          <cell r="H38">
            <v>0</v>
          </cell>
          <cell r="I38">
            <v>0</v>
          </cell>
          <cell r="K38">
            <v>0</v>
          </cell>
          <cell r="L38">
            <v>0</v>
          </cell>
          <cell r="M38">
            <v>0</v>
          </cell>
          <cell r="O38">
            <v>0</v>
          </cell>
        </row>
        <row r="39">
          <cell r="I39">
            <v>0</v>
          </cell>
          <cell r="L39">
            <v>0</v>
          </cell>
          <cell r="M39">
            <v>0</v>
          </cell>
          <cell r="O39">
            <v>0</v>
          </cell>
        </row>
        <row r="40">
          <cell r="I40">
            <v>0</v>
          </cell>
          <cell r="L40">
            <v>0</v>
          </cell>
          <cell r="M40">
            <v>0</v>
          </cell>
          <cell r="O40">
            <v>0</v>
          </cell>
        </row>
        <row r="41">
          <cell r="I41">
            <v>0</v>
          </cell>
          <cell r="L41">
            <v>0</v>
          </cell>
          <cell r="M41">
            <v>0</v>
          </cell>
          <cell r="O41">
            <v>0</v>
          </cell>
        </row>
        <row r="42">
          <cell r="I42">
            <v>0</v>
          </cell>
          <cell r="L42">
            <v>0</v>
          </cell>
          <cell r="M42">
            <v>0</v>
          </cell>
          <cell r="O42">
            <v>0</v>
          </cell>
        </row>
        <row r="43">
          <cell r="I43">
            <v>0</v>
          </cell>
          <cell r="L43">
            <v>0</v>
          </cell>
          <cell r="M43">
            <v>0</v>
          </cell>
          <cell r="O43">
            <v>0</v>
          </cell>
        </row>
        <row r="44">
          <cell r="H44">
            <v>0</v>
          </cell>
          <cell r="I44">
            <v>0</v>
          </cell>
          <cell r="K44">
            <v>0</v>
          </cell>
          <cell r="L44">
            <v>0</v>
          </cell>
          <cell r="M44">
            <v>0</v>
          </cell>
          <cell r="O44">
            <v>0</v>
          </cell>
        </row>
        <row r="45">
          <cell r="I45">
            <v>0</v>
          </cell>
          <cell r="L45">
            <v>0</v>
          </cell>
          <cell r="M45">
            <v>0</v>
          </cell>
          <cell r="O45">
            <v>0</v>
          </cell>
        </row>
        <row r="46">
          <cell r="I46">
            <v>0</v>
          </cell>
          <cell r="L46">
            <v>0</v>
          </cell>
          <cell r="M46">
            <v>0</v>
          </cell>
          <cell r="O46">
            <v>0</v>
          </cell>
        </row>
        <row r="47">
          <cell r="I47">
            <v>0</v>
          </cell>
          <cell r="L47">
            <v>0</v>
          </cell>
          <cell r="M47">
            <v>0</v>
          </cell>
          <cell r="O47">
            <v>0</v>
          </cell>
        </row>
        <row r="48">
          <cell r="I48">
            <v>0</v>
          </cell>
          <cell r="L48">
            <v>0</v>
          </cell>
          <cell r="M48">
            <v>0</v>
          </cell>
          <cell r="O48">
            <v>0</v>
          </cell>
        </row>
        <row r="49">
          <cell r="I49">
            <v>0</v>
          </cell>
          <cell r="L49">
            <v>0</v>
          </cell>
          <cell r="M49">
            <v>0</v>
          </cell>
          <cell r="O49">
            <v>0</v>
          </cell>
        </row>
        <row r="51">
          <cell r="F51">
            <v>0</v>
          </cell>
          <cell r="G51">
            <v>0</v>
          </cell>
          <cell r="H51">
            <v>0</v>
          </cell>
          <cell r="I51">
            <v>0</v>
          </cell>
          <cell r="K51">
            <v>0</v>
          </cell>
          <cell r="L51">
            <v>0</v>
          </cell>
          <cell r="M51">
            <v>0</v>
          </cell>
          <cell r="N51">
            <v>0</v>
          </cell>
          <cell r="O51">
            <v>0</v>
          </cell>
        </row>
        <row r="52">
          <cell r="F52">
            <v>0</v>
          </cell>
          <cell r="G52">
            <v>0</v>
          </cell>
          <cell r="H52">
            <v>0</v>
          </cell>
          <cell r="I52">
            <v>0</v>
          </cell>
          <cell r="K52">
            <v>0</v>
          </cell>
          <cell r="L52">
            <v>0</v>
          </cell>
          <cell r="M52">
            <v>0</v>
          </cell>
          <cell r="N52">
            <v>0</v>
          </cell>
          <cell r="O52">
            <v>0</v>
          </cell>
        </row>
        <row r="53">
          <cell r="H53">
            <v>0</v>
          </cell>
          <cell r="I53">
            <v>0</v>
          </cell>
          <cell r="K53">
            <v>0</v>
          </cell>
          <cell r="L53">
            <v>0</v>
          </cell>
          <cell r="M53">
            <v>0</v>
          </cell>
          <cell r="O53">
            <v>0</v>
          </cell>
        </row>
        <row r="54">
          <cell r="I54">
            <v>0</v>
          </cell>
          <cell r="L54">
            <v>0</v>
          </cell>
          <cell r="M54">
            <v>0</v>
          </cell>
          <cell r="O54">
            <v>0</v>
          </cell>
        </row>
        <row r="55">
          <cell r="I55">
            <v>0</v>
          </cell>
          <cell r="L55">
            <v>0</v>
          </cell>
          <cell r="M55">
            <v>0</v>
          </cell>
          <cell r="O55">
            <v>0</v>
          </cell>
        </row>
        <row r="56">
          <cell r="I56">
            <v>0</v>
          </cell>
          <cell r="L56">
            <v>0</v>
          </cell>
          <cell r="M56">
            <v>0</v>
          </cell>
          <cell r="O56">
            <v>0</v>
          </cell>
        </row>
        <row r="57">
          <cell r="I57">
            <v>0</v>
          </cell>
          <cell r="L57">
            <v>0</v>
          </cell>
          <cell r="M57">
            <v>0</v>
          </cell>
          <cell r="O57">
            <v>0</v>
          </cell>
        </row>
        <row r="58">
          <cell r="I58">
            <v>0</v>
          </cell>
          <cell r="L58">
            <v>0</v>
          </cell>
          <cell r="M58">
            <v>0</v>
          </cell>
          <cell r="O58">
            <v>0</v>
          </cell>
        </row>
        <row r="59">
          <cell r="H59">
            <v>0</v>
          </cell>
          <cell r="I59">
            <v>0</v>
          </cell>
          <cell r="K59">
            <v>0</v>
          </cell>
          <cell r="L59">
            <v>0</v>
          </cell>
          <cell r="M59">
            <v>0</v>
          </cell>
          <cell r="O59">
            <v>0</v>
          </cell>
        </row>
        <row r="60">
          <cell r="I60">
            <v>0</v>
          </cell>
          <cell r="L60">
            <v>0</v>
          </cell>
          <cell r="M60">
            <v>0</v>
          </cell>
          <cell r="O60">
            <v>0</v>
          </cell>
        </row>
        <row r="61">
          <cell r="I61">
            <v>0</v>
          </cell>
          <cell r="L61">
            <v>0</v>
          </cell>
          <cell r="M61">
            <v>0</v>
          </cell>
          <cell r="O61">
            <v>0</v>
          </cell>
        </row>
        <row r="62">
          <cell r="I62">
            <v>0</v>
          </cell>
          <cell r="L62">
            <v>0</v>
          </cell>
          <cell r="M62">
            <v>0</v>
          </cell>
          <cell r="O62">
            <v>0</v>
          </cell>
        </row>
        <row r="63">
          <cell r="I63">
            <v>0</v>
          </cell>
          <cell r="L63">
            <v>0</v>
          </cell>
          <cell r="M63">
            <v>0</v>
          </cell>
          <cell r="O63">
            <v>0</v>
          </cell>
        </row>
        <row r="64">
          <cell r="I64">
            <v>0</v>
          </cell>
          <cell r="L64">
            <v>0</v>
          </cell>
          <cell r="M64">
            <v>0</v>
          </cell>
          <cell r="O64">
            <v>0</v>
          </cell>
        </row>
        <row r="65">
          <cell r="H65">
            <v>0</v>
          </cell>
          <cell r="I65">
            <v>0</v>
          </cell>
          <cell r="K65">
            <v>0</v>
          </cell>
          <cell r="L65">
            <v>0</v>
          </cell>
          <cell r="M65">
            <v>0</v>
          </cell>
          <cell r="N65">
            <v>0</v>
          </cell>
          <cell r="O65">
            <v>0</v>
          </cell>
        </row>
        <row r="66">
          <cell r="I66">
            <v>0</v>
          </cell>
          <cell r="L66">
            <v>0</v>
          </cell>
          <cell r="M66">
            <v>0</v>
          </cell>
          <cell r="O66">
            <v>0</v>
          </cell>
        </row>
        <row r="67">
          <cell r="I67">
            <v>0</v>
          </cell>
          <cell r="L67">
            <v>0</v>
          </cell>
          <cell r="M67">
            <v>0</v>
          </cell>
          <cell r="O67">
            <v>0</v>
          </cell>
        </row>
        <row r="68">
          <cell r="I68">
            <v>0</v>
          </cell>
          <cell r="L68">
            <v>0</v>
          </cell>
          <cell r="M68">
            <v>0</v>
          </cell>
          <cell r="O68">
            <v>0</v>
          </cell>
        </row>
        <row r="69">
          <cell r="I69">
            <v>0</v>
          </cell>
          <cell r="L69">
            <v>0</v>
          </cell>
          <cell r="M69">
            <v>0</v>
          </cell>
          <cell r="O69">
            <v>0</v>
          </cell>
        </row>
        <row r="70">
          <cell r="I70">
            <v>0</v>
          </cell>
          <cell r="L70">
            <v>0</v>
          </cell>
          <cell r="M70">
            <v>0</v>
          </cell>
          <cell r="O70">
            <v>0</v>
          </cell>
        </row>
        <row r="71">
          <cell r="H71">
            <v>0</v>
          </cell>
          <cell r="I71">
            <v>0</v>
          </cell>
          <cell r="K71">
            <v>0</v>
          </cell>
          <cell r="L71">
            <v>0</v>
          </cell>
          <cell r="M71">
            <v>0</v>
          </cell>
          <cell r="N71">
            <v>0</v>
          </cell>
          <cell r="O71">
            <v>0</v>
          </cell>
        </row>
        <row r="72">
          <cell r="I72">
            <v>0</v>
          </cell>
          <cell r="L72">
            <v>0</v>
          </cell>
          <cell r="M72">
            <v>0</v>
          </cell>
          <cell r="O72">
            <v>0</v>
          </cell>
        </row>
        <row r="73">
          <cell r="I73">
            <v>0</v>
          </cell>
          <cell r="L73">
            <v>0</v>
          </cell>
          <cell r="M73">
            <v>0</v>
          </cell>
          <cell r="O73">
            <v>0</v>
          </cell>
        </row>
        <row r="74">
          <cell r="I74">
            <v>0</v>
          </cell>
          <cell r="L74">
            <v>0</v>
          </cell>
          <cell r="M74">
            <v>0</v>
          </cell>
          <cell r="O74">
            <v>0</v>
          </cell>
        </row>
        <row r="75">
          <cell r="I75">
            <v>0</v>
          </cell>
          <cell r="L75">
            <v>0</v>
          </cell>
          <cell r="M75">
            <v>0</v>
          </cell>
          <cell r="O75">
            <v>0</v>
          </cell>
        </row>
        <row r="76">
          <cell r="I76">
            <v>0</v>
          </cell>
          <cell r="L76">
            <v>0</v>
          </cell>
          <cell r="M76">
            <v>0</v>
          </cell>
          <cell r="O76">
            <v>0</v>
          </cell>
        </row>
        <row r="77">
          <cell r="H77">
            <v>0</v>
          </cell>
          <cell r="I77">
            <v>0</v>
          </cell>
          <cell r="K77">
            <v>0</v>
          </cell>
          <cell r="L77">
            <v>0</v>
          </cell>
          <cell r="M77">
            <v>0</v>
          </cell>
          <cell r="O77">
            <v>0</v>
          </cell>
        </row>
        <row r="78">
          <cell r="I78">
            <v>0</v>
          </cell>
          <cell r="L78">
            <v>0</v>
          </cell>
          <cell r="M78">
            <v>0</v>
          </cell>
          <cell r="O78">
            <v>0</v>
          </cell>
        </row>
        <row r="79">
          <cell r="I79">
            <v>0</v>
          </cell>
          <cell r="L79">
            <v>0</v>
          </cell>
          <cell r="M79">
            <v>0</v>
          </cell>
          <cell r="O79">
            <v>0</v>
          </cell>
        </row>
        <row r="80">
          <cell r="I80">
            <v>0</v>
          </cell>
          <cell r="L80">
            <v>0</v>
          </cell>
          <cell r="M80">
            <v>0</v>
          </cell>
          <cell r="O80">
            <v>0</v>
          </cell>
        </row>
        <row r="81">
          <cell r="I81">
            <v>0</v>
          </cell>
          <cell r="L81">
            <v>0</v>
          </cell>
          <cell r="M81">
            <v>0</v>
          </cell>
          <cell r="O81">
            <v>0</v>
          </cell>
        </row>
        <row r="82">
          <cell r="I82">
            <v>0</v>
          </cell>
          <cell r="L82">
            <v>0</v>
          </cell>
          <cell r="M82">
            <v>0</v>
          </cell>
          <cell r="O82">
            <v>0</v>
          </cell>
        </row>
        <row r="83">
          <cell r="H83">
            <v>0</v>
          </cell>
          <cell r="I83">
            <v>0</v>
          </cell>
          <cell r="K83">
            <v>0</v>
          </cell>
          <cell r="L83">
            <v>0</v>
          </cell>
          <cell r="M83">
            <v>0</v>
          </cell>
          <cell r="O83">
            <v>0</v>
          </cell>
        </row>
        <row r="84">
          <cell r="I84">
            <v>0</v>
          </cell>
          <cell r="L84">
            <v>0</v>
          </cell>
          <cell r="M84">
            <v>0</v>
          </cell>
          <cell r="O84">
            <v>0</v>
          </cell>
        </row>
        <row r="85">
          <cell r="I85">
            <v>0</v>
          </cell>
          <cell r="L85">
            <v>0</v>
          </cell>
          <cell r="M85">
            <v>0</v>
          </cell>
          <cell r="O85">
            <v>0</v>
          </cell>
        </row>
        <row r="86">
          <cell r="I86">
            <v>0</v>
          </cell>
          <cell r="L86">
            <v>0</v>
          </cell>
          <cell r="M86">
            <v>0</v>
          </cell>
          <cell r="O86">
            <v>0</v>
          </cell>
        </row>
        <row r="87">
          <cell r="I87">
            <v>0</v>
          </cell>
          <cell r="L87">
            <v>0</v>
          </cell>
          <cell r="M87">
            <v>0</v>
          </cell>
          <cell r="O87">
            <v>0</v>
          </cell>
        </row>
        <row r="88">
          <cell r="I88">
            <v>0</v>
          </cell>
          <cell r="L88">
            <v>0</v>
          </cell>
          <cell r="M88">
            <v>0</v>
          </cell>
          <cell r="O88">
            <v>0</v>
          </cell>
        </row>
      </sheetData>
      <sheetData sheetId="22"/>
      <sheetData sheetId="23"/>
      <sheetData sheetId="24"/>
      <sheetData sheetId="25"/>
      <sheetData sheetId="26"/>
      <sheetData sheetId="27"/>
      <sheetData sheetId="28"/>
      <sheetData sheetId="29"/>
      <sheetData sheetId="30"/>
      <sheetData sheetId="31">
        <row r="6">
          <cell r="C6" t="str">
            <v>Введите название региона</v>
          </cell>
          <cell r="K6" t="str">
            <v>Предложение организации</v>
          </cell>
        </row>
        <row r="7">
          <cell r="C7" t="str">
            <v>Агинский Бурятский автономный округ</v>
          </cell>
          <cell r="K7" t="str">
            <v>Предложение регионального регулятора</v>
          </cell>
        </row>
        <row r="8">
          <cell r="C8" t="str">
            <v>Алтайский край</v>
          </cell>
          <cell r="K8" t="str">
            <v>Сводный по региону</v>
          </cell>
        </row>
        <row r="9">
          <cell r="C9" t="str">
            <v>Амурская область</v>
          </cell>
        </row>
        <row r="10">
          <cell r="C10" t="str">
            <v>Архангельская область</v>
          </cell>
        </row>
        <row r="11">
          <cell r="C11" t="str">
            <v>Астраханская область</v>
          </cell>
        </row>
        <row r="12">
          <cell r="C12" t="str">
            <v>г.Байконур</v>
          </cell>
        </row>
        <row r="13">
          <cell r="C13" t="str">
            <v>Белгородская область</v>
          </cell>
        </row>
        <row r="14">
          <cell r="C14" t="str">
            <v>Брянская область</v>
          </cell>
        </row>
        <row r="15">
          <cell r="C15" t="str">
            <v>Владимирская область</v>
          </cell>
        </row>
        <row r="16">
          <cell r="C16" t="str">
            <v>Волгоградская область</v>
          </cell>
        </row>
        <row r="17">
          <cell r="C17" t="str">
            <v>Вологодская область</v>
          </cell>
        </row>
        <row r="18">
          <cell r="C18" t="str">
            <v>Воронежская область</v>
          </cell>
        </row>
        <row r="19">
          <cell r="C19" t="str">
            <v>Еврейская автономная область</v>
          </cell>
        </row>
        <row r="20">
          <cell r="C20" t="str">
            <v>Ивановская область</v>
          </cell>
        </row>
        <row r="21">
          <cell r="C21" t="str">
            <v>Иркутская область</v>
          </cell>
        </row>
        <row r="22">
          <cell r="C22" t="str">
            <v>Кабардино-Балкарская республика</v>
          </cell>
        </row>
        <row r="23">
          <cell r="C23" t="str">
            <v>Калининградская область</v>
          </cell>
        </row>
        <row r="24">
          <cell r="C24" t="str">
            <v>Калужская область</v>
          </cell>
        </row>
        <row r="25">
          <cell r="C25" t="str">
            <v>Камчатская область</v>
          </cell>
        </row>
        <row r="26">
          <cell r="C26" t="str">
            <v>Карачаево-Черкесская республика</v>
          </cell>
        </row>
        <row r="27">
          <cell r="C27" t="str">
            <v>Кемеровская область</v>
          </cell>
        </row>
        <row r="28">
          <cell r="C28" t="str">
            <v>Кировская область</v>
          </cell>
        </row>
        <row r="29">
          <cell r="C29" t="str">
            <v>Корякский автономный округ</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г.Москва</v>
          </cell>
        </row>
        <row r="39">
          <cell r="C39" t="str">
            <v>Московская область</v>
          </cell>
        </row>
        <row r="40">
          <cell r="C40" t="str">
            <v>Мурманская область</v>
          </cell>
        </row>
        <row r="41">
          <cell r="C41" t="str">
            <v>Ненецкий автономный округ</v>
          </cell>
        </row>
        <row r="42">
          <cell r="C42" t="str">
            <v>Нижегородская область</v>
          </cell>
        </row>
        <row r="43">
          <cell r="C43" t="str">
            <v>Новгородская область</v>
          </cell>
        </row>
        <row r="44">
          <cell r="C44" t="str">
            <v>Новосибирская область</v>
          </cell>
        </row>
        <row r="45">
          <cell r="C45" t="str">
            <v>Омская область</v>
          </cell>
        </row>
        <row r="46">
          <cell r="C46" t="str">
            <v>Оренбургская область</v>
          </cell>
        </row>
        <row r="47">
          <cell r="C47" t="str">
            <v>Орловская область</v>
          </cell>
        </row>
        <row r="48">
          <cell r="C48" t="str">
            <v>Пензенская область</v>
          </cell>
        </row>
        <row r="49">
          <cell r="C49" t="str">
            <v>Пермский край</v>
          </cell>
        </row>
        <row r="50">
          <cell r="C50" t="str">
            <v>Приморский край</v>
          </cell>
        </row>
        <row r="51">
          <cell r="C51" t="str">
            <v>Псковская область</v>
          </cell>
        </row>
        <row r="52">
          <cell r="C52" t="str">
            <v>Республика Адыгея</v>
          </cell>
        </row>
        <row r="53">
          <cell r="C53" t="str">
            <v>Республика Алтай</v>
          </cell>
        </row>
        <row r="54">
          <cell r="C54" t="str">
            <v>Республика Башкортостан</v>
          </cell>
        </row>
        <row r="55">
          <cell r="C55" t="str">
            <v>Республика Бурятия</v>
          </cell>
        </row>
        <row r="56">
          <cell r="C56" t="str">
            <v>Республика Дагестан</v>
          </cell>
        </row>
        <row r="57">
          <cell r="C57" t="str">
            <v>Республика Ингушетия</v>
          </cell>
        </row>
        <row r="58">
          <cell r="C58" t="str">
            <v>Республика Калмыкия</v>
          </cell>
        </row>
        <row r="59">
          <cell r="C59" t="str">
            <v>Республика Карелия</v>
          </cell>
        </row>
        <row r="60">
          <cell r="C60" t="str">
            <v>Республика Коми</v>
          </cell>
        </row>
        <row r="61">
          <cell r="C61" t="str">
            <v>Республика Марий Эл</v>
          </cell>
        </row>
        <row r="62">
          <cell r="C62" t="str">
            <v>Республика Мордовия</v>
          </cell>
        </row>
        <row r="63">
          <cell r="C63" t="str">
            <v>Республика Саха (Якутия)</v>
          </cell>
        </row>
        <row r="64">
          <cell r="C64" t="str">
            <v>Республика Северная Осетия-Алания</v>
          </cell>
        </row>
        <row r="65">
          <cell r="C65" t="str">
            <v>Республика Татарстан</v>
          </cell>
        </row>
        <row r="66">
          <cell r="C66" t="str">
            <v>Республика Тыва</v>
          </cell>
        </row>
        <row r="67">
          <cell r="C67" t="str">
            <v>Республика Хакасия</v>
          </cell>
        </row>
        <row r="68">
          <cell r="C68" t="str">
            <v>Ростовская область</v>
          </cell>
        </row>
        <row r="69">
          <cell r="C69" t="str">
            <v>Рязанская область</v>
          </cell>
        </row>
        <row r="70">
          <cell r="C70" t="str">
            <v>Самарская область</v>
          </cell>
        </row>
        <row r="71">
          <cell r="C71" t="str">
            <v>г.Санкт-Петербург</v>
          </cell>
        </row>
        <row r="72">
          <cell r="C72" t="str">
            <v>Саратовская область</v>
          </cell>
        </row>
        <row r="73">
          <cell r="C73" t="str">
            <v>Сахалинская область</v>
          </cell>
        </row>
        <row r="74">
          <cell r="C74" t="str">
            <v>Свердловская область</v>
          </cell>
        </row>
        <row r="75">
          <cell r="C75" t="str">
            <v>Смоленская область</v>
          </cell>
        </row>
        <row r="76">
          <cell r="C76" t="str">
            <v>Ставропольский край</v>
          </cell>
        </row>
        <row r="77">
          <cell r="C77" t="str">
            <v>Тамбовская область</v>
          </cell>
        </row>
        <row r="78">
          <cell r="C78" t="str">
            <v>Тверская область</v>
          </cell>
        </row>
        <row r="79">
          <cell r="C79" t="str">
            <v>Томская область</v>
          </cell>
        </row>
        <row r="80">
          <cell r="C80" t="str">
            <v>Тульская область</v>
          </cell>
        </row>
        <row r="81">
          <cell r="C81" t="str">
            <v>Тюменская область</v>
          </cell>
        </row>
        <row r="82">
          <cell r="C82" t="str">
            <v>Удмуртская республика</v>
          </cell>
        </row>
        <row r="83">
          <cell r="C83" t="str">
            <v>Ульяновская область</v>
          </cell>
        </row>
        <row r="84">
          <cell r="C84" t="str">
            <v>Усть-Ордынский Бурятский автономный округ</v>
          </cell>
        </row>
        <row r="85">
          <cell r="C85" t="str">
            <v>Хабаровский край</v>
          </cell>
        </row>
        <row r="86">
          <cell r="C86" t="str">
            <v>Ханты-Мансийский автономный округ</v>
          </cell>
        </row>
        <row r="87">
          <cell r="C87" t="str">
            <v>Челябинская область</v>
          </cell>
        </row>
        <row r="88">
          <cell r="C88" t="str">
            <v>Чеченская республика</v>
          </cell>
        </row>
        <row r="89">
          <cell r="C89" t="str">
            <v>Читинская область</v>
          </cell>
        </row>
        <row r="90">
          <cell r="C90" t="str">
            <v>Чувашская республика</v>
          </cell>
        </row>
        <row r="91">
          <cell r="C91" t="str">
            <v>Чукотский автономный округ</v>
          </cell>
        </row>
        <row r="92">
          <cell r="C92" t="str">
            <v>Ямало-Ненецкий автономный округ</v>
          </cell>
        </row>
        <row r="93">
          <cell r="C93" t="str">
            <v>Ярославская область</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s>
    <sheetDataSet>
      <sheetData sheetId="0" refreshError="1"/>
      <sheetData sheetId="1" refreshError="1"/>
      <sheetData sheetId="2">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TEHSHEET"/>
      <sheetName val="Топливо2009"/>
      <sheetName val="2009"/>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FES"/>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_x0018_O???"/>
      <sheetName val="TSheet"/>
      <sheetName val="Титульный"/>
      <sheetName val="35998"/>
      <sheetName val="44"/>
      <sheetName val="92"/>
      <sheetName val="94"/>
      <sheetName val="97"/>
      <sheetName val="Отчет"/>
      <sheetName val="НЕДЕЛИ"/>
      <sheetName val="реализация⼘6㮧疽М"/>
      <sheetName val="_x0018_O_x0000_"/>
      <sheetName val="Расчёт"/>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
      <sheetName val="5"/>
      <sheetName val="P2.2"/>
      <sheetName val="14б ДПН отчет"/>
      <sheetName val="16а Сводный анализ"/>
      <sheetName val="_x0018_O"/>
      <sheetName val="_x0018_O?"/>
      <sheetName val="Таб1.1"/>
      <sheetName val="ПС 110 кВ №13 А"/>
      <sheetName val="Гр5(о)"/>
      <sheetName val="17"/>
      <sheetName val="Ф-1 (для АО-энерго)"/>
      <sheetName val="Ф-2 (для АО-энерго)"/>
      <sheetName val="свод"/>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ow r="8">
          <cell r="D8">
            <v>15739</v>
          </cell>
        </row>
      </sheetData>
      <sheetData sheetId="134">
        <row r="8">
          <cell r="D8">
            <v>15739</v>
          </cell>
        </row>
      </sheetData>
      <sheetData sheetId="135">
        <row r="8">
          <cell r="D8">
            <v>15739</v>
          </cell>
        </row>
      </sheetData>
      <sheetData sheetId="136" refreshError="1"/>
      <sheetData sheetId="137" refreshError="1"/>
      <sheetData sheetId="138" refreshError="1"/>
      <sheetData sheetId="139"/>
      <sheetData sheetId="140"/>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ow r="15">
          <cell r="F15" t="str">
            <v>План движения потоков наличности ОАО "Ленэнерго" на 4 квартал 2012 года</v>
          </cell>
        </row>
      </sheetData>
      <sheetData sheetId="261" refreshError="1"/>
      <sheetData sheetId="262" refreshError="1"/>
      <sheetData sheetId="263">
        <row r="10">
          <cell r="D10" t="str">
            <v xml:space="preserve">                                                                                                                                                                                                                 </v>
          </cell>
        </row>
      </sheetData>
      <sheetData sheetId="264" refreshError="1"/>
      <sheetData sheetId="265">
        <row r="10">
          <cell r="D10" t="str">
            <v xml:space="preserve">                                                                                                                                                                                                                 </v>
          </cell>
        </row>
      </sheetData>
      <sheetData sheetId="266" refreshError="1"/>
      <sheetData sheetId="267" refreshError="1"/>
      <sheetData sheetId="268" refreshError="1"/>
      <sheetData sheetId="269"/>
      <sheetData sheetId="270"/>
      <sheetData sheetId="271" refreshError="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Сведения"/>
      <sheetName val="9. Смета затрат"/>
      <sheetName val="SET"/>
      <sheetName val="Детали_Смета"/>
      <sheetName val="Детали_Прочие"/>
      <sheetName val="ИТ-бюджет"/>
      <sheetName val="18 Оптимизация АУР"/>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Списки"/>
      <sheetName val="共機J"/>
      <sheetName val="Смета расходов_2016г"/>
      <sheetName val="8_для ПЗ"/>
      <sheetName val="10_для ПЗ"/>
      <sheetName val="АНАЛИТИКА"/>
      <sheetName val="Кубаньэнерго"/>
      <sheetName val="Сеть2"/>
      <sheetName val="Сеть3"/>
      <sheetName val="Сбыт"/>
      <sheetName val="Группа_всего"/>
      <sheetName val="НЕПРОФ_свод_2015факт"/>
      <sheetName val="A"/>
      <sheetName val="Пламя"/>
      <sheetName val="Энергетик"/>
      <sheetName val="Энергосервис"/>
      <sheetName val="Генерация_4"/>
      <sheetName val="Z"/>
      <sheetName val="ОПисание"/>
      <sheetName val="Ф1_Группа_6м2015"/>
      <sheetName val="Ф2_Группа_6м2015"/>
      <sheetName val="Ф1_Свод_6м2015"/>
      <sheetName val="Ф2_Свод_6м2015"/>
      <sheetName val="Ф1_Группа_2014"/>
      <sheetName val="Ф2_Группа_2014"/>
      <sheetName val="ВХО"/>
      <sheetName val="КК"/>
      <sheetName val="Прогнозный баланс"/>
      <sheetName val="ОФР"/>
      <sheetName val="Ф1_S901"/>
      <sheetName val="Ф2_S901"/>
      <sheetName val="Ф1_S905"/>
      <sheetName val="Ф2_S905"/>
      <sheetName val="Ф1_S903"/>
      <sheetName val="Ф2_S903"/>
      <sheetName val="Ф1_S902"/>
      <sheetName val="Ф2_S902"/>
      <sheetName val="Ф1_S904"/>
      <sheetName val="Ф2_S904"/>
      <sheetName val="Ф1_S301"/>
      <sheetName val="Ф1_S305"/>
      <sheetName val="Ф1_S304"/>
      <sheetName val="Ф2_351"/>
      <sheetName val="Ф1_1"/>
      <sheetName val="Ф1_2"/>
      <sheetName val="Ф1_3"/>
      <sheetName val="Ф1_4"/>
      <sheetName val="Ф1_5"/>
      <sheetName val="Ф2_1"/>
      <sheetName val="Ф2_2"/>
      <sheetName val="Ф2_3"/>
      <sheetName val="Ф2_4"/>
      <sheetName val="Ф2_5"/>
      <sheetName val="4.Баланс эм"/>
      <sheetName val="5.Производство"/>
      <sheetName val="6.Топливо"/>
      <sheetName val="7.ИПР"/>
      <sheetName val="8. Затраты на персонал"/>
      <sheetName val="9.ОФР"/>
      <sheetName val="10. Смета затрат"/>
      <sheetName val="11. БДР"/>
      <sheetName val="13.Прогнозный баланс"/>
      <sheetName val="14.ПУЭ"/>
      <sheetName val="Сн.ОР (мощн.)"/>
      <sheetName val="ЛистИнформации"/>
      <sheetName val="Информация"/>
      <sheetName val="Ф1"/>
      <sheetName val="Ф2"/>
      <sheetName val="Ф3 Приток"/>
      <sheetName val="BExRepositorySheet"/>
      <sheetName val="Ф3 Отток"/>
      <sheetName val="Ф4 Приток"/>
      <sheetName val="Ф4 Отток"/>
      <sheetName val="Ф5 Приток"/>
      <sheetName val="Ф5 Отток"/>
      <sheetName val="Ф6 Приток"/>
      <sheetName val="Ф6 Отток"/>
      <sheetName val="Ф6а Приток"/>
      <sheetName val="Ф6а Отток"/>
      <sheetName val="Реализация"/>
      <sheetName val="Ф3 Титул"/>
      <sheetName val="Ф4 Титул"/>
      <sheetName val="Ф5 Титул"/>
      <sheetName val="Ф6 Титул"/>
      <sheetName val="Протокол"/>
      <sheetName val="Титул (филиал)"/>
      <sheetName val="9.1. Смета затрат"/>
      <sheetName val="9.2. Прочие ДиР"/>
      <sheetName val="14. Снижение ОР"/>
      <sheetName val="списание"/>
      <sheetName val="ОТЭП 2017"/>
      <sheetName val="ОТ и ТБ"/>
      <sheetName val="АХО"/>
      <sheetName val="АХО аренда 2017"/>
      <sheetName val="ОБУ"/>
      <sheetName val="ОК"/>
      <sheetName val="Пишванова"/>
      <sheetName val="ООиРР"/>
      <sheetName val="СМИ"/>
      <sheetName val="ОИТ"/>
      <sheetName val="ОХРАНА"/>
      <sheetName val="Юр.отдел"/>
      <sheetName val="Почтово-телеграфные"/>
      <sheetName val="Услуги по сбору платкжкй"/>
      <sheetName val="Зар.плата"/>
      <sheetName val="% к уплате"/>
      <sheetName val="Страхование от НС"/>
      <sheetName val="Страх. имущества"/>
      <sheetName val="ОСАГО"/>
      <sheetName val="амортизация"/>
      <sheetName val="прочая выручка"/>
      <sheetName val="Гр5(о)"/>
      <sheetName val="Смета расходов_2018г"/>
      <sheetName val="10.2_для ПЗ"/>
      <sheetName val="OPEX_расш"/>
      <sheetName val="Финмодель 2017"/>
      <sheetName val="Финмодель 2018 (1)"/>
      <sheetName val="Финмодель 2018 (2)"/>
      <sheetName val="Финмодель 2018 (3)"/>
      <sheetName val="Финмодель 2018 (4)"/>
      <sheetName val="Финмодель 2018"/>
      <sheetName val="Финмодель 2019"/>
      <sheetName val="Финмодель 2020"/>
      <sheetName val="Финмодель 2021"/>
      <sheetName val="Финмодель 2022"/>
      <sheetName val="Финмодель 2023"/>
      <sheetName val="10. БДР (МРСК)"/>
      <sheetName val="11.БДДС (МРСК)"/>
      <sheetName val="12.Прогнозный баланс (МРСК)"/>
      <sheetName val="11.БДДС (КОРРЕК 2)"/>
      <sheetName val="12.Прогнозный баланс (КОРРЕК 2)"/>
      <sheetName val="11.БДДС (ОТКЛОНЕНИЕ)"/>
      <sheetName val="12.Прогнозный баланс (ОТКЛОНЕН)"/>
      <sheetName val="11.БДДС (КОРРЕКТИРОВКА)"/>
      <sheetName val="12.Прогнозный баланс (КОРРЕКТИ)"/>
      <sheetName val="11.БДДС (3100)"/>
      <sheetName val="11.БДДС (3101)"/>
      <sheetName val="11.БДДС (3102)"/>
      <sheetName val="12.Прогнозный баланс (3100)"/>
      <sheetName val="11.БДДС (3200)"/>
      <sheetName val="11.БДДС (3201)"/>
      <sheetName val="11.БДДС (3202)"/>
      <sheetName val="12.Прогнозный баланс (3200)"/>
      <sheetName val="11.БДДС (3600)"/>
      <sheetName val="11.БДДС (3601)"/>
      <sheetName val="11.БДДС (3602)"/>
      <sheetName val="12.Прогнозный баланс (3600)"/>
      <sheetName val="11.БДДС (4400)"/>
      <sheetName val="11.БДДС (4401)"/>
      <sheetName val="11.БДДС (4402)"/>
      <sheetName val="12.Прогнозный баланс (4400)"/>
      <sheetName val="11.БДДС (4600)"/>
      <sheetName val="11.БДДС (4601)"/>
      <sheetName val="11.БДДС (4602)"/>
      <sheetName val="12.Прогнозный баланс (4600)"/>
      <sheetName val="11.БДДС (4800)"/>
      <sheetName val="11.БДДС (4801)"/>
      <sheetName val="11.БДДС (4802)"/>
      <sheetName val="12.Прогнозный баланс (4800)"/>
      <sheetName val="11.БДДС (5700)"/>
      <sheetName val="11.БДДС (5701)"/>
      <sheetName val="11.БДДС (5702)"/>
      <sheetName val="12.Прогнозный баланс (5700)"/>
      <sheetName val="11.БДДС (6700)"/>
      <sheetName val="11.БДДС (6701)"/>
      <sheetName val="11.БДДС (6702)"/>
      <sheetName val="12.Прогнозный баланс (6700)"/>
      <sheetName val="11.БДДС (6800)"/>
      <sheetName val="11.БДДС (6801)"/>
      <sheetName val="11.БДДС (6802)"/>
      <sheetName val="12.Прогнозный баланс (6800)"/>
      <sheetName val="11.БДДС (6900)"/>
      <sheetName val="11.БДДС (6901)"/>
      <sheetName val="11.БДДС (6902)"/>
      <sheetName val="12.Прогнозный баланс (6900)"/>
      <sheetName val="11.БДДС (7600)"/>
      <sheetName val="11.БДДС (7601)"/>
      <sheetName val="11.БДДС (7602)"/>
      <sheetName val="12.Прогнозный баланс (7600)"/>
      <sheetName val="11.БДДС (7700)"/>
      <sheetName val="12.Прогнозный баланс (7700)"/>
      <sheetName val="9. Смета затрат (7700)"/>
      <sheetName val="10. БДР (7700)"/>
      <sheetName val="База распределения управленческ"/>
      <sheetName val="Депозиты"/>
      <sheetName val="11.БДДС (7700)+корр"/>
      <sheetName val="11.БДДС (7700)+корр (2)"/>
      <sheetName val="Возврат Прибыли"/>
      <sheetName val="Изм%"/>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Наименование ЦФО"/>
      <sheetName val="Вл"/>
      <sheetName val="Ив"/>
      <sheetName val="Кл"/>
      <sheetName val="Кр"/>
      <sheetName val="Мр"/>
      <sheetName val="НН"/>
      <sheetName val="Рз"/>
      <sheetName val="Тл"/>
      <sheetName val="Уд"/>
      <sheetName val="Свод филиалы"/>
      <sheetName val="ИА"/>
      <sheetName val="СВОД"/>
      <sheetName val="ФОТ мес."/>
      <sheetName val="Средняя числ-ть"/>
      <sheetName val="Среднеспис. ч-ть"/>
      <sheetName val="Списочная числ-ть"/>
      <sheetName val="Числ-ть Внешний план"/>
      <sheetName val="Сравнение планов"/>
      <sheetName val="ЧЭ"/>
      <sheetName val="ФЭ модель"/>
      <sheetName val="Архэнерго"/>
      <sheetName val="Вологдаэнерго"/>
      <sheetName val="Карелэнерго"/>
      <sheetName val="Колэнерго"/>
      <sheetName val="Комиэнерго"/>
      <sheetName val="Новгородэнерго"/>
      <sheetName val="Псковэнерго"/>
      <sheetName val="База распределения по ВД"/>
      <sheetName val="Выручка"/>
      <sheetName val="Себестоимость"/>
      <sheetName val="Коммерческие расходы"/>
      <sheetName val="Прочие доходы"/>
      <sheetName val="Прочие расходы"/>
      <sheetName val="Управленческие расходы"/>
      <sheetName val="Прибыли и убытки"/>
      <sheetName val="14 директива"/>
      <sheetName val="ФЭМ ДЗО"/>
      <sheetName val="Проверка"/>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cell r="H51">
            <v>102882.23147</v>
          </cell>
          <cell r="I51">
            <v>97259</v>
          </cell>
          <cell r="J51">
            <v>-5623.2314699999988</v>
          </cell>
        </row>
        <row r="52">
          <cell r="C52" t="str">
            <v xml:space="preserve">Максимова Татьяна Викторовна  </v>
          </cell>
          <cell r="D52" t="str">
            <v>(812) 305-10-29</v>
          </cell>
          <cell r="E52">
            <v>0</v>
          </cell>
          <cell r="F52">
            <v>0</v>
          </cell>
          <cell r="G52">
            <v>0</v>
          </cell>
          <cell r="H52">
            <v>1879.9787499999998</v>
          </cell>
          <cell r="I52">
            <v>1962</v>
          </cell>
          <cell r="J52">
            <v>82.021250000000236</v>
          </cell>
        </row>
        <row r="53">
          <cell r="C53" t="str">
            <v>Машнева Антонина Егоровна</v>
          </cell>
          <cell r="D53" t="str">
            <v>(812) 320-22-87 (119)</v>
          </cell>
          <cell r="E53">
            <v>0</v>
          </cell>
          <cell r="F53" t="str">
            <v>mae@mrsksevzap.ru</v>
          </cell>
          <cell r="G53">
            <v>0</v>
          </cell>
          <cell r="H53">
            <v>48766.610393700008</v>
          </cell>
          <cell r="I53">
            <v>54460</v>
          </cell>
          <cell r="J53">
            <v>5693.389606299992</v>
          </cell>
          <cell r="N53">
            <v>0</v>
          </cell>
        </row>
        <row r="54">
          <cell r="C54" t="str">
            <v>Ткаченко Евгения Николаевна</v>
          </cell>
          <cell r="D54" t="str">
            <v>(812) 320-22-87 (237)</v>
          </cell>
          <cell r="E54" t="str">
            <v>71 михалева</v>
          </cell>
          <cell r="F54" t="str">
            <v>ten@mrsksevzap.ru</v>
          </cell>
          <cell r="G54">
            <v>0</v>
          </cell>
          <cell r="H54">
            <v>1488.1353899999999</v>
          </cell>
          <cell r="I54">
            <v>1150</v>
          </cell>
          <cell r="J54">
            <v>-338.13538999999992</v>
          </cell>
          <cell r="K54">
            <v>-0.22722085118881552</v>
          </cell>
          <cell r="N54">
            <v>0</v>
          </cell>
        </row>
        <row r="55">
          <cell r="C55" t="str">
            <v>Поветкина Анаа Александровна</v>
          </cell>
          <cell r="D55" t="str">
            <v>(812) 305-10-67</v>
          </cell>
          <cell r="E55">
            <v>0</v>
          </cell>
          <cell r="F55">
            <v>0</v>
          </cell>
          <cell r="G55">
            <v>0</v>
          </cell>
          <cell r="H55">
            <v>47278.475003700005</v>
          </cell>
          <cell r="I55">
            <v>53310</v>
          </cell>
          <cell r="J55">
            <v>6031.5249962999951</v>
          </cell>
          <cell r="K55">
            <v>0.12757444050020583</v>
          </cell>
          <cell r="N55">
            <v>0</v>
          </cell>
        </row>
        <row r="56">
          <cell r="C56" t="str">
            <v>Крылова Ариадна Александровна</v>
          </cell>
          <cell r="D56" t="str">
            <v>(812) 305-10-42</v>
          </cell>
          <cell r="E56">
            <v>0</v>
          </cell>
          <cell r="F56">
            <v>0</v>
          </cell>
          <cell r="G56">
            <v>0</v>
          </cell>
          <cell r="H56">
            <v>12286.625</v>
          </cell>
          <cell r="I56">
            <v>10690.48</v>
          </cell>
          <cell r="J56">
            <v>-1596.1450000000004</v>
          </cell>
          <cell r="K56">
            <v>-0.12990914917644189</v>
          </cell>
          <cell r="N56">
            <v>0</v>
          </cell>
        </row>
        <row r="57">
          <cell r="C57" t="str">
            <v>Михалева Людмила Юрьевна</v>
          </cell>
          <cell r="D57" t="str">
            <v>(812) 305-10-71</v>
          </cell>
          <cell r="E57">
            <v>0</v>
          </cell>
          <cell r="F57">
            <v>0</v>
          </cell>
          <cell r="G57">
            <v>0</v>
          </cell>
          <cell r="H57">
            <v>4316.4555110000001</v>
          </cell>
          <cell r="I57">
            <v>3730</v>
          </cell>
          <cell r="J57">
            <v>-586.45551100000012</v>
          </cell>
          <cell r="K57">
            <v>-0.13586506556258587</v>
          </cell>
          <cell r="N57">
            <v>0</v>
          </cell>
        </row>
        <row r="58">
          <cell r="C58" t="str">
            <v>Платашкина Вера</v>
          </cell>
          <cell r="D58">
            <v>0</v>
          </cell>
          <cell r="E58" t="str">
            <v>8-911-811-84-49</v>
          </cell>
          <cell r="F58">
            <v>0</v>
          </cell>
          <cell r="G58">
            <v>0</v>
          </cell>
          <cell r="H58">
            <v>4316.4555110000001</v>
          </cell>
          <cell r="I58">
            <v>3730</v>
          </cell>
          <cell r="J58">
            <v>-586.45551100000012</v>
          </cell>
          <cell r="K58">
            <v>-0.13586506556258587</v>
          </cell>
          <cell r="N58">
            <v>0</v>
          </cell>
        </row>
        <row r="59">
          <cell r="C59" t="str">
            <v>Кушнеров Анатолий Валерььевич</v>
          </cell>
          <cell r="D59">
            <v>0</v>
          </cell>
          <cell r="E59" t="str">
            <v>8 (911) 712-24-05</v>
          </cell>
          <cell r="F59" t="str">
            <v>avk@mrsksevzap.ru</v>
          </cell>
          <cell r="G59">
            <v>26131</v>
          </cell>
          <cell r="H59">
            <v>0</v>
          </cell>
          <cell r="I59">
            <v>0</v>
          </cell>
          <cell r="J59">
            <v>0</v>
          </cell>
          <cell r="N59">
            <v>0</v>
          </cell>
        </row>
        <row r="60">
          <cell r="C60" t="str">
            <v>Титов Сергей Геннадьевич</v>
          </cell>
          <cell r="E60" t="str">
            <v>8(911) 140-53-84</v>
          </cell>
          <cell r="F60" t="str">
            <v>titov@mrsksevzap.ru</v>
          </cell>
          <cell r="G60">
            <v>23110</v>
          </cell>
          <cell r="H60">
            <v>0</v>
          </cell>
          <cell r="I60">
            <v>0</v>
          </cell>
          <cell r="J60">
            <v>0</v>
          </cell>
          <cell r="K60">
            <v>0</v>
          </cell>
          <cell r="N60">
            <v>0</v>
          </cell>
        </row>
        <row r="61">
          <cell r="C61">
            <v>0</v>
          </cell>
          <cell r="D61">
            <v>0</v>
          </cell>
          <cell r="E61">
            <v>0</v>
          </cell>
          <cell r="F61">
            <v>0</v>
          </cell>
          <cell r="G61">
            <v>0</v>
          </cell>
          <cell r="H61">
            <v>0</v>
          </cell>
          <cell r="I61">
            <v>0</v>
          </cell>
          <cell r="J61">
            <v>0</v>
          </cell>
          <cell r="K61">
            <v>0</v>
          </cell>
          <cell r="N61">
            <v>0</v>
          </cell>
        </row>
        <row r="62">
          <cell r="C62" t="str">
            <v>Карташова Елена Борисовна</v>
          </cell>
          <cell r="D62" t="str">
            <v>(812) 320-22-87 (127)</v>
          </cell>
          <cell r="E62">
            <v>0</v>
          </cell>
          <cell r="F62" t="str">
            <v/>
          </cell>
          <cell r="G62">
            <v>0</v>
          </cell>
          <cell r="H62">
            <v>308.87059999999997</v>
          </cell>
          <cell r="I62">
            <v>500</v>
          </cell>
          <cell r="J62">
            <v>191.12940000000003</v>
          </cell>
          <cell r="K62">
            <v>0.6188008829587538</v>
          </cell>
          <cell r="N62">
            <v>0</v>
          </cell>
        </row>
        <row r="63">
          <cell r="C63" t="str">
            <v>Анфимов Олег Панфутьевич</v>
          </cell>
          <cell r="D63" t="str">
            <v>(812) 320-22-87 (138)</v>
          </cell>
          <cell r="E63" t="str">
            <v>8-911-712-24-00</v>
          </cell>
          <cell r="F63">
            <v>0</v>
          </cell>
          <cell r="G63">
            <v>0</v>
          </cell>
          <cell r="H63">
            <v>0</v>
          </cell>
          <cell r="I63">
            <v>0</v>
          </cell>
          <cell r="J63">
            <v>0</v>
          </cell>
          <cell r="K63">
            <v>0</v>
          </cell>
          <cell r="N63">
            <v>0</v>
          </cell>
        </row>
        <row r="64">
          <cell r="C64" t="str">
            <v>Факс</v>
          </cell>
          <cell r="D64" t="str">
            <v>(812) 328-06-32</v>
          </cell>
          <cell r="E64">
            <v>0</v>
          </cell>
          <cell r="F64">
            <v>0</v>
          </cell>
          <cell r="G64">
            <v>0</v>
          </cell>
          <cell r="H64">
            <v>308.87059999999997</v>
          </cell>
          <cell r="I64">
            <v>500</v>
          </cell>
          <cell r="J64">
            <v>191.12940000000003</v>
          </cell>
          <cell r="K64">
            <v>0.6188008829587538</v>
          </cell>
          <cell r="N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cell r="H66">
            <v>204029.35235716437</v>
          </cell>
          <cell r="I66">
            <v>212427.12618056001</v>
          </cell>
          <cell r="J66">
            <v>8397.7738233956334</v>
          </cell>
          <cell r="K66">
            <v>4.1159635740522657E-2</v>
          </cell>
          <cell r="N66">
            <v>0</v>
          </cell>
        </row>
        <row r="67">
          <cell r="C67" t="str">
            <v>Морозова Елена Александровна</v>
          </cell>
          <cell r="D67" t="str">
            <v>(343) 216-88-62</v>
          </cell>
          <cell r="E67" t="str">
            <v>912-2300-416</v>
          </cell>
          <cell r="F67">
            <v>0</v>
          </cell>
          <cell r="G67">
            <v>0</v>
          </cell>
          <cell r="H67">
            <v>0</v>
          </cell>
          <cell r="J67">
            <v>0</v>
          </cell>
          <cell r="K67">
            <v>0</v>
          </cell>
          <cell r="N67">
            <v>0</v>
          </cell>
        </row>
        <row r="68">
          <cell r="C68" t="str">
            <v>Юлдашева Ирина Николаевна</v>
          </cell>
          <cell r="D68" t="str">
            <v>216-88-66215-25-51</v>
          </cell>
          <cell r="E68" t="str">
            <v>912-23-20-415</v>
          </cell>
          <cell r="F68">
            <v>0</v>
          </cell>
          <cell r="G68">
            <v>0</v>
          </cell>
          <cell r="H68">
            <v>11169.366</v>
          </cell>
          <cell r="J68">
            <v>3.3999999999650754E-2</v>
          </cell>
          <cell r="K68">
            <v>3.0440402794259543E-6</v>
          </cell>
          <cell r="N68">
            <v>1000</v>
          </cell>
        </row>
        <row r="69">
          <cell r="C69" t="str">
            <v>(Сливчук) Максимова Юлия</v>
          </cell>
          <cell r="D69" t="str">
            <v>215-26-86</v>
          </cell>
          <cell r="E69" t="str">
            <v>8-912-23-00-407</v>
          </cell>
          <cell r="F69">
            <v>0</v>
          </cell>
          <cell r="G69">
            <v>0</v>
          </cell>
          <cell r="H69">
            <v>59203.939752500002</v>
          </cell>
          <cell r="J69">
            <v>17967.229282109001</v>
          </cell>
          <cell r="K69">
            <v>0.30348029805483173</v>
          </cell>
          <cell r="N69">
            <v>0</v>
          </cell>
        </row>
        <row r="70">
          <cell r="C70" t="str">
            <v>Шевелев Илья Владимирович</v>
          </cell>
          <cell r="F70">
            <v>0</v>
          </cell>
          <cell r="G70">
            <v>0</v>
          </cell>
          <cell r="H70">
            <v>1.6802244999999998</v>
          </cell>
          <cell r="J70">
            <v>0.17377948820000011</v>
          </cell>
          <cell r="K70">
            <v>0.10342635058588905</v>
          </cell>
          <cell r="N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cell r="H72">
            <v>2291.0735549999995</v>
          </cell>
          <cell r="J72">
            <v>54.502176798000619</v>
          </cell>
          <cell r="K72">
            <v>2.3788924925197626E-2</v>
          </cell>
          <cell r="N72">
            <v>0</v>
          </cell>
        </row>
        <row r="73">
          <cell r="C73" t="str">
            <v>Соболева Наталья Анатольевна</v>
          </cell>
          <cell r="F73" t="str">
            <v>nsoboleva@mrsk-ural.ru</v>
          </cell>
          <cell r="G73">
            <v>0</v>
          </cell>
          <cell r="H73">
            <v>55411.107000000004</v>
          </cell>
          <cell r="J73">
            <v>16216.291551000002</v>
          </cell>
          <cell r="K73">
            <v>0.29265417041749414</v>
          </cell>
          <cell r="N73">
            <v>0</v>
          </cell>
        </row>
        <row r="74">
          <cell r="C74" t="str">
            <v xml:space="preserve">Вилисова Анастасия </v>
          </cell>
          <cell r="D74" t="str">
            <v>(343) 215 26 29</v>
          </cell>
          <cell r="E74" t="str">
            <v>8-912-23-00-425</v>
          </cell>
          <cell r="F74">
            <v>0</v>
          </cell>
          <cell r="G74">
            <v>0</v>
          </cell>
          <cell r="H74">
            <v>295.94500000000011</v>
          </cell>
          <cell r="J74">
            <v>6.4516009999998687</v>
          </cell>
          <cell r="K74">
            <v>2.1799999999999549E-2</v>
          </cell>
          <cell r="N74">
            <v>0</v>
          </cell>
        </row>
        <row r="75">
          <cell r="C75" t="str">
            <v>Черноскутова Вера Сергеевна</v>
          </cell>
          <cell r="D75" t="str">
            <v>(343) 215-22-62</v>
          </cell>
          <cell r="E75">
            <v>0</v>
          </cell>
          <cell r="F75">
            <v>0</v>
          </cell>
          <cell r="G75">
            <v>0</v>
          </cell>
          <cell r="H75">
            <v>0</v>
          </cell>
          <cell r="J75">
            <v>0</v>
          </cell>
          <cell r="K75">
            <v>0</v>
          </cell>
          <cell r="N75">
            <v>0</v>
          </cell>
        </row>
        <row r="76">
          <cell r="C76" t="str">
            <v>Кайль Владимир Викторович</v>
          </cell>
          <cell r="D76" t="str">
            <v>(343) 215-26-34</v>
          </cell>
          <cell r="E76" t="str">
            <v>сот. тел. 908-635-29-68</v>
          </cell>
          <cell r="F76">
            <v>0</v>
          </cell>
          <cell r="G76">
            <v>0</v>
          </cell>
          <cell r="H76">
            <v>107</v>
          </cell>
          <cell r="J76">
            <v>1661.3906299999999</v>
          </cell>
          <cell r="K76">
            <v>15.527015233644859</v>
          </cell>
          <cell r="N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cell r="H78">
            <v>483.96272800162842</v>
          </cell>
          <cell r="J78">
            <v>21.560969118371645</v>
          </cell>
          <cell r="K78">
            <v>4.4550887642527501E-2</v>
          </cell>
          <cell r="N78">
            <v>42.126974760000003</v>
          </cell>
        </row>
        <row r="79">
          <cell r="C79" t="str">
            <v>Ларюшкин Константин</v>
          </cell>
          <cell r="D79" t="str">
            <v>(343) 215-25-89</v>
          </cell>
          <cell r="E79">
            <v>0</v>
          </cell>
          <cell r="F79">
            <v>0</v>
          </cell>
          <cell r="G79">
            <v>0</v>
          </cell>
          <cell r="H79">
            <v>4605.7845850000003</v>
          </cell>
          <cell r="J79">
            <v>92.009176349000882</v>
          </cell>
          <cell r="K79">
            <v>1.9976873570825258E-2</v>
          </cell>
          <cell r="N79">
            <v>391.48281344575014</v>
          </cell>
        </row>
        <row r="80">
          <cell r="C80" t="str">
            <v>Афанасьева Екатерина</v>
          </cell>
          <cell r="D80" t="str">
            <v>(343) 215-26-28</v>
          </cell>
          <cell r="E80">
            <v>0</v>
          </cell>
          <cell r="F80">
            <v>0</v>
          </cell>
          <cell r="G80">
            <v>0</v>
          </cell>
          <cell r="H80">
            <v>337.44199489473687</v>
          </cell>
          <cell r="J80">
            <v>-1.0406921152948598</v>
          </cell>
          <cell r="K80">
            <v>-3.0840622419254543E-3</v>
          </cell>
          <cell r="N80">
            <v>28.033441898286835</v>
          </cell>
        </row>
        <row r="81">
          <cell r="C81" t="str">
            <v>Максимова Юлия</v>
          </cell>
          <cell r="D81" t="str">
            <v>(343) 216-17-68</v>
          </cell>
          <cell r="E81" t="str">
            <v>912-2300407</v>
          </cell>
          <cell r="F81" t="str">
            <v>YuMaksimova@mrsk-uv.ru</v>
          </cell>
          <cell r="G81">
            <v>0</v>
          </cell>
          <cell r="H81">
            <v>1359.3302630836479</v>
          </cell>
          <cell r="J81">
            <v>29.633399735222156</v>
          </cell>
          <cell r="K81">
            <v>2.1799999999998994E-2</v>
          </cell>
          <cell r="N81">
            <v>115.74697190157251</v>
          </cell>
        </row>
        <row r="82">
          <cell r="C82" t="str">
            <v>Смирнова Наталья</v>
          </cell>
          <cell r="D82" t="str">
            <v>(343) 216-17-62 (4688)</v>
          </cell>
          <cell r="E82" t="str">
            <v/>
          </cell>
          <cell r="F82">
            <v>0</v>
          </cell>
          <cell r="G82">
            <v>0</v>
          </cell>
          <cell r="H82">
            <v>2909.0123270216159</v>
          </cell>
          <cell r="J82">
            <v>63.41646872907404</v>
          </cell>
          <cell r="K82">
            <v>2.1800000000000968E-2</v>
          </cell>
          <cell r="N82">
            <v>247.70239964589084</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cell r="H84">
            <v>40381.492550000003</v>
          </cell>
        </row>
        <row r="85">
          <cell r="C85" t="str">
            <v>Бахтурина Екатерина</v>
          </cell>
          <cell r="F85">
            <v>0</v>
          </cell>
          <cell r="G85">
            <v>0</v>
          </cell>
          <cell r="H85">
            <v>5047.4701399999994</v>
          </cell>
        </row>
        <row r="86">
          <cell r="C86" t="str">
            <v>Белозерцев Юрий Тимофеевич</v>
          </cell>
          <cell r="F86">
            <v>0</v>
          </cell>
          <cell r="G86">
            <v>0</v>
          </cell>
          <cell r="H86">
            <v>17442.415519999999</v>
          </cell>
        </row>
        <row r="87">
          <cell r="C87" t="str">
            <v xml:space="preserve">Бурлак Вера Петровна </v>
          </cell>
          <cell r="F87">
            <v>0</v>
          </cell>
          <cell r="G87">
            <v>0</v>
          </cell>
          <cell r="H87">
            <v>16499.99972</v>
          </cell>
        </row>
        <row r="88">
          <cell r="C88" t="str">
            <v>Васильева Елизавета</v>
          </cell>
          <cell r="F88">
            <v>0</v>
          </cell>
          <cell r="G88">
            <v>0</v>
          </cell>
          <cell r="H88">
            <v>360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ow r="2">
          <cell r="A2">
            <v>0</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ow r="4">
          <cell r="C4" t="str">
            <v>тыс. руб.</v>
          </cell>
        </row>
      </sheetData>
      <sheetData sheetId="155">
        <row r="4">
          <cell r="C4" t="str">
            <v>тыс. руб.</v>
          </cell>
        </row>
      </sheetData>
      <sheetData sheetId="156">
        <row r="4">
          <cell r="C4" t="str">
            <v>тыс. руб.</v>
          </cell>
        </row>
      </sheetData>
      <sheetData sheetId="157">
        <row r="4">
          <cell r="C4" t="str">
            <v>тыс. руб.</v>
          </cell>
        </row>
      </sheetData>
      <sheetData sheetId="158">
        <row r="4">
          <cell r="C4" t="str">
            <v>тыс. руб.</v>
          </cell>
        </row>
      </sheetData>
      <sheetData sheetId="159">
        <row r="4">
          <cell r="C4" t="str">
            <v>тыс. руб.</v>
          </cell>
        </row>
      </sheetData>
      <sheetData sheetId="160">
        <row r="4">
          <cell r="C4" t="str">
            <v>тыс. руб.</v>
          </cell>
        </row>
      </sheetData>
      <sheetData sheetId="161">
        <row r="4">
          <cell r="C4" t="str">
            <v>тыс. руб.</v>
          </cell>
        </row>
      </sheetData>
      <sheetData sheetId="162">
        <row r="4">
          <cell r="C4" t="str">
            <v>тыс. руб.</v>
          </cell>
        </row>
      </sheetData>
      <sheetData sheetId="163">
        <row r="4">
          <cell r="C4" t="str">
            <v>тыс. руб.</v>
          </cell>
        </row>
      </sheetData>
      <sheetData sheetId="164">
        <row r="4">
          <cell r="C4" t="str">
            <v>тыс. руб.</v>
          </cell>
        </row>
      </sheetData>
      <sheetData sheetId="165">
        <row r="4">
          <cell r="C4" t="str">
            <v>тыс. руб.</v>
          </cell>
        </row>
      </sheetData>
      <sheetData sheetId="166">
        <row r="4">
          <cell r="C4" t="str">
            <v>тыс. руб.</v>
          </cell>
        </row>
      </sheetData>
      <sheetData sheetId="167">
        <row r="4">
          <cell r="C4" t="str">
            <v>тыс. руб.</v>
          </cell>
        </row>
      </sheetData>
      <sheetData sheetId="168">
        <row r="4">
          <cell r="C4" t="str">
            <v>тыс. руб.</v>
          </cell>
        </row>
      </sheetData>
      <sheetData sheetId="169">
        <row r="4">
          <cell r="C4" t="str">
            <v>тыс. руб.</v>
          </cell>
        </row>
      </sheetData>
      <sheetData sheetId="170">
        <row r="4">
          <cell r="C4" t="str">
            <v>тыс. руб.</v>
          </cell>
        </row>
      </sheetData>
      <sheetData sheetId="171">
        <row r="4">
          <cell r="C4" t="str">
            <v>тыс. руб.</v>
          </cell>
        </row>
      </sheetData>
      <sheetData sheetId="172">
        <row r="4">
          <cell r="C4" t="str">
            <v>тыс. руб.</v>
          </cell>
        </row>
      </sheetData>
      <sheetData sheetId="173">
        <row r="4">
          <cell r="C4" t="str">
            <v>тыс. руб.</v>
          </cell>
        </row>
      </sheetData>
      <sheetData sheetId="174">
        <row r="4">
          <cell r="C4" t="str">
            <v>тыс. руб.</v>
          </cell>
        </row>
      </sheetData>
      <sheetData sheetId="175">
        <row r="4">
          <cell r="C4" t="str">
            <v>тыс. руб.</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4">
          <cell r="C4">
            <v>0</v>
          </cell>
        </row>
      </sheetData>
      <sheetData sheetId="188">
        <row r="4">
          <cell r="C4">
            <v>0</v>
          </cell>
        </row>
      </sheetData>
      <sheetData sheetId="189">
        <row r="4">
          <cell r="C4" t="str">
            <v>тыс. руб.</v>
          </cell>
        </row>
      </sheetData>
      <sheetData sheetId="190"/>
      <sheetData sheetId="191">
        <row r="4">
          <cell r="C4">
            <v>0</v>
          </cell>
        </row>
      </sheetData>
      <sheetData sheetId="192">
        <row r="4">
          <cell r="C4">
            <v>0</v>
          </cell>
        </row>
      </sheetData>
      <sheetData sheetId="193">
        <row r="4">
          <cell r="C4" t="str">
            <v>тыс. руб.</v>
          </cell>
        </row>
      </sheetData>
      <sheetData sheetId="194">
        <row r="4">
          <cell r="C4">
            <v>0</v>
          </cell>
        </row>
      </sheetData>
      <sheetData sheetId="195">
        <row r="4">
          <cell r="C4">
            <v>0</v>
          </cell>
        </row>
      </sheetData>
      <sheetData sheetId="196">
        <row r="4">
          <cell r="C4">
            <v>0</v>
          </cell>
        </row>
      </sheetData>
      <sheetData sheetId="197">
        <row r="4">
          <cell r="C4">
            <v>0</v>
          </cell>
        </row>
      </sheetData>
      <sheetData sheetId="198">
        <row r="4">
          <cell r="C4">
            <v>0</v>
          </cell>
        </row>
      </sheetData>
      <sheetData sheetId="199">
        <row r="4">
          <cell r="C4">
            <v>0</v>
          </cell>
        </row>
      </sheetData>
      <sheetData sheetId="200">
        <row r="4">
          <cell r="C4">
            <v>0</v>
          </cell>
        </row>
      </sheetData>
      <sheetData sheetId="201">
        <row r="4">
          <cell r="C4">
            <v>0</v>
          </cell>
        </row>
      </sheetData>
      <sheetData sheetId="202">
        <row r="4">
          <cell r="C4">
            <v>0</v>
          </cell>
        </row>
      </sheetData>
      <sheetData sheetId="203">
        <row r="4">
          <cell r="C4">
            <v>0</v>
          </cell>
        </row>
      </sheetData>
      <sheetData sheetId="204">
        <row r="4">
          <cell r="C4">
            <v>0</v>
          </cell>
        </row>
      </sheetData>
      <sheetData sheetId="205">
        <row r="4">
          <cell r="C4">
            <v>0</v>
          </cell>
        </row>
      </sheetData>
      <sheetData sheetId="206">
        <row r="4">
          <cell r="C4">
            <v>0</v>
          </cell>
        </row>
      </sheetData>
      <sheetData sheetId="207">
        <row r="4">
          <cell r="C4">
            <v>0</v>
          </cell>
        </row>
      </sheetData>
      <sheetData sheetId="208">
        <row r="4">
          <cell r="C4">
            <v>0</v>
          </cell>
        </row>
      </sheetData>
      <sheetData sheetId="209">
        <row r="4">
          <cell r="C4">
            <v>0</v>
          </cell>
        </row>
      </sheetData>
      <sheetData sheetId="210">
        <row r="4">
          <cell r="C4">
            <v>0</v>
          </cell>
        </row>
      </sheetData>
      <sheetData sheetId="211">
        <row r="4">
          <cell r="C4">
            <v>0</v>
          </cell>
        </row>
      </sheetData>
      <sheetData sheetId="212">
        <row r="4">
          <cell r="C4">
            <v>0</v>
          </cell>
        </row>
      </sheetData>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ow r="4">
          <cell r="C4">
            <v>0</v>
          </cell>
        </row>
      </sheetData>
      <sheetData sheetId="236">
        <row r="4">
          <cell r="C4">
            <v>0</v>
          </cell>
        </row>
      </sheetData>
      <sheetData sheetId="237">
        <row r="4">
          <cell r="C4" t="str">
            <v>Покупная электроэнергия</v>
          </cell>
        </row>
      </sheetData>
      <sheetData sheetId="238">
        <row r="4">
          <cell r="C4" t="str">
            <v>Покупная электроэнергия</v>
          </cell>
        </row>
      </sheetData>
      <sheetData sheetId="239">
        <row r="4">
          <cell r="C4">
            <v>0</v>
          </cell>
        </row>
      </sheetData>
      <sheetData sheetId="240">
        <row r="4">
          <cell r="C4">
            <v>0</v>
          </cell>
        </row>
      </sheetData>
      <sheetData sheetId="241">
        <row r="4">
          <cell r="C4">
            <v>0</v>
          </cell>
        </row>
      </sheetData>
      <sheetData sheetId="242">
        <row r="4">
          <cell r="C4">
            <v>0</v>
          </cell>
        </row>
      </sheetData>
      <sheetData sheetId="243">
        <row r="4">
          <cell r="C4">
            <v>0</v>
          </cell>
        </row>
      </sheetData>
      <sheetData sheetId="244">
        <row r="4">
          <cell r="C4" t="str">
            <v>Покупная электроэнергия</v>
          </cell>
        </row>
      </sheetData>
      <sheetData sheetId="245">
        <row r="4">
          <cell r="C4" t="str">
            <v>Покупная электроэнергия</v>
          </cell>
        </row>
      </sheetData>
      <sheetData sheetId="246">
        <row r="4">
          <cell r="C4" t="str">
            <v>Покупная электроэнергия</v>
          </cell>
        </row>
      </sheetData>
      <sheetData sheetId="247">
        <row r="4">
          <cell r="C4" t="str">
            <v>Покупная электроэнергия</v>
          </cell>
        </row>
      </sheetData>
      <sheetData sheetId="248">
        <row r="4">
          <cell r="C4" t="str">
            <v>Покупная электроэнергия</v>
          </cell>
        </row>
      </sheetData>
      <sheetData sheetId="249">
        <row r="4">
          <cell r="C4">
            <v>0</v>
          </cell>
        </row>
      </sheetData>
      <sheetData sheetId="250">
        <row r="4">
          <cell r="C4">
            <v>0</v>
          </cell>
        </row>
      </sheetData>
      <sheetData sheetId="251">
        <row r="4">
          <cell r="C4" t="str">
            <v>Покупная электроэнергия</v>
          </cell>
        </row>
      </sheetData>
      <sheetData sheetId="252">
        <row r="4">
          <cell r="C4" t="str">
            <v>Покупная электроэнергия</v>
          </cell>
        </row>
      </sheetData>
      <sheetData sheetId="253">
        <row r="4">
          <cell r="C4" t="str">
            <v>Покупная электроэнергия</v>
          </cell>
        </row>
      </sheetData>
      <sheetData sheetId="254">
        <row r="4">
          <cell r="C4">
            <v>0</v>
          </cell>
        </row>
      </sheetData>
      <sheetData sheetId="255">
        <row r="4">
          <cell r="C4">
            <v>0</v>
          </cell>
        </row>
      </sheetData>
      <sheetData sheetId="256">
        <row r="4">
          <cell r="C4">
            <v>0</v>
          </cell>
        </row>
      </sheetData>
      <sheetData sheetId="257">
        <row r="4">
          <cell r="C4">
            <v>0</v>
          </cell>
        </row>
      </sheetData>
      <sheetData sheetId="258">
        <row r="4">
          <cell r="C4">
            <v>0</v>
          </cell>
        </row>
      </sheetData>
      <sheetData sheetId="259">
        <row r="4">
          <cell r="C4" t="str">
            <v>Покупная электроэнергия</v>
          </cell>
        </row>
      </sheetData>
      <sheetData sheetId="260">
        <row r="4">
          <cell r="C4" t="str">
            <v>Покупная электроэнергия</v>
          </cell>
        </row>
      </sheetData>
      <sheetData sheetId="261">
        <row r="4">
          <cell r="C4">
            <v>0</v>
          </cell>
        </row>
      </sheetData>
      <sheetData sheetId="262">
        <row r="4">
          <cell r="C4">
            <v>0</v>
          </cell>
        </row>
      </sheetData>
      <sheetData sheetId="263">
        <row r="4">
          <cell r="C4">
            <v>0</v>
          </cell>
        </row>
      </sheetData>
      <sheetData sheetId="264">
        <row r="4">
          <cell r="C4">
            <v>0</v>
          </cell>
        </row>
      </sheetData>
      <sheetData sheetId="265">
        <row r="4">
          <cell r="C4" t="str">
            <v>Покупная электроэнергия</v>
          </cell>
        </row>
      </sheetData>
      <sheetData sheetId="266">
        <row r="4">
          <cell r="C4" t="str">
            <v>Покупная электроэнергия</v>
          </cell>
        </row>
      </sheetData>
      <sheetData sheetId="267">
        <row r="4">
          <cell r="C4" t="str">
            <v>Покупная электроэнергия</v>
          </cell>
        </row>
      </sheetData>
      <sheetData sheetId="268">
        <row r="4">
          <cell r="C4" t="str">
            <v>Покупная электроэнергия</v>
          </cell>
        </row>
      </sheetData>
      <sheetData sheetId="269">
        <row r="4">
          <cell r="C4" t="str">
            <v>Покупная электроэнергия</v>
          </cell>
        </row>
      </sheetData>
      <sheetData sheetId="270">
        <row r="4">
          <cell r="C4" t="str">
            <v>Покупная электроэнергия</v>
          </cell>
        </row>
      </sheetData>
      <sheetData sheetId="271">
        <row r="4">
          <cell r="C4">
            <v>0</v>
          </cell>
        </row>
      </sheetData>
      <sheetData sheetId="272">
        <row r="4">
          <cell r="C4">
            <v>0</v>
          </cell>
        </row>
      </sheetData>
      <sheetData sheetId="273">
        <row r="4">
          <cell r="C4" t="str">
            <v>Покупная электроэнергия</v>
          </cell>
        </row>
      </sheetData>
      <sheetData sheetId="274">
        <row r="4">
          <cell r="C4" t="str">
            <v>Покупная электроэнергия</v>
          </cell>
        </row>
      </sheetData>
      <sheetData sheetId="275">
        <row r="4">
          <cell r="C4" t="str">
            <v>Покупная электроэнергия</v>
          </cell>
        </row>
      </sheetData>
      <sheetData sheetId="276">
        <row r="4">
          <cell r="C4" t="str">
            <v>Покупная электроэнергия</v>
          </cell>
        </row>
      </sheetData>
      <sheetData sheetId="277">
        <row r="4">
          <cell r="C4">
            <v>0</v>
          </cell>
        </row>
      </sheetData>
      <sheetData sheetId="278">
        <row r="4">
          <cell r="C4">
            <v>0</v>
          </cell>
        </row>
      </sheetData>
      <sheetData sheetId="279">
        <row r="4">
          <cell r="C4">
            <v>0</v>
          </cell>
        </row>
      </sheetData>
      <sheetData sheetId="280">
        <row r="4">
          <cell r="C4">
            <v>0</v>
          </cell>
        </row>
      </sheetData>
      <sheetData sheetId="281">
        <row r="4">
          <cell r="C4" t="str">
            <v>Покупная электроэнергия</v>
          </cell>
        </row>
      </sheetData>
      <sheetData sheetId="282">
        <row r="4">
          <cell r="C4" t="str">
            <v>Покупная электроэнергия</v>
          </cell>
        </row>
      </sheetData>
      <sheetData sheetId="283">
        <row r="4">
          <cell r="C4" t="str">
            <v>Покупная электроэнергия</v>
          </cell>
        </row>
      </sheetData>
      <sheetData sheetId="284">
        <row r="4">
          <cell r="C4" t="str">
            <v>Покупная электроэнергия</v>
          </cell>
        </row>
      </sheetData>
      <sheetData sheetId="285">
        <row r="4">
          <cell r="C4">
            <v>0</v>
          </cell>
        </row>
      </sheetData>
      <sheetData sheetId="286">
        <row r="4">
          <cell r="C4">
            <v>0</v>
          </cell>
        </row>
      </sheetData>
      <sheetData sheetId="287">
        <row r="4">
          <cell r="C4" t="str">
            <v>Покупная электроэнергия</v>
          </cell>
        </row>
      </sheetData>
      <sheetData sheetId="288">
        <row r="4">
          <cell r="C4" t="str">
            <v>Покупная электроэнергия</v>
          </cell>
        </row>
      </sheetData>
      <sheetData sheetId="289">
        <row r="4">
          <cell r="C4" t="str">
            <v>Покупная электроэнергия</v>
          </cell>
        </row>
      </sheetData>
      <sheetData sheetId="290">
        <row r="4">
          <cell r="C4" t="str">
            <v>Покупная электроэнергия</v>
          </cell>
        </row>
      </sheetData>
      <sheetData sheetId="291">
        <row r="4">
          <cell r="C4" t="str">
            <v>Покупная электроэнергия</v>
          </cell>
        </row>
      </sheetData>
      <sheetData sheetId="292">
        <row r="4">
          <cell r="C4">
            <v>0</v>
          </cell>
        </row>
      </sheetData>
      <sheetData sheetId="293">
        <row r="4">
          <cell r="C4">
            <v>0</v>
          </cell>
        </row>
      </sheetData>
      <sheetData sheetId="294">
        <row r="4">
          <cell r="C4" t="str">
            <v>Покупная электроэнергия</v>
          </cell>
        </row>
      </sheetData>
      <sheetData sheetId="295">
        <row r="4">
          <cell r="C4">
            <v>0</v>
          </cell>
        </row>
      </sheetData>
      <sheetData sheetId="296">
        <row r="4">
          <cell r="C4" t="str">
            <v>Покупная электроэнергия</v>
          </cell>
        </row>
      </sheetData>
      <sheetData sheetId="297">
        <row r="4">
          <cell r="C4" t="str">
            <v>Покупная электроэнергия</v>
          </cell>
        </row>
      </sheetData>
      <sheetData sheetId="298">
        <row r="4">
          <cell r="C4">
            <v>0</v>
          </cell>
        </row>
      </sheetData>
      <sheetData sheetId="299">
        <row r="4">
          <cell r="C4">
            <v>0</v>
          </cell>
        </row>
      </sheetData>
      <sheetData sheetId="300">
        <row r="4">
          <cell r="C4">
            <v>0</v>
          </cell>
        </row>
      </sheetData>
      <sheetData sheetId="301">
        <row r="4">
          <cell r="C4" t="str">
            <v>Покупная электроэнергия</v>
          </cell>
        </row>
      </sheetData>
      <sheetData sheetId="302">
        <row r="4">
          <cell r="C4" t="str">
            <v>Покупная электроэнергия</v>
          </cell>
        </row>
      </sheetData>
      <sheetData sheetId="303">
        <row r="4">
          <cell r="C4" t="str">
            <v>Покупная электроэнергия</v>
          </cell>
        </row>
      </sheetData>
      <sheetData sheetId="304">
        <row r="4">
          <cell r="C4" t="str">
            <v>Покупная электроэнергия</v>
          </cell>
        </row>
      </sheetData>
      <sheetData sheetId="305">
        <row r="4">
          <cell r="C4" t="str">
            <v>Покупная электроэнергия</v>
          </cell>
        </row>
      </sheetData>
      <sheetData sheetId="306">
        <row r="4">
          <cell r="C4">
            <v>0</v>
          </cell>
        </row>
      </sheetData>
      <sheetData sheetId="307">
        <row r="4">
          <cell r="C4">
            <v>0</v>
          </cell>
        </row>
      </sheetData>
      <sheetData sheetId="308">
        <row r="4">
          <cell r="C4">
            <v>0</v>
          </cell>
        </row>
      </sheetData>
      <sheetData sheetId="309">
        <row r="4">
          <cell r="C4" t="str">
            <v>Покупная электроэнергия</v>
          </cell>
        </row>
      </sheetData>
      <sheetData sheetId="310">
        <row r="4">
          <cell r="C4" t="str">
            <v>Покупная электроэнергия</v>
          </cell>
        </row>
      </sheetData>
      <sheetData sheetId="311">
        <row r="4">
          <cell r="C4">
            <v>0</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ow r="4">
          <cell r="C4">
            <v>0</v>
          </cell>
        </row>
      </sheetData>
      <sheetData sheetId="347">
        <row r="4">
          <cell r="C4" t="str">
            <v>Гуджоян Дмитрий Олегович</v>
          </cell>
        </row>
      </sheetData>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7">
          <cell r="C7" t="str">
            <v>2017 Факт</v>
          </cell>
        </row>
      </sheetData>
      <sheetData sheetId="362"/>
      <sheetData sheetId="363" refreshError="1"/>
      <sheetData sheetId="364">
        <row r="4">
          <cell r="C4">
            <v>0</v>
          </cell>
        </row>
      </sheetData>
      <sheetData sheetId="36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врическая"/>
      <sheetName val="иртышская"/>
      <sheetName val="сибирь"/>
      <sheetName val="заря"/>
      <sheetName val="Межгосударственные"/>
      <sheetName val="СН"/>
      <sheetName val="Вспомогательный"/>
      <sheetName val="Баланс_по_ТЭЦ-1"/>
      <sheetName val="Настройки"/>
      <sheetName val="жилой фонд"/>
      <sheetName val="2002(v1)"/>
      <sheetName val="Расчеты с потребителями"/>
      <sheetName val="Справочники"/>
      <sheetName val="29"/>
      <sheetName val="20"/>
      <sheetName val="21"/>
      <sheetName val="23"/>
      <sheetName val="25"/>
      <sheetName val="26"/>
      <sheetName val="27"/>
      <sheetName val="28"/>
      <sheetName val="19"/>
      <sheetName val="22"/>
      <sheetName val="24"/>
      <sheetName val="ИТОГИ  по Н,Р,Э,Q"/>
      <sheetName val="Заголовок"/>
      <sheetName val="Служебный лист"/>
      <sheetName val="Лист1"/>
      <sheetName val="Приложение 22"/>
      <sheetName val="08.14"/>
      <sheetName val="жилой_фонд"/>
      <sheetName val="Расчеты_с_потребителями"/>
      <sheetName val="ИТОГИ__по_Н,Р,Э,Q"/>
      <sheetName val="Служебный_лист"/>
      <sheetName val="СПР"/>
      <sheetName val="Akt_12"/>
      <sheetName val="Проверки и бу бд"/>
      <sheetName val="списки"/>
      <sheetName val="11.09-15.09"/>
      <sheetName val="Лист2"/>
    </sheetNames>
    <sheetDataSet>
      <sheetData sheetId="0" refreshError="1">
        <row r="4">
          <cell r="A4" t="str">
            <v>ВЛ-555_к_шинам</v>
          </cell>
          <cell r="B4">
            <v>1045351</v>
          </cell>
          <cell r="C4">
            <v>3498263.6</v>
          </cell>
          <cell r="D4">
            <v>3643306.8</v>
          </cell>
          <cell r="E4">
            <v>3644062.8</v>
          </cell>
          <cell r="F4">
            <v>1</v>
          </cell>
          <cell r="G4">
            <v>145043.19999999972</v>
          </cell>
        </row>
        <row r="5">
          <cell r="A5" t="str">
            <v>ВЛ-555_от_шин</v>
          </cell>
          <cell r="B5">
            <v>1045351</v>
          </cell>
          <cell r="C5">
            <v>92864</v>
          </cell>
          <cell r="D5">
            <v>96160.8</v>
          </cell>
          <cell r="E5">
            <v>96160.8</v>
          </cell>
          <cell r="F5">
            <v>1</v>
          </cell>
          <cell r="G5">
            <v>3296.8000000000029</v>
          </cell>
        </row>
        <row r="6">
          <cell r="A6" t="str">
            <v>ВЛ-556_к_шинам</v>
          </cell>
          <cell r="B6">
            <v>1045348</v>
          </cell>
          <cell r="C6">
            <v>484358</v>
          </cell>
          <cell r="D6">
            <v>491984</v>
          </cell>
          <cell r="E6">
            <v>491984</v>
          </cell>
          <cell r="F6">
            <v>1</v>
          </cell>
          <cell r="G6">
            <v>7626</v>
          </cell>
        </row>
        <row r="7">
          <cell r="A7" t="str">
            <v>ВЛ-556_от_шин</v>
          </cell>
          <cell r="B7">
            <v>1045348</v>
          </cell>
          <cell r="C7">
            <v>2351347.2000000002</v>
          </cell>
          <cell r="D7">
            <v>2488028</v>
          </cell>
          <cell r="E7">
            <v>2489116.7999999998</v>
          </cell>
          <cell r="F7">
            <v>1</v>
          </cell>
          <cell r="G7">
            <v>136680.79999999981</v>
          </cell>
        </row>
        <row r="8">
          <cell r="A8" t="str">
            <v>ВЛ-557_к_шинам</v>
          </cell>
          <cell r="B8">
            <v>1045355</v>
          </cell>
          <cell r="C8">
            <v>2705150.4</v>
          </cell>
          <cell r="D8">
            <v>2852926.8</v>
          </cell>
          <cell r="E8">
            <v>2853486</v>
          </cell>
          <cell r="F8">
            <v>1</v>
          </cell>
          <cell r="G8">
            <v>147776.39999999991</v>
          </cell>
        </row>
        <row r="9">
          <cell r="A9" t="str">
            <v>ВЛ-557_от_шин</v>
          </cell>
          <cell r="B9">
            <v>1045355</v>
          </cell>
          <cell r="C9">
            <v>10024</v>
          </cell>
          <cell r="D9">
            <v>10024</v>
          </cell>
          <cell r="E9">
            <v>10024</v>
          </cell>
          <cell r="F9">
            <v>1</v>
          </cell>
          <cell r="G9">
            <v>0</v>
          </cell>
        </row>
        <row r="10">
          <cell r="A10" t="str">
            <v>Д-11_к_шинам</v>
          </cell>
          <cell r="B10">
            <v>1045338</v>
          </cell>
          <cell r="C10">
            <v>1248.7</v>
          </cell>
          <cell r="D10">
            <v>1303.0999999999999</v>
          </cell>
          <cell r="E10">
            <v>1303.0999999999999</v>
          </cell>
          <cell r="F10">
            <v>1</v>
          </cell>
          <cell r="G10">
            <v>54.399999999999864</v>
          </cell>
        </row>
        <row r="11">
          <cell r="A11" t="str">
            <v>Д-11_от_шин</v>
          </cell>
          <cell r="B11">
            <v>1045338</v>
          </cell>
          <cell r="C11">
            <v>1010613.2</v>
          </cell>
          <cell r="D11">
            <v>1051197.8999999999</v>
          </cell>
          <cell r="E11">
            <v>1051265.8</v>
          </cell>
          <cell r="F11">
            <v>1</v>
          </cell>
          <cell r="G11">
            <v>40584.699999999953</v>
          </cell>
        </row>
        <row r="12">
          <cell r="A12" t="str">
            <v>Д-12_к_шинам</v>
          </cell>
          <cell r="B12">
            <v>1045341</v>
          </cell>
          <cell r="C12">
            <v>1327.8</v>
          </cell>
          <cell r="D12">
            <v>1386.2</v>
          </cell>
          <cell r="E12">
            <v>1386.2</v>
          </cell>
          <cell r="F12">
            <v>1</v>
          </cell>
          <cell r="G12">
            <v>58.400000000000091</v>
          </cell>
        </row>
        <row r="13">
          <cell r="A13" t="str">
            <v>Д-12_от_шин</v>
          </cell>
          <cell r="B13">
            <v>1045341</v>
          </cell>
          <cell r="C13">
            <v>1079770.5</v>
          </cell>
          <cell r="D13">
            <v>1120265.3</v>
          </cell>
          <cell r="E13">
            <v>1120332.5</v>
          </cell>
          <cell r="F13">
            <v>1</v>
          </cell>
          <cell r="G13">
            <v>40494.800000000047</v>
          </cell>
        </row>
        <row r="14">
          <cell r="A14" t="str">
            <v>Д-13_к_шинам</v>
          </cell>
          <cell r="B14">
            <v>1045339</v>
          </cell>
          <cell r="C14">
            <v>6246.4</v>
          </cell>
          <cell r="D14">
            <v>6419.8</v>
          </cell>
          <cell r="E14">
            <v>6420</v>
          </cell>
          <cell r="F14">
            <v>1</v>
          </cell>
          <cell r="G14">
            <v>173.40000000000055</v>
          </cell>
        </row>
        <row r="15">
          <cell r="A15" t="str">
            <v>Д-13_от_шин</v>
          </cell>
          <cell r="B15">
            <v>1045339</v>
          </cell>
          <cell r="C15">
            <v>633991.4</v>
          </cell>
          <cell r="D15">
            <v>659412.1</v>
          </cell>
          <cell r="E15">
            <v>659436</v>
          </cell>
          <cell r="F15">
            <v>1</v>
          </cell>
          <cell r="G15">
            <v>25420.699999999953</v>
          </cell>
        </row>
        <row r="16">
          <cell r="A16" t="str">
            <v>Д-14_к_шинам</v>
          </cell>
          <cell r="B16">
            <v>1045340</v>
          </cell>
          <cell r="C16">
            <v>6262.9</v>
          </cell>
          <cell r="D16">
            <v>6437.1</v>
          </cell>
          <cell r="E16">
            <v>6437.4</v>
          </cell>
          <cell r="F16">
            <v>1</v>
          </cell>
          <cell r="G16">
            <v>174.20000000000073</v>
          </cell>
        </row>
        <row r="17">
          <cell r="A17" t="str">
            <v>Д-14_от_шин</v>
          </cell>
          <cell r="B17">
            <v>1045340</v>
          </cell>
          <cell r="C17">
            <v>674349</v>
          </cell>
          <cell r="D17">
            <v>699658.9</v>
          </cell>
          <cell r="E17">
            <v>699682.5</v>
          </cell>
          <cell r="F17">
            <v>1</v>
          </cell>
          <cell r="G17">
            <v>25309.900000000023</v>
          </cell>
        </row>
        <row r="18">
          <cell r="A18" t="str">
            <v>Д-16_к_шинам</v>
          </cell>
          <cell r="B18">
            <v>1045337</v>
          </cell>
          <cell r="C18">
            <v>6278.8</v>
          </cell>
          <cell r="D18">
            <v>6455.4</v>
          </cell>
          <cell r="E18">
            <v>6455.7</v>
          </cell>
          <cell r="F18">
            <v>1</v>
          </cell>
          <cell r="G18">
            <v>176.59999999999945</v>
          </cell>
        </row>
        <row r="19">
          <cell r="A19" t="str">
            <v>Д-16_от_шин</v>
          </cell>
          <cell r="B19">
            <v>1045337</v>
          </cell>
          <cell r="C19">
            <v>671463.7</v>
          </cell>
          <cell r="D19">
            <v>696812.6</v>
          </cell>
          <cell r="E19">
            <v>696836.4</v>
          </cell>
          <cell r="F19">
            <v>1</v>
          </cell>
          <cell r="G19">
            <v>25348.900000000023</v>
          </cell>
        </row>
        <row r="20">
          <cell r="A20" t="str">
            <v>ОВВ-220_к_шинам</v>
          </cell>
          <cell r="B20">
            <v>1045350</v>
          </cell>
          <cell r="C20">
            <v>60492.9</v>
          </cell>
          <cell r="D20">
            <v>60492.9</v>
          </cell>
          <cell r="E20">
            <v>60492.9</v>
          </cell>
          <cell r="F20">
            <v>1</v>
          </cell>
          <cell r="G20">
            <v>0</v>
          </cell>
        </row>
        <row r="21">
          <cell r="A21" t="str">
            <v>ОВВ-220_от_шин</v>
          </cell>
          <cell r="B21">
            <v>1045350</v>
          </cell>
          <cell r="C21">
            <v>85504.1</v>
          </cell>
          <cell r="D21">
            <v>85504.1</v>
          </cell>
          <cell r="E21">
            <v>85504.1</v>
          </cell>
          <cell r="F21">
            <v>1</v>
          </cell>
          <cell r="G21">
            <v>0</v>
          </cell>
        </row>
        <row r="22">
          <cell r="A22" t="str">
            <v>ВВ-220-АТ1_от_шин</v>
          </cell>
          <cell r="B22">
            <v>1045349</v>
          </cell>
          <cell r="C22">
            <v>7784.3</v>
          </cell>
          <cell r="D22">
            <v>8061.8</v>
          </cell>
          <cell r="E22">
            <v>8061.8</v>
          </cell>
          <cell r="F22">
            <v>1</v>
          </cell>
          <cell r="G22">
            <v>277.5</v>
          </cell>
        </row>
        <row r="23">
          <cell r="A23" t="str">
            <v>ВВ-220-АТ1_к_шинам</v>
          </cell>
          <cell r="B23">
            <v>1045349</v>
          </cell>
          <cell r="C23">
            <v>2104638.9</v>
          </cell>
          <cell r="D23">
            <v>2188326.7999999998</v>
          </cell>
          <cell r="E23">
            <v>2188437.5</v>
          </cell>
          <cell r="F23">
            <v>1</v>
          </cell>
          <cell r="G23">
            <v>83687.899999999907</v>
          </cell>
        </row>
        <row r="24">
          <cell r="A24" t="str">
            <v>ВВ-220-АТ2_от_шин</v>
          </cell>
          <cell r="B24">
            <v>1045352</v>
          </cell>
          <cell r="C24">
            <v>7422.8</v>
          </cell>
          <cell r="D24">
            <v>7673.7</v>
          </cell>
          <cell r="E24">
            <v>7673.7</v>
          </cell>
          <cell r="F24">
            <v>1</v>
          </cell>
          <cell r="G24">
            <v>250.89999999999964</v>
          </cell>
        </row>
        <row r="25">
          <cell r="A25" t="str">
            <v>ВВ-220-АТ2_к_шинам</v>
          </cell>
          <cell r="B25">
            <v>1045352</v>
          </cell>
          <cell r="C25">
            <v>1954066.5</v>
          </cell>
          <cell r="D25">
            <v>2027192.9</v>
          </cell>
          <cell r="E25">
            <v>2027288.5</v>
          </cell>
          <cell r="F25">
            <v>1</v>
          </cell>
          <cell r="G25">
            <v>73126.399999999907</v>
          </cell>
        </row>
        <row r="26">
          <cell r="A26" t="str">
            <v>МВ-10-АТ1_от_шин</v>
          </cell>
          <cell r="B26">
            <v>69384</v>
          </cell>
          <cell r="C26">
            <v>9.43</v>
          </cell>
          <cell r="D26">
            <v>9.43</v>
          </cell>
          <cell r="E26">
            <v>9.43</v>
          </cell>
          <cell r="F26">
            <v>4000</v>
          </cell>
          <cell r="G26">
            <v>0</v>
          </cell>
        </row>
        <row r="27">
          <cell r="A27" t="str">
            <v>МВ-10-АТ1_к_шинам</v>
          </cell>
          <cell r="B27">
            <v>69384</v>
          </cell>
          <cell r="C27">
            <v>1093.93</v>
          </cell>
          <cell r="D27">
            <v>1140.6099999999999</v>
          </cell>
          <cell r="E27">
            <v>1143.81</v>
          </cell>
          <cell r="F27">
            <v>4000</v>
          </cell>
          <cell r="G27">
            <v>186.71999999999937</v>
          </cell>
        </row>
        <row r="28">
          <cell r="A28" t="str">
            <v>МВ-10-АТ2_от_шин</v>
          </cell>
          <cell r="B28">
            <v>69383</v>
          </cell>
          <cell r="C28">
            <v>12.47</v>
          </cell>
          <cell r="D28">
            <v>12.47</v>
          </cell>
          <cell r="E28">
            <v>12.47</v>
          </cell>
          <cell r="F28">
            <v>4000</v>
          </cell>
          <cell r="G28">
            <v>0</v>
          </cell>
        </row>
        <row r="29">
          <cell r="A29" t="str">
            <v>МВ-10-АТ2_к_шинам</v>
          </cell>
          <cell r="B29">
            <v>69383</v>
          </cell>
          <cell r="C29">
            <v>844.28</v>
          </cell>
          <cell r="D29">
            <v>893.58</v>
          </cell>
          <cell r="E29">
            <v>893.75</v>
          </cell>
          <cell r="F29">
            <v>4000</v>
          </cell>
          <cell r="G29">
            <v>197.20000000000027</v>
          </cell>
        </row>
        <row r="30">
          <cell r="A30" t="str">
            <v>МВ-10-СТ-7_к_шинам</v>
          </cell>
          <cell r="B30">
            <v>69385</v>
          </cell>
          <cell r="C30">
            <v>6.89</v>
          </cell>
          <cell r="D30">
            <v>7.5</v>
          </cell>
          <cell r="E30">
            <v>7.5</v>
          </cell>
          <cell r="F30">
            <v>4000</v>
          </cell>
          <cell r="G30">
            <v>2.4400000000000013</v>
          </cell>
        </row>
        <row r="31">
          <cell r="A31" t="str">
            <v>МВ-10-СТ-7_от_шин</v>
          </cell>
          <cell r="B31" t="str">
            <v>69385</v>
          </cell>
          <cell r="C31">
            <v>1.86</v>
          </cell>
          <cell r="D31">
            <v>1.86</v>
          </cell>
          <cell r="E31">
            <v>1.86</v>
          </cell>
          <cell r="F31">
            <v>4000</v>
          </cell>
          <cell r="G31">
            <v>0</v>
          </cell>
        </row>
      </sheetData>
      <sheetData sheetId="1" refreshError="1">
        <row r="5">
          <cell r="A5" t="str">
            <v>ВЛ-555_к_шинам</v>
          </cell>
          <cell r="B5">
            <v>1045353</v>
          </cell>
          <cell r="C5">
            <v>93418.4</v>
          </cell>
          <cell r="D5">
            <v>96709.6</v>
          </cell>
          <cell r="E5">
            <v>96709.6</v>
          </cell>
          <cell r="F5">
            <v>1</v>
          </cell>
          <cell r="G5">
            <v>3291.2000000000116</v>
          </cell>
        </row>
        <row r="6">
          <cell r="A6" t="str">
            <v>ВЛ-555_от_шин</v>
          </cell>
          <cell r="B6">
            <v>1045353</v>
          </cell>
          <cell r="C6">
            <v>3540783.6</v>
          </cell>
          <cell r="D6">
            <v>3686912.8</v>
          </cell>
          <cell r="E6">
            <v>3687604.4</v>
          </cell>
          <cell r="F6">
            <v>1</v>
          </cell>
          <cell r="G6">
            <v>146129.19999999972</v>
          </cell>
        </row>
        <row r="7">
          <cell r="A7" t="str">
            <v>ВЛ-553_к_шинам</v>
          </cell>
          <cell r="B7">
            <v>1045354</v>
          </cell>
          <cell r="C7">
            <v>4951414.4000000004</v>
          </cell>
          <cell r="D7">
            <v>5202095.2</v>
          </cell>
          <cell r="E7">
            <v>5203039.2</v>
          </cell>
          <cell r="F7">
            <v>1</v>
          </cell>
          <cell r="G7">
            <v>250680.79999999981</v>
          </cell>
        </row>
        <row r="8">
          <cell r="A8" t="str">
            <v>ВЛ-553_от_шин</v>
          </cell>
          <cell r="B8">
            <v>1045354</v>
          </cell>
          <cell r="C8">
            <v>252.8</v>
          </cell>
          <cell r="D8">
            <v>254</v>
          </cell>
          <cell r="E8">
            <v>254</v>
          </cell>
          <cell r="F8">
            <v>1</v>
          </cell>
          <cell r="G8">
            <v>1.1999999999999886</v>
          </cell>
        </row>
        <row r="9">
          <cell r="A9" t="str">
            <v>ВЛ-224_к_шинам</v>
          </cell>
          <cell r="B9">
            <v>1050907</v>
          </cell>
          <cell r="C9">
            <v>162661.5</v>
          </cell>
          <cell r="D9">
            <v>162793.5</v>
          </cell>
          <cell r="E9">
            <v>162793.5</v>
          </cell>
          <cell r="F9">
            <v>1</v>
          </cell>
          <cell r="G9">
            <v>132</v>
          </cell>
        </row>
        <row r="10">
          <cell r="A10" t="str">
            <v>ВЛ-224_от_шин</v>
          </cell>
          <cell r="B10">
            <v>1050907</v>
          </cell>
          <cell r="C10">
            <v>263915.59999999998</v>
          </cell>
          <cell r="D10">
            <v>290090.5</v>
          </cell>
          <cell r="E10">
            <v>290118.90000000002</v>
          </cell>
          <cell r="F10">
            <v>1</v>
          </cell>
          <cell r="G10">
            <v>26174.900000000023</v>
          </cell>
        </row>
        <row r="11">
          <cell r="A11" t="str">
            <v>ВЛ-225_к_шинам</v>
          </cell>
          <cell r="B11">
            <v>1050875</v>
          </cell>
          <cell r="C11">
            <v>149415.4</v>
          </cell>
          <cell r="D11">
            <v>149489.9</v>
          </cell>
          <cell r="E11">
            <v>149489.9</v>
          </cell>
          <cell r="F11">
            <v>1</v>
          </cell>
          <cell r="G11">
            <v>74.5</v>
          </cell>
        </row>
        <row r="12">
          <cell r="A12" t="str">
            <v>ВЛ-225_от_шин</v>
          </cell>
          <cell r="B12">
            <v>1050875</v>
          </cell>
          <cell r="C12">
            <v>292458.2</v>
          </cell>
          <cell r="D12">
            <v>320513.5</v>
          </cell>
          <cell r="E12">
            <v>320552</v>
          </cell>
          <cell r="F12">
            <v>1</v>
          </cell>
          <cell r="G12">
            <v>28055.299999999988</v>
          </cell>
        </row>
        <row r="13">
          <cell r="A13" t="str">
            <v>В3-220АТ3_от_шин</v>
          </cell>
          <cell r="B13">
            <v>4405800</v>
          </cell>
          <cell r="C13">
            <v>5.74</v>
          </cell>
          <cell r="D13">
            <v>5.74</v>
          </cell>
          <cell r="E13">
            <v>5.74</v>
          </cell>
          <cell r="F13">
            <v>4400000</v>
          </cell>
          <cell r="G13">
            <v>0</v>
          </cell>
        </row>
        <row r="14">
          <cell r="A14" t="str">
            <v>В3-220АТ3_к_шинам</v>
          </cell>
          <cell r="B14">
            <v>190324</v>
          </cell>
          <cell r="C14">
            <v>205.28</v>
          </cell>
          <cell r="D14">
            <v>217.12</v>
          </cell>
          <cell r="E14">
            <v>217.15</v>
          </cell>
          <cell r="F14">
            <v>4400000</v>
          </cell>
          <cell r="G14">
            <v>52096.000000000015</v>
          </cell>
        </row>
        <row r="15">
          <cell r="A15" t="str">
            <v>В4-220АТ3_от_шин</v>
          </cell>
          <cell r="B15">
            <v>19144</v>
          </cell>
          <cell r="C15">
            <v>9.1</v>
          </cell>
          <cell r="D15">
            <v>9.1</v>
          </cell>
          <cell r="E15">
            <v>9.1</v>
          </cell>
          <cell r="F15">
            <v>4400000</v>
          </cell>
          <cell r="G15">
            <v>0</v>
          </cell>
        </row>
        <row r="16">
          <cell r="A16" t="str">
            <v>В4-220АТ3_к_шинам</v>
          </cell>
          <cell r="B16">
            <v>777412</v>
          </cell>
          <cell r="C16">
            <v>187.36</v>
          </cell>
          <cell r="D16">
            <v>199.6</v>
          </cell>
          <cell r="E16">
            <v>199.63</v>
          </cell>
          <cell r="F16">
            <v>4400000</v>
          </cell>
          <cell r="G16">
            <v>53855.99999999992</v>
          </cell>
        </row>
        <row r="17">
          <cell r="A17" t="str">
            <v>ШСОВ-220_к_шинам</v>
          </cell>
          <cell r="B17">
            <v>1050887</v>
          </cell>
          <cell r="C17">
            <v>1706.8</v>
          </cell>
          <cell r="D17">
            <v>1706.8</v>
          </cell>
          <cell r="E17">
            <v>1706.8</v>
          </cell>
          <cell r="F17">
            <v>1</v>
          </cell>
          <cell r="G17">
            <v>0</v>
          </cell>
        </row>
        <row r="18">
          <cell r="A18" t="str">
            <v>ШСОВ-220_от_шин</v>
          </cell>
          <cell r="B18">
            <v>1050887</v>
          </cell>
          <cell r="C18">
            <v>13540.3</v>
          </cell>
          <cell r="D18">
            <v>13540.3</v>
          </cell>
          <cell r="E18">
            <v>13540.3</v>
          </cell>
          <cell r="F18">
            <v>1</v>
          </cell>
          <cell r="G18">
            <v>0</v>
          </cell>
        </row>
        <row r="19">
          <cell r="A19" t="str">
            <v>ВВ-110АТ1_от_шин</v>
          </cell>
          <cell r="B19">
            <v>1050909</v>
          </cell>
          <cell r="C19">
            <v>3168.6</v>
          </cell>
          <cell r="D19">
            <v>3168.6</v>
          </cell>
          <cell r="E19">
            <v>3168.6</v>
          </cell>
          <cell r="F19">
            <v>1</v>
          </cell>
          <cell r="G19">
            <v>0</v>
          </cell>
        </row>
        <row r="20">
          <cell r="A20" t="str">
            <v>ВВ-110АТ1_к_шинам</v>
          </cell>
          <cell r="B20">
            <v>1050909</v>
          </cell>
          <cell r="C20">
            <v>521687.8</v>
          </cell>
          <cell r="D20">
            <v>548845.9</v>
          </cell>
          <cell r="E20">
            <v>548943.69999999995</v>
          </cell>
          <cell r="F20">
            <v>1</v>
          </cell>
          <cell r="G20">
            <v>27158.100000000035</v>
          </cell>
        </row>
        <row r="21">
          <cell r="A21" t="str">
            <v>ВВ-110АТ2_от_шин</v>
          </cell>
          <cell r="B21">
            <v>1050881</v>
          </cell>
          <cell r="C21">
            <v>3413.2</v>
          </cell>
          <cell r="D21">
            <v>3413.2</v>
          </cell>
          <cell r="E21">
            <v>3413.2</v>
          </cell>
          <cell r="F21">
            <v>1</v>
          </cell>
          <cell r="G21">
            <v>0</v>
          </cell>
        </row>
        <row r="22">
          <cell r="A22" t="str">
            <v>ВВ-110АТ2_к_шинам</v>
          </cell>
          <cell r="B22">
            <v>1050881</v>
          </cell>
          <cell r="C22">
            <v>470261.8</v>
          </cell>
          <cell r="D22">
            <v>494781.8</v>
          </cell>
          <cell r="E22">
            <v>494870.6</v>
          </cell>
          <cell r="F22">
            <v>1</v>
          </cell>
          <cell r="G22">
            <v>24520</v>
          </cell>
        </row>
        <row r="23">
          <cell r="A23" t="str">
            <v>С-165_к_шинам</v>
          </cell>
          <cell r="B23">
            <v>1045356</v>
          </cell>
          <cell r="C23">
            <v>538.29999999999995</v>
          </cell>
          <cell r="D23">
            <v>539.79999999999995</v>
          </cell>
          <cell r="E23">
            <v>540.1</v>
          </cell>
          <cell r="F23">
            <v>1</v>
          </cell>
          <cell r="G23">
            <v>1.5</v>
          </cell>
        </row>
        <row r="24">
          <cell r="A24" t="str">
            <v>С-165_от_шин</v>
          </cell>
          <cell r="B24">
            <v>1045356</v>
          </cell>
          <cell r="C24">
            <v>43593.5</v>
          </cell>
          <cell r="D24">
            <v>46170.9</v>
          </cell>
          <cell r="E24">
            <v>46182</v>
          </cell>
          <cell r="F24">
            <v>1</v>
          </cell>
          <cell r="G24">
            <v>2577.4000000000015</v>
          </cell>
        </row>
        <row r="25">
          <cell r="A25" t="str">
            <v>С-166_к_шинам</v>
          </cell>
          <cell r="B25">
            <v>1046897</v>
          </cell>
          <cell r="C25">
            <v>57</v>
          </cell>
          <cell r="D25">
            <v>57</v>
          </cell>
          <cell r="E25">
            <v>57</v>
          </cell>
          <cell r="F25">
            <v>1</v>
          </cell>
          <cell r="G25">
            <v>0</v>
          </cell>
        </row>
        <row r="26">
          <cell r="A26" t="str">
            <v>С-166_от_шин</v>
          </cell>
          <cell r="B26">
            <v>1046897</v>
          </cell>
          <cell r="C26">
            <v>46773.3</v>
          </cell>
          <cell r="D26">
            <v>49356.9</v>
          </cell>
          <cell r="E26">
            <v>49368</v>
          </cell>
          <cell r="F26">
            <v>1</v>
          </cell>
          <cell r="G26">
            <v>2583.5999999999985</v>
          </cell>
        </row>
        <row r="27">
          <cell r="A27" t="str">
            <v>С-167_к_шинам</v>
          </cell>
          <cell r="B27">
            <v>1045343</v>
          </cell>
          <cell r="C27">
            <v>5085.6000000000004</v>
          </cell>
          <cell r="D27">
            <v>5088.1000000000004</v>
          </cell>
          <cell r="E27">
            <v>5088.1000000000004</v>
          </cell>
          <cell r="F27">
            <v>1</v>
          </cell>
          <cell r="G27">
            <v>2.5</v>
          </cell>
        </row>
        <row r="28">
          <cell r="A28" t="str">
            <v>С-167_от_шин</v>
          </cell>
          <cell r="B28">
            <v>1045343</v>
          </cell>
          <cell r="C28">
            <v>214150.6</v>
          </cell>
          <cell r="D28">
            <v>223214.5</v>
          </cell>
          <cell r="E28">
            <v>223243.8</v>
          </cell>
          <cell r="F28">
            <v>1</v>
          </cell>
          <cell r="G28">
            <v>9063.8999999999942</v>
          </cell>
        </row>
        <row r="29">
          <cell r="A29" t="str">
            <v>С-168_к_шинам</v>
          </cell>
          <cell r="B29">
            <v>1045342</v>
          </cell>
          <cell r="C29">
            <v>7845.8</v>
          </cell>
          <cell r="D29">
            <v>7848.5</v>
          </cell>
          <cell r="E29">
            <v>7848.5</v>
          </cell>
          <cell r="F29">
            <v>1</v>
          </cell>
          <cell r="G29">
            <v>2.6999999999998181</v>
          </cell>
        </row>
        <row r="30">
          <cell r="A30" t="str">
            <v>С-168_от_шин</v>
          </cell>
          <cell r="B30">
            <v>1045342</v>
          </cell>
          <cell r="C30">
            <v>218853.5</v>
          </cell>
          <cell r="D30">
            <v>227723.4</v>
          </cell>
          <cell r="E30">
            <v>227751.4</v>
          </cell>
          <cell r="F30">
            <v>1</v>
          </cell>
          <cell r="G30">
            <v>8869.8999999999942</v>
          </cell>
        </row>
        <row r="31">
          <cell r="A31" t="str">
            <v>С-170_к_шинам</v>
          </cell>
          <cell r="B31">
            <v>1045335</v>
          </cell>
          <cell r="C31">
            <v>3.2</v>
          </cell>
          <cell r="D31">
            <v>3.2</v>
          </cell>
          <cell r="E31">
            <v>3.2</v>
          </cell>
          <cell r="F31">
            <v>1</v>
          </cell>
          <cell r="G31">
            <v>0</v>
          </cell>
        </row>
        <row r="32">
          <cell r="A32" t="str">
            <v>С-170_от_шин</v>
          </cell>
          <cell r="B32">
            <v>1045335</v>
          </cell>
          <cell r="C32">
            <v>158983.79999999999</v>
          </cell>
          <cell r="D32">
            <v>167846.8</v>
          </cell>
          <cell r="E32">
            <v>167881.9</v>
          </cell>
          <cell r="F32">
            <v>1</v>
          </cell>
          <cell r="G32">
            <v>8863</v>
          </cell>
        </row>
        <row r="33">
          <cell r="A33" t="str">
            <v>С-171_к_шинам</v>
          </cell>
          <cell r="B33">
            <v>1045336</v>
          </cell>
          <cell r="C33">
            <v>3897.7</v>
          </cell>
          <cell r="D33">
            <v>3898</v>
          </cell>
          <cell r="E33">
            <v>3898</v>
          </cell>
          <cell r="F33">
            <v>1</v>
          </cell>
          <cell r="G33">
            <v>0.3000000000001819</v>
          </cell>
        </row>
        <row r="34">
          <cell r="A34" t="str">
            <v>С-171_от_шин</v>
          </cell>
          <cell r="B34">
            <v>1045336</v>
          </cell>
          <cell r="C34">
            <v>404377.59999999998</v>
          </cell>
          <cell r="D34">
            <v>424060.9</v>
          </cell>
          <cell r="E34">
            <v>424133.7</v>
          </cell>
          <cell r="F34">
            <v>1</v>
          </cell>
          <cell r="G34">
            <v>19683.300000000047</v>
          </cell>
        </row>
        <row r="35">
          <cell r="A35" t="str">
            <v>ОВВ-110_к_шинам</v>
          </cell>
          <cell r="B35">
            <v>1050894</v>
          </cell>
          <cell r="C35">
            <v>1537.6</v>
          </cell>
          <cell r="D35">
            <v>1537.6</v>
          </cell>
          <cell r="E35">
            <v>1537.6</v>
          </cell>
          <cell r="F35">
            <v>1</v>
          </cell>
          <cell r="G35">
            <v>0</v>
          </cell>
        </row>
        <row r="36">
          <cell r="A36" t="str">
            <v>ОВВ-110_от_шин</v>
          </cell>
          <cell r="B36">
            <v>1050894</v>
          </cell>
          <cell r="C36">
            <v>12260.7</v>
          </cell>
          <cell r="D36">
            <v>12260.7</v>
          </cell>
          <cell r="E36">
            <v>12260.7</v>
          </cell>
          <cell r="F36">
            <v>1</v>
          </cell>
          <cell r="G36">
            <v>0</v>
          </cell>
        </row>
        <row r="37">
          <cell r="A37" t="str">
            <v>МВ-10-АТ1_от_шин</v>
          </cell>
          <cell r="B37">
            <v>69341</v>
          </cell>
          <cell r="C37">
            <v>0</v>
          </cell>
          <cell r="D37">
            <v>0</v>
          </cell>
          <cell r="E37">
            <v>0</v>
          </cell>
          <cell r="F37">
            <v>60000</v>
          </cell>
          <cell r="G37">
            <v>0</v>
          </cell>
        </row>
        <row r="38">
          <cell r="A38" t="str">
            <v>МВ-10-АТ1_к_шинам</v>
          </cell>
          <cell r="B38">
            <v>69341</v>
          </cell>
          <cell r="C38">
            <v>67.52</v>
          </cell>
          <cell r="D38">
            <v>70.11</v>
          </cell>
          <cell r="E38">
            <v>70.12</v>
          </cell>
          <cell r="F38">
            <v>60000</v>
          </cell>
          <cell r="G38">
            <v>155.4000000000002</v>
          </cell>
        </row>
        <row r="39">
          <cell r="A39" t="str">
            <v>МВ-10-АТ2_от_шин</v>
          </cell>
          <cell r="B39">
            <v>69390</v>
          </cell>
          <cell r="C39">
            <v>1.79</v>
          </cell>
          <cell r="D39">
            <v>1.79</v>
          </cell>
          <cell r="E39">
            <v>1.79</v>
          </cell>
          <cell r="F39">
            <v>60000</v>
          </cell>
          <cell r="G39">
            <v>0</v>
          </cell>
        </row>
        <row r="40">
          <cell r="A40" t="str">
            <v>МВ-10-АТ2_к_шинам</v>
          </cell>
          <cell r="B40">
            <v>69390</v>
          </cell>
          <cell r="C40">
            <v>29</v>
          </cell>
          <cell r="D40">
            <v>30.54</v>
          </cell>
          <cell r="E40">
            <v>30.55</v>
          </cell>
          <cell r="F40">
            <v>60000</v>
          </cell>
          <cell r="G40">
            <v>92.399999999999949</v>
          </cell>
        </row>
        <row r="41">
          <cell r="A41" t="str">
            <v>ф.9_к_шинам_0.4</v>
          </cell>
          <cell r="C41">
            <v>19.100000000000001</v>
          </cell>
          <cell r="D41">
            <v>19.100000000000001</v>
          </cell>
          <cell r="E41">
            <v>19.100000000000001</v>
          </cell>
          <cell r="G41">
            <v>0</v>
          </cell>
        </row>
        <row r="42">
          <cell r="A42" t="str">
            <v>ф.6_к_шинам_10</v>
          </cell>
          <cell r="C42">
            <v>6708.2</v>
          </cell>
          <cell r="D42">
            <v>6708.2</v>
          </cell>
          <cell r="E42">
            <v>6708.2</v>
          </cell>
          <cell r="G42">
            <v>0</v>
          </cell>
        </row>
      </sheetData>
      <sheetData sheetId="2" refreshError="1">
        <row r="16">
          <cell r="H16">
            <v>69.756399999999999</v>
          </cell>
        </row>
      </sheetData>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6"/>
      <sheetName val="Форма 6_print"/>
      <sheetName val="Комментарии"/>
      <sheetName val="Проверка"/>
      <sheetName val="Проверка_back"/>
      <sheetName val="TEHSHEET"/>
      <sheetName val="et_union"/>
      <sheetName val="mod_wb"/>
      <sheetName val="AllSheetsInThisWorkbook"/>
      <sheetName val="modUpdTemplMain"/>
      <sheetName val="modfrmCheckUpdates"/>
      <sheetName val="modfrmMonthYearChoose"/>
      <sheetName val="modInfo"/>
      <sheetName val="modInstruction"/>
      <sheetName val="modfrmSetErr"/>
      <sheetName val="modServiceModule"/>
      <sheetName val="mod_00"/>
      <sheetName val="mod_01"/>
      <sheetName val="mod_02"/>
      <sheetName val="mod_Coms"/>
      <sheetName val="mod_Tit"/>
      <sheetName val="modCheck"/>
      <sheetName val="modCommandButton"/>
      <sheetName val="modfrmReestr"/>
      <sheetName val="modfrmDateChoose"/>
      <sheetName val="REESTR_MO"/>
      <sheetName val="REESTR_FILTERED"/>
      <sheetName val="REESTR_ORG_EE"/>
      <sheetName val="FORMA.6.2.63"/>
    </sheetNames>
    <sheetDataSet>
      <sheetData sheetId="0"/>
      <sheetData sheetId="1"/>
      <sheetData sheetId="2">
        <row r="15">
          <cell r="D15">
            <v>2015</v>
          </cell>
        </row>
        <row r="16">
          <cell r="D16" t="str">
            <v>I полугодие</v>
          </cell>
        </row>
        <row r="24">
          <cell r="D24" t="str">
            <v>ПАО "МРСК Волги"</v>
          </cell>
        </row>
        <row r="44">
          <cell r="D44" t="str">
            <v>Санаев Константин Николаевич</v>
          </cell>
        </row>
        <row r="53">
          <cell r="D53" t="str">
            <v>Борисова Ирина Викторовна</v>
          </cell>
        </row>
        <row r="54">
          <cell r="D54" t="str">
            <v>Начальник тарифного отдела</v>
          </cell>
        </row>
        <row r="55">
          <cell r="D55" t="str">
            <v>8(846)339-33-15</v>
          </cell>
        </row>
      </sheetData>
      <sheetData sheetId="3"/>
      <sheetData sheetId="4"/>
      <sheetData sheetId="5"/>
      <sheetData sheetId="6"/>
      <sheetData sheetId="7"/>
      <sheetData sheetId="8">
        <row r="2">
          <cell r="D2" t="str">
            <v>I квартал</v>
          </cell>
          <cell r="E2">
            <v>2010</v>
          </cell>
        </row>
        <row r="3">
          <cell r="D3" t="str">
            <v>I полугодие</v>
          </cell>
          <cell r="E3">
            <v>2011</v>
          </cell>
        </row>
        <row r="4">
          <cell r="D4" t="str">
            <v>9 месяцев</v>
          </cell>
          <cell r="E4">
            <v>2012</v>
          </cell>
        </row>
        <row r="5">
          <cell r="D5" t="str">
            <v>год</v>
          </cell>
          <cell r="E5">
            <v>2013</v>
          </cell>
        </row>
        <row r="6">
          <cell r="E6">
            <v>2014</v>
          </cell>
        </row>
        <row r="7">
          <cell r="E7">
            <v>2015</v>
          </cell>
        </row>
        <row r="8">
          <cell r="E8">
            <v>2016</v>
          </cell>
        </row>
        <row r="9">
          <cell r="E9">
            <v>2017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D2" t="str">
            <v>Алексеевский муниципальный район</v>
          </cell>
        </row>
        <row r="3">
          <cell r="D3" t="str">
            <v>Безенчукский муниципальный район</v>
          </cell>
        </row>
        <row r="4">
          <cell r="D4" t="str">
            <v>Богатовский муниципальный район</v>
          </cell>
        </row>
        <row r="5">
          <cell r="D5" t="str">
            <v>Большеглушицкий муниципальный район</v>
          </cell>
        </row>
        <row r="6">
          <cell r="D6" t="str">
            <v>Большечерниговский муниципальный район</v>
          </cell>
        </row>
        <row r="7">
          <cell r="D7" t="str">
            <v>Борский муниципальный район</v>
          </cell>
        </row>
        <row r="8">
          <cell r="D8" t="str">
            <v>Волжский муниципальный район</v>
          </cell>
        </row>
        <row r="9">
          <cell r="D9" t="str">
            <v>Елховский муниципальный район</v>
          </cell>
        </row>
        <row r="10">
          <cell r="D10" t="str">
            <v>Исаклинский муниципальный район</v>
          </cell>
        </row>
        <row r="11">
          <cell r="D11" t="str">
            <v>Камышлинский муниципальный район</v>
          </cell>
        </row>
        <row r="12">
          <cell r="D12" t="str">
            <v>Кинель-Черкасский муниципальный район</v>
          </cell>
        </row>
        <row r="13">
          <cell r="D13" t="str">
            <v>Кинельский муниципальный район</v>
          </cell>
        </row>
        <row r="14">
          <cell r="D14" t="str">
            <v>Клявлинский муниципальный район</v>
          </cell>
        </row>
        <row r="15">
          <cell r="D15" t="str">
            <v>Кошкинский муниципальный район</v>
          </cell>
        </row>
        <row r="16">
          <cell r="D16" t="str">
            <v>Красноармейский муниципальный район</v>
          </cell>
        </row>
        <row r="17">
          <cell r="D17" t="str">
            <v>Красноярский муниципальный район</v>
          </cell>
        </row>
        <row r="18">
          <cell r="D18" t="str">
            <v>Нефтегорский муниципальный район</v>
          </cell>
        </row>
        <row r="19">
          <cell r="D19" t="str">
            <v>Пестравский муниципальный район</v>
          </cell>
        </row>
        <row r="20">
          <cell r="D20" t="str">
            <v>Похвистневский муниципальный район</v>
          </cell>
        </row>
        <row r="21">
          <cell r="D21" t="str">
            <v>Приволжский муниципальный район</v>
          </cell>
        </row>
        <row r="22">
          <cell r="D22" t="str">
            <v>Сергиевский муниципальный район</v>
          </cell>
        </row>
        <row r="23">
          <cell r="D23" t="str">
            <v>Ставропольский муниципальный район</v>
          </cell>
        </row>
        <row r="24">
          <cell r="D24" t="str">
            <v>Сызранский муниципальный район</v>
          </cell>
        </row>
        <row r="25">
          <cell r="D25" t="str">
            <v>Хворостянский муниципальный район</v>
          </cell>
        </row>
        <row r="26">
          <cell r="D26" t="str">
            <v>Челно-Вершинский муниципальный район</v>
          </cell>
        </row>
        <row r="27">
          <cell r="D27" t="str">
            <v>Шенталинский муниципальный район</v>
          </cell>
        </row>
        <row r="28">
          <cell r="D28" t="str">
            <v>Шигонский муниципальный район</v>
          </cell>
        </row>
        <row r="29">
          <cell r="D29" t="str">
            <v>городской округ Жигулевск</v>
          </cell>
        </row>
        <row r="30">
          <cell r="D30" t="str">
            <v>городской округ Кинель</v>
          </cell>
        </row>
        <row r="31">
          <cell r="D31" t="str">
            <v>городской округ Новокуйбышевск</v>
          </cell>
        </row>
        <row r="32">
          <cell r="D32" t="str">
            <v>городской округ Октябрьск</v>
          </cell>
        </row>
        <row r="33">
          <cell r="D33" t="str">
            <v>городской округ Отрадный</v>
          </cell>
        </row>
        <row r="34">
          <cell r="D34" t="str">
            <v>городской округ Похвистнево</v>
          </cell>
        </row>
        <row r="35">
          <cell r="D35" t="str">
            <v>городской округ Самара</v>
          </cell>
        </row>
        <row r="36">
          <cell r="D36" t="str">
            <v>городской округ Сызрань</v>
          </cell>
        </row>
        <row r="37">
          <cell r="D37" t="str">
            <v>городской округ Тольятти</v>
          </cell>
        </row>
        <row r="38">
          <cell r="D38" t="str">
            <v>городской округ Чапаевск</v>
          </cell>
        </row>
        <row r="339">
          <cell r="B339" t="str">
            <v>городской округ Самара</v>
          </cell>
        </row>
      </sheetData>
      <sheetData sheetId="29"/>
      <sheetData sheetId="30"/>
      <sheetData sheetId="3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льяновск"/>
      <sheetName val="Ульяновск декабрь"/>
    </sheetNames>
    <definedNames>
      <definedName name="kalk"/>
      <definedName name="kop"/>
      <definedName name="real"/>
      <definedName name="аа"/>
      <definedName name="авп"/>
      <definedName name="апр"/>
      <definedName name="выручка"/>
      <definedName name="ка"/>
      <definedName name="ллллш"/>
      <definedName name="павапп"/>
      <definedName name="пр"/>
      <definedName name="про"/>
      <definedName name="РАО"/>
      <definedName name="т"/>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_FES"/>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9. Смета затрат"/>
      <sheetName val="11 Прочие_расчет"/>
      <sheetName val="10. БДР"/>
      <sheetName val="1"/>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heetName val="1"/>
      <sheetName val="2"/>
      <sheetName val="3"/>
      <sheetName val="4"/>
      <sheetName val="6"/>
      <sheetName val="7"/>
      <sheetName val="8"/>
      <sheetName val="9"/>
      <sheetName val="10"/>
      <sheetName val="11"/>
      <sheetName val="12"/>
      <sheetName val="13"/>
      <sheetName val="14"/>
      <sheetName val="15"/>
      <sheetName val="16"/>
      <sheetName val="17"/>
      <sheetName val="18"/>
      <sheetName val="19"/>
      <sheetName val="20"/>
      <sheetName val="иртышская"/>
      <sheetName val="таврическая"/>
      <sheetName val="сибирь"/>
      <sheetName val="жилой фонд"/>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C"/>
      <sheetName val="CD"/>
      <sheetName val="CBYRAB"/>
      <sheetName val="NBYRAB"/>
      <sheetName val="P_1_16"/>
      <sheetName val="P_1_17"/>
      <sheetName val="P_1_17_1"/>
      <sheetName val="P_2_1"/>
      <sheetName val="P_2_2"/>
      <sheetName val="NBYL"/>
      <sheetName val="P_2_1_MOS"/>
      <sheetName val="P_2_2_MOS"/>
      <sheetName val="modInstruction"/>
      <sheetName val="modCostsfeatBalance"/>
      <sheetName val="modProv"/>
      <sheetName val="Инструкция"/>
      <sheetName val="Лог обновления"/>
      <sheetName val="Титульный"/>
      <sheetName val="Библиотека документов"/>
      <sheetName val="modDocs"/>
      <sheetName val="modfrmDocumentPicker"/>
      <sheetName val="modDocumentsAPI"/>
      <sheetName val="SELECTED_DOCS"/>
      <sheetName val="DOCS_DEPENDENCY"/>
      <sheetName val="modHLIcons"/>
      <sheetName val="tech"/>
      <sheetName val="EXTENDED_RST_DIC"/>
      <sheetName val="TECHSHEET"/>
      <sheetName val="Данные об организации"/>
      <sheetName val="Расчёт расходов"/>
      <sheetName val="modBasicRanges"/>
      <sheetName val="Расходы + Баланс"/>
      <sheetName val="Расшифровка расходов"/>
      <sheetName val="П1.16"/>
      <sheetName val="П1.17"/>
      <sheetName val="П1.17.1"/>
      <sheetName val="Р.2.1"/>
      <sheetName val="Р.2.2"/>
      <sheetName val="НВВ по уровням"/>
      <sheetName val="Бездоговорное  потребление"/>
      <sheetName val="Комментарии"/>
      <sheetName val="Проверка"/>
      <sheetName val="modfrmReestr"/>
      <sheetName val="modPass"/>
      <sheetName val="REESTR_ORG"/>
      <sheetName val="REESTR_MO"/>
      <sheetName val="REESTR_MO_LA"/>
      <sheetName val="REESTR_MO_PA"/>
      <sheetName val="REESTR_DATA"/>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modfrmCheckInIsInProgress"/>
      <sheetName val="modOrgData"/>
      <sheetName val="modfrmDateChoose"/>
      <sheetName val="modAdditionalOrgData"/>
      <sheetName val="modContractConsu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8">
          <cell r="BO18">
            <v>4.5999999999999996</v>
          </cell>
        </row>
        <row r="19">
          <cell r="BI19">
            <v>10</v>
          </cell>
          <cell r="BO19">
            <v>10</v>
          </cell>
          <cell r="BU19">
            <v>10</v>
          </cell>
          <cell r="CA19">
            <v>10</v>
          </cell>
        </row>
        <row r="20">
          <cell r="BI20">
            <v>1</v>
          </cell>
          <cell r="BO20">
            <v>1</v>
          </cell>
          <cell r="BU20">
            <v>1</v>
          </cell>
          <cell r="CA20">
            <v>1</v>
          </cell>
        </row>
        <row r="21">
          <cell r="BI21">
            <v>0</v>
          </cell>
          <cell r="BO21">
            <v>0</v>
          </cell>
          <cell r="BU21">
            <v>0</v>
          </cell>
          <cell r="CA21">
            <v>0</v>
          </cell>
        </row>
        <row r="25">
          <cell r="BI25">
            <v>0</v>
          </cell>
          <cell r="BL25">
            <v>0</v>
          </cell>
          <cell r="BO25">
            <v>0</v>
          </cell>
          <cell r="BP25">
            <v>0</v>
          </cell>
          <cell r="BQ25">
            <v>0</v>
          </cell>
          <cell r="BR25">
            <v>0</v>
          </cell>
          <cell r="BU25">
            <v>0</v>
          </cell>
          <cell r="BV25">
            <v>0</v>
          </cell>
          <cell r="BW25">
            <v>0</v>
          </cell>
          <cell r="CA25">
            <v>0</v>
          </cell>
          <cell r="CB25">
            <v>0</v>
          </cell>
          <cell r="CC25">
            <v>0</v>
          </cell>
        </row>
        <row r="26">
          <cell r="BO26">
            <v>0</v>
          </cell>
          <cell r="BU26">
            <v>0</v>
          </cell>
          <cell r="CA26">
            <v>0</v>
          </cell>
        </row>
        <row r="27">
          <cell r="BO27">
            <v>0.75</v>
          </cell>
          <cell r="BR27">
            <v>0.75</v>
          </cell>
          <cell r="BU27">
            <v>0.75</v>
          </cell>
          <cell r="CA27">
            <v>0.75</v>
          </cell>
        </row>
        <row r="28">
          <cell r="BO28">
            <v>0.94140000000000001</v>
          </cell>
          <cell r="BU28">
            <v>0.9</v>
          </cell>
          <cell r="CA28">
            <v>0.9</v>
          </cell>
        </row>
        <row r="32">
          <cell r="BI32">
            <v>0</v>
          </cell>
          <cell r="BL32">
            <v>0</v>
          </cell>
          <cell r="BO32">
            <v>0</v>
          </cell>
          <cell r="BP32">
            <v>0</v>
          </cell>
          <cell r="BQ32">
            <v>0</v>
          </cell>
          <cell r="BR32">
            <v>0</v>
          </cell>
          <cell r="BU32">
            <v>0</v>
          </cell>
          <cell r="BV32">
            <v>0</v>
          </cell>
          <cell r="BW32">
            <v>0</v>
          </cell>
          <cell r="BX32">
            <v>0</v>
          </cell>
          <cell r="CA32">
            <v>0</v>
          </cell>
          <cell r="CB32">
            <v>0</v>
          </cell>
          <cell r="CC32">
            <v>0</v>
          </cell>
        </row>
        <row r="33">
          <cell r="BI33">
            <v>0</v>
          </cell>
          <cell r="BL33">
            <v>0</v>
          </cell>
          <cell r="BO33">
            <v>0</v>
          </cell>
          <cell r="BP33">
            <v>0</v>
          </cell>
          <cell r="BQ33">
            <v>0</v>
          </cell>
          <cell r="BR33">
            <v>0</v>
          </cell>
          <cell r="BU33">
            <v>0</v>
          </cell>
          <cell r="BV33">
            <v>0</v>
          </cell>
          <cell r="BW33">
            <v>0</v>
          </cell>
          <cell r="CA33">
            <v>0</v>
          </cell>
          <cell r="CB33">
            <v>0</v>
          </cell>
          <cell r="CC33">
            <v>0</v>
          </cell>
        </row>
        <row r="34">
          <cell r="BP34">
            <v>0</v>
          </cell>
          <cell r="BQ34">
            <v>0</v>
          </cell>
          <cell r="BV34">
            <v>0</v>
          </cell>
          <cell r="BW34">
            <v>0</v>
          </cell>
          <cell r="CA34">
            <v>0</v>
          </cell>
          <cell r="CB34">
            <v>0</v>
          </cell>
          <cell r="CC34">
            <v>0</v>
          </cell>
        </row>
        <row r="35">
          <cell r="BP35">
            <v>0</v>
          </cell>
          <cell r="BQ35">
            <v>0</v>
          </cell>
          <cell r="BV35">
            <v>0</v>
          </cell>
          <cell r="BW35">
            <v>0</v>
          </cell>
          <cell r="CA35">
            <v>0</v>
          </cell>
          <cell r="CB35">
            <v>0</v>
          </cell>
          <cell r="CC35">
            <v>0</v>
          </cell>
        </row>
        <row r="36">
          <cell r="BP36">
            <v>0</v>
          </cell>
          <cell r="BQ36">
            <v>0</v>
          </cell>
          <cell r="BV36">
            <v>0</v>
          </cell>
          <cell r="BW36">
            <v>0</v>
          </cell>
          <cell r="CA36">
            <v>0</v>
          </cell>
          <cell r="CB36">
            <v>0</v>
          </cell>
          <cell r="CC36">
            <v>0</v>
          </cell>
        </row>
        <row r="37">
          <cell r="BI37">
            <v>0</v>
          </cell>
          <cell r="BL37">
            <v>0</v>
          </cell>
          <cell r="BO37">
            <v>0</v>
          </cell>
          <cell r="BP37">
            <v>0</v>
          </cell>
          <cell r="BQ37">
            <v>0</v>
          </cell>
          <cell r="BR37">
            <v>0</v>
          </cell>
          <cell r="BU37">
            <v>0</v>
          </cell>
          <cell r="BV37">
            <v>0</v>
          </cell>
          <cell r="BW37">
            <v>0</v>
          </cell>
          <cell r="CA37">
            <v>0</v>
          </cell>
          <cell r="CB37">
            <v>0</v>
          </cell>
          <cell r="CC37">
            <v>0</v>
          </cell>
        </row>
        <row r="38">
          <cell r="BI38">
            <v>0</v>
          </cell>
          <cell r="BL38">
            <v>0</v>
          </cell>
          <cell r="BO38">
            <v>0</v>
          </cell>
          <cell r="BP38">
            <v>0</v>
          </cell>
          <cell r="BQ38">
            <v>0</v>
          </cell>
          <cell r="BR38">
            <v>0</v>
          </cell>
          <cell r="BU38">
            <v>0</v>
          </cell>
          <cell r="BV38">
            <v>0</v>
          </cell>
          <cell r="BW38">
            <v>0</v>
          </cell>
          <cell r="CA38">
            <v>0</v>
          </cell>
          <cell r="CB38">
            <v>0</v>
          </cell>
          <cell r="CC38">
            <v>0</v>
          </cell>
        </row>
        <row r="39">
          <cell r="BP39">
            <v>0</v>
          </cell>
          <cell r="BQ39">
            <v>0</v>
          </cell>
          <cell r="BV39">
            <v>0</v>
          </cell>
          <cell r="BW39">
            <v>0</v>
          </cell>
          <cell r="CA39">
            <v>0</v>
          </cell>
          <cell r="CB39">
            <v>0</v>
          </cell>
          <cell r="CC39">
            <v>0</v>
          </cell>
        </row>
        <row r="40">
          <cell r="BI40">
            <v>0</v>
          </cell>
          <cell r="BL40">
            <v>0</v>
          </cell>
          <cell r="BO40">
            <v>0</v>
          </cell>
          <cell r="BP40">
            <v>0</v>
          </cell>
          <cell r="BQ40">
            <v>0</v>
          </cell>
          <cell r="BR40">
            <v>0</v>
          </cell>
          <cell r="BU40">
            <v>0</v>
          </cell>
          <cell r="BV40">
            <v>0</v>
          </cell>
          <cell r="BW40">
            <v>0</v>
          </cell>
          <cell r="CA40">
            <v>0</v>
          </cell>
          <cell r="CB40">
            <v>0</v>
          </cell>
          <cell r="CC40">
            <v>0</v>
          </cell>
        </row>
        <row r="41">
          <cell r="BP41">
            <v>0</v>
          </cell>
          <cell r="BQ41">
            <v>0</v>
          </cell>
          <cell r="BV41">
            <v>0</v>
          </cell>
          <cell r="BW41">
            <v>0</v>
          </cell>
          <cell r="CA41">
            <v>0</v>
          </cell>
          <cell r="CB41">
            <v>0</v>
          </cell>
          <cell r="CC41">
            <v>0</v>
          </cell>
        </row>
        <row r="42">
          <cell r="BP42">
            <v>0</v>
          </cell>
          <cell r="BQ42">
            <v>0</v>
          </cell>
          <cell r="BV42">
            <v>0</v>
          </cell>
          <cell r="BW42">
            <v>0</v>
          </cell>
          <cell r="CA42">
            <v>0</v>
          </cell>
          <cell r="CB42">
            <v>0</v>
          </cell>
          <cell r="CC42">
            <v>0</v>
          </cell>
        </row>
        <row r="43">
          <cell r="BP43">
            <v>0</v>
          </cell>
          <cell r="BQ43">
            <v>0</v>
          </cell>
          <cell r="BV43">
            <v>0</v>
          </cell>
          <cell r="BW43">
            <v>0</v>
          </cell>
          <cell r="CA43">
            <v>0</v>
          </cell>
          <cell r="CB43">
            <v>0</v>
          </cell>
          <cell r="CC43">
            <v>0</v>
          </cell>
        </row>
        <row r="44">
          <cell r="BP44">
            <v>0</v>
          </cell>
          <cell r="BQ44">
            <v>0</v>
          </cell>
          <cell r="BV44">
            <v>0</v>
          </cell>
          <cell r="BW44">
            <v>0</v>
          </cell>
          <cell r="CA44">
            <v>0</v>
          </cell>
          <cell r="CB44">
            <v>0</v>
          </cell>
          <cell r="CC44">
            <v>0</v>
          </cell>
        </row>
        <row r="45">
          <cell r="BP45">
            <v>0</v>
          </cell>
          <cell r="BQ45">
            <v>0</v>
          </cell>
          <cell r="BV45">
            <v>0</v>
          </cell>
          <cell r="BW45">
            <v>0</v>
          </cell>
          <cell r="CA45">
            <v>0</v>
          </cell>
          <cell r="CB45">
            <v>0</v>
          </cell>
          <cell r="CC45">
            <v>0</v>
          </cell>
        </row>
        <row r="46">
          <cell r="BP46">
            <v>0</v>
          </cell>
          <cell r="BQ46">
            <v>0</v>
          </cell>
          <cell r="BV46">
            <v>0</v>
          </cell>
          <cell r="BW46">
            <v>0</v>
          </cell>
          <cell r="CA46">
            <v>0</v>
          </cell>
          <cell r="CB46">
            <v>0</v>
          </cell>
          <cell r="CC46">
            <v>0</v>
          </cell>
        </row>
        <row r="47">
          <cell r="BP47">
            <v>0</v>
          </cell>
          <cell r="BQ47">
            <v>0</v>
          </cell>
          <cell r="BV47">
            <v>0</v>
          </cell>
          <cell r="BW47">
            <v>0</v>
          </cell>
          <cell r="CA47">
            <v>0</v>
          </cell>
          <cell r="CB47">
            <v>0</v>
          </cell>
          <cell r="CC47">
            <v>0</v>
          </cell>
        </row>
        <row r="48">
          <cell r="BP48">
            <v>0</v>
          </cell>
          <cell r="BQ48">
            <v>0</v>
          </cell>
          <cell r="BV48">
            <v>0</v>
          </cell>
          <cell r="BW48">
            <v>0</v>
          </cell>
          <cell r="CA48">
            <v>0</v>
          </cell>
          <cell r="CB48">
            <v>0</v>
          </cell>
          <cell r="CC48">
            <v>0</v>
          </cell>
        </row>
        <row r="49">
          <cell r="BP49">
            <v>0</v>
          </cell>
          <cell r="BQ49">
            <v>0</v>
          </cell>
          <cell r="BV49">
            <v>0</v>
          </cell>
          <cell r="BW49">
            <v>0</v>
          </cell>
          <cell r="CA49">
            <v>0</v>
          </cell>
          <cell r="CB49">
            <v>0</v>
          </cell>
          <cell r="CC49">
            <v>0</v>
          </cell>
        </row>
        <row r="50">
          <cell r="BP50">
            <v>0</v>
          </cell>
          <cell r="BQ50">
            <v>0</v>
          </cell>
          <cell r="BV50">
            <v>0</v>
          </cell>
          <cell r="BW50">
            <v>0</v>
          </cell>
          <cell r="CA50">
            <v>0</v>
          </cell>
          <cell r="CB50">
            <v>0</v>
          </cell>
          <cell r="CC50">
            <v>0</v>
          </cell>
        </row>
        <row r="51">
          <cell r="BP51">
            <v>0</v>
          </cell>
          <cell r="BQ51">
            <v>0</v>
          </cell>
          <cell r="BV51">
            <v>0</v>
          </cell>
          <cell r="BW51">
            <v>0</v>
          </cell>
          <cell r="CA51">
            <v>0</v>
          </cell>
          <cell r="CB51">
            <v>0</v>
          </cell>
          <cell r="CC51">
            <v>0</v>
          </cell>
        </row>
        <row r="52">
          <cell r="BP52">
            <v>0</v>
          </cell>
          <cell r="BQ52">
            <v>0</v>
          </cell>
          <cell r="BV52">
            <v>0</v>
          </cell>
          <cell r="BW52">
            <v>0</v>
          </cell>
          <cell r="CA52">
            <v>0</v>
          </cell>
          <cell r="CB52">
            <v>0</v>
          </cell>
          <cell r="CC52">
            <v>0</v>
          </cell>
        </row>
        <row r="53">
          <cell r="BP53">
            <v>0</v>
          </cell>
          <cell r="BQ53">
            <v>0</v>
          </cell>
          <cell r="BV53">
            <v>0</v>
          </cell>
          <cell r="BW53">
            <v>0</v>
          </cell>
          <cell r="CA53">
            <v>0</v>
          </cell>
          <cell r="CB53">
            <v>0</v>
          </cell>
          <cell r="CC53">
            <v>0</v>
          </cell>
        </row>
        <row r="54">
          <cell r="BP54">
            <v>0</v>
          </cell>
          <cell r="BQ54">
            <v>0</v>
          </cell>
          <cell r="BV54">
            <v>0</v>
          </cell>
          <cell r="BW54">
            <v>0</v>
          </cell>
          <cell r="CA54">
            <v>0</v>
          </cell>
          <cell r="CB54">
            <v>0</v>
          </cell>
          <cell r="CC54">
            <v>0</v>
          </cell>
        </row>
        <row r="55">
          <cell r="BP55">
            <v>0</v>
          </cell>
          <cell r="BQ55">
            <v>0</v>
          </cell>
          <cell r="BV55">
            <v>0</v>
          </cell>
          <cell r="BW55">
            <v>0</v>
          </cell>
          <cell r="CA55">
            <v>0</v>
          </cell>
          <cell r="CB55">
            <v>0</v>
          </cell>
          <cell r="CC55">
            <v>0</v>
          </cell>
        </row>
        <row r="56">
          <cell r="BI56">
            <v>0</v>
          </cell>
          <cell r="BL56">
            <v>0</v>
          </cell>
          <cell r="BO56">
            <v>0</v>
          </cell>
          <cell r="BP56">
            <v>0</v>
          </cell>
          <cell r="BQ56">
            <v>0</v>
          </cell>
          <cell r="BR56">
            <v>0</v>
          </cell>
          <cell r="BU56">
            <v>0</v>
          </cell>
          <cell r="BV56">
            <v>0</v>
          </cell>
          <cell r="BW56">
            <v>0</v>
          </cell>
          <cell r="CA56">
            <v>0</v>
          </cell>
          <cell r="CB56">
            <v>0</v>
          </cell>
          <cell r="CC56">
            <v>0</v>
          </cell>
        </row>
        <row r="57">
          <cell r="BP57">
            <v>0</v>
          </cell>
          <cell r="BQ57">
            <v>0</v>
          </cell>
          <cell r="BV57">
            <v>0</v>
          </cell>
          <cell r="BW57">
            <v>0</v>
          </cell>
          <cell r="CA57">
            <v>0</v>
          </cell>
          <cell r="CB57">
            <v>0</v>
          </cell>
          <cell r="CC57">
            <v>0</v>
          </cell>
        </row>
        <row r="58">
          <cell r="BI58">
            <v>0</v>
          </cell>
          <cell r="BL58">
            <v>0</v>
          </cell>
          <cell r="BO58">
            <v>0</v>
          </cell>
          <cell r="BP58">
            <v>0</v>
          </cell>
          <cell r="BQ58">
            <v>0</v>
          </cell>
          <cell r="BR58">
            <v>0</v>
          </cell>
          <cell r="BU58">
            <v>0</v>
          </cell>
          <cell r="BV58">
            <v>0</v>
          </cell>
          <cell r="BW58">
            <v>0</v>
          </cell>
          <cell r="CA58">
            <v>0</v>
          </cell>
          <cell r="CB58">
            <v>0</v>
          </cell>
          <cell r="CC58">
            <v>0</v>
          </cell>
        </row>
        <row r="59">
          <cell r="BP59">
            <v>0</v>
          </cell>
          <cell r="BQ59">
            <v>0</v>
          </cell>
          <cell r="BV59">
            <v>0</v>
          </cell>
          <cell r="BW59">
            <v>0</v>
          </cell>
          <cell r="CA59">
            <v>0</v>
          </cell>
          <cell r="CB59">
            <v>0</v>
          </cell>
          <cell r="CC59">
            <v>0</v>
          </cell>
        </row>
        <row r="60">
          <cell r="BI60">
            <v>0</v>
          </cell>
          <cell r="BL60">
            <v>0</v>
          </cell>
          <cell r="BO60">
            <v>0</v>
          </cell>
          <cell r="BP60">
            <v>0</v>
          </cell>
          <cell r="BQ60">
            <v>0</v>
          </cell>
          <cell r="BR60">
            <v>0</v>
          </cell>
          <cell r="BU60">
            <v>0</v>
          </cell>
          <cell r="BV60">
            <v>0</v>
          </cell>
          <cell r="BW60">
            <v>0</v>
          </cell>
          <cell r="CA60">
            <v>0</v>
          </cell>
          <cell r="CB60">
            <v>0</v>
          </cell>
          <cell r="CC60">
            <v>0</v>
          </cell>
        </row>
        <row r="61">
          <cell r="BI61">
            <v>0</v>
          </cell>
          <cell r="BL61">
            <v>0</v>
          </cell>
          <cell r="BO61">
            <v>0</v>
          </cell>
          <cell r="BP61">
            <v>0</v>
          </cell>
          <cell r="BQ61">
            <v>0</v>
          </cell>
          <cell r="BR61">
            <v>0</v>
          </cell>
          <cell r="BU61">
            <v>0</v>
          </cell>
          <cell r="BV61">
            <v>0</v>
          </cell>
          <cell r="BW61">
            <v>0</v>
          </cell>
          <cell r="CA61">
            <v>0</v>
          </cell>
          <cell r="CB61">
            <v>0</v>
          </cell>
          <cell r="CC61">
            <v>0</v>
          </cell>
        </row>
        <row r="62">
          <cell r="BP62">
            <v>0</v>
          </cell>
          <cell r="BQ62">
            <v>0</v>
          </cell>
          <cell r="BV62">
            <v>0</v>
          </cell>
          <cell r="BW62">
            <v>0</v>
          </cell>
          <cell r="CA62">
            <v>0</v>
          </cell>
          <cell r="CB62">
            <v>0</v>
          </cell>
          <cell r="CC62">
            <v>0</v>
          </cell>
        </row>
        <row r="63">
          <cell r="BP63">
            <v>0</v>
          </cell>
          <cell r="BQ63">
            <v>0</v>
          </cell>
          <cell r="BV63">
            <v>0</v>
          </cell>
          <cell r="BW63">
            <v>0</v>
          </cell>
          <cell r="CA63">
            <v>0</v>
          </cell>
          <cell r="CB63">
            <v>0</v>
          </cell>
          <cell r="CC63">
            <v>0</v>
          </cell>
        </row>
        <row r="64">
          <cell r="BI64">
            <v>0</v>
          </cell>
          <cell r="BL64">
            <v>0</v>
          </cell>
          <cell r="BO64">
            <v>0</v>
          </cell>
          <cell r="BP64">
            <v>0</v>
          </cell>
          <cell r="BQ64">
            <v>0</v>
          </cell>
          <cell r="BR64">
            <v>0</v>
          </cell>
          <cell r="BU64">
            <v>0</v>
          </cell>
          <cell r="BV64">
            <v>0</v>
          </cell>
          <cell r="BW64">
            <v>0</v>
          </cell>
          <cell r="CA64">
            <v>0</v>
          </cell>
          <cell r="CB64">
            <v>0</v>
          </cell>
          <cell r="CC64">
            <v>0</v>
          </cell>
        </row>
        <row r="65">
          <cell r="BI65">
            <v>0</v>
          </cell>
          <cell r="BL65">
            <v>0</v>
          </cell>
          <cell r="BO65">
            <v>0</v>
          </cell>
          <cell r="BP65">
            <v>0</v>
          </cell>
          <cell r="BQ65">
            <v>0</v>
          </cell>
          <cell r="BR65">
            <v>0</v>
          </cell>
          <cell r="BU65">
            <v>0</v>
          </cell>
          <cell r="BV65">
            <v>0</v>
          </cell>
          <cell r="BW65">
            <v>0</v>
          </cell>
          <cell r="CA65">
            <v>0</v>
          </cell>
          <cell r="CB65">
            <v>0</v>
          </cell>
          <cell r="CC65">
            <v>0</v>
          </cell>
        </row>
        <row r="70">
          <cell r="BI70">
            <v>0</v>
          </cell>
          <cell r="BL70">
            <v>0</v>
          </cell>
          <cell r="BO70">
            <v>0</v>
          </cell>
          <cell r="BP70">
            <v>0</v>
          </cell>
          <cell r="BQ70">
            <v>0</v>
          </cell>
          <cell r="BR70">
            <v>0</v>
          </cell>
          <cell r="BU70">
            <v>0</v>
          </cell>
          <cell r="BV70">
            <v>0</v>
          </cell>
          <cell r="BW70">
            <v>0</v>
          </cell>
          <cell r="CA70">
            <v>0</v>
          </cell>
          <cell r="CB70">
            <v>0</v>
          </cell>
          <cell r="CC70">
            <v>0</v>
          </cell>
        </row>
        <row r="72">
          <cell r="BP72">
            <v>0</v>
          </cell>
          <cell r="BQ72">
            <v>0</v>
          </cell>
          <cell r="BV72">
            <v>0</v>
          </cell>
          <cell r="BW72">
            <v>0</v>
          </cell>
          <cell r="CB72">
            <v>0</v>
          </cell>
          <cell r="CC72">
            <v>0</v>
          </cell>
        </row>
        <row r="73">
          <cell r="BI73">
            <v>0</v>
          </cell>
          <cell r="BL73">
            <v>0</v>
          </cell>
          <cell r="BO73">
            <v>0</v>
          </cell>
          <cell r="BP73">
            <v>0</v>
          </cell>
          <cell r="BQ73">
            <v>0</v>
          </cell>
          <cell r="BR73">
            <v>0</v>
          </cell>
          <cell r="BU73">
            <v>0</v>
          </cell>
          <cell r="BV73">
            <v>0</v>
          </cell>
          <cell r="BW73">
            <v>0</v>
          </cell>
          <cell r="CA73">
            <v>0</v>
          </cell>
          <cell r="CB73">
            <v>0</v>
          </cell>
          <cell r="CC73">
            <v>0</v>
          </cell>
        </row>
        <row r="74">
          <cell r="BP74">
            <v>0</v>
          </cell>
          <cell r="BQ74">
            <v>0</v>
          </cell>
          <cell r="BV74">
            <v>0</v>
          </cell>
          <cell r="BW74">
            <v>0</v>
          </cell>
          <cell r="CB74">
            <v>0</v>
          </cell>
          <cell r="CC74">
            <v>0</v>
          </cell>
        </row>
        <row r="75">
          <cell r="BP75">
            <v>0</v>
          </cell>
          <cell r="BQ75">
            <v>0</v>
          </cell>
          <cell r="BV75">
            <v>0</v>
          </cell>
          <cell r="BW75">
            <v>0</v>
          </cell>
          <cell r="CB75">
            <v>0</v>
          </cell>
          <cell r="CC75">
            <v>0</v>
          </cell>
        </row>
        <row r="76">
          <cell r="BP76">
            <v>0</v>
          </cell>
          <cell r="BQ76">
            <v>0</v>
          </cell>
          <cell r="BV76">
            <v>0</v>
          </cell>
          <cell r="BW76">
            <v>0</v>
          </cell>
          <cell r="CB76">
            <v>0</v>
          </cell>
          <cell r="CC76">
            <v>0</v>
          </cell>
        </row>
        <row r="77">
          <cell r="BP77">
            <v>0</v>
          </cell>
          <cell r="BQ77">
            <v>0</v>
          </cell>
          <cell r="BV77">
            <v>0</v>
          </cell>
          <cell r="BW77">
            <v>0</v>
          </cell>
          <cell r="CB77">
            <v>0</v>
          </cell>
          <cell r="CC77">
            <v>0</v>
          </cell>
        </row>
        <row r="78">
          <cell r="BP78">
            <v>0</v>
          </cell>
          <cell r="BQ78">
            <v>0</v>
          </cell>
          <cell r="BV78">
            <v>0</v>
          </cell>
          <cell r="BW78">
            <v>0</v>
          </cell>
          <cell r="CB78">
            <v>0</v>
          </cell>
          <cell r="CC78">
            <v>0</v>
          </cell>
        </row>
        <row r="79">
          <cell r="BP79">
            <v>0</v>
          </cell>
          <cell r="BQ79">
            <v>0</v>
          </cell>
          <cell r="BV79">
            <v>0</v>
          </cell>
          <cell r="BW79">
            <v>0</v>
          </cell>
          <cell r="CB79">
            <v>0</v>
          </cell>
          <cell r="CC79">
            <v>0</v>
          </cell>
        </row>
        <row r="80">
          <cell r="BI80">
            <v>0</v>
          </cell>
          <cell r="BL80">
            <v>0</v>
          </cell>
          <cell r="BO80">
            <v>0</v>
          </cell>
          <cell r="BP80">
            <v>0</v>
          </cell>
          <cell r="BQ80">
            <v>0</v>
          </cell>
          <cell r="BR80">
            <v>0</v>
          </cell>
          <cell r="BU80">
            <v>0</v>
          </cell>
          <cell r="BV80">
            <v>0</v>
          </cell>
          <cell r="BW80">
            <v>0</v>
          </cell>
          <cell r="CA80">
            <v>0</v>
          </cell>
          <cell r="CB80">
            <v>0</v>
          </cell>
          <cell r="CC80">
            <v>0</v>
          </cell>
        </row>
        <row r="81">
          <cell r="BP81">
            <v>0</v>
          </cell>
          <cell r="BQ81">
            <v>0</v>
          </cell>
          <cell r="BV81">
            <v>0</v>
          </cell>
          <cell r="BW81">
            <v>0</v>
          </cell>
          <cell r="CB81">
            <v>0</v>
          </cell>
          <cell r="CC81">
            <v>0</v>
          </cell>
        </row>
        <row r="82">
          <cell r="BP82">
            <v>0</v>
          </cell>
          <cell r="BQ82">
            <v>0</v>
          </cell>
          <cell r="BV82">
            <v>0</v>
          </cell>
          <cell r="BW82">
            <v>0</v>
          </cell>
          <cell r="CB82">
            <v>0</v>
          </cell>
          <cell r="CC82">
            <v>0</v>
          </cell>
        </row>
        <row r="83">
          <cell r="BP83">
            <v>0</v>
          </cell>
          <cell r="BQ83">
            <v>0</v>
          </cell>
          <cell r="BV83">
            <v>0</v>
          </cell>
          <cell r="BW83">
            <v>0</v>
          </cell>
          <cell r="CB83">
            <v>0</v>
          </cell>
          <cell r="CC83">
            <v>0</v>
          </cell>
        </row>
        <row r="84">
          <cell r="BP84">
            <v>0</v>
          </cell>
          <cell r="BQ84">
            <v>0</v>
          </cell>
          <cell r="BV84">
            <v>0</v>
          </cell>
          <cell r="BW84">
            <v>0</v>
          </cell>
          <cell r="CB84">
            <v>0</v>
          </cell>
          <cell r="CC84">
            <v>0</v>
          </cell>
        </row>
        <row r="85">
          <cell r="BP85">
            <v>0</v>
          </cell>
          <cell r="BQ85">
            <v>0</v>
          </cell>
          <cell r="BV85">
            <v>0</v>
          </cell>
          <cell r="BW85">
            <v>0</v>
          </cell>
          <cell r="CB85">
            <v>0</v>
          </cell>
          <cell r="CC85">
            <v>0</v>
          </cell>
        </row>
        <row r="86">
          <cell r="BP86">
            <v>0</v>
          </cell>
          <cell r="BQ86">
            <v>0</v>
          </cell>
          <cell r="BV86">
            <v>0</v>
          </cell>
          <cell r="BW86">
            <v>0</v>
          </cell>
          <cell r="CB86">
            <v>0</v>
          </cell>
          <cell r="CC86">
            <v>0</v>
          </cell>
        </row>
        <row r="87">
          <cell r="BP87">
            <v>0</v>
          </cell>
          <cell r="BQ87">
            <v>0</v>
          </cell>
          <cell r="BV87">
            <v>0</v>
          </cell>
          <cell r="BW87">
            <v>0</v>
          </cell>
          <cell r="CB87">
            <v>0</v>
          </cell>
          <cell r="CC87">
            <v>0</v>
          </cell>
        </row>
        <row r="88">
          <cell r="BI88">
            <v>0</v>
          </cell>
          <cell r="BL88">
            <v>0</v>
          </cell>
          <cell r="BO88">
            <v>0</v>
          </cell>
          <cell r="BP88">
            <v>0</v>
          </cell>
          <cell r="BQ88">
            <v>0</v>
          </cell>
          <cell r="BR88">
            <v>0</v>
          </cell>
          <cell r="BU88">
            <v>0</v>
          </cell>
          <cell r="BV88">
            <v>0</v>
          </cell>
          <cell r="BW88">
            <v>0</v>
          </cell>
          <cell r="CA88">
            <v>0</v>
          </cell>
          <cell r="CB88">
            <v>0</v>
          </cell>
          <cell r="CC88">
            <v>0</v>
          </cell>
        </row>
        <row r="89">
          <cell r="BP89">
            <v>0</v>
          </cell>
          <cell r="BQ89">
            <v>0</v>
          </cell>
          <cell r="BV89">
            <v>0</v>
          </cell>
          <cell r="BW89">
            <v>0</v>
          </cell>
          <cell r="CB89">
            <v>0</v>
          </cell>
          <cell r="CC89">
            <v>0</v>
          </cell>
        </row>
        <row r="90">
          <cell r="BP90">
            <v>0</v>
          </cell>
          <cell r="BQ90">
            <v>0</v>
          </cell>
          <cell r="BV90">
            <v>0</v>
          </cell>
          <cell r="BW90">
            <v>0</v>
          </cell>
          <cell r="CB90">
            <v>0</v>
          </cell>
          <cell r="CC90">
            <v>0</v>
          </cell>
        </row>
        <row r="91">
          <cell r="BI91">
            <v>0</v>
          </cell>
          <cell r="BL91">
            <v>0</v>
          </cell>
          <cell r="BO91">
            <v>0</v>
          </cell>
          <cell r="BP91">
            <v>0</v>
          </cell>
          <cell r="BQ91">
            <v>0</v>
          </cell>
          <cell r="BR91">
            <v>0</v>
          </cell>
          <cell r="BU91">
            <v>0</v>
          </cell>
          <cell r="BV91">
            <v>0</v>
          </cell>
          <cell r="BW91">
            <v>0</v>
          </cell>
          <cell r="CA91">
            <v>0</v>
          </cell>
          <cell r="CB91">
            <v>0</v>
          </cell>
          <cell r="CC91">
            <v>0</v>
          </cell>
        </row>
        <row r="92">
          <cell r="BI92">
            <v>0</v>
          </cell>
          <cell r="BL92">
            <v>0</v>
          </cell>
          <cell r="BO92">
            <v>0</v>
          </cell>
          <cell r="BP92">
            <v>0</v>
          </cell>
          <cell r="BQ92">
            <v>0</v>
          </cell>
          <cell r="BR92">
            <v>0</v>
          </cell>
          <cell r="BU92">
            <v>0</v>
          </cell>
          <cell r="BV92">
            <v>0</v>
          </cell>
          <cell r="BW92">
            <v>0</v>
          </cell>
          <cell r="CA92">
            <v>0</v>
          </cell>
          <cell r="CB92">
            <v>0</v>
          </cell>
          <cell r="CC92">
            <v>0</v>
          </cell>
        </row>
        <row r="93">
          <cell r="BI93">
            <v>0</v>
          </cell>
          <cell r="BL93">
            <v>0</v>
          </cell>
          <cell r="BO93">
            <v>0</v>
          </cell>
          <cell r="BP93">
            <v>0</v>
          </cell>
          <cell r="BQ93">
            <v>0</v>
          </cell>
          <cell r="BR93">
            <v>0</v>
          </cell>
          <cell r="BU93">
            <v>0</v>
          </cell>
          <cell r="BV93">
            <v>0</v>
          </cell>
          <cell r="BW93">
            <v>0</v>
          </cell>
          <cell r="CA93">
            <v>0</v>
          </cell>
          <cell r="CB93">
            <v>0</v>
          </cell>
          <cell r="CC93">
            <v>0</v>
          </cell>
        </row>
        <row r="94">
          <cell r="BI94">
            <v>0</v>
          </cell>
          <cell r="BL94">
            <v>0</v>
          </cell>
          <cell r="BO94">
            <v>0</v>
          </cell>
          <cell r="BP94">
            <v>0</v>
          </cell>
          <cell r="BQ94">
            <v>0</v>
          </cell>
          <cell r="BR94">
            <v>0</v>
          </cell>
          <cell r="BU94">
            <v>0</v>
          </cell>
          <cell r="BV94">
            <v>0</v>
          </cell>
          <cell r="BW94">
            <v>0</v>
          </cell>
          <cell r="CA94">
            <v>0</v>
          </cell>
          <cell r="CB94">
            <v>0</v>
          </cell>
          <cell r="CC94">
            <v>0</v>
          </cell>
        </row>
        <row r="95">
          <cell r="BI95">
            <v>0</v>
          </cell>
          <cell r="BL95">
            <v>0</v>
          </cell>
          <cell r="BO95">
            <v>0</v>
          </cell>
          <cell r="BP95">
            <v>0</v>
          </cell>
          <cell r="BQ95">
            <v>0</v>
          </cell>
          <cell r="BR95">
            <v>0</v>
          </cell>
          <cell r="BU95">
            <v>0</v>
          </cell>
          <cell r="BV95">
            <v>0</v>
          </cell>
          <cell r="BW95">
            <v>0</v>
          </cell>
          <cell r="CA95">
            <v>0</v>
          </cell>
          <cell r="CB95">
            <v>0</v>
          </cell>
          <cell r="CC95">
            <v>0</v>
          </cell>
        </row>
        <row r="96">
          <cell r="BI96">
            <v>0</v>
          </cell>
          <cell r="BL96">
            <v>0</v>
          </cell>
          <cell r="BO96">
            <v>0</v>
          </cell>
          <cell r="BP96">
            <v>0</v>
          </cell>
          <cell r="BQ96">
            <v>0</v>
          </cell>
          <cell r="BR96">
            <v>0</v>
          </cell>
          <cell r="BU96">
            <v>0</v>
          </cell>
          <cell r="BV96">
            <v>0</v>
          </cell>
          <cell r="BW96">
            <v>0</v>
          </cell>
          <cell r="CA96">
            <v>0</v>
          </cell>
          <cell r="CB96">
            <v>0</v>
          </cell>
          <cell r="CC96">
            <v>0</v>
          </cell>
        </row>
        <row r="97">
          <cell r="BP97">
            <v>0</v>
          </cell>
          <cell r="BQ97">
            <v>0</v>
          </cell>
          <cell r="BV97">
            <v>0</v>
          </cell>
          <cell r="BW97">
            <v>0</v>
          </cell>
          <cell r="CB97">
            <v>0</v>
          </cell>
          <cell r="CC97">
            <v>0</v>
          </cell>
        </row>
        <row r="98">
          <cell r="BP98">
            <v>0</v>
          </cell>
          <cell r="BQ98">
            <v>0</v>
          </cell>
          <cell r="BV98">
            <v>0</v>
          </cell>
          <cell r="BW98">
            <v>0</v>
          </cell>
          <cell r="CB98">
            <v>0</v>
          </cell>
          <cell r="CC98">
            <v>0</v>
          </cell>
        </row>
        <row r="99">
          <cell r="BP99">
            <v>0</v>
          </cell>
          <cell r="BQ99">
            <v>0</v>
          </cell>
          <cell r="BV99">
            <v>0</v>
          </cell>
          <cell r="BW99">
            <v>0</v>
          </cell>
          <cell r="CB99">
            <v>0</v>
          </cell>
          <cell r="CC99">
            <v>0</v>
          </cell>
        </row>
        <row r="100">
          <cell r="BI100">
            <v>0</v>
          </cell>
          <cell r="BL100">
            <v>0</v>
          </cell>
          <cell r="BO100">
            <v>0</v>
          </cell>
          <cell r="BP100">
            <v>0</v>
          </cell>
          <cell r="BQ100">
            <v>0</v>
          </cell>
          <cell r="BR100">
            <v>0</v>
          </cell>
          <cell r="BU100">
            <v>0</v>
          </cell>
          <cell r="BV100">
            <v>0</v>
          </cell>
          <cell r="BW100">
            <v>0</v>
          </cell>
          <cell r="CA100">
            <v>0</v>
          </cell>
          <cell r="CB100">
            <v>0</v>
          </cell>
          <cell r="CC100">
            <v>0</v>
          </cell>
        </row>
        <row r="105">
          <cell r="BI105">
            <v>0</v>
          </cell>
          <cell r="BL105">
            <v>0</v>
          </cell>
          <cell r="BO105">
            <v>0</v>
          </cell>
          <cell r="BP105">
            <v>0</v>
          </cell>
          <cell r="BQ105">
            <v>0</v>
          </cell>
          <cell r="BR105">
            <v>0</v>
          </cell>
          <cell r="BU105">
            <v>0</v>
          </cell>
          <cell r="BV105">
            <v>0</v>
          </cell>
          <cell r="BW105">
            <v>0</v>
          </cell>
          <cell r="CA105">
            <v>0</v>
          </cell>
          <cell r="CB105">
            <v>0</v>
          </cell>
          <cell r="CC105">
            <v>0</v>
          </cell>
        </row>
        <row r="106">
          <cell r="BP106">
            <v>0</v>
          </cell>
          <cell r="BQ106">
            <v>0</v>
          </cell>
          <cell r="BV106">
            <v>0</v>
          </cell>
          <cell r="BW106">
            <v>0</v>
          </cell>
          <cell r="CB106">
            <v>0</v>
          </cell>
          <cell r="CC106">
            <v>0</v>
          </cell>
        </row>
        <row r="108">
          <cell r="BP108">
            <v>0</v>
          </cell>
          <cell r="BQ108">
            <v>0</v>
          </cell>
          <cell r="BV108">
            <v>0</v>
          </cell>
          <cell r="BW108">
            <v>0</v>
          </cell>
          <cell r="CB108">
            <v>0</v>
          </cell>
          <cell r="CC108">
            <v>0</v>
          </cell>
        </row>
        <row r="113">
          <cell r="BO113">
            <v>100</v>
          </cell>
          <cell r="BQ113">
            <v>100</v>
          </cell>
          <cell r="BU113">
            <v>100</v>
          </cell>
          <cell r="BW113">
            <v>100</v>
          </cell>
          <cell r="CA113">
            <v>100</v>
          </cell>
          <cell r="CB113">
            <v>0</v>
          </cell>
          <cell r="CC113">
            <v>100</v>
          </cell>
        </row>
        <row r="117">
          <cell r="BI117">
            <v>20</v>
          </cell>
          <cell r="BL117">
            <v>20</v>
          </cell>
          <cell r="BO117">
            <v>20</v>
          </cell>
          <cell r="BP117">
            <v>20</v>
          </cell>
          <cell r="BQ117">
            <v>20</v>
          </cell>
          <cell r="BR117">
            <v>20</v>
          </cell>
          <cell r="BU117">
            <v>20</v>
          </cell>
          <cell r="BV117">
            <v>20</v>
          </cell>
          <cell r="BW117">
            <v>20</v>
          </cell>
          <cell r="CA117">
            <v>20</v>
          </cell>
          <cell r="CB117">
            <v>20</v>
          </cell>
          <cell r="CC117">
            <v>20</v>
          </cell>
        </row>
        <row r="118">
          <cell r="BI118">
            <v>34</v>
          </cell>
          <cell r="BL118">
            <v>34</v>
          </cell>
          <cell r="BO118">
            <v>34</v>
          </cell>
          <cell r="BP118">
            <v>34</v>
          </cell>
          <cell r="BQ118">
            <v>34</v>
          </cell>
          <cell r="BR118">
            <v>34</v>
          </cell>
          <cell r="BU118">
            <v>34</v>
          </cell>
          <cell r="BV118">
            <v>34</v>
          </cell>
          <cell r="BW118">
            <v>34</v>
          </cell>
          <cell r="CA118">
            <v>34</v>
          </cell>
          <cell r="CB118">
            <v>34</v>
          </cell>
          <cell r="CC118">
            <v>34</v>
          </cell>
        </row>
        <row r="122">
          <cell r="BI122">
            <v>0</v>
          </cell>
          <cell r="BO122">
            <v>0</v>
          </cell>
          <cell r="BU122">
            <v>0</v>
          </cell>
          <cell r="CA122">
            <v>0</v>
          </cell>
        </row>
        <row r="132">
          <cell r="BI132">
            <v>0</v>
          </cell>
          <cell r="BL132">
            <v>0</v>
          </cell>
          <cell r="BO132">
            <v>0</v>
          </cell>
          <cell r="BP132">
            <v>0</v>
          </cell>
          <cell r="BQ132">
            <v>0</v>
          </cell>
          <cell r="BR132">
            <v>0</v>
          </cell>
          <cell r="BU132">
            <v>0</v>
          </cell>
          <cell r="BV132">
            <v>0</v>
          </cell>
          <cell r="BW132">
            <v>0</v>
          </cell>
          <cell r="CA132">
            <v>0</v>
          </cell>
          <cell r="CB132">
            <v>0</v>
          </cell>
          <cell r="CC132">
            <v>0</v>
          </cell>
        </row>
        <row r="133">
          <cell r="BI133">
            <v>0</v>
          </cell>
          <cell r="BO133">
            <v>0</v>
          </cell>
          <cell r="BU133">
            <v>0</v>
          </cell>
          <cell r="CA133">
            <v>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ТСО"/>
      <sheetName val="СБЫТ"/>
      <sheetName val="Проверка"/>
      <sheetName val="modInfo"/>
      <sheetName val="TEHSHEET"/>
      <sheetName val="et_union"/>
      <sheetName val="AllSheetsInThisWorkbook"/>
      <sheetName val="mod_01"/>
      <sheetName val="mod_02"/>
      <sheetName val="mod_101"/>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E2" t="str">
            <v>январь</v>
          </cell>
        </row>
        <row r="3">
          <cell r="E3" t="str">
            <v>февраль</v>
          </cell>
        </row>
        <row r="4">
          <cell r="E4" t="str">
            <v>март</v>
          </cell>
        </row>
        <row r="5">
          <cell r="E5" t="str">
            <v>апрель</v>
          </cell>
        </row>
        <row r="6">
          <cell r="E6" t="str">
            <v>май</v>
          </cell>
        </row>
        <row r="7">
          <cell r="E7" t="str">
            <v>июнь</v>
          </cell>
        </row>
        <row r="8">
          <cell r="E8" t="str">
            <v>июль</v>
          </cell>
        </row>
        <row r="9">
          <cell r="E9" t="str">
            <v>август</v>
          </cell>
        </row>
        <row r="10">
          <cell r="E10" t="str">
            <v>сентябрь</v>
          </cell>
        </row>
        <row r="11">
          <cell r="E11" t="str">
            <v>октябрь</v>
          </cell>
        </row>
        <row r="12">
          <cell r="E12" t="str">
            <v>ноябрь</v>
          </cell>
        </row>
        <row r="13">
          <cell r="E13" t="str">
            <v>декабрь</v>
          </cell>
        </row>
        <row r="14">
          <cell r="E14" t="str">
            <v>год</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тоимость ТП"/>
      <sheetName val="Tch"/>
    </sheetNames>
    <sheetDataSet>
      <sheetData sheetId="0" refreshError="1"/>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Динамика СН"/>
      <sheetName val="Tch"/>
    </sheetNames>
    <sheetDataSet>
      <sheetData sheetId="0"/>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row r="65">
          <cell r="C65" t="str">
            <v>Янтарьэнерго</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s>
    <sheetDataSet>
      <sheetData sheetId="0"/>
      <sheetData sheetId="1">
        <row r="13">
          <cell r="G13">
            <v>7808553.1681000004</v>
          </cell>
          <cell r="J13">
            <v>9615289.9786084443</v>
          </cell>
          <cell r="L13">
            <v>9211558.3988476936</v>
          </cell>
          <cell r="T13">
            <v>11862441.9381954</v>
          </cell>
          <cell r="V13">
            <v>10886354.098525725</v>
          </cell>
          <cell r="AD13">
            <v>14909538.151992947</v>
          </cell>
          <cell r="AF13">
            <v>13106230.631250601</v>
          </cell>
        </row>
        <row r="14">
          <cell r="G14">
            <v>9808.5</v>
          </cell>
          <cell r="J14">
            <v>10755.105</v>
          </cell>
          <cell r="L14">
            <v>10303.514300000001</v>
          </cell>
          <cell r="T14">
            <v>11794.345499999999</v>
          </cell>
          <cell r="V14">
            <v>10823.8609</v>
          </cell>
          <cell r="AD14">
            <v>12935.3838</v>
          </cell>
          <cell r="AF14">
            <v>11370.8501</v>
          </cell>
        </row>
        <row r="15">
          <cell r="G15">
            <v>79.610064414538414</v>
          </cell>
          <cell r="H15">
            <v>1.123</v>
          </cell>
          <cell r="I15">
            <v>1.123</v>
          </cell>
          <cell r="J15">
            <v>89.402102337526642</v>
          </cell>
          <cell r="L15">
            <v>89.402102337526642</v>
          </cell>
          <cell r="R15">
            <v>1.125</v>
          </cell>
          <cell r="S15">
            <v>1.125</v>
          </cell>
          <cell r="T15">
            <v>100.57736512971748</v>
          </cell>
          <cell r="V15">
            <v>100.57736512971748</v>
          </cell>
          <cell r="AB15">
            <v>1.1459999999999999</v>
          </cell>
          <cell r="AC15">
            <v>1.1459999999999999</v>
          </cell>
          <cell r="AD15">
            <v>115.26166043865622</v>
          </cell>
          <cell r="AF15">
            <v>115.26166043865622</v>
          </cell>
        </row>
        <row r="16">
          <cell r="G16">
            <v>1019090.9705000001</v>
          </cell>
          <cell r="J16">
            <v>1150111.9960999999</v>
          </cell>
          <cell r="L16">
            <v>1150111.9960999999</v>
          </cell>
          <cell r="T16">
            <v>864679.26419999998</v>
          </cell>
          <cell r="V16">
            <v>864679.26419999998</v>
          </cell>
          <cell r="AD16">
            <v>941207.00249999994</v>
          </cell>
          <cell r="AF16">
            <v>941207.00249999994</v>
          </cell>
        </row>
        <row r="17">
          <cell r="G17">
            <v>294244.71029999998</v>
          </cell>
          <cell r="H17">
            <v>1.1970000000000001</v>
          </cell>
          <cell r="I17">
            <v>1.1970000000000001</v>
          </cell>
          <cell r="J17">
            <v>357969.9963</v>
          </cell>
          <cell r="L17">
            <v>357969.9963</v>
          </cell>
          <cell r="R17">
            <v>0</v>
          </cell>
          <cell r="S17">
            <v>0</v>
          </cell>
          <cell r="T17">
            <v>0</v>
          </cell>
          <cell r="V17">
            <v>0</v>
          </cell>
          <cell r="AB17">
            <v>0</v>
          </cell>
          <cell r="AC17">
            <v>0</v>
          </cell>
          <cell r="AD17">
            <v>0</v>
          </cell>
          <cell r="AF17">
            <v>0</v>
          </cell>
        </row>
        <row r="18">
          <cell r="G18">
            <v>719261.69880000001</v>
          </cell>
          <cell r="J18">
            <v>786614.27679999999</v>
          </cell>
          <cell r="L18">
            <v>786614.27679999999</v>
          </cell>
          <cell r="T18">
            <v>858664.85109999997</v>
          </cell>
          <cell r="V18">
            <v>858664.85109999997</v>
          </cell>
          <cell r="AD18">
            <v>934682.04909999995</v>
          </cell>
          <cell r="AF18">
            <v>934682.04909999995</v>
          </cell>
        </row>
        <row r="19">
          <cell r="G19">
            <v>719261.69880000001</v>
          </cell>
          <cell r="H19">
            <v>1.093</v>
          </cell>
          <cell r="I19">
            <v>1.093</v>
          </cell>
          <cell r="J19">
            <v>786614.27679999999</v>
          </cell>
          <cell r="L19">
            <v>786614.27679999999</v>
          </cell>
          <cell r="R19">
            <v>1.0920000000000001</v>
          </cell>
          <cell r="S19">
            <v>1.0920000000000001</v>
          </cell>
          <cell r="T19">
            <v>858664.85109999997</v>
          </cell>
          <cell r="V19">
            <v>858664.85109999997</v>
          </cell>
          <cell r="AB19">
            <v>1.089</v>
          </cell>
          <cell r="AC19">
            <v>1.089</v>
          </cell>
          <cell r="AD19">
            <v>934682.04909999995</v>
          </cell>
          <cell r="AF19">
            <v>934682.04909999995</v>
          </cell>
        </row>
        <row r="20">
          <cell r="G20">
            <v>0</v>
          </cell>
          <cell r="J20">
            <v>0</v>
          </cell>
          <cell r="L20">
            <v>0</v>
          </cell>
          <cell r="T20">
            <v>0</v>
          </cell>
          <cell r="V20">
            <v>0</v>
          </cell>
          <cell r="AD20">
            <v>0</v>
          </cell>
          <cell r="AF20">
            <v>0</v>
          </cell>
        </row>
        <row r="21">
          <cell r="G21">
            <v>410</v>
          </cell>
          <cell r="J21">
            <v>430.5</v>
          </cell>
          <cell r="L21">
            <v>420.72019999999998</v>
          </cell>
          <cell r="T21">
            <v>452.02499999999998</v>
          </cell>
          <cell r="V21">
            <v>431.72070000000002</v>
          </cell>
          <cell r="AD21">
            <v>474.62630000000001</v>
          </cell>
          <cell r="AF21">
            <v>443.00880000000001</v>
          </cell>
        </row>
        <row r="22">
          <cell r="G22">
            <v>0</v>
          </cell>
          <cell r="H22">
            <v>1.123</v>
          </cell>
          <cell r="I22">
            <v>1.123</v>
          </cell>
          <cell r="J22">
            <v>0</v>
          </cell>
          <cell r="L22">
            <v>0</v>
          </cell>
          <cell r="R22">
            <v>1.0680000000000001</v>
          </cell>
          <cell r="S22">
            <v>1.0680000000000001</v>
          </cell>
          <cell r="T22">
            <v>0</v>
          </cell>
          <cell r="V22">
            <v>0</v>
          </cell>
          <cell r="AB22">
            <v>1.0649999999999999</v>
          </cell>
          <cell r="AC22">
            <v>1.0649999999999999</v>
          </cell>
          <cell r="AD22">
            <v>0</v>
          </cell>
          <cell r="AF22">
            <v>0</v>
          </cell>
        </row>
        <row r="23">
          <cell r="G23">
            <v>5584.5613999999996</v>
          </cell>
          <cell r="H23">
            <v>0.90200000000000002</v>
          </cell>
          <cell r="I23">
            <v>0.90200000000000002</v>
          </cell>
          <cell r="J23">
            <v>5527.723</v>
          </cell>
          <cell r="L23">
            <v>5527.723</v>
          </cell>
          <cell r="R23">
            <v>0.99399999999999999</v>
          </cell>
          <cell r="S23">
            <v>0.99399999999999999</v>
          </cell>
          <cell r="T23">
            <v>6014.4130999999998</v>
          </cell>
          <cell r="V23">
            <v>6014.4130999999998</v>
          </cell>
          <cell r="AB23">
            <v>0.98599999999999999</v>
          </cell>
          <cell r="AC23">
            <v>0.98599999999999999</v>
          </cell>
          <cell r="AD23">
            <v>6524.9534000000003</v>
          </cell>
          <cell r="AF23">
            <v>6524.9534000000003</v>
          </cell>
        </row>
        <row r="24">
          <cell r="G24">
            <v>8827644.1386000011</v>
          </cell>
          <cell r="J24">
            <v>10765401.974708444</v>
          </cell>
          <cell r="L24">
            <v>10361670.394947693</v>
          </cell>
          <cell r="T24">
            <v>12727121.2023954</v>
          </cell>
          <cell r="V24">
            <v>11751033.362725725</v>
          </cell>
          <cell r="AD24">
            <v>15850745.154492946</v>
          </cell>
          <cell r="AF24">
            <v>14047437.633750601</v>
          </cell>
        </row>
        <row r="28">
          <cell r="G28">
            <v>0</v>
          </cell>
          <cell r="J28">
            <v>0</v>
          </cell>
          <cell r="L28">
            <v>0</v>
          </cell>
          <cell r="T28">
            <v>0</v>
          </cell>
          <cell r="V28">
            <v>0</v>
          </cell>
          <cell r="AD28">
            <v>0</v>
          </cell>
          <cell r="AF28">
            <v>0</v>
          </cell>
        </row>
        <row r="29">
          <cell r="G29">
            <v>0</v>
          </cell>
          <cell r="L29">
            <v>0</v>
          </cell>
          <cell r="V29">
            <v>0</v>
          </cell>
          <cell r="AF29">
            <v>0</v>
          </cell>
        </row>
        <row r="30">
          <cell r="G30">
            <v>0</v>
          </cell>
          <cell r="H30">
            <v>1.07</v>
          </cell>
          <cell r="I30">
            <v>1.1200000000000001</v>
          </cell>
          <cell r="J30">
            <v>0</v>
          </cell>
          <cell r="L30">
            <v>0</v>
          </cell>
          <cell r="R30">
            <v>1.0680000000000001</v>
          </cell>
          <cell r="S30">
            <v>1.125</v>
          </cell>
          <cell r="T30">
            <v>0</v>
          </cell>
          <cell r="V30">
            <v>0</v>
          </cell>
          <cell r="AB30">
            <v>1.0649999999999999</v>
          </cell>
          <cell r="AC30">
            <v>1.135</v>
          </cell>
          <cell r="AD30">
            <v>0</v>
          </cell>
          <cell r="AF30">
            <v>0</v>
          </cell>
        </row>
        <row r="31">
          <cell r="G31">
            <v>21818</v>
          </cell>
          <cell r="H31">
            <v>1.123</v>
          </cell>
          <cell r="I31">
            <v>1.123</v>
          </cell>
          <cell r="J31">
            <v>24501.614000000001</v>
          </cell>
          <cell r="L31">
            <v>24501.614000000001</v>
          </cell>
          <cell r="R31">
            <v>1.125</v>
          </cell>
          <cell r="S31">
            <v>1.125</v>
          </cell>
          <cell r="T31">
            <v>27564.315750000002</v>
          </cell>
          <cell r="V31">
            <v>27564.315750000002</v>
          </cell>
          <cell r="AB31">
            <v>1.1459999999999999</v>
          </cell>
          <cell r="AC31">
            <v>1.1459999999999999</v>
          </cell>
          <cell r="AD31">
            <v>31588.705849499998</v>
          </cell>
          <cell r="AF31">
            <v>31588.705849499998</v>
          </cell>
        </row>
        <row r="32">
          <cell r="G32">
            <v>594516</v>
          </cell>
          <cell r="H32">
            <v>1.07</v>
          </cell>
          <cell r="I32">
            <v>1.07</v>
          </cell>
          <cell r="J32">
            <v>636132.12</v>
          </cell>
          <cell r="L32">
            <v>636132.12</v>
          </cell>
          <cell r="R32">
            <v>1.0680000000000001</v>
          </cell>
          <cell r="S32">
            <v>1.0680000000000001</v>
          </cell>
          <cell r="T32">
            <v>679389.10415999999</v>
          </cell>
          <cell r="V32">
            <v>679389.10415999999</v>
          </cell>
          <cell r="AB32">
            <v>1.0649999999999999</v>
          </cell>
          <cell r="AC32">
            <v>1.0649999999999999</v>
          </cell>
          <cell r="AD32">
            <v>723549.3959304</v>
          </cell>
          <cell r="AF32">
            <v>723549.3959304</v>
          </cell>
        </row>
        <row r="33">
          <cell r="G33">
            <v>148661</v>
          </cell>
          <cell r="H33">
            <v>1.07</v>
          </cell>
          <cell r="I33">
            <v>1.07</v>
          </cell>
          <cell r="J33">
            <v>159067.27000000002</v>
          </cell>
          <cell r="L33">
            <v>159067.27000000002</v>
          </cell>
          <cell r="R33">
            <v>1.0680000000000001</v>
          </cell>
          <cell r="S33">
            <v>1.0680000000000001</v>
          </cell>
          <cell r="T33">
            <v>169883.84436000002</v>
          </cell>
          <cell r="V33">
            <v>169883.84436000002</v>
          </cell>
          <cell r="AB33">
            <v>1.0649999999999999</v>
          </cell>
          <cell r="AC33">
            <v>1.0649999999999999</v>
          </cell>
          <cell r="AD33">
            <v>180926.29424340001</v>
          </cell>
          <cell r="AF33">
            <v>180926.29424340001</v>
          </cell>
        </row>
        <row r="34">
          <cell r="G34">
            <v>564782</v>
          </cell>
          <cell r="H34">
            <v>1.02</v>
          </cell>
          <cell r="I34">
            <v>1.07</v>
          </cell>
          <cell r="J34">
            <v>576077.64</v>
          </cell>
          <cell r="L34">
            <v>604316.74</v>
          </cell>
          <cell r="R34">
            <v>1.02</v>
          </cell>
          <cell r="S34">
            <v>1.0680000000000001</v>
          </cell>
          <cell r="T34">
            <v>616403.07479999994</v>
          </cell>
          <cell r="V34">
            <v>645410.27832000004</v>
          </cell>
          <cell r="AB34">
            <v>1.02</v>
          </cell>
          <cell r="AC34">
            <v>1.0649999999999999</v>
          </cell>
          <cell r="AD34">
            <v>658318.4838864</v>
          </cell>
          <cell r="AF34">
            <v>687361.94641079998</v>
          </cell>
        </row>
        <row r="35">
          <cell r="G35">
            <v>1943186</v>
          </cell>
          <cell r="H35">
            <v>1.07</v>
          </cell>
          <cell r="I35">
            <v>1.07</v>
          </cell>
          <cell r="J35">
            <v>2079209.02</v>
          </cell>
          <cell r="L35">
            <v>2079209.02</v>
          </cell>
          <cell r="R35">
            <v>1.0680000000000001</v>
          </cell>
          <cell r="S35">
            <v>1.0680000000000001</v>
          </cell>
          <cell r="T35">
            <v>2220595.23336</v>
          </cell>
          <cell r="V35">
            <v>2220595.23336</v>
          </cell>
          <cell r="AB35">
            <v>1.0649999999999999</v>
          </cell>
          <cell r="AC35">
            <v>1.0649999999999999</v>
          </cell>
          <cell r="AD35">
            <v>2364933.9235283998</v>
          </cell>
          <cell r="AF35">
            <v>2364933.9235283998</v>
          </cell>
        </row>
        <row r="36">
          <cell r="G36">
            <v>0</v>
          </cell>
        </row>
        <row r="37">
          <cell r="G37">
            <v>0</v>
          </cell>
        </row>
        <row r="38">
          <cell r="G38">
            <v>274710</v>
          </cell>
          <cell r="J38">
            <v>293939.7</v>
          </cell>
          <cell r="L38">
            <v>293939.7</v>
          </cell>
          <cell r="T38">
            <v>313927.59960000002</v>
          </cell>
          <cell r="V38">
            <v>313927.59960000002</v>
          </cell>
          <cell r="AD38">
            <v>334332.89357399999</v>
          </cell>
          <cell r="AF38">
            <v>334332.89357399999</v>
          </cell>
        </row>
        <row r="39">
          <cell r="G39">
            <v>0</v>
          </cell>
          <cell r="H39">
            <v>1.07</v>
          </cell>
          <cell r="I39">
            <v>1.07</v>
          </cell>
          <cell r="J39">
            <v>0</v>
          </cell>
          <cell r="L39">
            <v>0</v>
          </cell>
          <cell r="R39">
            <v>1.0680000000000001</v>
          </cell>
          <cell r="S39">
            <v>1.0680000000000001</v>
          </cell>
          <cell r="T39">
            <v>0</v>
          </cell>
          <cell r="V39">
            <v>0</v>
          </cell>
          <cell r="AB39">
            <v>1.0649999999999999</v>
          </cell>
          <cell r="AC39">
            <v>1.0649999999999999</v>
          </cell>
          <cell r="AD39">
            <v>0</v>
          </cell>
          <cell r="AF39">
            <v>0</v>
          </cell>
        </row>
        <row r="41">
          <cell r="G41">
            <v>0</v>
          </cell>
          <cell r="H41">
            <v>0</v>
          </cell>
          <cell r="I41">
            <v>1</v>
          </cell>
          <cell r="J41">
            <v>0</v>
          </cell>
          <cell r="L41">
            <v>0</v>
          </cell>
          <cell r="R41">
            <v>0</v>
          </cell>
          <cell r="S41">
            <v>1</v>
          </cell>
          <cell r="T41">
            <v>0</v>
          </cell>
          <cell r="V41">
            <v>0</v>
          </cell>
          <cell r="AB41">
            <v>0</v>
          </cell>
          <cell r="AC41">
            <v>1</v>
          </cell>
          <cell r="AD41">
            <v>0</v>
          </cell>
          <cell r="AF41">
            <v>0</v>
          </cell>
        </row>
        <row r="42">
          <cell r="G42">
            <v>189072</v>
          </cell>
          <cell r="H42">
            <v>1.07</v>
          </cell>
          <cell r="I42">
            <v>1.07</v>
          </cell>
          <cell r="J42">
            <v>202307.04</v>
          </cell>
          <cell r="L42">
            <v>202307.04</v>
          </cell>
          <cell r="R42">
            <v>1.0680000000000001</v>
          </cell>
          <cell r="S42">
            <v>1.0680000000000001</v>
          </cell>
          <cell r="T42">
            <v>216063.91872000002</v>
          </cell>
          <cell r="V42">
            <v>216063.91872000002</v>
          </cell>
          <cell r="AB42">
            <v>1.0649999999999999</v>
          </cell>
          <cell r="AC42">
            <v>1.0649999999999999</v>
          </cell>
          <cell r="AD42">
            <v>230108.07343680001</v>
          </cell>
          <cell r="AF42">
            <v>230108.07343680001</v>
          </cell>
        </row>
        <row r="43">
          <cell r="G43">
            <v>85638</v>
          </cell>
          <cell r="H43">
            <v>1.07</v>
          </cell>
          <cell r="I43">
            <v>1.07</v>
          </cell>
          <cell r="J43">
            <v>91632.66</v>
          </cell>
          <cell r="L43">
            <v>91632.66</v>
          </cell>
          <cell r="R43">
            <v>1.0680000000000001</v>
          </cell>
          <cell r="S43">
            <v>1.0680000000000001</v>
          </cell>
          <cell r="T43">
            <v>97863.680880000014</v>
          </cell>
          <cell r="V43">
            <v>97863.680880000014</v>
          </cell>
          <cell r="AB43">
            <v>1.0649999999999999</v>
          </cell>
          <cell r="AC43">
            <v>1.0649999999999999</v>
          </cell>
          <cell r="AD43">
            <v>104224.8201372</v>
          </cell>
          <cell r="AF43">
            <v>104224.8201372</v>
          </cell>
        </row>
        <row r="44">
          <cell r="G44">
            <v>3547673</v>
          </cell>
          <cell r="J44">
            <v>3768927.3640000001</v>
          </cell>
          <cell r="L44">
            <v>3797166.4640000002</v>
          </cell>
          <cell r="T44">
            <v>4027763.1720299996</v>
          </cell>
          <cell r="V44">
            <v>4056770.3755499995</v>
          </cell>
          <cell r="AD44">
            <v>4293649.6970121004</v>
          </cell>
          <cell r="AF44">
            <v>4322693.1595364995</v>
          </cell>
        </row>
        <row r="46">
          <cell r="G46">
            <v>12375317.138600001</v>
          </cell>
          <cell r="J46">
            <v>14534329.338708444</v>
          </cell>
          <cell r="L46">
            <v>14158836.858947692</v>
          </cell>
          <cell r="T46">
            <v>16754884.3744254</v>
          </cell>
          <cell r="V46">
            <v>15807803.738275725</v>
          </cell>
          <cell r="AD46">
            <v>20144394.851505049</v>
          </cell>
          <cell r="AF46">
            <v>18370130.793287098</v>
          </cell>
        </row>
        <row r="48">
          <cell r="G48">
            <v>9331.5499999999993</v>
          </cell>
          <cell r="J48">
            <v>9967.1550000000007</v>
          </cell>
          <cell r="L48">
            <v>9534.8852999999999</v>
          </cell>
          <cell r="T48">
            <v>10963.870500000001</v>
          </cell>
          <cell r="V48">
            <v>10033.499299999999</v>
          </cell>
          <cell r="AD48">
            <v>12060.257600000001</v>
          </cell>
          <cell r="AF48">
            <v>10558.1875</v>
          </cell>
        </row>
        <row r="50">
          <cell r="G50">
            <v>132.61802314299342</v>
          </cell>
          <cell r="J50">
            <v>145.82224655589727</v>
          </cell>
          <cell r="L50">
            <v>148.49509368453224</v>
          </cell>
          <cell r="T50">
            <v>152.81906489524297</v>
          </cell>
          <cell r="V50">
            <v>157.55025505683471</v>
          </cell>
          <cell r="AD50">
            <v>167.03121541537428</v>
          </cell>
          <cell r="AF50">
            <v>173.98943514961348</v>
          </cell>
        </row>
        <row r="51">
          <cell r="G51">
            <v>0</v>
          </cell>
          <cell r="H51">
            <v>1.07</v>
          </cell>
          <cell r="I51">
            <v>1.07</v>
          </cell>
          <cell r="J51">
            <v>0</v>
          </cell>
          <cell r="L51">
            <v>0</v>
          </cell>
          <cell r="R51">
            <v>1.0680000000000001</v>
          </cell>
          <cell r="S51">
            <v>1.0680000000000001</v>
          </cell>
          <cell r="T51">
            <v>0</v>
          </cell>
          <cell r="V51">
            <v>0</v>
          </cell>
          <cell r="AB51">
            <v>1.0649999999999999</v>
          </cell>
          <cell r="AC51">
            <v>1.0649999999999999</v>
          </cell>
          <cell r="AD51">
            <v>0</v>
          </cell>
          <cell r="AF51">
            <v>0</v>
          </cell>
        </row>
        <row r="52">
          <cell r="G52">
            <v>0</v>
          </cell>
          <cell r="H52">
            <v>1.07</v>
          </cell>
          <cell r="I52">
            <v>1.07</v>
          </cell>
          <cell r="R52">
            <v>1.0680000000000001</v>
          </cell>
          <cell r="S52">
            <v>1.0680000000000001</v>
          </cell>
          <cell r="AB52">
            <v>1.0649999999999999</v>
          </cell>
          <cell r="AC52">
            <v>1.0649999999999999</v>
          </cell>
        </row>
        <row r="53">
          <cell r="G53">
            <v>12375317.138600001</v>
          </cell>
          <cell r="J53">
            <v>14534329.338708444</v>
          </cell>
          <cell r="L53">
            <v>14158836.858947692</v>
          </cell>
          <cell r="T53">
            <v>16754884.3744254</v>
          </cell>
          <cell r="V53">
            <v>15807803.738275725</v>
          </cell>
          <cell r="AD53">
            <v>20144394.851505049</v>
          </cell>
          <cell r="AF53">
            <v>18370130.793287098</v>
          </cell>
        </row>
        <row r="54">
          <cell r="G54">
            <v>132.61802314299342</v>
          </cell>
          <cell r="J54">
            <v>145.82224655589727</v>
          </cell>
          <cell r="L54">
            <v>148.49509368453224</v>
          </cell>
          <cell r="T54">
            <v>152.81906489524297</v>
          </cell>
          <cell r="V54">
            <v>157.55025505683471</v>
          </cell>
          <cell r="AD54">
            <v>167.03121541537428</v>
          </cell>
          <cell r="AF54">
            <v>173.98943514961348</v>
          </cell>
        </row>
        <row r="55">
          <cell r="G55">
            <v>132.21459999999999</v>
          </cell>
        </row>
        <row r="56">
          <cell r="G56">
            <v>134.4941</v>
          </cell>
        </row>
        <row r="58">
          <cell r="G58">
            <v>0</v>
          </cell>
          <cell r="H58">
            <v>1.0995658289874113</v>
          </cell>
          <cell r="I58">
            <v>1.1399999999999999</v>
          </cell>
          <cell r="J58">
            <v>0</v>
          </cell>
          <cell r="L58">
            <v>0</v>
          </cell>
          <cell r="R58">
            <v>1.1523250103831519</v>
          </cell>
          <cell r="S58">
            <v>1.1499999999999999</v>
          </cell>
          <cell r="T58">
            <v>0</v>
          </cell>
          <cell r="V58">
            <v>0</v>
          </cell>
          <cell r="AB58">
            <v>1.2594910665745285</v>
          </cell>
          <cell r="AC58">
            <v>1.18</v>
          </cell>
          <cell r="AD58">
            <v>0</v>
          </cell>
          <cell r="AF58">
            <v>0</v>
          </cell>
        </row>
        <row r="59">
          <cell r="J59">
            <v>0</v>
          </cell>
          <cell r="T59">
            <v>0</v>
          </cell>
          <cell r="AD59">
            <v>0</v>
          </cell>
        </row>
        <row r="60">
          <cell r="L60">
            <v>0</v>
          </cell>
          <cell r="V60">
            <v>0</v>
          </cell>
          <cell r="AF60">
            <v>0</v>
          </cell>
        </row>
        <row r="61">
          <cell r="G61">
            <v>0</v>
          </cell>
        </row>
      </sheetData>
      <sheetData sheetId="2"/>
      <sheetData sheetId="3"/>
      <sheetData sheetId="4">
        <row r="5">
          <cell r="G5">
            <v>7855966.1096000001</v>
          </cell>
          <cell r="L5">
            <v>12550382.6187</v>
          </cell>
        </row>
        <row r="6">
          <cell r="G6">
            <v>7834362.1096000001</v>
          </cell>
          <cell r="L6">
            <v>1019090.9705000001</v>
          </cell>
        </row>
        <row r="7">
          <cell r="G7">
            <v>7834362.1096000001</v>
          </cell>
          <cell r="L7">
            <v>0</v>
          </cell>
        </row>
        <row r="8">
          <cell r="G8">
            <v>10141.549999999999</v>
          </cell>
          <cell r="L8">
            <v>1019090.9705000001</v>
          </cell>
        </row>
        <row r="9">
          <cell r="G9">
            <v>772.50149999999996</v>
          </cell>
        </row>
        <row r="10">
          <cell r="G10">
            <v>0</v>
          </cell>
        </row>
        <row r="11">
          <cell r="G11">
            <v>0</v>
          </cell>
        </row>
        <row r="12">
          <cell r="L12">
            <v>3722738.4800999998</v>
          </cell>
        </row>
        <row r="13">
          <cell r="L13">
            <v>3332827</v>
          </cell>
        </row>
        <row r="14">
          <cell r="L14">
            <v>312943.52010000002</v>
          </cell>
        </row>
        <row r="15">
          <cell r="L15">
            <v>0</v>
          </cell>
        </row>
        <row r="16">
          <cell r="G16">
            <v>21604</v>
          </cell>
          <cell r="L16">
            <v>-76967.960000000006</v>
          </cell>
        </row>
        <row r="17">
          <cell r="G17">
            <v>556024.41130000004</v>
          </cell>
          <cell r="L17">
            <v>0</v>
          </cell>
        </row>
        <row r="18">
          <cell r="G18">
            <v>138498.0472</v>
          </cell>
          <cell r="L18">
            <v>7808553.1681000004</v>
          </cell>
        </row>
        <row r="19">
          <cell r="G19">
            <v>563953.92000000004</v>
          </cell>
          <cell r="L19">
            <v>764.1585</v>
          </cell>
        </row>
        <row r="20">
          <cell r="L20">
            <v>9331.5499999999993</v>
          </cell>
        </row>
        <row r="21">
          <cell r="G21">
            <v>2922631.4846000001</v>
          </cell>
          <cell r="L21">
            <v>10218.5</v>
          </cell>
        </row>
        <row r="22">
          <cell r="L22">
            <v>9808.5</v>
          </cell>
        </row>
        <row r="23">
          <cell r="G23">
            <v>1202947.2238</v>
          </cell>
          <cell r="L23">
            <v>410</v>
          </cell>
        </row>
        <row r="24">
          <cell r="G24">
            <v>253007.0955</v>
          </cell>
        </row>
        <row r="25">
          <cell r="G25">
            <v>945210.19499999995</v>
          </cell>
        </row>
        <row r="26">
          <cell r="G26">
            <v>708593</v>
          </cell>
        </row>
        <row r="27">
          <cell r="G27">
            <v>236617.19500000001</v>
          </cell>
        </row>
        <row r="28">
          <cell r="G28">
            <v>306.3</v>
          </cell>
        </row>
        <row r="29">
          <cell r="G29">
            <v>4729.9332999999997</v>
          </cell>
        </row>
        <row r="30">
          <cell r="G30">
            <v>1719684.2607</v>
          </cell>
        </row>
        <row r="32">
          <cell r="G32">
            <v>12037073.9727</v>
          </cell>
        </row>
        <row r="33">
          <cell r="G33">
            <v>0</v>
          </cell>
        </row>
        <row r="34">
          <cell r="G34">
            <v>0</v>
          </cell>
        </row>
        <row r="35">
          <cell r="G35">
            <v>12037073.9727</v>
          </cell>
        </row>
        <row r="37">
          <cell r="G37">
            <v>72051.188099999999</v>
          </cell>
        </row>
        <row r="39">
          <cell r="G39">
            <v>72051.188099999999</v>
          </cell>
        </row>
        <row r="40">
          <cell r="G40">
            <v>197229.00260000001</v>
          </cell>
        </row>
        <row r="41">
          <cell r="G41">
            <v>97362.455300000001</v>
          </cell>
        </row>
        <row r="42">
          <cell r="G42">
            <v>366642.64600000001</v>
          </cell>
        </row>
        <row r="43">
          <cell r="G43">
            <v>-146666</v>
          </cell>
        </row>
        <row r="45">
          <cell r="G45">
            <v>12550382.6187</v>
          </cell>
        </row>
        <row r="47">
          <cell r="G47">
            <v>9331.5499999999993</v>
          </cell>
        </row>
        <row r="49">
          <cell r="G49">
            <v>134.4941</v>
          </cell>
        </row>
        <row r="52">
          <cell r="G52">
            <v>6563730</v>
          </cell>
        </row>
        <row r="53">
          <cell r="G53">
            <v>6562183</v>
          </cell>
        </row>
        <row r="54">
          <cell r="G54">
            <v>6514215</v>
          </cell>
        </row>
        <row r="55">
          <cell r="G55">
            <v>8472.5</v>
          </cell>
        </row>
        <row r="56">
          <cell r="G56">
            <v>76.886600000000001</v>
          </cell>
        </row>
        <row r="57">
          <cell r="G57">
            <v>47968</v>
          </cell>
        </row>
        <row r="58">
          <cell r="G58">
            <v>62.6</v>
          </cell>
        </row>
        <row r="59">
          <cell r="G59">
            <v>76.626199999999997</v>
          </cell>
        </row>
        <row r="60">
          <cell r="G60">
            <v>0</v>
          </cell>
        </row>
        <row r="61">
          <cell r="G61">
            <v>0</v>
          </cell>
        </row>
        <row r="63">
          <cell r="G63">
            <v>1547</v>
          </cell>
        </row>
        <row r="64">
          <cell r="G64">
            <v>63170</v>
          </cell>
        </row>
        <row r="65">
          <cell r="G65">
            <v>15824</v>
          </cell>
        </row>
        <row r="66">
          <cell r="G66">
            <v>4537</v>
          </cell>
        </row>
        <row r="67">
          <cell r="G67">
            <v>4490732</v>
          </cell>
        </row>
        <row r="68">
          <cell r="G68">
            <v>475688</v>
          </cell>
        </row>
        <row r="70">
          <cell r="G70">
            <v>247612</v>
          </cell>
        </row>
        <row r="71">
          <cell r="G71">
            <v>242969</v>
          </cell>
        </row>
        <row r="72">
          <cell r="G72">
            <v>0</v>
          </cell>
        </row>
        <row r="73">
          <cell r="G73">
            <v>0</v>
          </cell>
        </row>
        <row r="74">
          <cell r="G74">
            <v>0</v>
          </cell>
        </row>
        <row r="75">
          <cell r="G75">
            <v>0</v>
          </cell>
        </row>
        <row r="77">
          <cell r="G77">
            <v>4643</v>
          </cell>
        </row>
        <row r="78">
          <cell r="G78">
            <v>228076</v>
          </cell>
        </row>
        <row r="80">
          <cell r="G80">
            <v>11613681</v>
          </cell>
        </row>
        <row r="81">
          <cell r="G81">
            <v>0</v>
          </cell>
        </row>
        <row r="82">
          <cell r="G82">
            <v>0</v>
          </cell>
        </row>
        <row r="83">
          <cell r="G83">
            <v>11613681</v>
          </cell>
        </row>
        <row r="85">
          <cell r="G85">
            <v>0</v>
          </cell>
        </row>
        <row r="87">
          <cell r="G87">
            <v>0</v>
          </cell>
        </row>
        <row r="88">
          <cell r="G88">
            <v>14655</v>
          </cell>
        </row>
        <row r="89">
          <cell r="G89">
            <v>5494</v>
          </cell>
        </row>
        <row r="90">
          <cell r="G90">
            <v>20149</v>
          </cell>
        </row>
        <row r="91">
          <cell r="G91">
            <v>11633830</v>
          </cell>
        </row>
        <row r="93">
          <cell r="G93">
            <v>8535.0499999999993</v>
          </cell>
        </row>
        <row r="94">
          <cell r="G94">
            <v>8535.0499999999993</v>
          </cell>
        </row>
        <row r="95">
          <cell r="G95">
            <v>8535.0499999999993</v>
          </cell>
        </row>
        <row r="96">
          <cell r="G96">
            <v>0</v>
          </cell>
        </row>
        <row r="97">
          <cell r="G97">
            <v>136.3065</v>
          </cell>
        </row>
        <row r="100">
          <cell r="G100">
            <v>640230</v>
          </cell>
        </row>
        <row r="101">
          <cell r="G101">
            <v>619959</v>
          </cell>
        </row>
        <row r="102">
          <cell r="G102">
            <v>619959</v>
          </cell>
        </row>
        <row r="103">
          <cell r="G103">
            <v>810</v>
          </cell>
        </row>
        <row r="104">
          <cell r="G104">
            <v>76.5381</v>
          </cell>
        </row>
        <row r="105">
          <cell r="G105">
            <v>0</v>
          </cell>
        </row>
        <row r="106">
          <cell r="G106">
            <v>0</v>
          </cell>
        </row>
        <row r="108">
          <cell r="G108">
            <v>0</v>
          </cell>
        </row>
        <row r="109">
          <cell r="G109">
            <v>0</v>
          </cell>
        </row>
        <row r="111">
          <cell r="G111">
            <v>20271</v>
          </cell>
        </row>
        <row r="112">
          <cell r="G112">
            <v>531346</v>
          </cell>
        </row>
        <row r="113">
          <cell r="G113">
            <v>132837</v>
          </cell>
        </row>
        <row r="114">
          <cell r="G114">
            <v>560245</v>
          </cell>
        </row>
        <row r="115">
          <cell r="G115">
            <v>0</v>
          </cell>
        </row>
        <row r="116">
          <cell r="G116">
            <v>2771146</v>
          </cell>
        </row>
        <row r="118">
          <cell r="G118">
            <v>1056036</v>
          </cell>
        </row>
        <row r="119">
          <cell r="G119">
            <v>22623</v>
          </cell>
        </row>
        <row r="120">
          <cell r="G120">
            <v>1032969</v>
          </cell>
        </row>
        <row r="121">
          <cell r="G121">
            <v>719262</v>
          </cell>
        </row>
        <row r="122">
          <cell r="G122">
            <v>313707</v>
          </cell>
        </row>
        <row r="123">
          <cell r="G123">
            <v>410</v>
          </cell>
        </row>
        <row r="125">
          <cell r="G125">
            <v>444</v>
          </cell>
        </row>
        <row r="126">
          <cell r="G126">
            <v>1715110</v>
          </cell>
        </row>
        <row r="128">
          <cell r="G128">
            <v>4635804</v>
          </cell>
        </row>
        <row r="129">
          <cell r="G129">
            <v>0</v>
          </cell>
        </row>
        <row r="130">
          <cell r="G130">
            <v>0</v>
          </cell>
        </row>
        <row r="131">
          <cell r="G131">
            <v>4635804</v>
          </cell>
        </row>
        <row r="133">
          <cell r="G133">
            <v>0</v>
          </cell>
        </row>
        <row r="135">
          <cell r="G135">
            <v>0</v>
          </cell>
        </row>
        <row r="136">
          <cell r="G136">
            <v>174417</v>
          </cell>
        </row>
        <row r="137">
          <cell r="G137">
            <v>80144</v>
          </cell>
        </row>
        <row r="138">
          <cell r="G138">
            <v>254561</v>
          </cell>
        </row>
        <row r="139">
          <cell r="G139">
            <v>4890365</v>
          </cell>
        </row>
        <row r="141">
          <cell r="G141">
            <v>9331.0499999999993</v>
          </cell>
        </row>
        <row r="143">
          <cell r="G143">
            <v>9331</v>
          </cell>
        </row>
        <row r="144">
          <cell r="G144">
            <v>0</v>
          </cell>
        </row>
        <row r="145">
          <cell r="G145">
            <v>52.409599999999998</v>
          </cell>
        </row>
        <row r="149">
          <cell r="G149">
            <v>0</v>
          </cell>
        </row>
        <row r="150">
          <cell r="G150">
            <v>0</v>
          </cell>
        </row>
        <row r="151">
          <cell r="G151">
            <v>0</v>
          </cell>
        </row>
        <row r="152">
          <cell r="G152">
            <v>0</v>
          </cell>
        </row>
        <row r="154">
          <cell r="G154">
            <v>0</v>
          </cell>
        </row>
        <row r="155">
          <cell r="G155">
            <v>0</v>
          </cell>
        </row>
        <row r="157">
          <cell r="G157">
            <v>0</v>
          </cell>
        </row>
        <row r="158">
          <cell r="G158">
            <v>0</v>
          </cell>
        </row>
        <row r="160">
          <cell r="G160">
            <v>0</v>
          </cell>
        </row>
        <row r="161">
          <cell r="G161">
            <v>0</v>
          </cell>
        </row>
        <row r="162">
          <cell r="G162">
            <v>0</v>
          </cell>
        </row>
        <row r="163">
          <cell r="G163">
            <v>0</v>
          </cell>
        </row>
        <row r="164">
          <cell r="G164">
            <v>0</v>
          </cell>
        </row>
        <row r="165">
          <cell r="G165">
            <v>0</v>
          </cell>
        </row>
        <row r="167">
          <cell r="G167">
            <v>0</v>
          </cell>
        </row>
        <row r="168">
          <cell r="G168">
            <v>0</v>
          </cell>
        </row>
        <row r="169">
          <cell r="G169">
            <v>0</v>
          </cell>
        </row>
        <row r="170">
          <cell r="G170">
            <v>0</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0</v>
          </cell>
        </row>
        <row r="186">
          <cell r="G186">
            <v>0</v>
          </cell>
        </row>
        <row r="187">
          <cell r="G187">
            <v>0</v>
          </cell>
        </row>
        <row r="188">
          <cell r="G188">
            <v>0</v>
          </cell>
        </row>
        <row r="190">
          <cell r="G190">
            <v>0</v>
          </cell>
        </row>
        <row r="192">
          <cell r="G192">
            <v>0</v>
          </cell>
        </row>
        <row r="193">
          <cell r="G193">
            <v>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П 1"/>
      <sheetName val="П 4"/>
      <sheetName val="regs"/>
      <sheetName val="Справочники"/>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свод с расшифровкой"/>
      <sheetName val="TEHSHEET"/>
    </sheetNames>
    <sheetDataSet>
      <sheetData sheetId="0"/>
      <sheetData sheetId="1"/>
      <sheetData sheetId="2"/>
      <sheetData sheetId="3"/>
      <sheetData sheetId="4"/>
      <sheetData sheetId="5"/>
      <sheetData sheetId="6"/>
      <sheetData sheetId="7"/>
      <sheetData sheetId="8"/>
      <sheetData sheetId="9">
        <row r="10">
          <cell r="E10">
            <v>1435</v>
          </cell>
          <cell r="F10">
            <v>1435</v>
          </cell>
          <cell r="G10">
            <v>1435</v>
          </cell>
          <cell r="H10">
            <v>1435</v>
          </cell>
          <cell r="I10">
            <v>1435</v>
          </cell>
        </row>
        <row r="11">
          <cell r="E11">
            <v>89</v>
          </cell>
          <cell r="F11">
            <v>89</v>
          </cell>
          <cell r="G11">
            <v>89</v>
          </cell>
          <cell r="H11">
            <v>89</v>
          </cell>
          <cell r="I11">
            <v>89</v>
          </cell>
        </row>
        <row r="12">
          <cell r="E12">
            <v>1435</v>
          </cell>
          <cell r="F12">
            <v>1435</v>
          </cell>
          <cell r="G12">
            <v>1435</v>
          </cell>
          <cell r="H12">
            <v>1435</v>
          </cell>
          <cell r="I12">
            <v>1435</v>
          </cell>
        </row>
        <row r="13">
          <cell r="E13">
            <v>1346</v>
          </cell>
          <cell r="F13">
            <v>1346</v>
          </cell>
          <cell r="G13">
            <v>1346</v>
          </cell>
          <cell r="H13">
            <v>1346</v>
          </cell>
          <cell r="I13">
            <v>1346</v>
          </cell>
        </row>
        <row r="14">
          <cell r="E14">
            <v>1157</v>
          </cell>
          <cell r="F14">
            <v>1100</v>
          </cell>
          <cell r="G14">
            <v>1165</v>
          </cell>
          <cell r="H14">
            <v>1165</v>
          </cell>
          <cell r="I14">
            <v>1173</v>
          </cell>
        </row>
        <row r="17">
          <cell r="E17">
            <v>1157</v>
          </cell>
          <cell r="F17">
            <v>1100</v>
          </cell>
          <cell r="G17">
            <v>1165</v>
          </cell>
          <cell r="H17">
            <v>1165</v>
          </cell>
          <cell r="I17">
            <v>1172</v>
          </cell>
        </row>
        <row r="19">
          <cell r="E19">
            <v>3056.42</v>
          </cell>
          <cell r="F19">
            <v>3210.53</v>
          </cell>
          <cell r="G19">
            <v>3728</v>
          </cell>
          <cell r="H19">
            <v>3728</v>
          </cell>
          <cell r="I19">
            <v>4100.8</v>
          </cell>
        </row>
        <row r="20">
          <cell r="E20">
            <v>6.47</v>
          </cell>
          <cell r="F20">
            <v>6.47</v>
          </cell>
          <cell r="G20">
            <v>6.47</v>
          </cell>
          <cell r="H20">
            <v>6.47</v>
          </cell>
          <cell r="I20">
            <v>6.47</v>
          </cell>
        </row>
        <row r="21">
          <cell r="E21">
            <v>2.06</v>
          </cell>
          <cell r="F21">
            <v>2.164898</v>
          </cell>
          <cell r="G21">
            <v>2.16</v>
          </cell>
          <cell r="H21">
            <v>2.16</v>
          </cell>
          <cell r="I21">
            <v>2.16</v>
          </cell>
        </row>
        <row r="24">
          <cell r="E24">
            <v>11</v>
          </cell>
          <cell r="F24">
            <v>12</v>
          </cell>
          <cell r="G24">
            <v>12</v>
          </cell>
          <cell r="H24">
            <v>12.5</v>
          </cell>
          <cell r="I24">
            <v>12.5</v>
          </cell>
        </row>
        <row r="27">
          <cell r="E27">
            <v>75</v>
          </cell>
          <cell r="F27">
            <v>75</v>
          </cell>
          <cell r="G27">
            <v>75</v>
          </cell>
          <cell r="H27">
            <v>75</v>
          </cell>
          <cell r="I27">
            <v>75</v>
          </cell>
        </row>
        <row r="30">
          <cell r="E30">
            <v>15</v>
          </cell>
          <cell r="F30">
            <v>15</v>
          </cell>
          <cell r="G30">
            <v>15</v>
          </cell>
          <cell r="H30">
            <v>15</v>
          </cell>
          <cell r="I30">
            <v>15</v>
          </cell>
        </row>
        <row r="33">
          <cell r="E33">
            <v>33</v>
          </cell>
          <cell r="F33">
            <v>33</v>
          </cell>
          <cell r="G33">
            <v>10.8424982</v>
          </cell>
          <cell r="H33">
            <v>33</v>
          </cell>
          <cell r="I33">
            <v>33</v>
          </cell>
        </row>
        <row r="35">
          <cell r="B35" t="str">
            <v>Выплаты &lt;______________&gt;:</v>
          </cell>
        </row>
        <row r="38">
          <cell r="B38" t="str">
            <v>Выплаты &lt;______________&gt;:</v>
          </cell>
        </row>
        <row r="42">
          <cell r="E42">
            <v>130</v>
          </cell>
          <cell r="F42">
            <v>130.0001</v>
          </cell>
          <cell r="G42">
            <v>130</v>
          </cell>
          <cell r="H42">
            <v>130</v>
          </cell>
          <cell r="I42">
            <v>130</v>
          </cell>
        </row>
        <row r="46">
          <cell r="E46">
            <v>10695</v>
          </cell>
          <cell r="F46">
            <v>15845.380000000001</v>
          </cell>
          <cell r="G46">
            <v>11497.125</v>
          </cell>
          <cell r="H46">
            <v>11497.13</v>
          </cell>
          <cell r="I46">
            <v>12646.84</v>
          </cell>
        </row>
        <row r="47">
          <cell r="E47">
            <v>0</v>
          </cell>
          <cell r="I47">
            <v>0</v>
          </cell>
        </row>
        <row r="50">
          <cell r="E50">
            <v>12</v>
          </cell>
          <cell r="F50">
            <v>12</v>
          </cell>
          <cell r="G50">
            <v>12</v>
          </cell>
          <cell r="H50">
            <v>12</v>
          </cell>
          <cell r="I50">
            <v>12</v>
          </cell>
        </row>
      </sheetData>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ФСТ-варианты"/>
      <sheetName val="Баланс РЕГИОНА"/>
      <sheetName val="ФСТ-17.07.08"/>
      <sheetName val="Анализ предельного"/>
      <sheetName val="НВВ-Пучковой"/>
      <sheetName val="Особое мнение"/>
      <sheetName val="ФСТ-с КВ-85"/>
      <sheetName val="ФСТ-с КВ-280"/>
      <sheetName val="ФСТ-полно без КВ"/>
      <sheetName val="Сводная"/>
      <sheetName val="Смета -по видам без потерь"/>
      <sheetName val="Смета 2007-2009-под АРМ "/>
      <sheetName val="Смета 2007-2009-без потерь"/>
      <sheetName val="Самара -2007"/>
      <sheetName val="Прочие расходы+ОСЗ"/>
      <sheetName val="Прибыль для АРМ"/>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Резервный фонд"/>
      <sheetName val="Смета -по видам"/>
      <sheetName val="РСК"/>
      <sheetName val="Смета передача 2007-2009"/>
      <sheetName val="Формат"/>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3">
          <cell r="E13" t="str">
            <v>Самарская область</v>
          </cell>
        </row>
        <row r="21">
          <cell r="D21" t="str">
            <v>ОАО "МРСК Волги"</v>
          </cell>
          <cell r="I21">
            <v>6450609636</v>
          </cell>
        </row>
        <row r="27">
          <cell r="F27" t="str">
            <v>Предложение организации</v>
          </cell>
        </row>
      </sheetData>
      <sheetData sheetId="19"/>
      <sheetData sheetId="20"/>
      <sheetData sheetId="21">
        <row r="15">
          <cell r="G15">
            <v>806.7</v>
          </cell>
          <cell r="H15">
            <v>732.1</v>
          </cell>
          <cell r="L15">
            <v>1178.06</v>
          </cell>
          <cell r="M15">
            <v>782.73</v>
          </cell>
          <cell r="Q15">
            <v>1023.81</v>
          </cell>
          <cell r="R15">
            <v>865.23</v>
          </cell>
          <cell r="V15">
            <v>1023.81</v>
          </cell>
          <cell r="W15">
            <v>895.63</v>
          </cell>
          <cell r="AA15">
            <v>1027.07</v>
          </cell>
          <cell r="AB15">
            <v>908.52</v>
          </cell>
        </row>
        <row r="16">
          <cell r="H16">
            <v>263</v>
          </cell>
          <cell r="M16">
            <v>546.49</v>
          </cell>
          <cell r="R16">
            <v>368.03</v>
          </cell>
          <cell r="W16">
            <v>378.03</v>
          </cell>
          <cell r="AB16">
            <v>378.03</v>
          </cell>
        </row>
        <row r="17">
          <cell r="I17">
            <v>318.8</v>
          </cell>
          <cell r="N17">
            <v>463.26</v>
          </cell>
          <cell r="S17">
            <v>458.45</v>
          </cell>
          <cell r="X17">
            <v>455.45</v>
          </cell>
          <cell r="AC17">
            <v>458.82</v>
          </cell>
        </row>
        <row r="18">
          <cell r="F18">
            <v>9909.5</v>
          </cell>
          <cell r="G18">
            <v>521.1</v>
          </cell>
          <cell r="K18">
            <v>10539.57</v>
          </cell>
          <cell r="L18">
            <v>488.73</v>
          </cell>
          <cell r="P18">
            <v>12745.5</v>
          </cell>
          <cell r="Q18">
            <v>450</v>
          </cell>
          <cell r="U18">
            <v>10733.38</v>
          </cell>
          <cell r="V18">
            <v>497.53</v>
          </cell>
          <cell r="Z18">
            <v>10774.87</v>
          </cell>
          <cell r="AA18">
            <v>608.16999999999996</v>
          </cell>
        </row>
        <row r="19">
          <cell r="F19">
            <v>9770.9</v>
          </cell>
          <cell r="G19">
            <v>245.3</v>
          </cell>
          <cell r="H19">
            <v>81.8</v>
          </cell>
          <cell r="K19">
            <v>9918.9599999999991</v>
          </cell>
          <cell r="L19">
            <v>323.87</v>
          </cell>
          <cell r="M19">
            <v>41.1</v>
          </cell>
          <cell r="P19">
            <v>7874.4</v>
          </cell>
          <cell r="Q19">
            <v>350</v>
          </cell>
          <cell r="R19">
            <v>82.4</v>
          </cell>
          <cell r="U19">
            <v>9998.9599999999991</v>
          </cell>
          <cell r="V19">
            <v>326.56</v>
          </cell>
          <cell r="W19">
            <v>41.47</v>
          </cell>
          <cell r="Z19">
            <v>10134.42</v>
          </cell>
          <cell r="AA19">
            <v>330.99</v>
          </cell>
          <cell r="AB19">
            <v>42.03</v>
          </cell>
        </row>
        <row r="25">
          <cell r="F25">
            <v>17056.599999999999</v>
          </cell>
          <cell r="G25">
            <v>1124.0999999999999</v>
          </cell>
          <cell r="H25">
            <v>600.1</v>
          </cell>
          <cell r="I25">
            <v>256.8</v>
          </cell>
          <cell r="K25">
            <v>17820.400000000001</v>
          </cell>
          <cell r="L25">
            <v>1286.8499999999999</v>
          </cell>
          <cell r="M25">
            <v>710.61</v>
          </cell>
          <cell r="N25">
            <v>385.95299999999997</v>
          </cell>
          <cell r="P25">
            <v>17712.221000000001</v>
          </cell>
          <cell r="Q25">
            <v>1282.3810000000001</v>
          </cell>
          <cell r="R25">
            <v>704.01099999999997</v>
          </cell>
          <cell r="S25">
            <v>398.14800000000002</v>
          </cell>
          <cell r="U25">
            <v>15585</v>
          </cell>
          <cell r="V25">
            <v>1223</v>
          </cell>
          <cell r="W25">
            <v>706.78</v>
          </cell>
          <cell r="X25">
            <v>395.75</v>
          </cell>
          <cell r="Z25">
            <v>15626.77</v>
          </cell>
          <cell r="AA25">
            <v>1348.09</v>
          </cell>
          <cell r="AB25">
            <v>717</v>
          </cell>
          <cell r="AC25">
            <v>398.65</v>
          </cell>
        </row>
        <row r="27">
          <cell r="K27">
            <v>5263.5</v>
          </cell>
          <cell r="U27">
            <v>5316.14</v>
          </cell>
          <cell r="V27">
            <v>0</v>
          </cell>
          <cell r="Z27">
            <v>5265.4</v>
          </cell>
          <cell r="AA27">
            <v>103.9</v>
          </cell>
        </row>
        <row r="28">
          <cell r="K28">
            <v>1189.24</v>
          </cell>
          <cell r="U28">
            <v>1201.1300000000001</v>
          </cell>
          <cell r="V28" t="str">
            <v xml:space="preserve"> </v>
          </cell>
          <cell r="Z28">
            <v>1213.1400000000001</v>
          </cell>
          <cell r="AA28" t="str">
            <v xml:space="preserve"> </v>
          </cell>
        </row>
        <row r="29">
          <cell r="F29">
            <v>75</v>
          </cell>
          <cell r="U29">
            <v>2209.4299999999998</v>
          </cell>
          <cell r="V29">
            <v>73.87</v>
          </cell>
          <cell r="Z29">
            <v>2329.9580000000001</v>
          </cell>
          <cell r="AA29">
            <v>67.015000000000001</v>
          </cell>
        </row>
      </sheetData>
      <sheetData sheetId="22">
        <row r="15">
          <cell r="G15">
            <v>126.5</v>
          </cell>
          <cell r="H15">
            <v>128.4</v>
          </cell>
          <cell r="L15">
            <v>143.5</v>
          </cell>
          <cell r="M15">
            <v>143.49</v>
          </cell>
          <cell r="Q15">
            <v>146.19999999999999</v>
          </cell>
          <cell r="R15">
            <v>148.32</v>
          </cell>
          <cell r="V15">
            <v>146.69999999999999</v>
          </cell>
          <cell r="W15">
            <v>148.51</v>
          </cell>
          <cell r="AA15">
            <v>147.85</v>
          </cell>
          <cell r="AB15">
            <v>150.5</v>
          </cell>
        </row>
        <row r="16">
          <cell r="H16">
            <v>64.099999999999994</v>
          </cell>
          <cell r="M16">
            <v>52.9</v>
          </cell>
          <cell r="R16">
            <v>54.7</v>
          </cell>
          <cell r="W16">
            <v>54.9</v>
          </cell>
          <cell r="AB16">
            <v>55.2</v>
          </cell>
        </row>
        <row r="17">
          <cell r="I17">
            <v>86</v>
          </cell>
          <cell r="N17">
            <v>65.349999999999994</v>
          </cell>
          <cell r="S17">
            <v>63.74</v>
          </cell>
          <cell r="X17">
            <v>63.8</v>
          </cell>
          <cell r="AC17">
            <v>63.78</v>
          </cell>
        </row>
        <row r="18">
          <cell r="F18">
            <v>1326.3</v>
          </cell>
          <cell r="G18">
            <v>71.3</v>
          </cell>
          <cell r="H18">
            <v>11</v>
          </cell>
          <cell r="K18">
            <v>1599.95</v>
          </cell>
          <cell r="L18">
            <v>66.67</v>
          </cell>
          <cell r="P18">
            <v>1664.07</v>
          </cell>
          <cell r="Q18">
            <v>67.59</v>
          </cell>
          <cell r="U18">
            <v>1666.19</v>
          </cell>
          <cell r="V18">
            <v>69.430000000000007</v>
          </cell>
          <cell r="Z18">
            <v>1674.14</v>
          </cell>
          <cell r="AA18">
            <v>88.85</v>
          </cell>
        </row>
        <row r="19">
          <cell r="F19">
            <v>1277.2</v>
          </cell>
          <cell r="G19">
            <v>54.7</v>
          </cell>
          <cell r="K19">
            <v>988</v>
          </cell>
          <cell r="L19">
            <v>47.35</v>
          </cell>
          <cell r="M19">
            <v>16.829999999999998</v>
          </cell>
          <cell r="P19">
            <v>1026.7</v>
          </cell>
          <cell r="Q19">
            <v>49.21</v>
          </cell>
          <cell r="R19">
            <v>17.36</v>
          </cell>
          <cell r="U19">
            <v>1028.8900000000001</v>
          </cell>
          <cell r="V19">
            <v>49.31</v>
          </cell>
          <cell r="W19">
            <v>17.54</v>
          </cell>
          <cell r="Z19">
            <v>1045.1099999999999</v>
          </cell>
          <cell r="AA19">
            <v>50.09</v>
          </cell>
          <cell r="AB19">
            <v>17.809999999999999</v>
          </cell>
        </row>
        <row r="21">
          <cell r="F21">
            <v>122.3</v>
          </cell>
          <cell r="G21">
            <v>25.4</v>
          </cell>
          <cell r="H21">
            <v>24.7</v>
          </cell>
          <cell r="I21">
            <v>16.7</v>
          </cell>
          <cell r="K21">
            <v>80.099999999999994</v>
          </cell>
          <cell r="L21">
            <v>20.399999999999999</v>
          </cell>
          <cell r="M21">
            <v>30.1</v>
          </cell>
          <cell r="N21">
            <v>10.78</v>
          </cell>
          <cell r="P21">
            <v>124.59</v>
          </cell>
          <cell r="Q21">
            <v>25</v>
          </cell>
          <cell r="R21">
            <v>25.65</v>
          </cell>
          <cell r="S21">
            <v>8.3800000000000008</v>
          </cell>
          <cell r="U21">
            <v>124.84</v>
          </cell>
          <cell r="V21">
            <v>24.8</v>
          </cell>
          <cell r="W21">
            <v>25.62</v>
          </cell>
          <cell r="X21">
            <v>8.36</v>
          </cell>
          <cell r="Z21">
            <v>125.45</v>
          </cell>
          <cell r="AA21">
            <v>24.9</v>
          </cell>
          <cell r="AB21">
            <v>25.62</v>
          </cell>
          <cell r="AC21">
            <v>8.36</v>
          </cell>
        </row>
        <row r="25">
          <cell r="F25">
            <v>2214.92</v>
          </cell>
          <cell r="G25">
            <v>163</v>
          </cell>
          <cell r="H25">
            <v>92.8</v>
          </cell>
          <cell r="I25">
            <v>69.3</v>
          </cell>
          <cell r="K25">
            <v>2220.86</v>
          </cell>
          <cell r="L25">
            <v>184.22</v>
          </cell>
          <cell r="M25">
            <v>117.77</v>
          </cell>
          <cell r="N25">
            <v>54.57</v>
          </cell>
          <cell r="P25">
            <v>2271.66</v>
          </cell>
          <cell r="Q25">
            <v>183.3</v>
          </cell>
          <cell r="R25">
            <v>130.99</v>
          </cell>
          <cell r="S25">
            <v>55.36</v>
          </cell>
          <cell r="U25">
            <v>1945.73</v>
          </cell>
          <cell r="V25">
            <v>176.42</v>
          </cell>
          <cell r="W25">
            <v>131.53</v>
          </cell>
          <cell r="X25">
            <v>55.44</v>
          </cell>
          <cell r="Z25">
            <v>1953.94</v>
          </cell>
          <cell r="AA25">
            <v>197</v>
          </cell>
          <cell r="AB25">
            <v>134.11000000000001</v>
          </cell>
          <cell r="AC25">
            <v>55.42</v>
          </cell>
        </row>
        <row r="27">
          <cell r="K27">
            <v>671.47</v>
          </cell>
          <cell r="U27">
            <v>685.35</v>
          </cell>
          <cell r="Z27">
            <v>671.8</v>
          </cell>
          <cell r="AA27">
            <v>18.7</v>
          </cell>
        </row>
        <row r="28">
          <cell r="K28">
            <v>151.71</v>
          </cell>
          <cell r="U28">
            <v>154.85</v>
          </cell>
          <cell r="Z28">
            <v>157.71</v>
          </cell>
        </row>
        <row r="29">
          <cell r="F29">
            <v>11.376666666666701</v>
          </cell>
          <cell r="U29">
            <v>329.3</v>
          </cell>
          <cell r="V29">
            <v>9.32</v>
          </cell>
          <cell r="Z29">
            <v>341.51</v>
          </cell>
          <cell r="AA29">
            <v>9.686575342465753</v>
          </cell>
        </row>
      </sheetData>
      <sheetData sheetId="23">
        <row r="10">
          <cell r="E10">
            <v>2740.5</v>
          </cell>
          <cell r="F10">
            <v>2718.8</v>
          </cell>
          <cell r="G10">
            <v>2824.93</v>
          </cell>
          <cell r="H10">
            <v>2831.36</v>
          </cell>
          <cell r="I10">
            <v>2876</v>
          </cell>
          <cell r="J10">
            <v>101.80783240646672</v>
          </cell>
          <cell r="K10">
            <v>101.57662748643762</v>
          </cell>
          <cell r="L10">
            <v>104.94435322021529</v>
          </cell>
          <cell r="M10">
            <v>105.78196263057231</v>
          </cell>
        </row>
        <row r="11">
          <cell r="E11">
            <v>2551.396666666667</v>
          </cell>
          <cell r="F11">
            <v>2577.42</v>
          </cell>
          <cell r="G11">
            <v>2641.31</v>
          </cell>
          <cell r="H11">
            <v>2647.7400000000002</v>
          </cell>
          <cell r="I11">
            <v>2691.6665753424659</v>
          </cell>
          <cell r="J11">
            <v>101.90650000728677</v>
          </cell>
          <cell r="K11">
            <v>101.65902148029889</v>
          </cell>
          <cell r="L11">
            <v>105.49776953573659</v>
          </cell>
          <cell r="M11">
            <v>104.43259442940871</v>
          </cell>
        </row>
        <row r="12">
          <cell r="E12">
            <v>2540.0200000000004</v>
          </cell>
          <cell r="F12">
            <v>2577.42</v>
          </cell>
          <cell r="G12">
            <v>2641.31</v>
          </cell>
          <cell r="H12">
            <v>2309.1200000000003</v>
          </cell>
          <cell r="I12">
            <v>2340.4700000000003</v>
          </cell>
          <cell r="J12">
            <v>88.610197212746726</v>
          </cell>
          <cell r="K12">
            <v>101.35766006097559</v>
          </cell>
          <cell r="L12">
            <v>92.14376264753821</v>
          </cell>
          <cell r="M12">
            <v>90.806698171039272</v>
          </cell>
        </row>
        <row r="13">
          <cell r="E13">
            <v>3231124.0040882714</v>
          </cell>
          <cell r="F13">
            <v>3553908.5603437559</v>
          </cell>
          <cell r="G13">
            <v>3557414.0686568497</v>
          </cell>
          <cell r="H13">
            <v>4095972.1760582412</v>
          </cell>
          <cell r="I13">
            <v>5011109.2046111999</v>
          </cell>
          <cell r="J13">
            <v>140.86381590387123</v>
          </cell>
          <cell r="K13">
            <v>122.34236438182158</v>
          </cell>
          <cell r="L13">
            <v>155.08873067919248</v>
          </cell>
          <cell r="M13">
            <v>141.00276131264599</v>
          </cell>
        </row>
        <row r="14">
          <cell r="E14">
            <v>1651039.0040882714</v>
          </cell>
          <cell r="F14">
            <v>2033568.5603437559</v>
          </cell>
          <cell r="G14">
            <v>1819752.0686568497</v>
          </cell>
          <cell r="H14">
            <v>2367611.1760582412</v>
          </cell>
          <cell r="I14">
            <v>2920748.2046111999</v>
          </cell>
          <cell r="J14">
            <v>160.50253520343517</v>
          </cell>
          <cell r="K14">
            <v>123.36266335225949</v>
          </cell>
          <cell r="L14">
            <v>176.90364657521104</v>
          </cell>
          <cell r="M14">
            <v>143.62673880626255</v>
          </cell>
        </row>
        <row r="15">
          <cell r="E15">
            <v>1569386.0040882714</v>
          </cell>
          <cell r="F15">
            <v>1781290.0568508545</v>
          </cell>
          <cell r="G15">
            <v>1732383.0686568497</v>
          </cell>
          <cell r="H15">
            <v>2214921.1760582412</v>
          </cell>
          <cell r="I15">
            <v>2726288.2046111999</v>
          </cell>
        </row>
        <row r="16">
          <cell r="F16">
            <v>123.16901995096859</v>
          </cell>
          <cell r="G16">
            <v>110.2185995697748</v>
          </cell>
          <cell r="H16">
            <v>130.10625001271538</v>
          </cell>
          <cell r="I16">
            <v>160.50253520343517</v>
          </cell>
        </row>
        <row r="17">
          <cell r="G17">
            <v>89.485651191875107</v>
          </cell>
          <cell r="H17">
            <v>116.42642506520747</v>
          </cell>
          <cell r="I17">
            <v>123.36266335225949</v>
          </cell>
          <cell r="J17">
            <v>137.85747961731352</v>
          </cell>
          <cell r="K17">
            <v>105.95761510599266</v>
          </cell>
        </row>
        <row r="18">
          <cell r="E18">
            <v>154469</v>
          </cell>
          <cell r="F18">
            <v>160390.88499999998</v>
          </cell>
          <cell r="G18">
            <v>165282</v>
          </cell>
          <cell r="H18">
            <v>170220.89899999998</v>
          </cell>
          <cell r="I18">
            <v>261624.12359999999</v>
          </cell>
          <cell r="J18">
            <v>158.28954368896794</v>
          </cell>
          <cell r="K18">
            <v>153.6968287307659</v>
          </cell>
          <cell r="L18">
            <v>169.36998595187382</v>
          </cell>
          <cell r="M18">
            <v>163.11657835169376</v>
          </cell>
        </row>
        <row r="19">
          <cell r="E19">
            <v>34499</v>
          </cell>
          <cell r="F19">
            <v>39165.076999999997</v>
          </cell>
          <cell r="G19">
            <v>36914</v>
          </cell>
          <cell r="H19">
            <v>48853.2</v>
          </cell>
          <cell r="I19">
            <v>58038.22359999999</v>
          </cell>
          <cell r="J19">
            <v>157.2255068537682</v>
          </cell>
          <cell r="K19">
            <v>118.80127320216485</v>
          </cell>
          <cell r="L19">
            <v>168.23161135105363</v>
          </cell>
          <cell r="M19">
            <v>148.18871312317347</v>
          </cell>
        </row>
        <row r="20">
          <cell r="E20">
            <v>119970</v>
          </cell>
          <cell r="F20">
            <v>121225.80799999999</v>
          </cell>
          <cell r="G20">
            <v>128368</v>
          </cell>
          <cell r="H20">
            <v>121367.69899999999</v>
          </cell>
          <cell r="I20">
            <v>203585.9</v>
          </cell>
          <cell r="J20">
            <v>158.59552224853545</v>
          </cell>
          <cell r="K20">
            <v>167.74306646449645</v>
          </cell>
          <cell r="L20">
            <v>169.69734100191712</v>
          </cell>
          <cell r="M20">
            <v>167.93940445420665</v>
          </cell>
        </row>
        <row r="21">
          <cell r="E21">
            <v>32762</v>
          </cell>
          <cell r="F21">
            <v>27456.92</v>
          </cell>
          <cell r="G21">
            <v>33759.300000000003</v>
          </cell>
          <cell r="H21">
            <v>33738</v>
          </cell>
          <cell r="I21">
            <v>38973.1</v>
          </cell>
          <cell r="J21">
            <v>115.44404060510732</v>
          </cell>
          <cell r="K21">
            <v>115.51692453613136</v>
          </cell>
          <cell r="L21">
            <v>118.95824430742934</v>
          </cell>
          <cell r="M21">
            <v>141.94272336445604</v>
          </cell>
        </row>
        <row r="22">
          <cell r="E22">
            <v>27749</v>
          </cell>
          <cell r="F22">
            <v>24008.92</v>
          </cell>
          <cell r="G22">
            <v>28459.3</v>
          </cell>
          <cell r="H22">
            <v>28492</v>
          </cell>
          <cell r="I22">
            <v>32846.1</v>
          </cell>
          <cell r="J22">
            <v>115.41429339442641</v>
          </cell>
          <cell r="K22">
            <v>115.28183349712199</v>
          </cell>
          <cell r="L22">
            <v>118.36858985909402</v>
          </cell>
          <cell r="M22">
            <v>136.80790306269503</v>
          </cell>
        </row>
        <row r="23">
          <cell r="E23">
            <v>5013</v>
          </cell>
          <cell r="F23">
            <v>3448</v>
          </cell>
          <cell r="G23">
            <v>5300</v>
          </cell>
          <cell r="H23">
            <v>5246</v>
          </cell>
          <cell r="I23">
            <v>6127</v>
          </cell>
          <cell r="J23">
            <v>115.60377358490565</v>
          </cell>
          <cell r="L23">
            <v>122.22222222222223</v>
          </cell>
        </row>
        <row r="24">
          <cell r="E24">
            <v>491639.99705554865</v>
          </cell>
          <cell r="F24">
            <v>514754.87010990002</v>
          </cell>
          <cell r="G24">
            <v>514628.5695741754</v>
          </cell>
          <cell r="H24">
            <v>628645.59675802384</v>
          </cell>
          <cell r="I24">
            <v>728284.51496439241</v>
          </cell>
          <cell r="J24">
            <v>141.51653406397639</v>
          </cell>
          <cell r="K24">
            <v>115.84977588647953</v>
          </cell>
          <cell r="L24">
            <v>148.13369931781733</v>
          </cell>
          <cell r="M24">
            <v>141.48181148998239</v>
          </cell>
        </row>
        <row r="25">
          <cell r="E25">
            <v>81920.897055548674</v>
          </cell>
          <cell r="F25">
            <v>85772.477779815206</v>
          </cell>
          <cell r="G25">
            <v>52563.572642039682</v>
          </cell>
          <cell r="H25">
            <v>187897.74938092055</v>
          </cell>
          <cell r="I25">
            <v>255065.37596915761</v>
          </cell>
          <cell r="J25">
            <v>485.25121704752536</v>
          </cell>
          <cell r="K25">
            <v>135.74690320109676</v>
          </cell>
          <cell r="L25">
            <v>311.35569206011462</v>
          </cell>
          <cell r="M25">
            <v>297.37438228604145</v>
          </cell>
        </row>
        <row r="26">
          <cell r="E26">
            <v>409719.1</v>
          </cell>
          <cell r="F26">
            <v>428982.39233008481</v>
          </cell>
          <cell r="G26">
            <v>462064.99693213572</v>
          </cell>
          <cell r="H26">
            <v>440747.84737710329</v>
          </cell>
          <cell r="I26">
            <v>473219.1389952348</v>
          </cell>
          <cell r="J26">
            <v>102.41397685112628</v>
          </cell>
          <cell r="K26">
            <v>107.36731712051883</v>
          </cell>
          <cell r="L26">
            <v>115.49843270553772</v>
          </cell>
          <cell r="M26">
            <v>110.31201920080478</v>
          </cell>
        </row>
        <row r="27">
          <cell r="E27">
            <v>109572.52470432474</v>
          </cell>
          <cell r="F27">
            <v>105514.28787430197</v>
          </cell>
          <cell r="G27">
            <v>115457.0433882059</v>
          </cell>
          <cell r="H27">
            <v>108963.84635360348</v>
          </cell>
          <cell r="I27">
            <v>195366.80179204751</v>
          </cell>
          <cell r="J27">
            <v>169.21167913087623</v>
          </cell>
          <cell r="K27">
            <v>179.29506742819441</v>
          </cell>
          <cell r="L27">
            <v>178.29907845897844</v>
          </cell>
          <cell r="M27">
            <v>185.15672685464727</v>
          </cell>
        </row>
        <row r="28">
          <cell r="E28">
            <v>78865.41710080429</v>
          </cell>
          <cell r="F28">
            <v>75605.284654130854</v>
          </cell>
          <cell r="G28">
            <v>82751.759029092078</v>
          </cell>
          <cell r="H28">
            <v>77582.096936154674</v>
          </cell>
          <cell r="I28">
            <v>85421.628908076935</v>
          </cell>
          <cell r="J28">
            <v>103.22636027355773</v>
          </cell>
          <cell r="K28">
            <v>110.10482093358951</v>
          </cell>
          <cell r="L28">
            <v>108.31316443669169</v>
          </cell>
          <cell r="M28">
            <v>112.98367475084923</v>
          </cell>
        </row>
        <row r="29">
          <cell r="E29">
            <v>159733.6457644834</v>
          </cell>
          <cell r="F29">
            <v>174100.60832198727</v>
          </cell>
          <cell r="G29">
            <v>182444.20588625676</v>
          </cell>
          <cell r="H29">
            <v>179108.53350126662</v>
          </cell>
          <cell r="I29">
            <v>117772.28014709819</v>
          </cell>
          <cell r="J29">
            <v>64.55249130823168</v>
          </cell>
          <cell r="K29">
            <v>65.754700708475923</v>
          </cell>
          <cell r="L29">
            <v>73.730415144186694</v>
          </cell>
          <cell r="M29">
            <v>67.64610490578319</v>
          </cell>
        </row>
        <row r="30">
          <cell r="E30">
            <v>61547.512430387571</v>
          </cell>
          <cell r="F30">
            <v>73762.203820224269</v>
          </cell>
          <cell r="G30">
            <v>81411.988628580977</v>
          </cell>
          <cell r="H30">
            <v>75093.370586078527</v>
          </cell>
          <cell r="I30">
            <v>74658.428148012128</v>
          </cell>
          <cell r="J30">
            <v>91.704464423071585</v>
          </cell>
          <cell r="K30">
            <v>99.420797821869201</v>
          </cell>
          <cell r="L30">
            <v>121.30210499157616</v>
          </cell>
          <cell r="M30">
            <v>101.21501837170182</v>
          </cell>
        </row>
        <row r="31">
          <cell r="E31">
            <v>524897.29923241911</v>
          </cell>
          <cell r="F31">
            <v>554594.06174095429</v>
          </cell>
          <cell r="G31">
            <v>565604.19908267423</v>
          </cell>
          <cell r="H31">
            <v>640408.07207621727</v>
          </cell>
          <cell r="I31">
            <v>810908.93104680744</v>
          </cell>
          <cell r="J31">
            <v>143.37038734188695</v>
          </cell>
          <cell r="K31">
            <v>126.62378355379292</v>
          </cell>
          <cell r="L31">
            <v>154.48906523859733</v>
          </cell>
          <cell r="M31">
            <v>146.21666313938562</v>
          </cell>
        </row>
        <row r="32">
          <cell r="E32">
            <v>136473.07780030358</v>
          </cell>
          <cell r="F32">
            <v>139088.818</v>
          </cell>
          <cell r="G32">
            <v>148379</v>
          </cell>
          <cell r="H32">
            <v>171852.33222399998</v>
          </cell>
          <cell r="I32">
            <v>209506.423404</v>
          </cell>
          <cell r="J32">
            <v>141.1968158593871</v>
          </cell>
          <cell r="K32">
            <v>121.9107245695799</v>
          </cell>
          <cell r="L32">
            <v>153.51483734437619</v>
          </cell>
          <cell r="M32">
            <v>150.62779770261619</v>
          </cell>
        </row>
        <row r="34">
          <cell r="E34">
            <v>1890882.63</v>
          </cell>
          <cell r="F34">
            <v>2157623.0054929014</v>
          </cell>
          <cell r="G34">
            <v>2129761</v>
          </cell>
          <cell r="H34">
            <v>2451107.2760000001</v>
          </cell>
          <cell r="I34">
            <v>2961812.1115960004</v>
          </cell>
          <cell r="J34">
            <v>139.0678161350499</v>
          </cell>
          <cell r="K34">
            <v>120.83567865823595</v>
          </cell>
          <cell r="L34">
            <v>156.63648629508012</v>
          </cell>
          <cell r="M34">
            <v>137.27199348800903</v>
          </cell>
        </row>
        <row r="35">
          <cell r="E35">
            <v>171410.62999999989</v>
          </cell>
          <cell r="F35">
            <v>267078.36600000015</v>
          </cell>
          <cell r="G35">
            <v>242955</v>
          </cell>
          <cell r="H35">
            <v>305773.27600000007</v>
          </cell>
          <cell r="I35">
            <v>391933.07272400009</v>
          </cell>
        </row>
        <row r="36">
          <cell r="E36">
            <v>171411</v>
          </cell>
          <cell r="F36">
            <v>247071.14600000001</v>
          </cell>
          <cell r="G36">
            <v>242955</v>
          </cell>
          <cell r="H36">
            <v>236051.804</v>
          </cell>
          <cell r="I36">
            <v>294623.64172399999</v>
          </cell>
        </row>
        <row r="37">
          <cell r="E37">
            <v>1580085</v>
          </cell>
          <cell r="F37">
            <v>1520340</v>
          </cell>
          <cell r="G37">
            <v>1737662</v>
          </cell>
          <cell r="H37">
            <v>1728361</v>
          </cell>
          <cell r="I37">
            <v>2090361</v>
          </cell>
          <cell r="J37">
            <v>120.29733055105079</v>
          </cell>
          <cell r="K37">
            <v>120.94469847445065</v>
          </cell>
          <cell r="L37">
            <v>132.2942120202394</v>
          </cell>
          <cell r="M37">
            <v>137.49299498796321</v>
          </cell>
        </row>
        <row r="38">
          <cell r="E38">
            <v>1580085</v>
          </cell>
          <cell r="F38">
            <v>1520340</v>
          </cell>
          <cell r="G38">
            <v>1737662</v>
          </cell>
          <cell r="H38">
            <v>1728361</v>
          </cell>
          <cell r="I38">
            <v>2090361</v>
          </cell>
          <cell r="J38">
            <v>120.29733055105079</v>
          </cell>
          <cell r="K38">
            <v>120.94469847445065</v>
          </cell>
          <cell r="L38">
            <v>132.2942120202394</v>
          </cell>
          <cell r="M38">
            <v>137.49299498796321</v>
          </cell>
        </row>
        <row r="42">
          <cell r="E42">
            <v>57734</v>
          </cell>
          <cell r="F42">
            <v>117926.13599999994</v>
          </cell>
          <cell r="G42">
            <v>61775</v>
          </cell>
          <cell r="H42">
            <v>264283</v>
          </cell>
          <cell r="I42">
            <v>285058.0388720003</v>
          </cell>
          <cell r="J42">
            <v>461.44563152084226</v>
          </cell>
          <cell r="K42">
            <v>107.86090625276702</v>
          </cell>
          <cell r="L42">
            <v>493.7437885336202</v>
          </cell>
          <cell r="M42">
            <v>241.72592144628604</v>
          </cell>
        </row>
        <row r="43">
          <cell r="E43">
            <v>0</v>
          </cell>
          <cell r="F43">
            <v>7365.7050000000017</v>
          </cell>
          <cell r="G43">
            <v>9525</v>
          </cell>
          <cell r="H43">
            <v>13950</v>
          </cell>
          <cell r="I43">
            <v>8878.1048999999948</v>
          </cell>
          <cell r="J43">
            <v>93.20845039370073</v>
          </cell>
          <cell r="K43">
            <v>63.642329032258026</v>
          </cell>
          <cell r="M43">
            <v>120.53299582321031</v>
          </cell>
        </row>
        <row r="44">
          <cell r="F44">
            <v>3314.2730000000001</v>
          </cell>
          <cell r="G44">
            <v>5135</v>
          </cell>
          <cell r="H44">
            <v>3481</v>
          </cell>
          <cell r="I44">
            <v>3718.0560999999998</v>
          </cell>
          <cell r="J44">
            <v>72.406155793573518</v>
          </cell>
          <cell r="K44">
            <v>106.81</v>
          </cell>
          <cell r="M44">
            <v>112.18315751297494</v>
          </cell>
        </row>
        <row r="45">
          <cell r="F45">
            <v>2268.799</v>
          </cell>
          <cell r="G45">
            <v>3061</v>
          </cell>
          <cell r="H45">
            <v>2806</v>
          </cell>
          <cell r="I45">
            <v>2997.0886</v>
          </cell>
          <cell r="J45">
            <v>97.91207448546227</v>
          </cell>
          <cell r="K45">
            <v>106.81</v>
          </cell>
          <cell r="M45">
            <v>132.10022571413333</v>
          </cell>
        </row>
        <row r="46">
          <cell r="F46">
            <v>1782.6330000000016</v>
          </cell>
          <cell r="G46">
            <v>1329</v>
          </cell>
          <cell r="H46">
            <v>7663</v>
          </cell>
          <cell r="I46">
            <v>2162.9601999999941</v>
          </cell>
          <cell r="J46">
            <v>162.75095560571816</v>
          </cell>
          <cell r="K46">
            <v>28.226023750489286</v>
          </cell>
          <cell r="M46">
            <v>121.33513740629687</v>
          </cell>
        </row>
        <row r="47">
          <cell r="E47">
            <v>253063.63</v>
          </cell>
          <cell r="F47">
            <v>511991.16449290136</v>
          </cell>
          <cell r="G47">
            <v>320799</v>
          </cell>
          <cell r="H47">
            <v>444513.27599999995</v>
          </cell>
          <cell r="I47">
            <v>577514.96782400017</v>
          </cell>
          <cell r="J47">
            <v>180.02393019429616</v>
          </cell>
          <cell r="K47">
            <v>129.9207468044217</v>
          </cell>
          <cell r="L47">
            <v>228.20939058844613</v>
          </cell>
          <cell r="M47">
            <v>112.79783868848527</v>
          </cell>
        </row>
        <row r="48">
          <cell r="F48">
            <v>8139.7549999999992</v>
          </cell>
          <cell r="G48">
            <v>9442</v>
          </cell>
          <cell r="H48">
            <v>8945</v>
          </cell>
          <cell r="I48">
            <v>13175.499</v>
          </cell>
          <cell r="J48">
            <v>139.54140012709172</v>
          </cell>
          <cell r="K48">
            <v>147.29456679709335</v>
          </cell>
          <cell r="M48">
            <v>161.86603896554627</v>
          </cell>
        </row>
        <row r="49">
          <cell r="F49">
            <v>22282.431</v>
          </cell>
          <cell r="G49">
            <v>22054</v>
          </cell>
          <cell r="H49">
            <v>22467</v>
          </cell>
          <cell r="I49">
            <v>25579</v>
          </cell>
          <cell r="J49">
            <v>115.98349505758591</v>
          </cell>
          <cell r="K49">
            <v>113.85142653669827</v>
          </cell>
          <cell r="M49">
            <v>114.79447641956122</v>
          </cell>
        </row>
        <row r="50">
          <cell r="F50">
            <v>9064.11</v>
          </cell>
          <cell r="G50">
            <v>3429</v>
          </cell>
          <cell r="H50">
            <v>11514</v>
          </cell>
          <cell r="I50">
            <v>15094.626124000002</v>
          </cell>
          <cell r="J50">
            <v>440.20490300379123</v>
          </cell>
          <cell r="K50">
            <v>131.09802087893001</v>
          </cell>
          <cell r="M50">
            <v>166.53180647631154</v>
          </cell>
        </row>
        <row r="51">
          <cell r="F51">
            <v>6286.4560000000001</v>
          </cell>
          <cell r="G51">
            <v>9630</v>
          </cell>
          <cell r="H51">
            <v>12262</v>
          </cell>
          <cell r="I51">
            <v>16838</v>
          </cell>
          <cell r="J51">
            <v>174.84942886812044</v>
          </cell>
          <cell r="K51">
            <v>137.31854509867884</v>
          </cell>
          <cell r="M51">
            <v>267.84566693857397</v>
          </cell>
        </row>
        <row r="52">
          <cell r="G52">
            <v>0</v>
          </cell>
        </row>
        <row r="53">
          <cell r="F53">
            <v>18354.839</v>
          </cell>
          <cell r="G53">
            <v>16835</v>
          </cell>
          <cell r="H53">
            <v>31514</v>
          </cell>
          <cell r="I53">
            <v>35608.8033</v>
          </cell>
          <cell r="J53">
            <v>211.51650311850312</v>
          </cell>
          <cell r="K53">
            <v>112.99360062194582</v>
          </cell>
          <cell r="M53">
            <v>194.00226447096594</v>
          </cell>
        </row>
        <row r="54">
          <cell r="F54">
            <v>7992.8949999999995</v>
          </cell>
          <cell r="G54">
            <v>8563</v>
          </cell>
          <cell r="H54">
            <v>13170</v>
          </cell>
          <cell r="I54">
            <v>19040.7274</v>
          </cell>
          <cell r="J54">
            <v>222.36047413289737</v>
          </cell>
          <cell r="K54">
            <v>144.5765178435839</v>
          </cell>
          <cell r="M54">
            <v>238.22066222563913</v>
          </cell>
        </row>
        <row r="55">
          <cell r="F55">
            <v>4175.4120000000003</v>
          </cell>
          <cell r="G55">
            <v>5286.4</v>
          </cell>
          <cell r="H55">
            <v>5286</v>
          </cell>
          <cell r="I55">
            <v>11604.421</v>
          </cell>
          <cell r="J55">
            <v>219.51462242736079</v>
          </cell>
          <cell r="K55">
            <v>219.5312334468407</v>
          </cell>
          <cell r="M55">
            <v>277.92277744088489</v>
          </cell>
        </row>
        <row r="56">
          <cell r="F56">
            <v>56548.748</v>
          </cell>
          <cell r="G56">
            <v>55963</v>
          </cell>
          <cell r="H56">
            <v>47350.603999999999</v>
          </cell>
          <cell r="I56">
            <v>50444</v>
          </cell>
          <cell r="J56">
            <v>90.138126976752503</v>
          </cell>
          <cell r="K56">
            <v>106.53295995970822</v>
          </cell>
          <cell r="M56">
            <v>89.204450644955031</v>
          </cell>
        </row>
        <row r="57">
          <cell r="F57">
            <v>0</v>
          </cell>
          <cell r="G57">
            <v>0</v>
          </cell>
        </row>
        <row r="58">
          <cell r="E58">
            <v>81653</v>
          </cell>
          <cell r="F58">
            <v>252278.50349290133</v>
          </cell>
          <cell r="G58">
            <v>87369</v>
          </cell>
          <cell r="H58">
            <v>152690</v>
          </cell>
          <cell r="I58">
            <v>194460</v>
          </cell>
          <cell r="J58">
            <v>222.57322391237167</v>
          </cell>
          <cell r="K58">
            <v>127.35608094832666</v>
          </cell>
          <cell r="L58">
            <v>238.15414008058494</v>
          </cell>
          <cell r="M58">
            <v>77.081478329552468</v>
          </cell>
        </row>
        <row r="59">
          <cell r="E59">
            <v>171410.63</v>
          </cell>
          <cell r="F59">
            <v>126868.01500000001</v>
          </cell>
          <cell r="G59">
            <v>102227.6</v>
          </cell>
          <cell r="H59">
            <v>139314.67199999999</v>
          </cell>
          <cell r="I59">
            <v>195669.89100000012</v>
          </cell>
          <cell r="J59">
            <v>191.40612809065274</v>
          </cell>
          <cell r="K59">
            <v>140.45174725028252</v>
          </cell>
          <cell r="L59">
            <v>114.15271678308405</v>
          </cell>
          <cell r="M59">
            <v>154.23106525312949</v>
          </cell>
        </row>
        <row r="60">
          <cell r="E60">
            <v>41679</v>
          </cell>
          <cell r="F60">
            <v>115943.33481</v>
          </cell>
          <cell r="G60">
            <v>46977</v>
          </cell>
          <cell r="H60">
            <v>108070.46445952081</v>
          </cell>
          <cell r="I60">
            <v>118184.53018425497</v>
          </cell>
          <cell r="J60">
            <v>251.57956060253946</v>
          </cell>
          <cell r="K60">
            <v>109.35876955402787</v>
          </cell>
          <cell r="L60">
            <v>283.55893899626903</v>
          </cell>
          <cell r="M60">
            <v>101.93300923932168</v>
          </cell>
        </row>
        <row r="61">
          <cell r="E61">
            <v>10361</v>
          </cell>
          <cell r="F61">
            <v>9833.2057880000011</v>
          </cell>
          <cell r="G61">
            <v>13613</v>
          </cell>
          <cell r="H61">
            <v>8575.4969857751785</v>
          </cell>
          <cell r="I61">
            <v>9623.6930063171476</v>
          </cell>
          <cell r="J61">
            <v>70.694872594704677</v>
          </cell>
          <cell r="K61">
            <v>112.22315187423762</v>
          </cell>
          <cell r="L61">
            <v>92.88382401618712</v>
          </cell>
          <cell r="M61">
            <v>97.869333905952288</v>
          </cell>
        </row>
        <row r="62">
          <cell r="E62">
            <v>8500</v>
          </cell>
          <cell r="F62">
            <v>52768.733634000004</v>
          </cell>
          <cell r="G62">
            <v>11167</v>
          </cell>
          <cell r="H62">
            <v>58045.57</v>
          </cell>
          <cell r="I62">
            <v>63850.127000000008</v>
          </cell>
          <cell r="J62">
            <v>571.77511417569633</v>
          </cell>
          <cell r="K62">
            <v>110.00000000000001</v>
          </cell>
          <cell r="L62">
            <v>751.17796470588246</v>
          </cell>
          <cell r="M62">
            <v>120.99992287641336</v>
          </cell>
        </row>
        <row r="63">
          <cell r="E63">
            <v>22818</v>
          </cell>
          <cell r="F63">
            <v>36356.112999999998</v>
          </cell>
          <cell r="G63">
            <v>22197</v>
          </cell>
          <cell r="H63">
            <v>40704</v>
          </cell>
          <cell r="I63">
            <v>44214.007799999999</v>
          </cell>
          <cell r="J63">
            <v>199.18911474523583</v>
          </cell>
          <cell r="K63">
            <v>108.62325029481133</v>
          </cell>
          <cell r="L63">
            <v>193.76811201682881</v>
          </cell>
          <cell r="M63">
            <v>121.61368240878775</v>
          </cell>
        </row>
        <row r="64">
          <cell r="E64">
            <v>6102.2926895604369</v>
          </cell>
          <cell r="F64">
            <v>8942.3004537070883</v>
          </cell>
          <cell r="G64">
            <v>5546.405828408615</v>
          </cell>
          <cell r="H64">
            <v>10063.042686133122</v>
          </cell>
          <cell r="I64">
            <v>10896.662733203537</v>
          </cell>
          <cell r="J64">
            <v>196.46349492478495</v>
          </cell>
          <cell r="K64">
            <v>108.28397606043293</v>
          </cell>
          <cell r="L64">
            <v>178.5667008703978</v>
          </cell>
          <cell r="M64">
            <v>121.8552517846373</v>
          </cell>
        </row>
        <row r="65">
          <cell r="E65">
            <v>4392.1581576405697</v>
          </cell>
          <cell r="F65">
            <v>6407.5224776259765</v>
          </cell>
          <cell r="G65">
            <v>3975.2866098154946</v>
          </cell>
          <cell r="H65">
            <v>7164.8714621794697</v>
          </cell>
          <cell r="I65">
            <v>7791.7144665064725</v>
          </cell>
          <cell r="J65">
            <v>196.00384151592306</v>
          </cell>
          <cell r="K65">
            <v>108.74883810038827</v>
          </cell>
          <cell r="L65">
            <v>177.40058957011956</v>
          </cell>
          <cell r="M65">
            <v>121.60260839839219</v>
          </cell>
        </row>
        <row r="66">
          <cell r="E66">
            <v>8895.8565247604565</v>
          </cell>
          <cell r="F66">
            <v>14754.968072599397</v>
          </cell>
          <cell r="G66">
            <v>8764.3817751727038</v>
          </cell>
          <cell r="H66">
            <v>16541.053554818322</v>
          </cell>
          <cell r="I66">
            <v>18026.408220567293</v>
          </cell>
          <cell r="J66">
            <v>205.67803506268504</v>
          </cell>
          <cell r="K66">
            <v>108.97980688368121</v>
          </cell>
          <cell r="L66">
            <v>202.63825265608921</v>
          </cell>
          <cell r="M66">
            <v>122.17178737270939</v>
          </cell>
        </row>
        <row r="67">
          <cell r="E67">
            <v>3427.6926280385355</v>
          </cell>
          <cell r="F67">
            <v>6251.3219960675378</v>
          </cell>
          <cell r="G67">
            <v>3910.9257866031867</v>
          </cell>
          <cell r="H67">
            <v>6935.0322968690925</v>
          </cell>
          <cell r="I67">
            <v>7499.2223797226952</v>
          </cell>
          <cell r="J67">
            <v>191.75056722914968</v>
          </cell>
          <cell r="K67">
            <v>108.13536345185175</v>
          </cell>
          <cell r="L67">
            <v>218.7833972736947</v>
          </cell>
          <cell r="M67">
            <v>119.96218374993582</v>
          </cell>
        </row>
        <row r="69">
          <cell r="F69">
            <v>16985.282388</v>
          </cell>
          <cell r="H69">
            <v>745.39747374562637</v>
          </cell>
          <cell r="I69">
            <v>496.70237793780967</v>
          </cell>
          <cell r="K69">
            <v>66.635908415664133</v>
          </cell>
          <cell r="M69">
            <v>2.9243103917349469</v>
          </cell>
        </row>
        <row r="70">
          <cell r="E70">
            <v>3272803.0120557193</v>
          </cell>
          <cell r="F70">
            <v>3669851.8951537558</v>
          </cell>
          <cell r="G70">
            <v>3604391.7051672023</v>
          </cell>
          <cell r="H70">
            <v>4204042.6405177619</v>
          </cell>
          <cell r="I70">
            <v>5129293.7347954549</v>
          </cell>
          <cell r="J70">
            <v>142.30677890647056</v>
          </cell>
          <cell r="K70">
            <v>122.00860394136586</v>
          </cell>
          <cell r="L70">
            <v>156.72479265941621</v>
          </cell>
          <cell r="M70">
            <v>139.76841249558254</v>
          </cell>
        </row>
        <row r="71">
          <cell r="E71">
            <v>2032774.1379811943</v>
          </cell>
          <cell r="F71">
            <v>2049042.8656443334</v>
          </cell>
          <cell r="G71">
            <v>2204105.2363293627</v>
          </cell>
          <cell r="H71">
            <v>2340411.1676937481</v>
          </cell>
          <cell r="I71">
            <v>2918054.9106552685</v>
          </cell>
          <cell r="J71">
            <v>132.39181426359167</v>
          </cell>
          <cell r="K71">
            <v>124.68129322467441</v>
          </cell>
          <cell r="L71">
            <v>143.55037562379022</v>
          </cell>
          <cell r="M71">
            <v>142.41063276817633</v>
          </cell>
        </row>
        <row r="72">
          <cell r="E72">
            <v>325825.45469522552</v>
          </cell>
          <cell r="F72">
            <v>378837.1362759287</v>
          </cell>
          <cell r="G72">
            <v>334314.7993465786</v>
          </cell>
          <cell r="H72">
            <v>435778.81131061725</v>
          </cell>
          <cell r="I72">
            <v>537570.36493170704</v>
          </cell>
          <cell r="J72">
            <v>160.79765717293802</v>
          </cell>
          <cell r="K72">
            <v>123.35853671153694</v>
          </cell>
          <cell r="L72">
            <v>164.98722158910081</v>
          </cell>
          <cell r="M72">
            <v>141.90012368274367</v>
          </cell>
        </row>
        <row r="73">
          <cell r="E73">
            <v>659925.34718754585</v>
          </cell>
          <cell r="F73">
            <v>872369.91676341975</v>
          </cell>
          <cell r="G73">
            <v>737069.50520975539</v>
          </cell>
          <cell r="H73">
            <v>1006053.0316549917</v>
          </cell>
          <cell r="I73">
            <v>1163834.4436172545</v>
          </cell>
          <cell r="J73">
            <v>157.90022994996249</v>
          </cell>
          <cell r="K73">
            <v>115.68321022826271</v>
          </cell>
          <cell r="L73">
            <v>176.35850002992862</v>
          </cell>
          <cell r="M73">
            <v>133.41065770988499</v>
          </cell>
        </row>
        <row r="74">
          <cell r="E74">
            <v>254278.0721917536</v>
          </cell>
          <cell r="F74">
            <v>369601.96881063347</v>
          </cell>
          <cell r="G74">
            <v>328902.16428150539</v>
          </cell>
          <cell r="H74">
            <v>421799.62985840545</v>
          </cell>
          <cell r="I74">
            <v>509834.01559122512</v>
          </cell>
          <cell r="J74">
            <v>155.01084242025883</v>
          </cell>
          <cell r="K74">
            <v>120.87113868790547</v>
          </cell>
          <cell r="L74">
            <v>200.50254872419919</v>
          </cell>
          <cell r="M74">
            <v>137.94136898995794</v>
          </cell>
        </row>
        <row r="75">
          <cell r="E75">
            <v>116408</v>
          </cell>
          <cell r="F75">
            <v>226958.54811199999</v>
          </cell>
          <cell r="G75">
            <v>153647</v>
          </cell>
          <cell r="H75">
            <v>171092.93515157275</v>
          </cell>
          <cell r="I75">
            <v>372341.02846019744</v>
          </cell>
          <cell r="J75">
            <v>242.33537163771337</v>
          </cell>
          <cell r="K75">
            <v>217.6250165621025</v>
          </cell>
          <cell r="L75">
            <v>319.85862523211239</v>
          </cell>
          <cell r="M75">
            <v>164.05684278366718</v>
          </cell>
        </row>
        <row r="76">
          <cell r="E76">
            <v>33898</v>
          </cell>
          <cell r="F76">
            <v>33898</v>
          </cell>
          <cell r="G76">
            <v>85315</v>
          </cell>
          <cell r="H76">
            <v>85315</v>
          </cell>
          <cell r="I76">
            <v>280000</v>
          </cell>
          <cell r="J76">
            <v>328.19551075426364</v>
          </cell>
          <cell r="K76">
            <v>328.19551075426364</v>
          </cell>
          <cell r="L76">
            <v>826.00743406690663</v>
          </cell>
          <cell r="M76">
            <v>826.00743406690663</v>
          </cell>
        </row>
        <row r="77">
          <cell r="E77">
            <v>33898</v>
          </cell>
          <cell r="F77">
            <v>33898</v>
          </cell>
          <cell r="G77">
            <v>85315</v>
          </cell>
          <cell r="H77">
            <v>85315</v>
          </cell>
          <cell r="I77">
            <v>280000</v>
          </cell>
          <cell r="J77">
            <v>328.19551075426364</v>
          </cell>
          <cell r="K77">
            <v>328.19551075426364</v>
          </cell>
          <cell r="L77">
            <v>826.00743406690663</v>
          </cell>
          <cell r="M77">
            <v>826.00743406690663</v>
          </cell>
        </row>
        <row r="81">
          <cell r="E81">
            <v>54299</v>
          </cell>
          <cell r="F81">
            <v>54299</v>
          </cell>
          <cell r="G81">
            <v>54299</v>
          </cell>
          <cell r="H81">
            <v>54299</v>
          </cell>
          <cell r="I81">
            <v>59728.9</v>
          </cell>
          <cell r="J81">
            <v>110.00000000000001</v>
          </cell>
          <cell r="K81">
            <v>110.00000000000001</v>
          </cell>
          <cell r="L81">
            <v>110.00000000000001</v>
          </cell>
          <cell r="M81">
            <v>110.00000000000001</v>
          </cell>
        </row>
        <row r="82">
          <cell r="E82">
            <v>22292</v>
          </cell>
          <cell r="F82">
            <v>21963.838448000002</v>
          </cell>
          <cell r="G82">
            <v>14033</v>
          </cell>
          <cell r="H82">
            <v>19622.550772915831</v>
          </cell>
          <cell r="I82">
            <v>21796.339365895114</v>
          </cell>
          <cell r="J82">
            <v>155.32202213279493</v>
          </cell>
          <cell r="K82">
            <v>111.07801232436951</v>
          </cell>
          <cell r="L82">
            <v>97.776508908555144</v>
          </cell>
          <cell r="M82">
            <v>99.237387023668717</v>
          </cell>
        </row>
        <row r="83">
          <cell r="H83">
            <v>3696.0775386457917</v>
          </cell>
          <cell r="I83">
            <v>4076.2619682947561</v>
          </cell>
        </row>
        <row r="84">
          <cell r="E84">
            <v>5919</v>
          </cell>
          <cell r="F84">
            <v>116797.70966399999</v>
          </cell>
          <cell r="G84">
            <v>0</v>
          </cell>
          <cell r="H84">
            <v>8160.3068400111288</v>
          </cell>
          <cell r="I84">
            <v>6739.5271260075297</v>
          </cell>
          <cell r="K84">
            <v>82.589138596635649</v>
          </cell>
          <cell r="L84">
            <v>113.86259716180993</v>
          </cell>
          <cell r="M84">
            <v>5.7702562365268895</v>
          </cell>
        </row>
        <row r="86">
          <cell r="E86">
            <v>491639.99997723661</v>
          </cell>
          <cell r="F86">
            <v>135895.28570901361</v>
          </cell>
          <cell r="G86">
            <v>514628.5695741754</v>
          </cell>
          <cell r="H86">
            <v>165962.43754411826</v>
          </cell>
          <cell r="I86">
            <v>192267.11195059959</v>
          </cell>
          <cell r="J86">
            <v>37.360364992889764</v>
          </cell>
          <cell r="K86">
            <v>115.84977588647953</v>
          </cell>
          <cell r="L86">
            <v>39.107296387499332</v>
          </cell>
          <cell r="M86">
            <v>141.48181148998239</v>
          </cell>
        </row>
        <row r="88">
          <cell r="E88">
            <v>153168.41720830539</v>
          </cell>
          <cell r="F88">
            <v>797129.12172748207</v>
          </cell>
          <cell r="G88">
            <v>202167.10526315789</v>
          </cell>
          <cell r="H88">
            <v>833915.91363878746</v>
          </cell>
          <cell r="I88">
            <v>1195208.4624657766</v>
          </cell>
          <cell r="J88">
            <v>591.19828664014926</v>
          </cell>
          <cell r="K88">
            <v>143.32481763664768</v>
          </cell>
          <cell r="L88">
            <v>780.32304847827845</v>
          </cell>
          <cell r="M88">
            <v>149.9391290429341</v>
          </cell>
        </row>
        <row r="89">
          <cell r="E89">
            <v>36760.42012999329</v>
          </cell>
          <cell r="F89">
            <v>191310.9892145957</v>
          </cell>
          <cell r="G89">
            <v>48520.105263157893</v>
          </cell>
          <cell r="H89">
            <v>200139.819273309</v>
          </cell>
          <cell r="I89">
            <v>286850.03099178639</v>
          </cell>
          <cell r="J89">
            <v>591.19828664014938</v>
          </cell>
          <cell r="K89">
            <v>143.32481763664768</v>
          </cell>
          <cell r="L89">
            <v>780.32304847827845</v>
          </cell>
          <cell r="M89">
            <v>149.93912904293413</v>
          </cell>
        </row>
        <row r="90">
          <cell r="E90">
            <v>17672.816695775313</v>
          </cell>
          <cell r="F90">
            <v>55127.320930464201</v>
          </cell>
          <cell r="G90">
            <v>32333.445601707444</v>
          </cell>
          <cell r="H90">
            <v>69760.498109197302</v>
          </cell>
          <cell r="I90">
            <v>137324.41519183351</v>
          </cell>
          <cell r="J90">
            <v>424.71321146355575</v>
          </cell>
          <cell r="K90">
            <v>196.85125380968074</v>
          </cell>
          <cell r="L90">
            <v>777.03751221875632</v>
          </cell>
          <cell r="M90">
            <v>249.10409734050029</v>
          </cell>
        </row>
        <row r="91">
          <cell r="E91">
            <v>5015.3889139378607</v>
          </cell>
          <cell r="F91">
            <v>31830.666170296379</v>
          </cell>
          <cell r="G91">
            <v>3864.5234366224786</v>
          </cell>
          <cell r="H91">
            <v>30487.006913596524</v>
          </cell>
          <cell r="I91">
            <v>34968.599731041082</v>
          </cell>
          <cell r="J91">
            <v>904.86188800560058</v>
          </cell>
          <cell r="K91">
            <v>114.70000918799892</v>
          </cell>
          <cell r="L91">
            <v>697.22608417988647</v>
          </cell>
          <cell r="M91">
            <v>109.85820888559645</v>
          </cell>
        </row>
        <row r="92">
          <cell r="E92">
            <v>10158.145174406201</v>
          </cell>
          <cell r="F92">
            <v>73298.293484302325</v>
          </cell>
          <cell r="G92">
            <v>8520.1803296476937</v>
          </cell>
          <cell r="H92">
            <v>70383.288345904017</v>
          </cell>
          <cell r="I92">
            <v>80901.097744665734</v>
          </cell>
          <cell r="J92">
            <v>949.52330366945375</v>
          </cell>
          <cell r="K92">
            <v>114.94361750629089</v>
          </cell>
          <cell r="L92">
            <v>796.41604205951739</v>
          </cell>
          <cell r="M92">
            <v>110.372416462863</v>
          </cell>
        </row>
        <row r="93">
          <cell r="E93">
            <v>3914.0693458739147</v>
          </cell>
          <cell r="F93">
            <v>31054.708629532779</v>
          </cell>
          <cell r="G93">
            <v>3801.9558951802724</v>
          </cell>
          <cell r="H93">
            <v>29509.025904611161</v>
          </cell>
          <cell r="I93">
            <v>33655.918324246064</v>
          </cell>
          <cell r="J93">
            <v>885.22642692703425</v>
          </cell>
          <cell r="K93">
            <v>114.05296275464958</v>
          </cell>
          <cell r="L93">
            <v>859.87026161723588</v>
          </cell>
          <cell r="M93">
            <v>108.37621671400758</v>
          </cell>
        </row>
        <row r="97">
          <cell r="E97">
            <v>153168.42012999329</v>
          </cell>
          <cell r="F97">
            <v>418269.53732659569</v>
          </cell>
          <cell r="G97">
            <v>202167.10526315789</v>
          </cell>
          <cell r="H97">
            <v>371232.75442488177</v>
          </cell>
          <cell r="I97">
            <v>659191.05945198378</v>
          </cell>
          <cell r="J97">
            <v>326.06247123829797</v>
          </cell>
          <cell r="K97">
            <v>177.56812985783284</v>
          </cell>
          <cell r="L97">
            <v>430.37008470318591</v>
          </cell>
          <cell r="M97">
            <v>157.59958606243666</v>
          </cell>
        </row>
        <row r="98">
          <cell r="E98">
            <v>73636.737013753736</v>
          </cell>
          <cell r="F98">
            <v>136511.29466409399</v>
          </cell>
          <cell r="G98">
            <v>134722.69000711438</v>
          </cell>
          <cell r="H98">
            <v>176281.94030059461</v>
          </cell>
          <cell r="I98">
            <v>440082.11334304977</v>
          </cell>
          <cell r="J98">
            <v>326.65775402778115</v>
          </cell>
          <cell r="K98">
            <v>249.64673782953892</v>
          </cell>
          <cell r="L98">
            <v>597.63934578042483</v>
          </cell>
          <cell r="M98">
            <v>322.37780355532936</v>
          </cell>
        </row>
        <row r="99">
          <cell r="E99">
            <v>20897.454370460055</v>
          </cell>
          <cell r="F99">
            <v>65856.300362005248</v>
          </cell>
          <cell r="G99">
            <v>16102.180985926996</v>
          </cell>
          <cell r="H99">
            <v>45585.962290271666</v>
          </cell>
          <cell r="I99">
            <v>51241.60828887207</v>
          </cell>
          <cell r="J99">
            <v>318.22775022623506</v>
          </cell>
          <cell r="K99">
            <v>112.40655174193253</v>
          </cell>
          <cell r="L99">
            <v>245.20502536091428</v>
          </cell>
          <cell r="M99">
            <v>77.808209703858651</v>
          </cell>
        </row>
        <row r="100">
          <cell r="E100">
            <v>42325.606032412397</v>
          </cell>
          <cell r="F100">
            <v>151651.0652305861</v>
          </cell>
          <cell r="G100">
            <v>35500.751373532054</v>
          </cell>
          <cell r="H100">
            <v>105241.22415476551</v>
          </cell>
          <cell r="I100">
            <v>118549.28114527889</v>
          </cell>
          <cell r="J100">
            <v>333.93456915299129</v>
          </cell>
          <cell r="K100">
            <v>112.6452890465649</v>
          </cell>
          <cell r="L100">
            <v>280.08879791229782</v>
          </cell>
          <cell r="M100">
            <v>78.172402524851506</v>
          </cell>
        </row>
        <row r="101">
          <cell r="E101">
            <v>16308.622713367105</v>
          </cell>
          <cell r="F101">
            <v>64250.877069910348</v>
          </cell>
          <cell r="G101">
            <v>15841.482896584468</v>
          </cell>
          <cell r="H101">
            <v>44123.627679250014</v>
          </cell>
          <cell r="I101">
            <v>49318.056674783074</v>
          </cell>
          <cell r="J101">
            <v>311.32222277888133</v>
          </cell>
          <cell r="K101">
            <v>111.77244317555477</v>
          </cell>
          <cell r="L101">
            <v>302.4047924927487</v>
          </cell>
          <cell r="M101">
            <v>76.758573460593993</v>
          </cell>
        </row>
        <row r="103">
          <cell r="E103">
            <v>3425971.4321857127</v>
          </cell>
          <cell r="F103">
            <v>4088121.4324803515</v>
          </cell>
          <cell r="G103">
            <v>3806558.81043036</v>
          </cell>
          <cell r="H103">
            <v>4575275.3949426441</v>
          </cell>
          <cell r="I103">
            <v>5788484.7942474391</v>
          </cell>
          <cell r="J103">
            <v>152.06608074427749</v>
          </cell>
          <cell r="K103">
            <v>126.51664205057112</v>
          </cell>
          <cell r="L103">
            <v>168.95893351201946</v>
          </cell>
          <cell r="M103">
            <v>141.59278020113607</v>
          </cell>
        </row>
        <row r="109">
          <cell r="E109">
            <v>4.6800378625227692</v>
          </cell>
          <cell r="F109">
            <v>11.397450068187872</v>
          </cell>
          <cell r="G109">
            <v>5.6089105125098957</v>
          </cell>
          <cell r="H109">
            <v>8.8303755734304694</v>
          </cell>
          <cell r="I109">
            <v>12.851497565449346</v>
          </cell>
          <cell r="J109">
            <v>229.12645043606713</v>
          </cell>
          <cell r="K109">
            <v>145.53738353007256</v>
          </cell>
          <cell r="L109">
            <v>274.60242722313706</v>
          </cell>
          <cell r="M109">
            <v>112.75765621750742</v>
          </cell>
        </row>
        <row r="110">
          <cell r="E110">
            <v>33.982734669046422</v>
          </cell>
          <cell r="F110">
            <v>34.547556962265638</v>
          </cell>
          <cell r="G110">
            <v>34.790384819010555</v>
          </cell>
          <cell r="H110">
            <v>39.258025616981726</v>
          </cell>
          <cell r="I110">
            <v>47.711169223151074</v>
          </cell>
        </row>
        <row r="111">
          <cell r="E111">
            <v>13.598520205188583</v>
          </cell>
          <cell r="F111">
            <v>19.096577883092603</v>
          </cell>
          <cell r="G111">
            <v>13.918615049354475</v>
          </cell>
          <cell r="H111">
            <v>20.116497438918632</v>
          </cell>
          <cell r="I111">
            <v>24.379669319008897</v>
          </cell>
          <cell r="J111">
            <v>175.15872974832786</v>
          </cell>
          <cell r="K111">
            <v>121.19241628934103</v>
          </cell>
          <cell r="L111">
            <v>179.28178177583405</v>
          </cell>
          <cell r="M111">
            <v>127.66512130214569</v>
          </cell>
        </row>
        <row r="112">
          <cell r="E112">
            <v>35.573139518278452</v>
          </cell>
          <cell r="F112">
            <v>38.485097516818627</v>
          </cell>
          <cell r="G112">
            <v>36.741746370466686</v>
          </cell>
          <cell r="H112">
            <v>42.724656721674762</v>
          </cell>
          <cell r="I112">
            <v>53.842768974311753</v>
          </cell>
          <cell r="J112">
            <v>146.5438480561474</v>
          </cell>
          <cell r="K112">
            <v>126.02270704025722</v>
          </cell>
          <cell r="L112">
            <v>151.35793383276129</v>
          </cell>
          <cell r="M112">
            <v>139.90550225520821</v>
          </cell>
        </row>
        <row r="114">
          <cell r="E114">
            <v>525537.99705554871</v>
          </cell>
          <cell r="F114">
            <v>1287021</v>
          </cell>
          <cell r="G114">
            <v>599943.5695741754</v>
          </cell>
          <cell r="H114">
            <v>1441139</v>
          </cell>
          <cell r="I114">
            <v>1888713</v>
          </cell>
          <cell r="J114">
            <v>314.81510858438907</v>
          </cell>
          <cell r="K114">
            <v>131.05696258306799</v>
          </cell>
          <cell r="L114">
            <v>359.38657348887477</v>
          </cell>
          <cell r="M114">
            <v>146.75075231872674</v>
          </cell>
        </row>
        <row r="116">
          <cell r="E116">
            <v>525537.99705554871</v>
          </cell>
          <cell r="F116">
            <v>528522</v>
          </cell>
          <cell r="G116">
            <v>599943.5695741754</v>
          </cell>
          <cell r="H116">
            <v>1328050</v>
          </cell>
          <cell r="I116">
            <v>1888713</v>
          </cell>
          <cell r="J116">
            <v>314.81510858438907</v>
          </cell>
          <cell r="K116">
            <v>142.21700990173562</v>
          </cell>
          <cell r="L116">
            <v>359.38657348887477</v>
          </cell>
          <cell r="M116">
            <v>357.35749883637766</v>
          </cell>
        </row>
        <row r="117">
          <cell r="E117">
            <v>491639.99705554865</v>
          </cell>
          <cell r="F117">
            <v>494624</v>
          </cell>
          <cell r="G117">
            <v>514628.5695741754</v>
          </cell>
          <cell r="H117">
            <v>580433</v>
          </cell>
          <cell r="I117">
            <v>708713</v>
          </cell>
          <cell r="J117">
            <v>137.71349705408272</v>
          </cell>
          <cell r="K117">
            <v>122.10074203224144</v>
          </cell>
          <cell r="L117">
            <v>144.15283627135915</v>
          </cell>
          <cell r="M117">
            <v>143.28318075952643</v>
          </cell>
        </row>
        <row r="119">
          <cell r="E119">
            <v>33898</v>
          </cell>
          <cell r="F119">
            <v>33898</v>
          </cell>
          <cell r="G119">
            <v>85315</v>
          </cell>
          <cell r="H119">
            <v>85315</v>
          </cell>
          <cell r="I119">
            <v>280000</v>
          </cell>
          <cell r="J119">
            <v>328.19551075426364</v>
          </cell>
          <cell r="K119">
            <v>328.19551075426364</v>
          </cell>
          <cell r="L119">
            <v>826.00743406690663</v>
          </cell>
          <cell r="M119">
            <v>826.00743406690663</v>
          </cell>
        </row>
        <row r="120">
          <cell r="H120">
            <v>662302</v>
          </cell>
          <cell r="I120">
            <v>900000</v>
          </cell>
        </row>
        <row r="123">
          <cell r="E123">
            <v>0</v>
          </cell>
          <cell r="F123">
            <v>758499</v>
          </cell>
          <cell r="G123">
            <v>0</v>
          </cell>
          <cell r="H123">
            <v>113089</v>
          </cell>
          <cell r="I123">
            <v>0</v>
          </cell>
        </row>
        <row r="124">
          <cell r="F124">
            <v>758499</v>
          </cell>
          <cell r="H124">
            <v>113089</v>
          </cell>
        </row>
        <row r="130">
          <cell r="E130">
            <v>24</v>
          </cell>
          <cell r="F130">
            <v>24</v>
          </cell>
          <cell r="G130">
            <v>24</v>
          </cell>
          <cell r="H130">
            <v>24</v>
          </cell>
          <cell r="I130">
            <v>24</v>
          </cell>
          <cell r="J130">
            <v>100</v>
          </cell>
          <cell r="K130">
            <v>100</v>
          </cell>
          <cell r="L130">
            <v>100</v>
          </cell>
          <cell r="M130">
            <v>100</v>
          </cell>
        </row>
        <row r="131">
          <cell r="E131">
            <v>25.999958087015173</v>
          </cell>
          <cell r="F131">
            <v>25.079391864272626</v>
          </cell>
          <cell r="G131">
            <v>26.233716128813867</v>
          </cell>
          <cell r="H131">
            <v>26.834816692246065</v>
          </cell>
          <cell r="I131">
            <v>25.835999010831813</v>
          </cell>
          <cell r="J131">
            <v>98.483946704198644</v>
          </cell>
          <cell r="K131">
            <v>96.277903840860375</v>
          </cell>
          <cell r="L131">
            <v>99.369387151953731</v>
          </cell>
          <cell r="M131">
            <v>103.01684805857285</v>
          </cell>
        </row>
        <row r="133">
          <cell r="E133">
            <v>96307.817599999995</v>
          </cell>
          <cell r="F133">
            <v>106226.09</v>
          </cell>
          <cell r="G133">
            <v>103603.099647166</v>
          </cell>
          <cell r="H133">
            <v>107087.46999999999</v>
          </cell>
          <cell r="I133">
            <v>107507.19</v>
          </cell>
          <cell r="J133">
            <v>103.76831423589633</v>
          </cell>
          <cell r="K133">
            <v>100.39194127940461</v>
          </cell>
          <cell r="L133">
            <v>111.62872618141438</v>
          </cell>
          <cell r="M133">
            <v>101.20601257186441</v>
          </cell>
        </row>
        <row r="134">
          <cell r="E134">
            <v>25755.916000000001</v>
          </cell>
          <cell r="F134">
            <v>26127.81</v>
          </cell>
          <cell r="G134">
            <v>25887.499920000002</v>
          </cell>
          <cell r="H134">
            <v>26474.69</v>
          </cell>
          <cell r="I134">
            <v>26495.439999999999</v>
          </cell>
          <cell r="J134">
            <v>102.3483923974069</v>
          </cell>
          <cell r="K134">
            <v>100.07837674397699</v>
          </cell>
          <cell r="L134">
            <v>102.87127819488151</v>
          </cell>
          <cell r="M134">
            <v>101.4070448307761</v>
          </cell>
        </row>
        <row r="135">
          <cell r="E135">
            <v>18537.959800000001</v>
          </cell>
          <cell r="F135">
            <v>18721.64</v>
          </cell>
          <cell r="G135">
            <v>18554.399908220003</v>
          </cell>
          <cell r="H135">
            <v>18849.939999999999</v>
          </cell>
          <cell r="I135">
            <v>18945.7</v>
          </cell>
          <cell r="J135">
            <v>102.10893423509022</v>
          </cell>
          <cell r="K135">
            <v>100.50801222709462</v>
          </cell>
          <cell r="L135">
            <v>102.1994879932796</v>
          </cell>
          <cell r="M135">
            <v>101.1967968618134</v>
          </cell>
        </row>
        <row r="136">
          <cell r="E136">
            <v>37546.696799999998</v>
          </cell>
          <cell r="F136">
            <v>43111.39</v>
          </cell>
          <cell r="G136">
            <v>40907.199999955999</v>
          </cell>
          <cell r="H136">
            <v>43517.58</v>
          </cell>
          <cell r="I136">
            <v>43831.55</v>
          </cell>
          <cell r="J136">
            <v>107.14874154194653</v>
          </cell>
          <cell r="K136">
            <v>100.72147853809885</v>
          </cell>
          <cell r="L136">
            <v>116.73876462016761</v>
          </cell>
          <cell r="M136">
            <v>101.67046342045572</v>
          </cell>
        </row>
        <row r="137">
          <cell r="E137">
            <v>14467.244999999997</v>
          </cell>
          <cell r="F137">
            <v>18265.25</v>
          </cell>
          <cell r="G137">
            <v>18253.99981899</v>
          </cell>
          <cell r="H137">
            <v>18245.259999999998</v>
          </cell>
          <cell r="I137">
            <v>18234.5</v>
          </cell>
          <cell r="J137">
            <v>99.893175089386631</v>
          </cell>
          <cell r="K137">
            <v>99.941025778750216</v>
          </cell>
          <cell r="L137">
            <v>126.03989218403369</v>
          </cell>
          <cell r="M137">
            <v>99.831647527408606</v>
          </cell>
        </row>
        <row r="161">
          <cell r="D161">
            <v>17956.727999999999</v>
          </cell>
          <cell r="E161">
            <v>1415.105</v>
          </cell>
          <cell r="F161">
            <v>717</v>
          </cell>
          <cell r="G161">
            <v>398.65</v>
          </cell>
        </row>
        <row r="166">
          <cell r="H166">
            <v>7825448.2226644345</v>
          </cell>
        </row>
        <row r="167">
          <cell r="H167">
            <v>6318004.6936644344</v>
          </cell>
        </row>
        <row r="168">
          <cell r="H168">
            <v>1507443.5289999996</v>
          </cell>
        </row>
        <row r="170">
          <cell r="D170">
            <v>-264.8259637017166</v>
          </cell>
          <cell r="E170">
            <v>-623.23991740725535</v>
          </cell>
          <cell r="F170">
            <v>-1838.0589117655411</v>
          </cell>
          <cell r="G170">
            <v>-3210.0906886984162</v>
          </cell>
        </row>
        <row r="171">
          <cell r="D171">
            <v>-4755407.7975295978</v>
          </cell>
          <cell r="E171">
            <v>-881949.92332259414</v>
          </cell>
          <cell r="F171">
            <v>-1317888.239735893</v>
          </cell>
          <cell r="G171">
            <v>-1279702.6530496236</v>
          </cell>
          <cell r="H171">
            <v>-8234948.6136377081</v>
          </cell>
        </row>
      </sheetData>
      <sheetData sheetId="24"/>
      <sheetData sheetId="25">
        <row r="8">
          <cell r="E8">
            <v>3717</v>
          </cell>
          <cell r="F8">
            <v>3717</v>
          </cell>
          <cell r="G8">
            <v>3717</v>
          </cell>
          <cell r="H8">
            <v>3205</v>
          </cell>
          <cell r="I8">
            <v>3209</v>
          </cell>
        </row>
        <row r="10">
          <cell r="E10">
            <v>3717</v>
          </cell>
          <cell r="F10">
            <v>3717</v>
          </cell>
          <cell r="G10">
            <v>3717</v>
          </cell>
          <cell r="H10">
            <v>3205</v>
          </cell>
          <cell r="I10">
            <v>3209</v>
          </cell>
        </row>
        <row r="13">
          <cell r="E13">
            <v>75.508474576271183</v>
          </cell>
          <cell r="F13">
            <v>75.421307506053267</v>
          </cell>
          <cell r="G13">
            <v>75.517890772128055</v>
          </cell>
          <cell r="H13">
            <v>88.091731669266764</v>
          </cell>
          <cell r="I13">
            <v>89.575319414147714</v>
          </cell>
        </row>
        <row r="14">
          <cell r="I14">
            <v>4</v>
          </cell>
        </row>
        <row r="17">
          <cell r="E17">
            <v>3482.01</v>
          </cell>
          <cell r="F17">
            <v>4155.3</v>
          </cell>
          <cell r="G17">
            <v>3725.75</v>
          </cell>
          <cell r="H17">
            <v>4747.5</v>
          </cell>
          <cell r="I17">
            <v>5134.9220000000005</v>
          </cell>
        </row>
        <row r="18">
          <cell r="E18">
            <v>5</v>
          </cell>
          <cell r="F18">
            <v>6.56</v>
          </cell>
          <cell r="G18">
            <v>5.2</v>
          </cell>
          <cell r="H18">
            <v>6.91</v>
          </cell>
          <cell r="I18">
            <v>6.9</v>
          </cell>
        </row>
        <row r="32">
          <cell r="B32" t="str">
            <v xml:space="preserve">  - сумма выплат</v>
          </cell>
        </row>
        <row r="35">
          <cell r="B35" t="str">
            <v xml:space="preserve">  - сумма выплат</v>
          </cell>
        </row>
        <row r="54">
          <cell r="E54">
            <v>0</v>
          </cell>
          <cell r="F54">
            <v>0</v>
          </cell>
          <cell r="G54">
            <v>0</v>
          </cell>
          <cell r="H54">
            <v>0</v>
          </cell>
          <cell r="I54">
            <v>0</v>
          </cell>
        </row>
        <row r="57">
          <cell r="E57">
            <v>0</v>
          </cell>
          <cell r="F57">
            <v>0</v>
          </cell>
          <cell r="G57">
            <v>0</v>
          </cell>
          <cell r="H57">
            <v>0</v>
          </cell>
          <cell r="I57">
            <v>0</v>
          </cell>
        </row>
      </sheetData>
      <sheetData sheetId="26"/>
      <sheetData sheetId="27">
        <row r="9">
          <cell r="D9">
            <v>1721524.7289999998</v>
          </cell>
          <cell r="E9">
            <v>96978</v>
          </cell>
          <cell r="F9">
            <v>0</v>
          </cell>
          <cell r="I9">
            <v>125415.4764222292</v>
          </cell>
        </row>
        <row r="10">
          <cell r="D10">
            <v>753786.228</v>
          </cell>
          <cell r="E10">
            <v>0</v>
          </cell>
          <cell r="F10">
            <v>0</v>
          </cell>
          <cell r="I10">
            <v>52885.845531925086</v>
          </cell>
        </row>
        <row r="11">
          <cell r="D11">
            <v>1014577.311</v>
          </cell>
          <cell r="E11">
            <v>19987</v>
          </cell>
          <cell r="F11">
            <v>0</v>
          </cell>
          <cell r="I11">
            <v>65238.031667344454</v>
          </cell>
        </row>
        <row r="12">
          <cell r="D12">
            <v>1050314.669</v>
          </cell>
          <cell r="E12">
            <v>87938</v>
          </cell>
          <cell r="F12">
            <v>0</v>
          </cell>
          <cell r="I12">
            <v>70287.084629891469</v>
          </cell>
        </row>
        <row r="14">
          <cell r="D14">
            <v>0</v>
          </cell>
          <cell r="E14">
            <v>0</v>
          </cell>
          <cell r="F14">
            <v>0</v>
          </cell>
          <cell r="I14">
            <v>0</v>
          </cell>
        </row>
        <row r="15">
          <cell r="D15">
            <v>18579.188999999998</v>
          </cell>
          <cell r="E15">
            <v>29105</v>
          </cell>
          <cell r="F15">
            <v>0</v>
          </cell>
          <cell r="I15">
            <v>1320.2482695338899</v>
          </cell>
        </row>
        <row r="16">
          <cell r="D16">
            <v>90962.198000000004</v>
          </cell>
          <cell r="E16">
            <v>0</v>
          </cell>
          <cell r="F16">
            <v>0</v>
          </cell>
          <cell r="I16">
            <v>6387.9717226276271</v>
          </cell>
        </row>
        <row r="17">
          <cell r="D17">
            <v>12989.738000000001</v>
          </cell>
          <cell r="E17">
            <v>0</v>
          </cell>
          <cell r="F17">
            <v>0</v>
          </cell>
          <cell r="I17">
            <v>911.19921125647238</v>
          </cell>
        </row>
        <row r="19">
          <cell r="D19">
            <v>1083043.2549999999</v>
          </cell>
          <cell r="E19">
            <v>252246</v>
          </cell>
          <cell r="F19">
            <v>0</v>
          </cell>
          <cell r="I19">
            <v>69951.325369818325</v>
          </cell>
        </row>
        <row r="20">
          <cell r="D20">
            <v>500759.3</v>
          </cell>
          <cell r="E20">
            <v>17600</v>
          </cell>
          <cell r="F20">
            <v>0</v>
          </cell>
          <cell r="I20">
            <v>31215.535106617965</v>
          </cell>
        </row>
        <row r="21">
          <cell r="D21">
            <v>945891.03600000008</v>
          </cell>
          <cell r="E21">
            <v>175474</v>
          </cell>
          <cell r="F21">
            <v>0</v>
          </cell>
          <cell r="I21">
            <v>46146.276757126107</v>
          </cell>
        </row>
        <row r="22">
          <cell r="D22">
            <v>48983.433000000005</v>
          </cell>
          <cell r="E22">
            <v>1798</v>
          </cell>
          <cell r="F22">
            <v>0</v>
          </cell>
          <cell r="I22">
            <v>3460.1443068641747</v>
          </cell>
        </row>
      </sheetData>
      <sheetData sheetId="28">
        <row r="8">
          <cell r="E8">
            <v>3272803.0120557193</v>
          </cell>
          <cell r="F8">
            <v>3669851.8874943149</v>
          </cell>
          <cell r="G8">
            <v>3604391.7051672023</v>
          </cell>
          <cell r="H8">
            <v>4204042.6405177629</v>
          </cell>
          <cell r="I8">
            <v>5129293.7347954549</v>
          </cell>
          <cell r="J8">
            <v>1.4230677890647057</v>
          </cell>
        </row>
        <row r="9">
          <cell r="E9">
            <v>2032774.1379811943</v>
          </cell>
          <cell r="F9">
            <v>2049042.8656443334</v>
          </cell>
          <cell r="G9">
            <v>2204105.2363293627</v>
          </cell>
          <cell r="H9">
            <v>2340411.1676937481</v>
          </cell>
          <cell r="I9">
            <v>2918054.9106552685</v>
          </cell>
          <cell r="J9">
            <v>1.3239181426359168</v>
          </cell>
        </row>
        <row r="10">
          <cell r="E10">
            <v>985750.80188277131</v>
          </cell>
          <cell r="F10">
            <v>1251207.0530393485</v>
          </cell>
          <cell r="G10">
            <v>1071384.3045563339</v>
          </cell>
          <cell r="H10">
            <v>1441831.8429656089</v>
          </cell>
          <cell r="I10">
            <v>1701404.8085489615</v>
          </cell>
          <cell r="J10">
            <v>1.5880434325137165</v>
          </cell>
        </row>
        <row r="12">
          <cell r="E12">
            <v>325825.45469522552</v>
          </cell>
          <cell r="F12">
            <v>378837.1362759287</v>
          </cell>
          <cell r="G12">
            <v>334314.7993465786</v>
          </cell>
          <cell r="H12">
            <v>435778.81131061725</v>
          </cell>
          <cell r="I12">
            <v>537570.36493170704</v>
          </cell>
          <cell r="J12">
            <v>1.6079765717293801</v>
          </cell>
        </row>
        <row r="13">
          <cell r="E13">
            <v>659925.34718754585</v>
          </cell>
          <cell r="F13">
            <v>872369.91676341975</v>
          </cell>
          <cell r="G13">
            <v>737069.50520975539</v>
          </cell>
          <cell r="H13">
            <v>1006053.0316549917</v>
          </cell>
          <cell r="I13">
            <v>1163834.4436172545</v>
          </cell>
          <cell r="J13">
            <v>1.5790022994996249</v>
          </cell>
        </row>
        <row r="14">
          <cell r="E14">
            <v>254278.0721917536</v>
          </cell>
          <cell r="F14">
            <v>369601.96881063347</v>
          </cell>
          <cell r="G14">
            <v>328902.16428150539</v>
          </cell>
          <cell r="H14">
            <v>421799.62985840545</v>
          </cell>
          <cell r="I14">
            <v>509834.01559122512</v>
          </cell>
          <cell r="J14">
            <v>1.5501084242025882</v>
          </cell>
        </row>
        <row r="15">
          <cell r="E15">
            <v>153168.42012999329</v>
          </cell>
          <cell r="F15">
            <v>418269.53732659569</v>
          </cell>
          <cell r="G15">
            <v>202167.10526315789</v>
          </cell>
          <cell r="H15">
            <v>371232.75442488183</v>
          </cell>
          <cell r="I15">
            <v>659191.05945198378</v>
          </cell>
          <cell r="J15">
            <v>3.2606247123829797</v>
          </cell>
        </row>
        <row r="16">
          <cell r="E16">
            <v>73636.737013753736</v>
          </cell>
          <cell r="F16">
            <v>136511.29466409399</v>
          </cell>
          <cell r="G16">
            <v>134722.69000711438</v>
          </cell>
          <cell r="H16">
            <v>176281.94030059461</v>
          </cell>
          <cell r="I16">
            <v>440082.11334304977</v>
          </cell>
          <cell r="J16">
            <v>1.3084799619966436</v>
          </cell>
        </row>
        <row r="17">
          <cell r="E17">
            <v>63223.060402872448</v>
          </cell>
          <cell r="F17">
            <v>217507.36559259135</v>
          </cell>
          <cell r="G17">
            <v>51602.932359459053</v>
          </cell>
          <cell r="H17">
            <v>150827.18644503719</v>
          </cell>
          <cell r="I17">
            <v>169790.88943415094</v>
          </cell>
          <cell r="J17">
            <v>2.922841388051272</v>
          </cell>
        </row>
        <row r="19">
          <cell r="E19">
            <v>20897.454370460055</v>
          </cell>
          <cell r="F19">
            <v>65856.300362005248</v>
          </cell>
          <cell r="G19">
            <v>16102.180985926996</v>
          </cell>
          <cell r="H19">
            <v>45585.962290271666</v>
          </cell>
          <cell r="I19">
            <v>51241.60828887207</v>
          </cell>
          <cell r="J19">
            <v>3.1822775022623504</v>
          </cell>
        </row>
        <row r="20">
          <cell r="E20">
            <v>42325.606032412397</v>
          </cell>
          <cell r="F20">
            <v>151651.0652305861</v>
          </cell>
          <cell r="G20">
            <v>35500.751373532054</v>
          </cell>
          <cell r="H20">
            <v>105241.22415476551</v>
          </cell>
          <cell r="I20">
            <v>118549.28114527889</v>
          </cell>
          <cell r="J20">
            <v>3.3393456915299127</v>
          </cell>
        </row>
        <row r="21">
          <cell r="E21">
            <v>16308.622713367105</v>
          </cell>
          <cell r="F21">
            <v>64250.877069910348</v>
          </cell>
          <cell r="G21">
            <v>15841.482896584468</v>
          </cell>
          <cell r="H21">
            <v>44123.627679250014</v>
          </cell>
          <cell r="I21">
            <v>49318.056674783074</v>
          </cell>
          <cell r="J21">
            <v>3.1132222277888131</v>
          </cell>
        </row>
        <row r="22">
          <cell r="E22">
            <v>4.6800378625227692</v>
          </cell>
          <cell r="F22">
            <v>11.397450091975781</v>
          </cell>
          <cell r="G22">
            <v>5.6089105125098957</v>
          </cell>
          <cell r="H22">
            <v>8.8303755734304676</v>
          </cell>
          <cell r="I22">
            <v>12.851497565449346</v>
          </cell>
          <cell r="J22">
            <v>2.2912645043606714</v>
          </cell>
        </row>
        <row r="23">
          <cell r="E23">
            <v>3425971.4321857127</v>
          </cell>
          <cell r="F23">
            <v>4088121.4248209107</v>
          </cell>
          <cell r="G23">
            <v>3806558.81043036</v>
          </cell>
          <cell r="H23">
            <v>4575275.394942645</v>
          </cell>
          <cell r="I23">
            <v>5788484.7942474391</v>
          </cell>
          <cell r="J23">
            <v>1.5206608074427748</v>
          </cell>
        </row>
        <row r="24">
          <cell r="E24">
            <v>2106410.874994948</v>
          </cell>
          <cell r="F24">
            <v>2185554.1603084272</v>
          </cell>
          <cell r="G24">
            <v>2338827.926336477</v>
          </cell>
          <cell r="H24">
            <v>2516693.1079943427</v>
          </cell>
          <cell r="I24">
            <v>3358137.0239983182</v>
          </cell>
          <cell r="J24">
            <v>1.435820474941258</v>
          </cell>
        </row>
        <row r="25">
          <cell r="E25">
            <v>1048973.8622856438</v>
          </cell>
          <cell r="F25">
            <v>1468714.4186319397</v>
          </cell>
          <cell r="G25">
            <v>1122987.236915793</v>
          </cell>
          <cell r="H25">
            <v>1592659.0294106461</v>
          </cell>
          <cell r="I25">
            <v>1871195.6979831124</v>
          </cell>
          <cell r="J25">
            <v>1.6662662196608951</v>
          </cell>
        </row>
        <row r="27">
          <cell r="E27">
            <v>346722.90906568558</v>
          </cell>
          <cell r="F27">
            <v>444693.43663793395</v>
          </cell>
          <cell r="G27">
            <v>350416.9803325056</v>
          </cell>
          <cell r="H27">
            <v>481364.7736008889</v>
          </cell>
          <cell r="I27">
            <v>588811.97322057909</v>
          </cell>
          <cell r="J27">
            <v>1.6803180389884758</v>
          </cell>
        </row>
        <row r="28">
          <cell r="E28">
            <v>702250.95321995823</v>
          </cell>
          <cell r="F28">
            <v>1024020.9819940059</v>
          </cell>
          <cell r="G28">
            <v>772570.25658328738</v>
          </cell>
          <cell r="H28">
            <v>1111294.2558097572</v>
          </cell>
          <cell r="I28">
            <v>1282383.7247625333</v>
          </cell>
          <cell r="J28">
            <v>1.6598926943342469</v>
          </cell>
        </row>
        <row r="29">
          <cell r="E29">
            <v>270586.6949051207</v>
          </cell>
          <cell r="F29">
            <v>433852.84588054381</v>
          </cell>
          <cell r="G29">
            <v>344743.64717808989</v>
          </cell>
          <cell r="H29">
            <v>465923.25753765547</v>
          </cell>
          <cell r="I29">
            <v>559152.07226600824</v>
          </cell>
          <cell r="J29">
            <v>1.6219358263537713</v>
          </cell>
        </row>
        <row r="30">
          <cell r="E30">
            <v>2956.4</v>
          </cell>
          <cell r="F30">
            <v>2982.66</v>
          </cell>
          <cell r="G30">
            <v>3054.27</v>
          </cell>
          <cell r="H30">
            <v>3061.6499999999996</v>
          </cell>
          <cell r="I30">
            <v>3109</v>
          </cell>
          <cell r="J30">
            <v>1.0179191754494528</v>
          </cell>
        </row>
        <row r="31">
          <cell r="E31">
            <v>475.2</v>
          </cell>
          <cell r="F31">
            <v>474.81000000000006</v>
          </cell>
          <cell r="G31">
            <v>488.09000000000003</v>
          </cell>
          <cell r="H31">
            <v>491.40999999999997</v>
          </cell>
          <cell r="I31">
            <v>515.19999999999993</v>
          </cell>
          <cell r="J31">
            <v>1.0555430350959862</v>
          </cell>
        </row>
        <row r="32">
          <cell r="E32">
            <v>248.10000000000002</v>
          </cell>
          <cell r="F32">
            <v>237.69000000000003</v>
          </cell>
          <cell r="G32">
            <v>250.08999999999997</v>
          </cell>
          <cell r="H32">
            <v>250.76999999999998</v>
          </cell>
          <cell r="I32">
            <v>253.31</v>
          </cell>
          <cell r="J32">
            <v>1.0128753648686475</v>
          </cell>
        </row>
        <row r="33">
          <cell r="E33">
            <v>69.3</v>
          </cell>
          <cell r="F33">
            <v>54.569999999999993</v>
          </cell>
          <cell r="G33">
            <v>55.36</v>
          </cell>
          <cell r="H33">
            <v>55.44</v>
          </cell>
          <cell r="I33">
            <v>55.42</v>
          </cell>
          <cell r="J33">
            <v>1.0010838150289019</v>
          </cell>
        </row>
        <row r="34">
          <cell r="J34">
            <v>0</v>
          </cell>
        </row>
        <row r="35">
          <cell r="E35">
            <v>70745.703523662887</v>
          </cell>
          <cell r="F35">
            <v>72623.76671612561</v>
          </cell>
          <cell r="G35">
            <v>75950.372614043605</v>
          </cell>
          <cell r="H35">
            <v>101994.75771343162</v>
          </cell>
          <cell r="I35">
            <v>123940.2772487089</v>
          </cell>
          <cell r="J35">
            <v>1.6318587122479991</v>
          </cell>
        </row>
        <row r="38">
          <cell r="E38">
            <v>166635.95016220582</v>
          </cell>
          <cell r="F38">
            <v>200233.20221937628</v>
          </cell>
          <cell r="G38">
            <v>169350.25001631086</v>
          </cell>
          <cell r="H38">
            <v>228874.5100148264</v>
          </cell>
          <cell r="I38">
            <v>266857.66384046047</v>
          </cell>
          <cell r="J38">
            <v>1.5757736632497339</v>
          </cell>
        </row>
        <row r="39">
          <cell r="E39">
            <v>437841.97032750282</v>
          </cell>
          <cell r="F39">
            <v>580756.89447540219</v>
          </cell>
          <cell r="G39">
            <v>436035.90950177744</v>
          </cell>
          <cell r="H39">
            <v>615984.77816335845</v>
          </cell>
          <cell r="I39">
            <v>708725.95413063304</v>
          </cell>
          <cell r="J39">
            <v>1.6253843747420624</v>
          </cell>
        </row>
        <row r="40">
          <cell r="E40">
            <v>868734.49769492971</v>
          </cell>
          <cell r="F40">
            <v>1358014.7860976036</v>
          </cell>
          <cell r="G40">
            <v>1020982.0472630799</v>
          </cell>
          <cell r="H40">
            <v>1409212.9685238132</v>
          </cell>
          <cell r="I40">
            <v>1656415.5066152851</v>
          </cell>
          <cell r="J40">
            <v>1.6223747626665868</v>
          </cell>
        </row>
        <row r="41">
          <cell r="J41">
            <v>0</v>
          </cell>
        </row>
        <row r="42">
          <cell r="E42">
            <v>110.32309225224893</v>
          </cell>
          <cell r="F42">
            <v>108.60848368106758</v>
          </cell>
          <cell r="G42">
            <v>116.89110481565351</v>
          </cell>
          <cell r="H42">
            <v>156.48119123172032</v>
          </cell>
          <cell r="I42">
            <v>190.1228616330651</v>
          </cell>
          <cell r="J42">
            <v>1.6264955484243548</v>
          </cell>
        </row>
        <row r="43">
          <cell r="J43">
            <v>0</v>
          </cell>
        </row>
        <row r="45">
          <cell r="E45">
            <v>289.95633708502322</v>
          </cell>
          <cell r="F45">
            <v>343.97445401891588</v>
          </cell>
          <cell r="G45">
            <v>290.47748674994199</v>
          </cell>
          <cell r="H45">
            <v>393.3577134808009</v>
          </cell>
          <cell r="I45">
            <v>467.71848005406582</v>
          </cell>
          <cell r="J45">
            <v>1.6101711884360319</v>
          </cell>
        </row>
        <row r="46">
          <cell r="E46">
            <v>812.499280381115</v>
          </cell>
          <cell r="F46">
            <v>1154.99201186082</v>
          </cell>
          <cell r="G46">
            <v>973.55882994392709</v>
          </cell>
          <cell r="H46">
            <v>1375.5988206541194</v>
          </cell>
          <cell r="I46">
            <v>1590.7487482587319</v>
          </cell>
          <cell r="J46">
            <v>1.6339523604858603</v>
          </cell>
        </row>
        <row r="47">
          <cell r="E47">
            <v>2813.2383500120854</v>
          </cell>
          <cell r="F47">
            <v>2304.1209746475733</v>
          </cell>
          <cell r="G47">
            <v>1703.5343481263478</v>
          </cell>
          <cell r="H47">
            <v>2368.9733511042891</v>
          </cell>
          <cell r="I47">
            <v>2763.28249973518</v>
          </cell>
          <cell r="J47">
            <v>1.6220879272404507</v>
          </cell>
        </row>
        <row r="49">
          <cell r="E49">
            <v>216399.78776632086</v>
          </cell>
          <cell r="F49">
            <v>250107.53771833051</v>
          </cell>
          <cell r="G49">
            <v>268426.84490745771</v>
          </cell>
          <cell r="H49">
            <v>361318.46909498563</v>
          </cell>
          <cell r="I49">
            <v>443730.98060582811</v>
          </cell>
          <cell r="J49">
            <v>1.6530797460246864</v>
          </cell>
        </row>
        <row r="52">
          <cell r="E52">
            <v>107393.38231635775</v>
          </cell>
          <cell r="F52">
            <v>125058.12628516823</v>
          </cell>
          <cell r="G52">
            <v>133247.33371407821</v>
          </cell>
          <cell r="H52">
            <v>179551.57147872495</v>
          </cell>
          <cell r="I52">
            <v>219894.83989465956</v>
          </cell>
          <cell r="J52">
            <v>1.6502757223383497</v>
          </cell>
        </row>
        <row r="53">
          <cell r="E53">
            <v>109006.40544996312</v>
          </cell>
          <cell r="F53">
            <v>125049.41143316228</v>
          </cell>
          <cell r="G53">
            <v>135179.5111933795</v>
          </cell>
          <cell r="H53">
            <v>181766.89761626069</v>
          </cell>
          <cell r="I53">
            <v>223836.14071116855</v>
          </cell>
          <cell r="J53">
            <v>1.655843690623813</v>
          </cell>
        </row>
        <row r="59">
          <cell r="E59">
            <v>128176.37286476872</v>
          </cell>
          <cell r="F59">
            <v>127108.03676886024</v>
          </cell>
          <cell r="G59">
            <v>111161.50411070645</v>
          </cell>
          <cell r="H59">
            <v>150782.52719776763</v>
          </cell>
          <cell r="I59">
            <v>176777.48328122962</v>
          </cell>
          <cell r="J59">
            <v>1.5902761004850727</v>
          </cell>
        </row>
        <row r="66">
          <cell r="E66">
            <v>451852.91337798291</v>
          </cell>
          <cell r="F66">
            <v>455429.55664761085</v>
          </cell>
          <cell r="G66">
            <v>333515.1464597194</v>
          </cell>
          <cell r="H66">
            <v>471597.946161867</v>
          </cell>
          <cell r="I66">
            <v>542430.49625342083</v>
          </cell>
          <cell r="J66">
            <v>1.6264043837629227</v>
          </cell>
        </row>
      </sheetData>
      <sheetData sheetId="29">
        <row r="8">
          <cell r="E8">
            <v>767.43</v>
          </cell>
          <cell r="F8">
            <v>767.43</v>
          </cell>
          <cell r="G8">
            <v>953.57</v>
          </cell>
          <cell r="H8">
            <v>953.57</v>
          </cell>
          <cell r="I8">
            <v>1074.443</v>
          </cell>
        </row>
        <row r="9">
          <cell r="E9">
            <v>767.43</v>
          </cell>
          <cell r="F9">
            <v>767.43</v>
          </cell>
          <cell r="G9">
            <v>953.57</v>
          </cell>
          <cell r="H9">
            <v>953.57</v>
          </cell>
          <cell r="I9">
            <v>1074.443</v>
          </cell>
        </row>
        <row r="10">
          <cell r="E10">
            <v>767.43</v>
          </cell>
          <cell r="F10">
            <v>767.43</v>
          </cell>
          <cell r="G10">
            <v>953.57</v>
          </cell>
          <cell r="H10">
            <v>953.57</v>
          </cell>
          <cell r="I10">
            <v>1074.443</v>
          </cell>
        </row>
        <row r="41">
          <cell r="E41">
            <v>0</v>
          </cell>
          <cell r="F41">
            <v>0</v>
          </cell>
          <cell r="G41">
            <v>0</v>
          </cell>
          <cell r="H41">
            <v>0</v>
          </cell>
          <cell r="I41">
            <v>0</v>
          </cell>
        </row>
      </sheetData>
      <sheetData sheetId="30"/>
      <sheetData sheetId="31"/>
      <sheetData sheetId="32"/>
      <sheetData sheetId="33"/>
      <sheetData sheetId="34"/>
      <sheetData sheetId="35"/>
      <sheetData sheetId="36"/>
      <sheetData sheetId="37"/>
      <sheetData sheetId="3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16"/>
      <sheetName val="17"/>
      <sheetName val="5"/>
      <sheetName val="Ф-1 (для АО-энерго)"/>
      <sheetName val="Ф-2 (для АО-энерго)"/>
      <sheetName val="перекрестка"/>
      <sheetName val="17.1"/>
      <sheetName val="24"/>
      <sheetName val="25"/>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sheetName val="17 (ТП)"/>
    </sheetNames>
    <sheetDataSet>
      <sheetData sheetId="0">
        <row r="9">
          <cell r="E9">
            <v>429320.48</v>
          </cell>
          <cell r="F9">
            <v>1203238.774</v>
          </cell>
          <cell r="G9">
            <v>500479.35399999999</v>
          </cell>
          <cell r="H9">
            <v>1447251</v>
          </cell>
          <cell r="L9">
            <v>1565613</v>
          </cell>
        </row>
        <row r="10">
          <cell r="E10">
            <v>105489.81299999999</v>
          </cell>
          <cell r="F10">
            <v>61936</v>
          </cell>
          <cell r="G10">
            <v>114955.315</v>
          </cell>
          <cell r="H10">
            <v>586194</v>
          </cell>
          <cell r="L10">
            <v>611483</v>
          </cell>
        </row>
        <row r="11">
          <cell r="G11">
            <v>0</v>
          </cell>
          <cell r="H11">
            <v>3726455</v>
          </cell>
          <cell r="L11">
            <v>4157600</v>
          </cell>
        </row>
        <row r="13">
          <cell r="E13">
            <v>5854777.7247399995</v>
          </cell>
          <cell r="F13">
            <v>5829921</v>
          </cell>
          <cell r="G13">
            <v>6058180.3098499998</v>
          </cell>
          <cell r="H13">
            <v>4856472</v>
          </cell>
          <cell r="L13">
            <v>5744474</v>
          </cell>
        </row>
        <row r="14">
          <cell r="E14">
            <v>54947.050039999995</v>
          </cell>
          <cell r="F14">
            <v>24634.9</v>
          </cell>
          <cell r="G14">
            <v>81840.96789</v>
          </cell>
          <cell r="H14">
            <v>43092</v>
          </cell>
          <cell r="L14">
            <v>48116</v>
          </cell>
        </row>
        <row r="15">
          <cell r="E15">
            <v>67241.504939999999</v>
          </cell>
          <cell r="F15">
            <v>40423.5</v>
          </cell>
          <cell r="G15">
            <v>123577.76702</v>
          </cell>
          <cell r="H15">
            <v>188412</v>
          </cell>
          <cell r="L15">
            <v>211605</v>
          </cell>
        </row>
        <row r="16">
          <cell r="E16">
            <v>32747.272789999999</v>
          </cell>
          <cell r="F16">
            <v>12213.6</v>
          </cell>
          <cell r="G16">
            <v>40381.493710000002</v>
          </cell>
          <cell r="H16">
            <v>31826</v>
          </cell>
          <cell r="L16">
            <v>33288</v>
          </cell>
        </row>
        <row r="17">
          <cell r="E17">
            <v>51021.605860000003</v>
          </cell>
          <cell r="G17">
            <v>36086.425000000003</v>
          </cell>
          <cell r="H17">
            <v>87764</v>
          </cell>
          <cell r="L17">
            <v>92255</v>
          </cell>
        </row>
        <row r="18">
          <cell r="E18">
            <v>64633.875999999997</v>
          </cell>
          <cell r="F18">
            <v>55112.5</v>
          </cell>
          <cell r="G18">
            <v>74088.892999999996</v>
          </cell>
          <cell r="H18">
            <v>72652</v>
          </cell>
          <cell r="L18">
            <v>83408</v>
          </cell>
        </row>
        <row r="19">
          <cell r="G19">
            <v>0</v>
          </cell>
          <cell r="H19">
            <v>2945.3155999999999</v>
          </cell>
          <cell r="L19">
            <v>5523</v>
          </cell>
        </row>
        <row r="20">
          <cell r="F20">
            <v>44735.5</v>
          </cell>
          <cell r="G20">
            <v>0</v>
          </cell>
          <cell r="H20">
            <v>49858</v>
          </cell>
          <cell r="L20">
            <v>53162</v>
          </cell>
        </row>
        <row r="21">
          <cell r="E21">
            <v>70841.157000000007</v>
          </cell>
          <cell r="F21">
            <v>307439.2</v>
          </cell>
          <cell r="G21">
            <v>84157.437999999995</v>
          </cell>
          <cell r="H21">
            <v>5318</v>
          </cell>
          <cell r="L21">
            <v>53534</v>
          </cell>
        </row>
        <row r="24">
          <cell r="E24">
            <v>17321</v>
          </cell>
          <cell r="F24">
            <v>178870.2</v>
          </cell>
          <cell r="G24">
            <v>18206.3</v>
          </cell>
          <cell r="H24">
            <v>64424</v>
          </cell>
          <cell r="O24">
            <v>132823</v>
          </cell>
        </row>
        <row r="25">
          <cell r="E25">
            <v>0</v>
          </cell>
          <cell r="F25">
            <v>30741.8</v>
          </cell>
          <cell r="G25">
            <v>19787.099999999999</v>
          </cell>
          <cell r="O25">
            <v>0</v>
          </cell>
        </row>
        <row r="26">
          <cell r="G26">
            <v>0</v>
          </cell>
          <cell r="H26">
            <v>387941</v>
          </cell>
          <cell r="O26">
            <v>352333</v>
          </cell>
        </row>
        <row r="28">
          <cell r="E28">
            <v>215531</v>
          </cell>
          <cell r="F28">
            <v>553512.60000000009</v>
          </cell>
          <cell r="G28">
            <v>535643.91899999999</v>
          </cell>
          <cell r="H28">
            <v>1051567</v>
          </cell>
          <cell r="O28">
            <v>1031120</v>
          </cell>
        </row>
        <row r="29">
          <cell r="E29">
            <v>5932</v>
          </cell>
          <cell r="F29">
            <v>10415.799999999999</v>
          </cell>
          <cell r="G29">
            <v>86867.556999999986</v>
          </cell>
          <cell r="H29">
            <v>2617</v>
          </cell>
          <cell r="O29">
            <v>0</v>
          </cell>
        </row>
        <row r="30">
          <cell r="E30">
            <v>42929</v>
          </cell>
          <cell r="F30">
            <v>14448.1</v>
          </cell>
          <cell r="G30">
            <v>29108.89</v>
          </cell>
          <cell r="H30">
            <v>4358</v>
          </cell>
          <cell r="O30">
            <v>28206</v>
          </cell>
        </row>
        <row r="31">
          <cell r="E31">
            <v>22000</v>
          </cell>
          <cell r="F31">
            <v>4731.3</v>
          </cell>
          <cell r="G31">
            <v>1372.7</v>
          </cell>
          <cell r="H31">
            <v>6942</v>
          </cell>
          <cell r="O31">
            <v>8388</v>
          </cell>
        </row>
        <row r="32">
          <cell r="E32">
            <v>7871</v>
          </cell>
          <cell r="G32">
            <v>8130.8</v>
          </cell>
          <cell r="O32">
            <v>0</v>
          </cell>
        </row>
        <row r="33">
          <cell r="E33">
            <v>22466</v>
          </cell>
          <cell r="F33">
            <v>23332.9</v>
          </cell>
          <cell r="G33">
            <v>2539.422</v>
          </cell>
          <cell r="H33">
            <v>24637</v>
          </cell>
          <cell r="O33">
            <v>60314</v>
          </cell>
        </row>
        <row r="34">
          <cell r="G34">
            <v>0</v>
          </cell>
          <cell r="H34">
            <v>541.37400000000002</v>
          </cell>
        </row>
        <row r="35">
          <cell r="F35">
            <v>2831.8</v>
          </cell>
          <cell r="G35">
            <v>0</v>
          </cell>
          <cell r="H35">
            <v>3755</v>
          </cell>
          <cell r="O35">
            <v>0</v>
          </cell>
        </row>
        <row r="36">
          <cell r="E36">
            <v>8912</v>
          </cell>
          <cell r="F36">
            <v>92065.600000000006</v>
          </cell>
          <cell r="G36">
            <v>10985.268</v>
          </cell>
          <cell r="H36">
            <v>52085</v>
          </cell>
          <cell r="O36">
            <v>205129</v>
          </cell>
        </row>
        <row r="39">
          <cell r="F39">
            <v>112232.9</v>
          </cell>
          <cell r="G39">
            <v>0</v>
          </cell>
          <cell r="L39">
            <v>0</v>
          </cell>
          <cell r="M39">
            <v>0</v>
          </cell>
          <cell r="N39">
            <v>0</v>
          </cell>
          <cell r="O39">
            <v>0</v>
          </cell>
        </row>
        <row r="40">
          <cell r="F40">
            <v>1210.8</v>
          </cell>
          <cell r="G40">
            <v>0</v>
          </cell>
          <cell r="L40">
            <v>0</v>
          </cell>
          <cell r="M40">
            <v>0</v>
          </cell>
          <cell r="N40">
            <v>0</v>
          </cell>
          <cell r="O40">
            <v>0</v>
          </cell>
        </row>
        <row r="41">
          <cell r="G41">
            <v>0</v>
          </cell>
          <cell r="H41">
            <v>195</v>
          </cell>
          <cell r="L41">
            <v>0</v>
          </cell>
          <cell r="M41">
            <v>0</v>
          </cell>
          <cell r="N41">
            <v>0</v>
          </cell>
          <cell r="O41">
            <v>0</v>
          </cell>
        </row>
        <row r="43">
          <cell r="E43">
            <v>9947</v>
          </cell>
          <cell r="F43">
            <v>32863.1</v>
          </cell>
          <cell r="G43">
            <v>0</v>
          </cell>
          <cell r="L43">
            <v>0</v>
          </cell>
          <cell r="M43">
            <v>0</v>
          </cell>
          <cell r="N43">
            <v>0</v>
          </cell>
          <cell r="O43">
            <v>0</v>
          </cell>
        </row>
        <row r="44">
          <cell r="F44">
            <v>65.2</v>
          </cell>
          <cell r="G44">
            <v>0</v>
          </cell>
          <cell r="H44">
            <v>2974</v>
          </cell>
          <cell r="L44">
            <v>0</v>
          </cell>
          <cell r="M44">
            <v>0</v>
          </cell>
          <cell r="N44">
            <v>0</v>
          </cell>
          <cell r="O44">
            <v>0</v>
          </cell>
        </row>
        <row r="45">
          <cell r="F45">
            <v>66.900000000000006</v>
          </cell>
          <cell r="G45">
            <v>0</v>
          </cell>
          <cell r="L45">
            <v>0</v>
          </cell>
          <cell r="M45">
            <v>0</v>
          </cell>
          <cell r="N45">
            <v>0</v>
          </cell>
          <cell r="O45">
            <v>0</v>
          </cell>
        </row>
        <row r="46">
          <cell r="G46">
            <v>0</v>
          </cell>
          <cell r="L46">
            <v>0</v>
          </cell>
          <cell r="M46">
            <v>0</v>
          </cell>
          <cell r="N46">
            <v>0</v>
          </cell>
          <cell r="O46">
            <v>0</v>
          </cell>
        </row>
        <row r="47">
          <cell r="G47">
            <v>0</v>
          </cell>
          <cell r="L47">
            <v>0</v>
          </cell>
          <cell r="M47">
            <v>0</v>
          </cell>
          <cell r="N47">
            <v>0</v>
          </cell>
          <cell r="O47">
            <v>0</v>
          </cell>
        </row>
        <row r="48">
          <cell r="E48">
            <v>23</v>
          </cell>
          <cell r="F48">
            <v>2320.9</v>
          </cell>
          <cell r="G48">
            <v>0</v>
          </cell>
          <cell r="H48">
            <v>14997</v>
          </cell>
          <cell r="L48">
            <v>0</v>
          </cell>
          <cell r="M48">
            <v>0</v>
          </cell>
          <cell r="N48">
            <v>0</v>
          </cell>
          <cell r="O48">
            <v>0</v>
          </cell>
        </row>
        <row r="49">
          <cell r="G49">
            <v>0</v>
          </cell>
          <cell r="L49">
            <v>0</v>
          </cell>
          <cell r="M49">
            <v>0</v>
          </cell>
          <cell r="N49">
            <v>0</v>
          </cell>
          <cell r="O49">
            <v>0</v>
          </cell>
        </row>
        <row r="50">
          <cell r="F50">
            <v>272.5</v>
          </cell>
          <cell r="G50">
            <v>0</v>
          </cell>
          <cell r="H50">
            <v>3823</v>
          </cell>
          <cell r="L50">
            <v>0</v>
          </cell>
          <cell r="M50">
            <v>0</v>
          </cell>
          <cell r="N50">
            <v>0</v>
          </cell>
          <cell r="O50">
            <v>0</v>
          </cell>
        </row>
        <row r="51">
          <cell r="F51">
            <v>4106.7</v>
          </cell>
          <cell r="G51">
            <v>0</v>
          </cell>
          <cell r="L51">
            <v>0</v>
          </cell>
          <cell r="M51">
            <v>0</v>
          </cell>
          <cell r="N51">
            <v>0</v>
          </cell>
          <cell r="O51">
            <v>0</v>
          </cell>
        </row>
        <row r="54">
          <cell r="E54">
            <v>437980.98</v>
          </cell>
          <cell r="F54">
            <v>1236557.3999999999</v>
          </cell>
          <cell r="G54">
            <v>509582.50400000002</v>
          </cell>
          <cell r="H54">
            <v>1470293</v>
          </cell>
        </row>
        <row r="55">
          <cell r="E55">
            <v>105489.81299999999</v>
          </cell>
          <cell r="F55">
            <v>76701.5</v>
          </cell>
          <cell r="G55">
            <v>124848.86500000001</v>
          </cell>
          <cell r="H55">
            <v>584697</v>
          </cell>
        </row>
        <row r="56">
          <cell r="E56">
            <v>0</v>
          </cell>
          <cell r="G56">
            <v>0</v>
          </cell>
          <cell r="H56">
            <v>3942028</v>
          </cell>
        </row>
        <row r="58">
          <cell r="E58">
            <v>5957569.7247399995</v>
          </cell>
          <cell r="F58">
            <v>6090245.9000000004</v>
          </cell>
          <cell r="G58">
            <v>6326002.2693499997</v>
          </cell>
          <cell r="H58">
            <v>5300473</v>
          </cell>
        </row>
        <row r="59">
          <cell r="E59">
            <v>57913.050039999995</v>
          </cell>
          <cell r="F59">
            <v>29810.2</v>
          </cell>
          <cell r="G59">
            <v>125274.74638999999</v>
          </cell>
          <cell r="H59">
            <v>44495</v>
          </cell>
        </row>
        <row r="60">
          <cell r="E60">
            <v>88706.004939999999</v>
          </cell>
          <cell r="F60">
            <v>47614.1</v>
          </cell>
          <cell r="G60">
            <v>138132.21202000001</v>
          </cell>
          <cell r="H60">
            <v>195133</v>
          </cell>
        </row>
        <row r="61">
          <cell r="E61">
            <v>43747.272790000003</v>
          </cell>
          <cell r="F61">
            <v>14579.2</v>
          </cell>
          <cell r="G61">
            <v>41067.843710000001</v>
          </cell>
          <cell r="H61">
            <v>31787</v>
          </cell>
        </row>
        <row r="62">
          <cell r="E62">
            <v>54957.105860000003</v>
          </cell>
          <cell r="G62">
            <v>40151.825000000004</v>
          </cell>
          <cell r="H62">
            <v>87877</v>
          </cell>
        </row>
        <row r="63">
          <cell r="E63">
            <v>75855.375999999989</v>
          </cell>
          <cell r="F63">
            <v>65618.399999999994</v>
          </cell>
          <cell r="G63">
            <v>75358.603999999992</v>
          </cell>
          <cell r="H63">
            <v>76110</v>
          </cell>
        </row>
        <row r="64">
          <cell r="E64">
            <v>0</v>
          </cell>
          <cell r="G64">
            <v>0</v>
          </cell>
          <cell r="H64">
            <v>4234.1578</v>
          </cell>
        </row>
        <row r="65">
          <cell r="E65">
            <v>0</v>
          </cell>
          <cell r="F65">
            <v>46015.199999999997</v>
          </cell>
          <cell r="G65">
            <v>0</v>
          </cell>
          <cell r="H65">
            <v>50281</v>
          </cell>
        </row>
        <row r="66">
          <cell r="E66">
            <v>75297.157000000007</v>
          </cell>
          <cell r="F66">
            <v>351418.7</v>
          </cell>
          <cell r="G66">
            <v>89650.072</v>
          </cell>
          <cell r="H66">
            <v>28022</v>
          </cell>
        </row>
        <row r="69">
          <cell r="E69">
            <v>5.7560000000000002</v>
          </cell>
          <cell r="F69">
            <v>2.35</v>
          </cell>
          <cell r="G69">
            <v>4.594586745</v>
          </cell>
          <cell r="H69">
            <v>4.6250600000000004</v>
          </cell>
          <cell r="I69">
            <v>4.6250600000000004</v>
          </cell>
          <cell r="J69">
            <v>4.6250600000000004</v>
          </cell>
          <cell r="K69">
            <v>5.4765600000000001</v>
          </cell>
          <cell r="L69">
            <v>1.36914</v>
          </cell>
          <cell r="M69">
            <v>1.36914</v>
          </cell>
          <cell r="N69">
            <v>1.36914</v>
          </cell>
          <cell r="O69">
            <v>1.36914</v>
          </cell>
        </row>
        <row r="70">
          <cell r="E70">
            <v>4.1890000000000001</v>
          </cell>
          <cell r="F70">
            <v>4.2258599999999999</v>
          </cell>
          <cell r="G70">
            <v>4.5944108259999998</v>
          </cell>
          <cell r="H70">
            <v>6.0906799999999999</v>
          </cell>
          <cell r="I70">
            <v>6.0906799999999999</v>
          </cell>
          <cell r="J70">
            <v>6.0906799999999999</v>
          </cell>
          <cell r="K70">
            <v>6.4272</v>
          </cell>
          <cell r="L70">
            <v>1.6068</v>
          </cell>
          <cell r="M70">
            <v>1.6068</v>
          </cell>
          <cell r="N70">
            <v>1.6068</v>
          </cell>
          <cell r="O70">
            <v>1.6068</v>
          </cell>
        </row>
        <row r="71">
          <cell r="H71">
            <v>6.3674600000000003</v>
          </cell>
          <cell r="I71">
            <v>6.3674600000000003</v>
          </cell>
          <cell r="J71">
            <v>6.3674600000000003</v>
          </cell>
          <cell r="K71">
            <v>7.5919600000000003</v>
          </cell>
          <cell r="L71">
            <v>1.8979900000000001</v>
          </cell>
          <cell r="M71">
            <v>1.8979900000000001</v>
          </cell>
          <cell r="N71">
            <v>1.8979900000000001</v>
          </cell>
          <cell r="O71">
            <v>1.8979900000000001</v>
          </cell>
        </row>
        <row r="72">
          <cell r="E72">
            <v>7.0937072199999998</v>
          </cell>
          <cell r="F72">
            <v>7.1</v>
          </cell>
          <cell r="G72">
            <v>6.8189931829999999</v>
          </cell>
          <cell r="H72">
            <v>6.0428199999999999</v>
          </cell>
          <cell r="I72">
            <v>6.0428199999999999</v>
          </cell>
          <cell r="J72">
            <v>6.0428199999999999</v>
          </cell>
          <cell r="K72">
            <v>7.6437999999999997</v>
          </cell>
          <cell r="L72">
            <v>1.9109499999999999</v>
          </cell>
          <cell r="M72">
            <v>1.9109499999999999</v>
          </cell>
          <cell r="N72">
            <v>1.9109499999999999</v>
          </cell>
          <cell r="O72">
            <v>1.9109499999999999</v>
          </cell>
        </row>
        <row r="73">
          <cell r="E73">
            <v>7.39</v>
          </cell>
          <cell r="F73">
            <v>6.58</v>
          </cell>
          <cell r="G73">
            <v>6.5756151439357424</v>
          </cell>
          <cell r="H73">
            <v>5.32118</v>
          </cell>
          <cell r="I73">
            <v>5.32118</v>
          </cell>
          <cell r="J73">
            <v>5.32118</v>
          </cell>
          <cell r="K73">
            <v>6.9036900000000001</v>
          </cell>
          <cell r="L73">
            <v>1.7259225</v>
          </cell>
          <cell r="M73">
            <v>1.7259225</v>
          </cell>
          <cell r="N73">
            <v>1.7259225</v>
          </cell>
          <cell r="O73">
            <v>1.7259225</v>
          </cell>
        </row>
        <row r="74">
          <cell r="E74">
            <v>10.73</v>
          </cell>
          <cell r="F74">
            <v>12.1</v>
          </cell>
          <cell r="G74">
            <v>8.0895072629999998</v>
          </cell>
          <cell r="H74">
            <v>8.07057</v>
          </cell>
          <cell r="I74">
            <v>8.07057</v>
          </cell>
          <cell r="J74">
            <v>8.07057</v>
          </cell>
          <cell r="K74">
            <v>9.7285699999999995</v>
          </cell>
          <cell r="L74">
            <v>2.4321424999999999</v>
          </cell>
          <cell r="M74">
            <v>2.4321424999999999</v>
          </cell>
          <cell r="N74">
            <v>2.4321424999999999</v>
          </cell>
          <cell r="O74">
            <v>2.4321424999999999</v>
          </cell>
        </row>
        <row r="75">
          <cell r="E75">
            <v>15.2</v>
          </cell>
          <cell r="F75">
            <v>15.2</v>
          </cell>
          <cell r="G75">
            <v>7.1964044720006113</v>
          </cell>
          <cell r="H75">
            <v>11.030900000000001</v>
          </cell>
          <cell r="I75">
            <v>11.030900000000001</v>
          </cell>
          <cell r="J75">
            <v>11.030900000000001</v>
          </cell>
          <cell r="K75">
            <v>20.0794</v>
          </cell>
          <cell r="L75">
            <v>5.0198499999999999</v>
          </cell>
          <cell r="M75">
            <v>5.0198499999999999</v>
          </cell>
          <cell r="N75">
            <v>5.0198499999999999</v>
          </cell>
          <cell r="O75">
            <v>5.0198499999999999</v>
          </cell>
        </row>
        <row r="76">
          <cell r="E76">
            <v>14.71</v>
          </cell>
          <cell r="F76">
            <v>20.100000000000001</v>
          </cell>
          <cell r="G76">
            <v>15.597508902000001</v>
          </cell>
          <cell r="H76">
            <v>18.831600000000002</v>
          </cell>
          <cell r="I76">
            <v>18.831600000000002</v>
          </cell>
          <cell r="J76">
            <v>18.831600000000002</v>
          </cell>
          <cell r="K76">
            <v>44.372599999999998</v>
          </cell>
          <cell r="L76">
            <v>11.09315</v>
          </cell>
          <cell r="M76">
            <v>11.09315</v>
          </cell>
          <cell r="N76">
            <v>11.09315</v>
          </cell>
          <cell r="O76">
            <v>11.09315</v>
          </cell>
        </row>
        <row r="77">
          <cell r="E77">
            <v>11.8</v>
          </cell>
          <cell r="G77">
            <v>10.820047000235768</v>
          </cell>
          <cell r="H77">
            <v>32.841360000000002</v>
          </cell>
          <cell r="I77">
            <v>32.841360000000002</v>
          </cell>
          <cell r="J77">
            <v>32.841360000000002</v>
          </cell>
          <cell r="K77">
            <v>11.005000000000001</v>
          </cell>
          <cell r="L77">
            <v>2.7512500000000002</v>
          </cell>
          <cell r="M77">
            <v>2.7512500000000002</v>
          </cell>
          <cell r="N77">
            <v>2.7512500000000002</v>
          </cell>
          <cell r="O77">
            <v>2.7512500000000002</v>
          </cell>
        </row>
        <row r="78">
          <cell r="E78">
            <v>15.1</v>
          </cell>
          <cell r="F78">
            <v>15.1</v>
          </cell>
          <cell r="G78">
            <v>14.808887106999999</v>
          </cell>
          <cell r="H78">
            <v>22.9116</v>
          </cell>
          <cell r="I78">
            <v>22.9116</v>
          </cell>
          <cell r="J78">
            <v>22.9116</v>
          </cell>
          <cell r="K78">
            <v>24.001000000000001</v>
          </cell>
          <cell r="L78">
            <v>6.0002500000000003</v>
          </cell>
          <cell r="M78">
            <v>6.0002500000000003</v>
          </cell>
          <cell r="N78">
            <v>6.0002500000000003</v>
          </cell>
          <cell r="O78">
            <v>6.0002500000000003</v>
          </cell>
        </row>
        <row r="79">
          <cell r="H79">
            <v>7.7224972578962463</v>
          </cell>
          <cell r="I79">
            <v>7.7224972578962463</v>
          </cell>
          <cell r="J79">
            <v>7.7224972578962463</v>
          </cell>
          <cell r="K79">
            <v>10.863661053775123</v>
          </cell>
          <cell r="L79">
            <v>2.7159152634437809</v>
          </cell>
          <cell r="M79">
            <v>2.7159152634437809</v>
          </cell>
          <cell r="N79">
            <v>2.7159152634437809</v>
          </cell>
          <cell r="O79">
            <v>2.7159152634437809</v>
          </cell>
        </row>
        <row r="80">
          <cell r="F80">
            <v>4.0709999999999997</v>
          </cell>
          <cell r="H80">
            <v>14.892300000000001</v>
          </cell>
          <cell r="I80">
            <v>14.892300000000001</v>
          </cell>
          <cell r="J80">
            <v>14.892300000000001</v>
          </cell>
          <cell r="K80">
            <v>16.239039999999999</v>
          </cell>
          <cell r="L80">
            <v>4.0597599999999998</v>
          </cell>
          <cell r="M80">
            <v>4.0597599999999998</v>
          </cell>
          <cell r="N80">
            <v>4.0597599999999998</v>
          </cell>
          <cell r="O80">
            <v>4.0597599999999998</v>
          </cell>
        </row>
        <row r="81">
          <cell r="E81">
            <v>14</v>
          </cell>
          <cell r="F81">
            <v>9.0299999999999994</v>
          </cell>
          <cell r="G81">
            <v>21.695229999999999</v>
          </cell>
          <cell r="H81">
            <v>15.071999999999999</v>
          </cell>
          <cell r="I81">
            <v>15.071999999999999</v>
          </cell>
          <cell r="J81">
            <v>15.071999999999999</v>
          </cell>
          <cell r="K81">
            <v>12.292999999999999</v>
          </cell>
          <cell r="L81">
            <v>3.0732499999999998</v>
          </cell>
          <cell r="M81">
            <v>3.0732499999999998</v>
          </cell>
          <cell r="N81">
            <v>3.0732499999999998</v>
          </cell>
          <cell r="O81">
            <v>3.0732499999999998</v>
          </cell>
        </row>
      </sheetData>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P2.1"/>
      <sheetName val="25"/>
      <sheetName val="P2.2"/>
      <sheetName val="перекрестка"/>
      <sheetName val="Ф-1 (для АО-энерго)"/>
      <sheetName val="Ф-2 (для АО-энерго)"/>
      <sheetName val="TEHSHEET"/>
      <sheetName val="Топливо2009"/>
      <sheetName val="2009"/>
    </sheetNames>
    <sheetDataSet>
      <sheetData sheetId="0" refreshError="1"/>
      <sheetData sheetId="1" refreshError="1"/>
      <sheetData sheetId="2" refreshError="1">
        <row r="13">
          <cell r="E13" t="str">
            <v>Удмуртская республика</v>
          </cell>
        </row>
        <row r="27">
          <cell r="F27" t="str">
            <v>Предложение организации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Ф-2 (для АО-энерго)"/>
      <sheetName val="Справочники"/>
    </sheetNames>
    <sheetDataSet>
      <sheetData sheetId="0"/>
      <sheetData sheetId="1"/>
      <sheetData sheetId="2"/>
      <sheetData sheetId="3"/>
      <sheetData sheetId="4" refreshError="1">
        <row r="12">
          <cell r="M12">
            <v>746.41768776000208</v>
          </cell>
          <cell r="N12">
            <v>5167.5407752399988</v>
          </cell>
          <cell r="R12">
            <v>22.047999999999998</v>
          </cell>
          <cell r="S12">
            <v>5637.6170000000002</v>
          </cell>
          <cell r="W12">
            <v>22.047999999999998</v>
          </cell>
          <cell r="X12">
            <v>5637.6170000000002</v>
          </cell>
          <cell r="AB12">
            <v>25</v>
          </cell>
          <cell r="AC12">
            <v>5508.25</v>
          </cell>
        </row>
        <row r="13">
          <cell r="N13">
            <v>449.35137175999989</v>
          </cell>
          <cell r="S13">
            <v>521.09699999999998</v>
          </cell>
          <cell r="X13">
            <v>521.09699999999998</v>
          </cell>
          <cell r="AC13">
            <v>563.803</v>
          </cell>
        </row>
        <row r="14">
          <cell r="O14">
            <v>2937.1317250000002</v>
          </cell>
          <cell r="T14">
            <v>3286.2689999999998</v>
          </cell>
          <cell r="Y14">
            <v>3286.2689999999998</v>
          </cell>
          <cell r="AD14">
            <v>3103.6109999999999</v>
          </cell>
        </row>
        <row r="15">
          <cell r="L15">
            <v>5273.1969630000003</v>
          </cell>
          <cell r="M15">
            <v>97.230928000000006</v>
          </cell>
          <cell r="N15">
            <v>598.27667599999995</v>
          </cell>
          <cell r="O15">
            <v>78.156034000000005</v>
          </cell>
          <cell r="Q15">
            <v>3855.1680000000001</v>
          </cell>
          <cell r="R15">
            <v>796.94599999999991</v>
          </cell>
          <cell r="S15">
            <v>166.959</v>
          </cell>
          <cell r="T15">
            <v>6.5140000000000002</v>
          </cell>
          <cell r="V15">
            <v>3855.1680000000001</v>
          </cell>
          <cell r="W15">
            <v>796.94599999999991</v>
          </cell>
          <cell r="X15">
            <v>166.959</v>
          </cell>
          <cell r="Y15">
            <v>6.5140000000000002</v>
          </cell>
          <cell r="AA15">
            <v>4159.5469999999996</v>
          </cell>
          <cell r="AB15">
            <v>861.16200000000003</v>
          </cell>
          <cell r="AC15">
            <v>132.14099999999999</v>
          </cell>
          <cell r="AD15">
            <v>7.0279999999999996</v>
          </cell>
        </row>
        <row r="16">
          <cell r="L16">
            <v>5114.929975</v>
          </cell>
          <cell r="M16">
            <v>39.317247000000002</v>
          </cell>
          <cell r="N16">
            <v>568.56507399999998</v>
          </cell>
          <cell r="O16">
            <v>0</v>
          </cell>
          <cell r="Q16">
            <v>5374.61</v>
          </cell>
          <cell r="R16">
            <v>0</v>
          </cell>
          <cell r="S16">
            <v>0</v>
          </cell>
          <cell r="T16">
            <v>0</v>
          </cell>
          <cell r="V16">
            <v>5374.61</v>
          </cell>
          <cell r="W16">
            <v>0</v>
          </cell>
          <cell r="X16">
            <v>0</v>
          </cell>
          <cell r="Y16">
            <v>0</v>
          </cell>
          <cell r="AA16">
            <v>5294.723</v>
          </cell>
          <cell r="AB16">
            <v>0</v>
          </cell>
          <cell r="AC16">
            <v>0</v>
          </cell>
          <cell r="AD16">
            <v>0</v>
          </cell>
        </row>
        <row r="17">
          <cell r="Q17">
            <v>0</v>
          </cell>
          <cell r="R17">
            <v>0</v>
          </cell>
          <cell r="S17">
            <v>48</v>
          </cell>
          <cell r="T17">
            <v>0</v>
          </cell>
          <cell r="V17">
            <v>0</v>
          </cell>
          <cell r="W17">
            <v>0</v>
          </cell>
          <cell r="X17">
            <v>48</v>
          </cell>
          <cell r="Y17">
            <v>0</v>
          </cell>
          <cell r="AA17">
            <v>0</v>
          </cell>
          <cell r="AB17">
            <v>0</v>
          </cell>
          <cell r="AC17">
            <v>48</v>
          </cell>
          <cell r="AD17">
            <v>0</v>
          </cell>
        </row>
        <row r="20">
          <cell r="G20">
            <v>0</v>
          </cell>
          <cell r="H20">
            <v>0</v>
          </cell>
          <cell r="I20">
            <v>10.41</v>
          </cell>
          <cell r="J20">
            <v>0</v>
          </cell>
          <cell r="L20">
            <v>0</v>
          </cell>
          <cell r="M20">
            <v>0</v>
          </cell>
          <cell r="N20">
            <v>6.2560000000000002</v>
          </cell>
          <cell r="O20">
            <v>0</v>
          </cell>
        </row>
        <row r="22">
          <cell r="G22">
            <v>3044</v>
          </cell>
          <cell r="H22">
            <v>201</v>
          </cell>
          <cell r="I22">
            <v>3546</v>
          </cell>
          <cell r="J22">
            <v>3087</v>
          </cell>
          <cell r="L22">
            <v>3078.2525369999998</v>
          </cell>
          <cell r="M22">
            <v>371.93994399999997</v>
          </cell>
          <cell r="N22">
            <v>3152.3138830000003</v>
          </cell>
          <cell r="O22">
            <v>2678.1806670000001</v>
          </cell>
          <cell r="Q22">
            <v>2374.1039999999998</v>
          </cell>
          <cell r="R22">
            <v>72.653999999999996</v>
          </cell>
          <cell r="S22">
            <v>2486.6210000000001</v>
          </cell>
          <cell r="T22">
            <v>2843.634</v>
          </cell>
          <cell r="V22">
            <v>2374.1039999999998</v>
          </cell>
          <cell r="W22">
            <v>72.653999999999996</v>
          </cell>
          <cell r="X22">
            <v>2486.6210000000001</v>
          </cell>
          <cell r="Y22">
            <v>2843.634</v>
          </cell>
          <cell r="AA22">
            <v>3439</v>
          </cell>
          <cell r="AB22">
            <v>273.7</v>
          </cell>
          <cell r="AC22">
            <v>2547</v>
          </cell>
          <cell r="AD22">
            <v>2799.6</v>
          </cell>
        </row>
        <row r="26">
          <cell r="G26">
            <v>326</v>
          </cell>
          <cell r="H26">
            <v>58</v>
          </cell>
          <cell r="I26">
            <v>0</v>
          </cell>
          <cell r="J26">
            <v>0</v>
          </cell>
          <cell r="L26">
            <v>341.733</v>
          </cell>
          <cell r="M26">
            <v>25.602</v>
          </cell>
          <cell r="N26">
            <v>0</v>
          </cell>
          <cell r="O26">
            <v>0</v>
          </cell>
          <cell r="Q26">
            <v>873</v>
          </cell>
          <cell r="R26">
            <v>194.6</v>
          </cell>
          <cell r="S26">
            <v>0</v>
          </cell>
          <cell r="T26">
            <v>0</v>
          </cell>
          <cell r="V26">
            <v>873</v>
          </cell>
          <cell r="W26">
            <v>194.6</v>
          </cell>
          <cell r="X26">
            <v>0</v>
          </cell>
          <cell r="Y26">
            <v>0</v>
          </cell>
        </row>
        <row r="27">
          <cell r="G27">
            <v>6446</v>
          </cell>
          <cell r="H27">
            <v>557</v>
          </cell>
          <cell r="I27">
            <v>3466</v>
          </cell>
          <cell r="L27">
            <v>330.15899999999999</v>
          </cell>
        </row>
        <row r="28">
          <cell r="L28">
            <v>7072.05</v>
          </cell>
          <cell r="M28">
            <v>604.30600000000004</v>
          </cell>
          <cell r="N28">
            <v>3466.4659999999999</v>
          </cell>
          <cell r="Q28">
            <v>5659.665</v>
          </cell>
          <cell r="R28">
            <v>521.09699999999998</v>
          </cell>
          <cell r="S28">
            <v>3286.2689999999998</v>
          </cell>
          <cell r="T28">
            <v>0</v>
          </cell>
          <cell r="V28">
            <v>5659.665</v>
          </cell>
          <cell r="W28">
            <v>521.09699999999998</v>
          </cell>
          <cell r="X28">
            <v>3286.2689999999998</v>
          </cell>
          <cell r="Y28">
            <v>0</v>
          </cell>
        </row>
      </sheetData>
      <sheetData sheetId="5"/>
      <sheetData sheetId="6" refreshError="1">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E21">
            <v>0</v>
          </cell>
          <cell r="F21">
            <v>0</v>
          </cell>
          <cell r="G21">
            <v>227.2</v>
          </cell>
          <cell r="H21">
            <v>1372.8</v>
          </cell>
          <cell r="K21">
            <v>0</v>
          </cell>
          <cell r="L21">
            <v>0</v>
          </cell>
          <cell r="M21">
            <v>397.78199999999998</v>
          </cell>
          <cell r="N21">
            <v>2403.502</v>
          </cell>
        </row>
        <row r="22">
          <cell r="E22">
            <v>3370.26</v>
          </cell>
          <cell r="F22">
            <v>258.12</v>
          </cell>
          <cell r="G22">
            <v>3318.46</v>
          </cell>
          <cell r="H22">
            <v>1714.16</v>
          </cell>
          <cell r="K22">
            <v>6462.01</v>
          </cell>
          <cell r="L22">
            <v>432.96600000000001</v>
          </cell>
          <cell r="M22">
            <v>5582.9319999999998</v>
          </cell>
          <cell r="N22">
            <v>2703.0520000000001</v>
          </cell>
        </row>
        <row r="23">
          <cell r="E23">
            <v>0</v>
          </cell>
          <cell r="F23">
            <v>0</v>
          </cell>
          <cell r="G23">
            <v>226.38</v>
          </cell>
          <cell r="H23">
            <v>263.62</v>
          </cell>
          <cell r="K23">
            <v>0</v>
          </cell>
          <cell r="L23">
            <v>0</v>
          </cell>
          <cell r="M23">
            <v>433.50299999999999</v>
          </cell>
          <cell r="N23">
            <v>523.48099999999999</v>
          </cell>
        </row>
        <row r="57">
          <cell r="E57">
            <v>0</v>
          </cell>
          <cell r="F57">
            <v>0</v>
          </cell>
          <cell r="G57">
            <v>266</v>
          </cell>
          <cell r="H57">
            <v>1354</v>
          </cell>
          <cell r="K57">
            <v>0</v>
          </cell>
          <cell r="L57">
            <v>0</v>
          </cell>
          <cell r="M57">
            <v>38.76</v>
          </cell>
          <cell r="N57">
            <v>197.6</v>
          </cell>
        </row>
        <row r="58">
          <cell r="E58">
            <v>3438.5</v>
          </cell>
          <cell r="F58">
            <v>273.5</v>
          </cell>
          <cell r="G58">
            <v>2281</v>
          </cell>
          <cell r="H58">
            <v>1446</v>
          </cell>
          <cell r="K58">
            <v>3362.49</v>
          </cell>
          <cell r="L58">
            <v>1838.38</v>
          </cell>
          <cell r="M58">
            <v>200.46</v>
          </cell>
          <cell r="N58">
            <v>213.00100000000006</v>
          </cell>
        </row>
        <row r="59">
          <cell r="E59">
            <v>0</v>
          </cell>
          <cell r="F59">
            <v>0</v>
          </cell>
          <cell r="G59">
            <v>190</v>
          </cell>
          <cell r="H59">
            <v>240</v>
          </cell>
          <cell r="K59">
            <v>0</v>
          </cell>
          <cell r="L59">
            <v>0</v>
          </cell>
          <cell r="M59">
            <v>30.4</v>
          </cell>
          <cell r="N59">
            <v>39.630000000000003</v>
          </cell>
        </row>
      </sheetData>
      <sheetData sheetId="7" refreshError="1"/>
      <sheetData sheetId="8" refreshError="1">
        <row r="10">
          <cell r="G10">
            <v>2223</v>
          </cell>
          <cell r="H10">
            <v>2223</v>
          </cell>
          <cell r="I10">
            <v>2493</v>
          </cell>
          <cell r="J10">
            <v>2493</v>
          </cell>
          <cell r="K10">
            <v>2680</v>
          </cell>
        </row>
        <row r="11">
          <cell r="G11">
            <v>1</v>
          </cell>
          <cell r="H11">
            <v>1</v>
          </cell>
          <cell r="I11">
            <v>1</v>
          </cell>
          <cell r="J11">
            <v>1</v>
          </cell>
          <cell r="K11">
            <v>1</v>
          </cell>
        </row>
        <row r="12">
          <cell r="G12">
            <v>2223</v>
          </cell>
          <cell r="H12">
            <v>2223</v>
          </cell>
          <cell r="I12">
            <v>2493</v>
          </cell>
          <cell r="J12">
            <v>2493</v>
          </cell>
          <cell r="K12">
            <v>2680</v>
          </cell>
        </row>
        <row r="14">
          <cell r="G14">
            <v>2.3321594999999999</v>
          </cell>
          <cell r="H14">
            <v>2.3321594999999999</v>
          </cell>
          <cell r="I14">
            <v>1.8224400000000001</v>
          </cell>
          <cell r="J14">
            <v>2.3301620000000001</v>
          </cell>
          <cell r="K14">
            <v>2.3301409999999998</v>
          </cell>
        </row>
        <row r="17">
          <cell r="G17">
            <v>12.5</v>
          </cell>
          <cell r="H17">
            <v>12.5</v>
          </cell>
          <cell r="I17">
            <v>12.5</v>
          </cell>
          <cell r="J17">
            <v>12.5</v>
          </cell>
          <cell r="K17">
            <v>12.5</v>
          </cell>
        </row>
        <row r="20">
          <cell r="G20">
            <v>75</v>
          </cell>
          <cell r="H20">
            <v>75</v>
          </cell>
          <cell r="I20">
            <v>75</v>
          </cell>
          <cell r="J20">
            <v>75</v>
          </cell>
          <cell r="K20">
            <v>75</v>
          </cell>
        </row>
        <row r="23">
          <cell r="G23">
            <v>15</v>
          </cell>
          <cell r="H23">
            <v>15</v>
          </cell>
          <cell r="I23">
            <v>15</v>
          </cell>
          <cell r="J23">
            <v>15</v>
          </cell>
          <cell r="K23">
            <v>15</v>
          </cell>
        </row>
        <row r="26">
          <cell r="G26">
            <v>33</v>
          </cell>
          <cell r="H26">
            <v>33</v>
          </cell>
          <cell r="I26">
            <v>33</v>
          </cell>
          <cell r="J26">
            <v>33</v>
          </cell>
          <cell r="K26">
            <v>33</v>
          </cell>
        </row>
        <row r="34">
          <cell r="G34">
            <v>16.96</v>
          </cell>
          <cell r="H34">
            <v>16.96</v>
          </cell>
          <cell r="I34">
            <v>22.13</v>
          </cell>
          <cell r="J34">
            <v>4.16</v>
          </cell>
          <cell r="K34">
            <v>0</v>
          </cell>
        </row>
      </sheetData>
      <sheetData sheetId="9"/>
      <sheetData sheetId="10" refreshError="1"/>
      <sheetData sheetId="11" refreshError="1">
        <row r="12">
          <cell r="F12">
            <v>67525</v>
          </cell>
          <cell r="G12">
            <v>73467</v>
          </cell>
          <cell r="H12">
            <v>57999.730860000003</v>
          </cell>
          <cell r="I12">
            <v>68691.913679541845</v>
          </cell>
          <cell r="J12">
            <v>109183.68232349241</v>
          </cell>
        </row>
        <row r="13">
          <cell r="F13">
            <v>49275</v>
          </cell>
          <cell r="G13">
            <v>53611</v>
          </cell>
          <cell r="H13">
            <v>43103.625120000012</v>
          </cell>
          <cell r="I13">
            <v>50220.717489784387</v>
          </cell>
          <cell r="J13">
            <v>79824.28455906501</v>
          </cell>
        </row>
        <row r="14">
          <cell r="F14">
            <v>198195</v>
          </cell>
          <cell r="G14">
            <v>215635</v>
          </cell>
          <cell r="H14">
            <v>172731.43890000004</v>
          </cell>
          <cell r="I14">
            <v>204722.3222264121</v>
          </cell>
          <cell r="J14">
            <v>325399.82942931616</v>
          </cell>
        </row>
        <row r="15">
          <cell r="F15">
            <v>50005</v>
          </cell>
          <cell r="G15">
            <v>54405</v>
          </cell>
          <cell r="H15">
            <v>43103.625120000012</v>
          </cell>
          <cell r="I15">
            <v>51114.046604261726</v>
          </cell>
          <cell r="J15">
            <v>81244.203688126465</v>
          </cell>
        </row>
        <row r="16">
          <cell r="F16">
            <v>0</v>
          </cell>
          <cell r="G16">
            <v>0</v>
          </cell>
          <cell r="I16">
            <v>0</v>
          </cell>
          <cell r="J16">
            <v>0</v>
          </cell>
        </row>
        <row r="17">
          <cell r="F17">
            <v>1080138</v>
          </cell>
          <cell r="G17">
            <v>1510812.3</v>
          </cell>
          <cell r="H17">
            <v>1514875</v>
          </cell>
          <cell r="I17">
            <v>1127113</v>
          </cell>
          <cell r="J17">
            <v>1685133.4</v>
          </cell>
        </row>
        <row r="18">
          <cell r="F18">
            <v>0</v>
          </cell>
          <cell r="G18">
            <v>0</v>
          </cell>
          <cell r="I18">
            <v>0</v>
          </cell>
          <cell r="J18">
            <v>0</v>
          </cell>
        </row>
        <row r="19">
          <cell r="F19">
            <v>135668</v>
          </cell>
          <cell r="G19">
            <v>308842</v>
          </cell>
          <cell r="H19">
            <v>143395.516</v>
          </cell>
          <cell r="I19">
            <v>510394.4</v>
          </cell>
          <cell r="J19">
            <v>312021.7</v>
          </cell>
        </row>
        <row r="22">
          <cell r="F22">
            <v>4696</v>
          </cell>
          <cell r="G22">
            <v>0</v>
          </cell>
          <cell r="I22">
            <v>191.6</v>
          </cell>
          <cell r="J22">
            <v>392</v>
          </cell>
        </row>
        <row r="23">
          <cell r="F23">
            <v>19712</v>
          </cell>
          <cell r="G23">
            <v>69087</v>
          </cell>
          <cell r="H23">
            <v>22618</v>
          </cell>
          <cell r="I23">
            <v>59725.5</v>
          </cell>
          <cell r="J23">
            <v>55760</v>
          </cell>
        </row>
        <row r="24">
          <cell r="F24">
            <v>445</v>
          </cell>
          <cell r="G24">
            <v>512</v>
          </cell>
          <cell r="H24">
            <v>679</v>
          </cell>
          <cell r="I24">
            <v>884</v>
          </cell>
          <cell r="J24">
            <v>972</v>
          </cell>
        </row>
        <row r="25">
          <cell r="F25">
            <v>0</v>
          </cell>
          <cell r="G25">
            <v>0</v>
          </cell>
          <cell r="I25">
            <v>0</v>
          </cell>
          <cell r="J25">
            <v>0</v>
          </cell>
        </row>
        <row r="28">
          <cell r="B28" t="str">
            <v>налог на землю</v>
          </cell>
          <cell r="F28">
            <v>16433</v>
          </cell>
          <cell r="G28">
            <v>4800</v>
          </cell>
          <cell r="H28">
            <v>2464</v>
          </cell>
          <cell r="I28">
            <v>2882</v>
          </cell>
          <cell r="J28">
            <v>3170</v>
          </cell>
        </row>
        <row r="29">
          <cell r="B29" t="str">
            <v xml:space="preserve">налог на пользователей автодорог </v>
          </cell>
          <cell r="F29">
            <v>2374</v>
          </cell>
          <cell r="G29">
            <v>3258</v>
          </cell>
          <cell r="H29">
            <v>2447</v>
          </cell>
          <cell r="I29">
            <v>2447</v>
          </cell>
          <cell r="J29">
            <v>2631</v>
          </cell>
        </row>
        <row r="32">
          <cell r="F32">
            <v>361711</v>
          </cell>
          <cell r="G32">
            <v>328944.8</v>
          </cell>
          <cell r="H32">
            <v>539557</v>
          </cell>
          <cell r="I32">
            <v>656412.69999999995</v>
          </cell>
          <cell r="J32">
            <v>544491.5</v>
          </cell>
        </row>
        <row r="34">
          <cell r="B34" t="str">
            <v>арендная плата</v>
          </cell>
          <cell r="F34">
            <v>7374</v>
          </cell>
          <cell r="G34">
            <v>58359</v>
          </cell>
          <cell r="H34">
            <v>27422</v>
          </cell>
          <cell r="I34">
            <v>55269</v>
          </cell>
          <cell r="J34">
            <v>60015</v>
          </cell>
        </row>
        <row r="40">
          <cell r="F40">
            <v>0</v>
          </cell>
          <cell r="G40">
            <v>0</v>
          </cell>
          <cell r="H40">
            <v>112233.16799999999</v>
          </cell>
          <cell r="I40">
            <v>167563.5</v>
          </cell>
          <cell r="J40">
            <v>250964</v>
          </cell>
        </row>
        <row r="41">
          <cell r="H41">
            <v>83408.256000000008</v>
          </cell>
          <cell r="I41">
            <v>122505.5</v>
          </cell>
          <cell r="J41">
            <v>183480</v>
          </cell>
        </row>
        <row r="42">
          <cell r="H42">
            <v>334246.32</v>
          </cell>
          <cell r="I42">
            <v>499387</v>
          </cell>
          <cell r="J42">
            <v>747947</v>
          </cell>
        </row>
        <row r="43">
          <cell r="H43">
            <v>83408.256000000008</v>
          </cell>
          <cell r="I43">
            <v>124684</v>
          </cell>
          <cell r="J43">
            <v>186744</v>
          </cell>
        </row>
        <row r="44">
          <cell r="F44">
            <v>0</v>
          </cell>
          <cell r="G44">
            <v>0</v>
          </cell>
          <cell r="H44">
            <v>0</v>
          </cell>
          <cell r="I44">
            <v>0</v>
          </cell>
          <cell r="J44">
            <v>1275123.43</v>
          </cell>
        </row>
        <row r="45">
          <cell r="F45">
            <v>194040</v>
          </cell>
          <cell r="G45">
            <v>0</v>
          </cell>
          <cell r="H45">
            <v>0</v>
          </cell>
        </row>
        <row r="52">
          <cell r="F52">
            <v>10261</v>
          </cell>
          <cell r="G52">
            <v>9731</v>
          </cell>
          <cell r="H52">
            <v>8844.6</v>
          </cell>
          <cell r="I52">
            <v>8845</v>
          </cell>
          <cell r="J52">
            <v>9059.2800000000007</v>
          </cell>
        </row>
      </sheetData>
      <sheetData sheetId="12" refreshError="1"/>
      <sheetData sheetId="13"/>
      <sheetData sheetId="14"/>
      <sheetData sheetId="15"/>
      <sheetData sheetId="16"/>
      <sheetData sheetId="17"/>
      <sheetData sheetId="18" refreshError="1"/>
      <sheetData sheetId="19" refreshError="1"/>
      <sheetData sheetId="20"/>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sheetData sheetId="1"/>
      <sheetData sheetId="2">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sheetData sheetId="4">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I12">
            <v>0</v>
          </cell>
          <cell r="J12">
            <v>0</v>
          </cell>
          <cell r="K12">
            <v>0</v>
          </cell>
          <cell r="L12">
            <v>0</v>
          </cell>
        </row>
      </sheetData>
      <sheetData sheetId="12">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ow r="11">
          <cell r="D11">
            <v>0</v>
          </cell>
          <cell r="E11">
            <v>0</v>
          </cell>
          <cell r="F11">
            <v>0</v>
          </cell>
          <cell r="G11">
            <v>0</v>
          </cell>
          <cell r="H11">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efreshError="1">
        <row r="13">
          <cell r="G13">
            <v>7808553.1681000004</v>
          </cell>
        </row>
        <row r="51">
          <cell r="H51">
            <v>1.07</v>
          </cell>
          <cell r="I51">
            <v>1.07</v>
          </cell>
          <cell r="R51">
            <v>1.0680000000000001</v>
          </cell>
          <cell r="S51">
            <v>1.0680000000000001</v>
          </cell>
          <cell r="AB51">
            <v>1.0649999999999999</v>
          </cell>
          <cell r="AC51">
            <v>1.0649999999999999</v>
          </cell>
        </row>
        <row r="52">
          <cell r="H52">
            <v>1.07</v>
          </cell>
          <cell r="I52">
            <v>1.07</v>
          </cell>
          <cell r="R52">
            <v>1.0680000000000001</v>
          </cell>
          <cell r="S52">
            <v>1.0680000000000001</v>
          </cell>
          <cell r="AB52">
            <v>1.0649999999999999</v>
          </cell>
          <cell r="AC52">
            <v>1.0649999999999999</v>
          </cell>
        </row>
        <row r="58">
          <cell r="H58">
            <v>1.0995658289874113</v>
          </cell>
          <cell r="I58">
            <v>1.1399999999999999</v>
          </cell>
          <cell r="R58">
            <v>1.1523250103831519</v>
          </cell>
          <cell r="S58">
            <v>1.1499999999999999</v>
          </cell>
          <cell r="AC58">
            <v>1.18</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9.1. Смета затрат"/>
      <sheetName val="9.2. Прочие ДиР"/>
      <sheetName val="14. Снижение ОР"/>
      <sheetName val="МРСК"/>
      <sheetName val="ИА"/>
      <sheetName val="Филиал..."/>
      <sheetName val="Филиал_"/>
      <sheetName val="Под версию План"/>
      <sheetName val="Под версию Корр"/>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ЧЭ"/>
    </sheetNames>
    <sheetDataSet>
      <sheetData sheetId="0">
        <row r="4">
          <cell r="B4">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t="str">
            <v>Nesterenko_VV@mrsk-1.ru</v>
          </cell>
          <cell r="G19">
            <v>0</v>
          </cell>
        </row>
        <row r="20">
          <cell r="F20">
            <v>0</v>
          </cell>
          <cell r="G20">
            <v>0</v>
          </cell>
        </row>
        <row r="21">
          <cell r="F21">
            <v>0</v>
          </cell>
          <cell r="G21">
            <v>0</v>
          </cell>
        </row>
        <row r="22">
          <cell r="F22" t="str">
            <v/>
          </cell>
          <cell r="G22">
            <v>0</v>
          </cell>
        </row>
        <row r="23">
          <cell r="F23">
            <v>0</v>
          </cell>
          <cell r="G23">
            <v>0</v>
          </cell>
        </row>
        <row r="24">
          <cell r="F24">
            <v>0</v>
          </cell>
          <cell r="G24">
            <v>0</v>
          </cell>
        </row>
        <row r="25">
          <cell r="F25">
            <v>0</v>
          </cell>
          <cell r="G25">
            <v>0</v>
          </cell>
        </row>
        <row r="43">
          <cell r="I43">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65048.456920000004</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65048.456920000004</v>
          </cell>
        </row>
      </sheetData>
      <sheetData sheetId="367">
        <row r="9">
          <cell r="E9">
            <v>0</v>
          </cell>
        </row>
      </sheetData>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sheetData sheetId="381"/>
      <sheetData sheetId="382">
        <row r="9">
          <cell r="E9">
            <v>0</v>
          </cell>
        </row>
      </sheetData>
      <sheetData sheetId="383"/>
      <sheetData sheetId="384"/>
      <sheetData sheetId="385">
        <row r="9">
          <cell r="E9">
            <v>0</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ow r="5">
          <cell r="C5">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et_union"/>
      <sheetName val="mod_01"/>
      <sheetName val="Титульный"/>
      <sheetName val="НВВ на содержание"/>
      <sheetName val="Комментарии"/>
      <sheetName val="Проверка"/>
      <sheetName val="Проверка_back"/>
      <sheetName val="TEHSHEET"/>
      <sheetName val="mod_wb"/>
      <sheetName val="AllSheetsInThisWorkbook"/>
      <sheetName val="modUpdTemplMain"/>
      <sheetName val="modfrmCheckUpdates"/>
      <sheetName val="modInfo"/>
      <sheetName val="modfrmMonthYearChoose"/>
      <sheetName val="modInstruction"/>
      <sheetName val="modfrmSetErr"/>
      <sheetName val="modServiceModule"/>
      <sheetName val="mod_00"/>
      <sheetName val="mod_Coms"/>
      <sheetName val="mod_Tit"/>
      <sheetName val="modCheck"/>
      <sheetName val="modCommandButton"/>
      <sheetName val="modfrmReestr"/>
      <sheetName val="modfrmDateChoose"/>
      <sheetName val="REESTR_FILTERED"/>
      <sheetName val="REESTR_ORG_TBO"/>
      <sheetName val="REESTR_MO"/>
      <sheetName val="REESTR_ORG_VO"/>
      <sheetName val="REESTR_ORG_GAS"/>
      <sheetName val="REESTR_ORG_HOT_VS"/>
      <sheetName val="REESTR_ORG_WARM"/>
      <sheetName val="REESTR_ORG_VS"/>
      <sheetName val="REESTR_ORG_EE"/>
      <sheetName val="REESTR_ORG_VS_VO"/>
      <sheetName val="REESTR_ORG_SOCIAL"/>
    </sheetNames>
    <sheetDataSet>
      <sheetData sheetId="0"/>
      <sheetData sheetId="1" refreshError="1"/>
      <sheetData sheetId="2"/>
      <sheetData sheetId="3" refreshError="1"/>
      <sheetData sheetId="4">
        <row r="15">
          <cell r="D15">
            <v>2014</v>
          </cell>
        </row>
        <row r="16">
          <cell r="D16" t="str">
            <v>год</v>
          </cell>
        </row>
      </sheetData>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лан 2000"/>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Информ-я о регулируемой орг-и"/>
      <sheetName val="ID ПС"/>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lists"/>
      <sheetName val="Cover &amp; Sign-off"/>
      <sheetName val="Product List"/>
      <sheetName val="Pricelist"/>
    </sheetNames>
    <sheetDataSet>
      <sheetData sheetId="0"/>
      <sheetData sheetId="1"/>
      <sheetData sheetId="2"/>
      <sheetData sheetId="3" refreshError="1">
        <row r="2">
          <cell r="A2" t="str">
            <v>149373-B31</v>
          </cell>
          <cell r="B2" t="str">
            <v>Combo EN/56K Type II MiniPCI</v>
          </cell>
          <cell r="C2" t="str">
            <v>COMM_OPTS</v>
          </cell>
          <cell r="D2">
            <v>200</v>
          </cell>
          <cell r="E2">
            <v>403</v>
          </cell>
          <cell r="F2">
            <v>206</v>
          </cell>
          <cell r="G2">
            <v>96</v>
          </cell>
        </row>
        <row r="3">
          <cell r="A3" t="str">
            <v>149374-B31</v>
          </cell>
          <cell r="B3" t="str">
            <v>Modem 56K Type II MiniPCI</v>
          </cell>
          <cell r="C3" t="str">
            <v>COMM_OPTS</v>
          </cell>
          <cell r="D3">
            <v>150</v>
          </cell>
          <cell r="E3">
            <v>303</v>
          </cell>
          <cell r="F3">
            <v>155</v>
          </cell>
          <cell r="G3">
            <v>65</v>
          </cell>
        </row>
        <row r="4">
          <cell r="A4" t="str">
            <v>168400-031</v>
          </cell>
          <cell r="B4" t="str">
            <v>Compaq Microcom 4000 Quad Analog 336 Modem Card - UK</v>
          </cell>
          <cell r="C4" t="str">
            <v>COMM_OPTS</v>
          </cell>
          <cell r="D4">
            <v>261</v>
          </cell>
          <cell r="E4">
            <v>525</v>
          </cell>
          <cell r="F4">
            <v>269</v>
          </cell>
          <cell r="G4">
            <v>185.56</v>
          </cell>
        </row>
        <row r="5">
          <cell r="A5" t="str">
            <v>168400-051</v>
          </cell>
          <cell r="B5" t="str">
            <v>Compaq Microcom 4000 Quad Analog 336 Modem Card - France</v>
          </cell>
          <cell r="C5" t="str">
            <v>COMM_OPTS</v>
          </cell>
          <cell r="D5">
            <v>261</v>
          </cell>
          <cell r="E5">
            <v>525</v>
          </cell>
          <cell r="F5">
            <v>269</v>
          </cell>
          <cell r="G5">
            <v>185.56</v>
          </cell>
        </row>
        <row r="6">
          <cell r="A6" t="str">
            <v>168400-211</v>
          </cell>
          <cell r="B6" t="str">
            <v>Compaq Microcom 4000 Quad Analog 336 Modem Card - Hungary</v>
          </cell>
          <cell r="C6" t="str">
            <v>COMM_OPTS</v>
          </cell>
          <cell r="D6">
            <v>261</v>
          </cell>
          <cell r="E6">
            <v>525</v>
          </cell>
          <cell r="F6">
            <v>269</v>
          </cell>
          <cell r="G6">
            <v>185.56</v>
          </cell>
        </row>
        <row r="7">
          <cell r="A7" t="str">
            <v>168450-031</v>
          </cell>
          <cell r="B7" t="str">
            <v>Compaq Microcom 4000 Quad Analog Adapter - UK</v>
          </cell>
          <cell r="C7" t="str">
            <v>COMM_OPTS</v>
          </cell>
          <cell r="D7">
            <v>99</v>
          </cell>
          <cell r="E7">
            <v>199</v>
          </cell>
          <cell r="F7">
            <v>102</v>
          </cell>
          <cell r="G7">
            <v>55.61</v>
          </cell>
        </row>
        <row r="8">
          <cell r="A8" t="str">
            <v>168450-041</v>
          </cell>
          <cell r="B8" t="str">
            <v>Compaq Microcom 4000 Quad Analog Adapter - Germany</v>
          </cell>
          <cell r="C8" t="str">
            <v>COMM_OPTS</v>
          </cell>
          <cell r="D8">
            <v>99</v>
          </cell>
          <cell r="E8">
            <v>199</v>
          </cell>
          <cell r="F8">
            <v>102</v>
          </cell>
          <cell r="G8">
            <v>56.34</v>
          </cell>
        </row>
        <row r="9">
          <cell r="A9" t="str">
            <v>168450-051</v>
          </cell>
          <cell r="B9" t="str">
            <v>Compaq Microcom 4000 Quad Analog Adapter - France</v>
          </cell>
          <cell r="C9" t="str">
            <v>COMM_OPTS</v>
          </cell>
          <cell r="D9">
            <v>99</v>
          </cell>
          <cell r="E9">
            <v>199</v>
          </cell>
          <cell r="F9">
            <v>102</v>
          </cell>
          <cell r="G9">
            <v>55.61</v>
          </cell>
        </row>
        <row r="10">
          <cell r="A10" t="str">
            <v>168450-211</v>
          </cell>
          <cell r="B10" t="str">
            <v>Compaq Microcom 4000 Quad Analog Adapter - Hungary</v>
          </cell>
          <cell r="C10" t="str">
            <v>COMM_OPTS</v>
          </cell>
          <cell r="D10">
            <v>99</v>
          </cell>
          <cell r="E10">
            <v>199</v>
          </cell>
          <cell r="F10">
            <v>102</v>
          </cell>
          <cell r="G10">
            <v>55.61</v>
          </cell>
        </row>
        <row r="11">
          <cell r="A11" t="str">
            <v>168500-B21</v>
          </cell>
          <cell r="B11" t="str">
            <v>Compaq Microcom 4000 8 Port Digital Adapter</v>
          </cell>
          <cell r="C11" t="str">
            <v>COMM_OPTS</v>
          </cell>
          <cell r="D11">
            <v>141</v>
          </cell>
          <cell r="E11">
            <v>284</v>
          </cell>
          <cell r="F11">
            <v>145</v>
          </cell>
          <cell r="G11">
            <v>37.799999999999997</v>
          </cell>
        </row>
        <row r="12">
          <cell r="A12" t="str">
            <v>168550-B21</v>
          </cell>
          <cell r="B12" t="str">
            <v>Compaq Microcom 4000 56Kbs 8 Port Modem Card</v>
          </cell>
          <cell r="C12" t="str">
            <v>COMM_OPTS</v>
          </cell>
          <cell r="D12">
            <v>900</v>
          </cell>
          <cell r="E12">
            <v>1813</v>
          </cell>
          <cell r="F12">
            <v>927</v>
          </cell>
          <cell r="G12">
            <v>534.12</v>
          </cell>
        </row>
        <row r="13">
          <cell r="A13" t="str">
            <v>170050-B21</v>
          </cell>
          <cell r="B13" t="str">
            <v>Compaq Microcom 4000 Dual PRI/E1 Card &amp; Adapter</v>
          </cell>
          <cell r="C13" t="str">
            <v>COMM_OPTS</v>
          </cell>
          <cell r="D13">
            <v>1162</v>
          </cell>
          <cell r="E13">
            <v>2340</v>
          </cell>
          <cell r="F13">
            <v>1197</v>
          </cell>
          <cell r="G13">
            <v>470.76</v>
          </cell>
        </row>
        <row r="14">
          <cell r="A14" t="str">
            <v>170100-B31</v>
          </cell>
          <cell r="B14" t="str">
            <v>Compaq Microcom 4000 45 AMP International Power Supply</v>
          </cell>
          <cell r="C14" t="str">
            <v>COMM_OPTS</v>
          </cell>
          <cell r="D14">
            <v>169</v>
          </cell>
          <cell r="E14">
            <v>340</v>
          </cell>
          <cell r="F14">
            <v>174</v>
          </cell>
          <cell r="G14">
            <v>156.91</v>
          </cell>
        </row>
        <row r="15">
          <cell r="A15" t="str">
            <v>178697-B21</v>
          </cell>
          <cell r="B15" t="str">
            <v>Compaq Microcom 4000 DB 25 Male Cable Kit</v>
          </cell>
          <cell r="C15" t="str">
            <v>COMM_OPTS</v>
          </cell>
          <cell r="D15">
            <v>21</v>
          </cell>
          <cell r="E15">
            <v>42</v>
          </cell>
          <cell r="F15">
            <v>22</v>
          </cell>
          <cell r="G15">
            <v>11.3</v>
          </cell>
        </row>
        <row r="16">
          <cell r="A16" t="str">
            <v>178698-B21</v>
          </cell>
          <cell r="B16" t="str">
            <v>Compaq Microcom 4000 DB 9 Female Cable Kit</v>
          </cell>
          <cell r="C16" t="str">
            <v>COMM_OPTS</v>
          </cell>
          <cell r="D16">
            <v>21</v>
          </cell>
          <cell r="E16">
            <v>42</v>
          </cell>
          <cell r="F16">
            <v>22</v>
          </cell>
          <cell r="G16">
            <v>11.3</v>
          </cell>
        </row>
        <row r="17">
          <cell r="A17" t="str">
            <v>178699-B21</v>
          </cell>
          <cell r="B17" t="str">
            <v>Compaq Microcom 4000 DB 25 Female Cable Kit</v>
          </cell>
          <cell r="C17" t="str">
            <v>COMM_OPTS</v>
          </cell>
          <cell r="D17">
            <v>21</v>
          </cell>
          <cell r="E17">
            <v>42</v>
          </cell>
          <cell r="F17">
            <v>22</v>
          </cell>
          <cell r="G17">
            <v>11.3</v>
          </cell>
        </row>
        <row r="18">
          <cell r="A18" t="str">
            <v>178706-B21</v>
          </cell>
          <cell r="B18" t="str">
            <v>Compaq Microcom 4000 CISCO 2511 Cable Kit</v>
          </cell>
          <cell r="C18" t="str">
            <v>COMM_OPTS</v>
          </cell>
          <cell r="D18">
            <v>21</v>
          </cell>
          <cell r="E18">
            <v>42</v>
          </cell>
          <cell r="F18">
            <v>22</v>
          </cell>
          <cell r="G18">
            <v>10.59</v>
          </cell>
        </row>
        <row r="19">
          <cell r="A19" t="str">
            <v>178709-B21</v>
          </cell>
          <cell r="B19" t="str">
            <v>Compaq Microcom 4000 RJ-45 Cable</v>
          </cell>
          <cell r="C19" t="str">
            <v>COMM_OPTS</v>
          </cell>
          <cell r="D19">
            <v>21</v>
          </cell>
          <cell r="E19">
            <v>42</v>
          </cell>
          <cell r="F19">
            <v>22</v>
          </cell>
          <cell r="G19">
            <v>6.71</v>
          </cell>
        </row>
        <row r="20">
          <cell r="A20" t="str">
            <v>272318-001</v>
          </cell>
          <cell r="B20" t="str">
            <v>33.6 Modem Upgrade - Ar7700</v>
          </cell>
          <cell r="C20" t="str">
            <v>COMM_OPTS</v>
          </cell>
          <cell r="D20">
            <v>300</v>
          </cell>
          <cell r="E20">
            <v>604</v>
          </cell>
          <cell r="F20">
            <v>309</v>
          </cell>
          <cell r="G20">
            <v>160.56</v>
          </cell>
        </row>
        <row r="21">
          <cell r="A21" t="str">
            <v>317900-051</v>
          </cell>
          <cell r="B21" t="str">
            <v>56K Val PC Cd FR</v>
          </cell>
          <cell r="C21" t="str">
            <v>COMM_OPTS</v>
          </cell>
          <cell r="D21">
            <v>135</v>
          </cell>
          <cell r="E21">
            <v>271</v>
          </cell>
          <cell r="F21">
            <v>139</v>
          </cell>
          <cell r="G21">
            <v>52.62</v>
          </cell>
        </row>
        <row r="22">
          <cell r="A22" t="str">
            <v>317900-BK1</v>
          </cell>
          <cell r="B22" t="str">
            <v>56K Val PC Cd EEUROBK</v>
          </cell>
          <cell r="C22" t="str">
            <v>COMM_OPTS</v>
          </cell>
          <cell r="D22">
            <v>120</v>
          </cell>
          <cell r="E22">
            <v>241</v>
          </cell>
          <cell r="F22">
            <v>124</v>
          </cell>
          <cell r="G22">
            <v>50.12</v>
          </cell>
        </row>
        <row r="23">
          <cell r="A23" t="str">
            <v>324756-B21</v>
          </cell>
          <cell r="B23" t="str">
            <v>MSTR 56K GLBL INT MDM ALL</v>
          </cell>
          <cell r="C23" t="str">
            <v>COMM_OPTS</v>
          </cell>
          <cell r="D23">
            <v>150</v>
          </cell>
          <cell r="E23">
            <v>302</v>
          </cell>
          <cell r="F23">
            <v>155</v>
          </cell>
          <cell r="G23">
            <v>64.28</v>
          </cell>
        </row>
        <row r="24">
          <cell r="A24" t="str">
            <v>333446-001</v>
          </cell>
          <cell r="B24" t="str">
            <v>Microcom 6000 Series Documentation Set</v>
          </cell>
          <cell r="C24" t="str">
            <v>COMM_OPTS</v>
          </cell>
          <cell r="D24">
            <v>88</v>
          </cell>
          <cell r="E24">
            <v>177</v>
          </cell>
          <cell r="F24">
            <v>91</v>
          </cell>
          <cell r="G24">
            <v>99.56</v>
          </cell>
        </row>
        <row r="25">
          <cell r="A25" t="str">
            <v>348532-B21</v>
          </cell>
          <cell r="B25" t="str">
            <v>Compaq Microcom 4000 Model 1 Chassis</v>
          </cell>
          <cell r="C25" t="str">
            <v>COMM_OPTS</v>
          </cell>
          <cell r="D25">
            <v>509</v>
          </cell>
          <cell r="E25">
            <v>1025</v>
          </cell>
          <cell r="F25">
            <v>524</v>
          </cell>
          <cell r="G25">
            <v>667</v>
          </cell>
        </row>
        <row r="26">
          <cell r="A26" t="str">
            <v>356307-B31</v>
          </cell>
          <cell r="B26" t="str">
            <v>ISDN PRI Controller with 30 Digital Modems</v>
          </cell>
          <cell r="C26" t="str">
            <v>COMM_OPTS</v>
          </cell>
          <cell r="D26">
            <v>6954</v>
          </cell>
          <cell r="E26">
            <v>14008</v>
          </cell>
          <cell r="F26">
            <v>7163</v>
          </cell>
          <cell r="G26">
            <v>2763.5</v>
          </cell>
        </row>
        <row r="27">
          <cell r="A27" t="str">
            <v>380501-B31</v>
          </cell>
          <cell r="B27" t="str">
            <v>HB1111 8-port 10Base Unmanaged Hub with Uplink, 1 fixed BNC port</v>
          </cell>
          <cell r="C27" t="str">
            <v>COMM_OPTS</v>
          </cell>
          <cell r="D27">
            <v>62</v>
          </cell>
          <cell r="E27">
            <v>143</v>
          </cell>
          <cell r="F27">
            <v>64</v>
          </cell>
          <cell r="G27">
            <v>39</v>
          </cell>
        </row>
        <row r="28">
          <cell r="A28" t="str">
            <v>168400-001</v>
          </cell>
          <cell r="B28" t="str">
            <v>Compaq Microcom 4000 Quad Analog 336 Modem Card - US - only for countries where approved</v>
          </cell>
          <cell r="C28" t="str">
            <v>COMM_UNITS</v>
          </cell>
          <cell r="D28">
            <v>261</v>
          </cell>
          <cell r="E28">
            <v>525</v>
          </cell>
          <cell r="F28">
            <v>269</v>
          </cell>
          <cell r="G28">
            <v>185.56</v>
          </cell>
        </row>
        <row r="29">
          <cell r="A29" t="str">
            <v>340669-026</v>
          </cell>
          <cell r="B29" t="str">
            <v>Compaq Presario MV 700 - 17" Monitor</v>
          </cell>
          <cell r="C29" t="str">
            <v>CSPC_OPTS</v>
          </cell>
          <cell r="D29">
            <v>294</v>
          </cell>
          <cell r="E29">
            <v>592</v>
          </cell>
          <cell r="F29">
            <v>303</v>
          </cell>
          <cell r="G29">
            <v>186</v>
          </cell>
        </row>
        <row r="30">
          <cell r="A30" t="str">
            <v>341265-026</v>
          </cell>
          <cell r="B30" t="str">
            <v>Presario MV520 15" Mon Euro</v>
          </cell>
          <cell r="C30" t="str">
            <v>CSPC_OPTS</v>
          </cell>
          <cell r="D30">
            <v>201</v>
          </cell>
          <cell r="E30">
            <v>427</v>
          </cell>
          <cell r="F30">
            <v>207</v>
          </cell>
          <cell r="G30">
            <v>139</v>
          </cell>
        </row>
        <row r="31">
          <cell r="A31" t="str">
            <v>341267-026</v>
          </cell>
          <cell r="B31" t="str">
            <v>Presario MV720 17" Mon Euro</v>
          </cell>
          <cell r="C31" t="str">
            <v>CSPC_OPTS</v>
          </cell>
          <cell r="D31">
            <v>266</v>
          </cell>
          <cell r="E31">
            <v>564</v>
          </cell>
          <cell r="F31">
            <v>274</v>
          </cell>
          <cell r="G31">
            <v>182</v>
          </cell>
        </row>
        <row r="32">
          <cell r="A32" t="str">
            <v>341269-026</v>
          </cell>
          <cell r="B32" t="str">
            <v>Presario MV920 19" Mon Euro</v>
          </cell>
          <cell r="C32" t="str">
            <v>CSPC_OPTS</v>
          </cell>
          <cell r="D32">
            <v>431</v>
          </cell>
          <cell r="E32">
            <v>915</v>
          </cell>
          <cell r="F32">
            <v>444</v>
          </cell>
          <cell r="G32">
            <v>304</v>
          </cell>
        </row>
        <row r="33">
          <cell r="A33" t="str">
            <v>143498-034</v>
          </cell>
          <cell r="B33" t="str">
            <v>5476 500/E UK (CZ, SA, BDG)</v>
          </cell>
          <cell r="C33" t="str">
            <v>CSPC_PROD</v>
          </cell>
          <cell r="D33">
            <v>776</v>
          </cell>
          <cell r="E33">
            <v>1563</v>
          </cell>
          <cell r="F33">
            <v>799</v>
          </cell>
          <cell r="G33">
            <v>707</v>
          </cell>
        </row>
        <row r="34">
          <cell r="A34" t="str">
            <v>153231-034</v>
          </cell>
          <cell r="B34" t="str">
            <v>Pres 5420 K6II/400/E UK (AE, BDG, CZ)</v>
          </cell>
          <cell r="C34" t="str">
            <v>CSPC_PROD</v>
          </cell>
          <cell r="D34">
            <v>536</v>
          </cell>
          <cell r="E34">
            <v>1080</v>
          </cell>
          <cell r="F34">
            <v>552</v>
          </cell>
          <cell r="G34">
            <v>463</v>
          </cell>
        </row>
        <row r="35">
          <cell r="A35" t="str">
            <v>153298-033</v>
          </cell>
          <cell r="B35" t="str">
            <v>Pres 5838 K7/500E UK (BDG)</v>
          </cell>
          <cell r="C35" t="str">
            <v>CSPC_PROD</v>
          </cell>
          <cell r="D35">
            <v>1124</v>
          </cell>
          <cell r="E35">
            <v>2203</v>
          </cell>
          <cell r="F35">
            <v>1158</v>
          </cell>
          <cell r="G35">
            <v>907</v>
          </cell>
        </row>
        <row r="36">
          <cell r="A36" t="str">
            <v>102306-B21</v>
          </cell>
          <cell r="B36" t="str">
            <v>256MB SDRAM100 DIMM ALL</v>
          </cell>
          <cell r="C36" t="str">
            <v>DTPC_OPTS</v>
          </cell>
          <cell r="D36">
            <v>605</v>
          </cell>
          <cell r="E36">
            <v>1219</v>
          </cell>
          <cell r="F36">
            <v>623</v>
          </cell>
          <cell r="G36">
            <v>306.5</v>
          </cell>
        </row>
        <row r="37">
          <cell r="A37" t="str">
            <v>102307-B21</v>
          </cell>
          <cell r="B37" t="str">
            <v>256MB SDRAM100 ECC ALL</v>
          </cell>
          <cell r="C37" t="str">
            <v>DTPC_OPTS</v>
          </cell>
          <cell r="D37">
            <v>690</v>
          </cell>
          <cell r="E37">
            <v>1390</v>
          </cell>
          <cell r="F37">
            <v>711</v>
          </cell>
          <cell r="G37">
            <v>340.82</v>
          </cell>
        </row>
        <row r="38">
          <cell r="A38" t="str">
            <v>103988-B21</v>
          </cell>
          <cell r="B38" t="str">
            <v>64MB RDRAM 45ns RIMM ALL</v>
          </cell>
          <cell r="C38" t="str">
            <v>DTPC_OPTS</v>
          </cell>
          <cell r="D38">
            <v>230</v>
          </cell>
          <cell r="E38">
            <v>497</v>
          </cell>
          <cell r="F38">
            <v>237</v>
          </cell>
          <cell r="G38">
            <v>142.35</v>
          </cell>
        </row>
        <row r="39">
          <cell r="A39" t="str">
            <v>103989-B21</v>
          </cell>
          <cell r="B39" t="str">
            <v>128MB RDRAM 40ns RIMM ALL</v>
          </cell>
          <cell r="C39" t="str">
            <v>DTPC_OPTS</v>
          </cell>
          <cell r="D39">
            <v>500</v>
          </cell>
          <cell r="E39">
            <v>1103</v>
          </cell>
          <cell r="F39">
            <v>515</v>
          </cell>
          <cell r="G39">
            <v>235.34</v>
          </cell>
        </row>
        <row r="40">
          <cell r="A40" t="str">
            <v>103990-B21</v>
          </cell>
          <cell r="B40" t="str">
            <v>256MB RDRAM 45ns RIMM ALL</v>
          </cell>
          <cell r="C40" t="str">
            <v>DTPC_OPTS</v>
          </cell>
          <cell r="D40">
            <v>1200</v>
          </cell>
          <cell r="E40">
            <v>2593</v>
          </cell>
          <cell r="F40">
            <v>1236</v>
          </cell>
          <cell r="G40">
            <v>582.82000000000005</v>
          </cell>
        </row>
        <row r="41">
          <cell r="A41" t="str">
            <v>103993-B21</v>
          </cell>
          <cell r="B41" t="str">
            <v>64MB RDRAM ECC RIMM ALL</v>
          </cell>
          <cell r="C41" t="str">
            <v>DTPC_OPTS</v>
          </cell>
          <cell r="D41">
            <v>285</v>
          </cell>
          <cell r="E41">
            <v>616</v>
          </cell>
          <cell r="F41">
            <v>294</v>
          </cell>
          <cell r="G41">
            <v>173.1</v>
          </cell>
        </row>
        <row r="42">
          <cell r="A42" t="str">
            <v>103994-B21</v>
          </cell>
          <cell r="B42" t="str">
            <v>128MB RDRAM ECC RIMM ALL</v>
          </cell>
          <cell r="C42" t="str">
            <v>DTPC_OPTS</v>
          </cell>
          <cell r="D42">
            <v>550</v>
          </cell>
          <cell r="E42">
            <v>1189</v>
          </cell>
          <cell r="F42">
            <v>567</v>
          </cell>
          <cell r="G42">
            <v>258.51</v>
          </cell>
        </row>
        <row r="43">
          <cell r="A43" t="str">
            <v>103995-B21</v>
          </cell>
          <cell r="B43" t="str">
            <v>256MB RDRAM ECC RIMM ALL</v>
          </cell>
          <cell r="C43" t="str">
            <v>DTPC_OPTS</v>
          </cell>
          <cell r="D43">
            <v>1340</v>
          </cell>
          <cell r="E43">
            <v>2895</v>
          </cell>
          <cell r="F43">
            <v>1380</v>
          </cell>
          <cell r="G43">
            <v>638.41</v>
          </cell>
        </row>
        <row r="44">
          <cell r="A44" t="str">
            <v>112138-B21</v>
          </cell>
          <cell r="B44" t="str">
            <v>Spaceball 4000 ALL</v>
          </cell>
          <cell r="C44" t="str">
            <v>DTPC_OPTS</v>
          </cell>
          <cell r="D44">
            <v>425</v>
          </cell>
          <cell r="E44">
            <v>856</v>
          </cell>
          <cell r="F44">
            <v>438</v>
          </cell>
          <cell r="G44">
            <v>212</v>
          </cell>
        </row>
        <row r="45">
          <cell r="A45" t="str">
            <v>113784-B21</v>
          </cell>
          <cell r="B45" t="str">
            <v>Secured Trans SC Rdr ALL</v>
          </cell>
          <cell r="C45" t="str">
            <v>DTPC_OPTS</v>
          </cell>
          <cell r="D45">
            <v>90</v>
          </cell>
          <cell r="E45">
            <v>181</v>
          </cell>
          <cell r="F45">
            <v>93</v>
          </cell>
          <cell r="G45">
            <v>60.31</v>
          </cell>
        </row>
        <row r="46">
          <cell r="A46" t="str">
            <v>115504-B36</v>
          </cell>
          <cell r="B46" t="str">
            <v>Enh SC Kybd INTL</v>
          </cell>
          <cell r="C46" t="str">
            <v>DTPC_OPTS</v>
          </cell>
          <cell r="D46">
            <v>80</v>
          </cell>
          <cell r="E46">
            <v>160</v>
          </cell>
          <cell r="F46">
            <v>82</v>
          </cell>
          <cell r="G46">
            <v>58.68</v>
          </cell>
        </row>
        <row r="47">
          <cell r="A47" t="str">
            <v>115506-B36</v>
          </cell>
          <cell r="B47" t="str">
            <v>Basic SC Kybd INTL</v>
          </cell>
          <cell r="C47" t="str">
            <v>DTPC_OPTS</v>
          </cell>
          <cell r="D47">
            <v>50</v>
          </cell>
          <cell r="E47">
            <v>102</v>
          </cell>
          <cell r="F47">
            <v>52</v>
          </cell>
          <cell r="G47">
            <v>32.21</v>
          </cell>
        </row>
        <row r="48">
          <cell r="A48" t="str">
            <v>117670-B21</v>
          </cell>
          <cell r="B48" t="str">
            <v>64MB RDRAM Bulk ALL</v>
          </cell>
          <cell r="C48" t="str">
            <v>DTPC_OPTS</v>
          </cell>
          <cell r="D48">
            <v>219</v>
          </cell>
          <cell r="E48">
            <v>473</v>
          </cell>
          <cell r="F48">
            <v>226</v>
          </cell>
          <cell r="G48">
            <v>139.76</v>
          </cell>
        </row>
        <row r="49">
          <cell r="A49" t="str">
            <v>117671-B21</v>
          </cell>
          <cell r="B49" t="str">
            <v>128MB RDRAM Bulk ALL</v>
          </cell>
          <cell r="C49" t="str">
            <v>DTPC_OPTS</v>
          </cell>
          <cell r="D49">
            <v>475</v>
          </cell>
          <cell r="E49">
            <v>1027</v>
          </cell>
          <cell r="F49">
            <v>489</v>
          </cell>
          <cell r="G49">
            <v>233</v>
          </cell>
        </row>
        <row r="50">
          <cell r="A50" t="str">
            <v>117672-B21</v>
          </cell>
          <cell r="B50" t="str">
            <v>256MB RDRAM Bulk ALL</v>
          </cell>
          <cell r="C50" t="str">
            <v>DTPC_OPTS</v>
          </cell>
          <cell r="D50">
            <v>1140</v>
          </cell>
          <cell r="E50">
            <v>2462</v>
          </cell>
          <cell r="F50">
            <v>1174</v>
          </cell>
          <cell r="G50">
            <v>580.47</v>
          </cell>
        </row>
        <row r="51">
          <cell r="A51" t="str">
            <v>117675-B21</v>
          </cell>
          <cell r="B51" t="str">
            <v>64MB RDRAM ECC Bulk ALL</v>
          </cell>
          <cell r="C51" t="str">
            <v>DTPC_OPTS</v>
          </cell>
          <cell r="D51">
            <v>271</v>
          </cell>
          <cell r="E51">
            <v>585</v>
          </cell>
          <cell r="F51">
            <v>279</v>
          </cell>
          <cell r="G51">
            <v>170.51</v>
          </cell>
        </row>
        <row r="52">
          <cell r="A52" t="str">
            <v>117676-B21</v>
          </cell>
          <cell r="B52" t="str">
            <v>128MB RDRAM ECC Bulk ALL</v>
          </cell>
          <cell r="C52" t="str">
            <v>DTPC_OPTS</v>
          </cell>
          <cell r="D52">
            <v>523</v>
          </cell>
          <cell r="E52">
            <v>1130</v>
          </cell>
          <cell r="F52">
            <v>539</v>
          </cell>
          <cell r="G52">
            <v>256.16000000000003</v>
          </cell>
        </row>
        <row r="53">
          <cell r="A53" t="str">
            <v>117677-B21</v>
          </cell>
          <cell r="B53" t="str">
            <v>256MB RDRAM ECC Bulk ALL</v>
          </cell>
          <cell r="C53" t="str">
            <v>DTPC_OPTS</v>
          </cell>
          <cell r="D53">
            <v>1273</v>
          </cell>
          <cell r="E53">
            <v>2750</v>
          </cell>
          <cell r="F53">
            <v>1311</v>
          </cell>
          <cell r="G53">
            <v>636.07000000000005</v>
          </cell>
        </row>
        <row r="54">
          <cell r="A54" t="str">
            <v>120204-B21</v>
          </cell>
          <cell r="B54" t="str">
            <v>9.1 WU2-SCSI HDD ALL</v>
          </cell>
          <cell r="C54" t="str">
            <v>DTPC_OPTS</v>
          </cell>
          <cell r="D54">
            <v>325</v>
          </cell>
          <cell r="E54">
            <v>655</v>
          </cell>
          <cell r="F54">
            <v>335</v>
          </cell>
          <cell r="G54">
            <v>225.64</v>
          </cell>
        </row>
        <row r="55">
          <cell r="A55" t="str">
            <v>124726-B21</v>
          </cell>
          <cell r="B55" t="str">
            <v>24x CD slim NB ALL</v>
          </cell>
          <cell r="C55" t="str">
            <v>DTPC_OPTS</v>
          </cell>
          <cell r="D55">
            <v>85</v>
          </cell>
          <cell r="E55">
            <v>171</v>
          </cell>
          <cell r="F55">
            <v>88</v>
          </cell>
          <cell r="G55">
            <v>62.94</v>
          </cell>
        </row>
        <row r="56">
          <cell r="A56" t="str">
            <v>125782-B21</v>
          </cell>
          <cell r="B56" t="str">
            <v>TR5 10/20 Media 3Pck ALL</v>
          </cell>
          <cell r="C56" t="str">
            <v>DTPC_OPTS</v>
          </cell>
          <cell r="D56">
            <v>135</v>
          </cell>
          <cell r="E56">
            <v>272</v>
          </cell>
          <cell r="F56">
            <v>139</v>
          </cell>
          <cell r="G56">
            <v>91.23</v>
          </cell>
        </row>
        <row r="57">
          <cell r="A57" t="str">
            <v>143315-B21</v>
          </cell>
          <cell r="B57" t="str">
            <v>Compaq Mouse - Opal ALL</v>
          </cell>
          <cell r="C57" t="str">
            <v>DTPC_OPTS</v>
          </cell>
          <cell r="D57">
            <v>11</v>
          </cell>
          <cell r="E57">
            <v>22</v>
          </cell>
          <cell r="F57">
            <v>11</v>
          </cell>
          <cell r="G57">
            <v>9.67</v>
          </cell>
        </row>
        <row r="58">
          <cell r="A58" t="str">
            <v>144386-B21</v>
          </cell>
          <cell r="B58" t="str">
            <v>6x/24x Slimline DVD ALL</v>
          </cell>
          <cell r="C58" t="str">
            <v>DTPC_OPTS</v>
          </cell>
          <cell r="D58">
            <v>226</v>
          </cell>
          <cell r="E58">
            <v>456</v>
          </cell>
          <cell r="F58">
            <v>233</v>
          </cell>
          <cell r="G58">
            <v>148.66</v>
          </cell>
        </row>
        <row r="59">
          <cell r="A59" t="str">
            <v>161610-B21</v>
          </cell>
          <cell r="B59" t="str">
            <v>27.0 UDMA/66 HDD ALL</v>
          </cell>
          <cell r="C59" t="str">
            <v>DTPC_OPTS</v>
          </cell>
          <cell r="D59">
            <v>275</v>
          </cell>
          <cell r="E59">
            <v>553</v>
          </cell>
          <cell r="F59">
            <v>283</v>
          </cell>
          <cell r="G59">
            <v>190.61</v>
          </cell>
        </row>
        <row r="60">
          <cell r="A60" t="str">
            <v>166612-B21</v>
          </cell>
          <cell r="B60" t="str">
            <v>32MB SDRAM 100MHz ALL</v>
          </cell>
          <cell r="C60" t="str">
            <v>DTPC_OPTS</v>
          </cell>
          <cell r="D60">
            <v>95</v>
          </cell>
          <cell r="E60">
            <v>191</v>
          </cell>
          <cell r="F60">
            <v>98</v>
          </cell>
          <cell r="G60">
            <v>50.14</v>
          </cell>
        </row>
        <row r="61">
          <cell r="A61" t="str">
            <v>166613-B21</v>
          </cell>
          <cell r="B61" t="str">
            <v>64MB SDRAM 100MHz ALL</v>
          </cell>
          <cell r="C61" t="str">
            <v>DTPC_OPTS</v>
          </cell>
          <cell r="D61">
            <v>135</v>
          </cell>
          <cell r="E61">
            <v>272</v>
          </cell>
          <cell r="F61">
            <v>139</v>
          </cell>
          <cell r="G61">
            <v>67.84</v>
          </cell>
        </row>
        <row r="62">
          <cell r="A62" t="str">
            <v>166614-B21</v>
          </cell>
          <cell r="B62" t="str">
            <v>128MB SDRAM 100MHz ALL</v>
          </cell>
          <cell r="C62" t="str">
            <v>DTPC_OPTS</v>
          </cell>
          <cell r="D62">
            <v>270</v>
          </cell>
          <cell r="E62">
            <v>544</v>
          </cell>
          <cell r="F62">
            <v>278</v>
          </cell>
          <cell r="G62">
            <v>131.02000000000001</v>
          </cell>
        </row>
        <row r="63">
          <cell r="A63" t="str">
            <v>166616-B21</v>
          </cell>
          <cell r="B63" t="str">
            <v>32MB SDRAM 100MHz ECC ALL</v>
          </cell>
          <cell r="C63" t="str">
            <v>DTPC_OPTS</v>
          </cell>
          <cell r="D63">
            <v>110</v>
          </cell>
          <cell r="E63">
            <v>222</v>
          </cell>
          <cell r="F63">
            <v>113</v>
          </cell>
          <cell r="G63">
            <v>80.52</v>
          </cell>
        </row>
        <row r="64">
          <cell r="A64" t="str">
            <v>166617-B21</v>
          </cell>
          <cell r="B64" t="str">
            <v>64MB SDRAM 100MHz ECC ALL</v>
          </cell>
          <cell r="C64" t="str">
            <v>DTPC_OPTS</v>
          </cell>
          <cell r="D64">
            <v>165</v>
          </cell>
          <cell r="E64">
            <v>332</v>
          </cell>
          <cell r="F64">
            <v>170</v>
          </cell>
          <cell r="G64">
            <v>88.45</v>
          </cell>
        </row>
        <row r="65">
          <cell r="A65" t="str">
            <v>166618-B21</v>
          </cell>
          <cell r="B65" t="str">
            <v>128M SDRAM 100MHz ECC ALL</v>
          </cell>
          <cell r="C65" t="str">
            <v>DTPC_OPTS</v>
          </cell>
          <cell r="D65">
            <v>330</v>
          </cell>
          <cell r="E65">
            <v>665</v>
          </cell>
          <cell r="F65">
            <v>340</v>
          </cell>
          <cell r="G65">
            <v>172.44</v>
          </cell>
        </row>
        <row r="66">
          <cell r="A66" t="str">
            <v>174223-B21</v>
          </cell>
          <cell r="B66" t="str">
            <v>64MBSDRAM133DIMMALL</v>
          </cell>
          <cell r="C66" t="str">
            <v>DTPC_OPTS</v>
          </cell>
          <cell r="D66">
            <v>135</v>
          </cell>
          <cell r="E66">
            <v>310</v>
          </cell>
          <cell r="F66">
            <v>139</v>
          </cell>
          <cell r="G66">
            <v>69.489999999999995</v>
          </cell>
        </row>
        <row r="67">
          <cell r="A67" t="str">
            <v>174224-B21</v>
          </cell>
          <cell r="B67" t="str">
            <v>128MBSDRAM133DIMMALL</v>
          </cell>
          <cell r="C67" t="str">
            <v>DTPC_OPTS</v>
          </cell>
          <cell r="D67">
            <v>270</v>
          </cell>
          <cell r="E67">
            <v>619</v>
          </cell>
          <cell r="F67">
            <v>278</v>
          </cell>
          <cell r="G67">
            <v>133.22</v>
          </cell>
        </row>
        <row r="68">
          <cell r="A68" t="str">
            <v>174225-B21</v>
          </cell>
          <cell r="B68" t="str">
            <v>256MBSDRAM133DIMMALL</v>
          </cell>
          <cell r="C68" t="str">
            <v>DTPC_OPTS</v>
          </cell>
          <cell r="D68">
            <v>605</v>
          </cell>
          <cell r="E68">
            <v>1388</v>
          </cell>
          <cell r="F68">
            <v>623</v>
          </cell>
          <cell r="G68">
            <v>283.82</v>
          </cell>
        </row>
        <row r="69">
          <cell r="A69" t="str">
            <v>174231-B21</v>
          </cell>
          <cell r="B69" t="str">
            <v>64MBSDRAM133-1/1ALL</v>
          </cell>
          <cell r="C69" t="str">
            <v>DTPC_OPTS</v>
          </cell>
          <cell r="D69">
            <v>128</v>
          </cell>
          <cell r="E69">
            <v>294</v>
          </cell>
          <cell r="F69">
            <v>132</v>
          </cell>
          <cell r="G69">
            <v>65.760000000000005</v>
          </cell>
        </row>
        <row r="70">
          <cell r="A70" t="str">
            <v>174232-B21</v>
          </cell>
          <cell r="B70" t="str">
            <v>128MBSDRAM133-1/1ALL</v>
          </cell>
          <cell r="C70" t="str">
            <v>DTPC_OPTS</v>
          </cell>
          <cell r="D70">
            <v>257</v>
          </cell>
          <cell r="E70">
            <v>590</v>
          </cell>
          <cell r="F70">
            <v>265</v>
          </cell>
          <cell r="G70">
            <v>129.49</v>
          </cell>
        </row>
        <row r="71">
          <cell r="A71" t="str">
            <v>174233-B21</v>
          </cell>
          <cell r="B71" t="str">
            <v>256MBSDRAM133-1/1ALL</v>
          </cell>
          <cell r="C71" t="str">
            <v>DTPC_OPTS</v>
          </cell>
          <cell r="D71">
            <v>575</v>
          </cell>
          <cell r="E71">
            <v>1319</v>
          </cell>
          <cell r="F71">
            <v>592</v>
          </cell>
          <cell r="G71">
            <v>280.08999999999997</v>
          </cell>
        </row>
        <row r="72">
          <cell r="A72" t="str">
            <v>176273-021</v>
          </cell>
          <cell r="B72" t="str">
            <v>10.0HDD100/72QuietEURO</v>
          </cell>
          <cell r="C72" t="str">
            <v>DTPC_OPTS</v>
          </cell>
          <cell r="D72">
            <v>160</v>
          </cell>
          <cell r="E72">
            <v>367</v>
          </cell>
          <cell r="F72">
            <v>165</v>
          </cell>
          <cell r="G72">
            <v>95</v>
          </cell>
        </row>
        <row r="73">
          <cell r="A73" t="str">
            <v>176274-021</v>
          </cell>
          <cell r="B73" t="str">
            <v>15.0HDD100/72QuietEURO</v>
          </cell>
          <cell r="C73" t="str">
            <v>DTPC_OPTS</v>
          </cell>
          <cell r="D73">
            <v>180</v>
          </cell>
          <cell r="E73">
            <v>413</v>
          </cell>
          <cell r="F73">
            <v>185</v>
          </cell>
          <cell r="G73">
            <v>113</v>
          </cell>
        </row>
        <row r="74">
          <cell r="A74" t="str">
            <v>176275-021</v>
          </cell>
          <cell r="B74" t="str">
            <v>20.0GB HDD Ultra DMA100 (7200rpm) Quiet Drive Kit EURO</v>
          </cell>
          <cell r="C74" t="str">
            <v>DTPC_OPTS</v>
          </cell>
          <cell r="D74">
            <v>230</v>
          </cell>
          <cell r="E74">
            <v>528</v>
          </cell>
          <cell r="F74">
            <v>237</v>
          </cell>
          <cell r="G74">
            <v>129</v>
          </cell>
        </row>
        <row r="75">
          <cell r="A75" t="str">
            <v>178252-B21</v>
          </cell>
          <cell r="B75" t="str">
            <v>30.0HDD100/72EURO</v>
          </cell>
          <cell r="C75" t="str">
            <v>DTPC_OPTS</v>
          </cell>
          <cell r="D75">
            <v>250</v>
          </cell>
          <cell r="E75">
            <v>573</v>
          </cell>
          <cell r="F75">
            <v>258</v>
          </cell>
          <cell r="G75">
            <v>147</v>
          </cell>
        </row>
        <row r="76">
          <cell r="A76" t="str">
            <v>187749-001</v>
          </cell>
          <cell r="B76" t="str">
            <v>Compaq Plug and Play SCSI Controller</v>
          </cell>
          <cell r="C76" t="str">
            <v>DTPC_OPTS</v>
          </cell>
          <cell r="D76">
            <v>100</v>
          </cell>
          <cell r="E76">
            <v>186</v>
          </cell>
          <cell r="F76">
            <v>103</v>
          </cell>
          <cell r="G76">
            <v>77.09</v>
          </cell>
        </row>
        <row r="77">
          <cell r="A77" t="str">
            <v>189998-B21</v>
          </cell>
          <cell r="B77" t="str">
            <v>nVidiaTNT2PRO4XAGPALL</v>
          </cell>
          <cell r="C77" t="str">
            <v>DTPC_OPTS</v>
          </cell>
          <cell r="D77">
            <v>120</v>
          </cell>
          <cell r="E77">
            <v>276</v>
          </cell>
          <cell r="F77">
            <v>124</v>
          </cell>
          <cell r="G77">
            <v>52.42</v>
          </cell>
        </row>
        <row r="78">
          <cell r="A78" t="str">
            <v>205248-001</v>
          </cell>
          <cell r="B78" t="str">
            <v>eXpress 5 US</v>
          </cell>
          <cell r="C78" t="str">
            <v>DTPC_OPTS</v>
          </cell>
          <cell r="D78">
            <v>232</v>
          </cell>
          <cell r="E78">
            <v>489</v>
          </cell>
          <cell r="F78">
            <v>239</v>
          </cell>
          <cell r="G78">
            <v>143.94</v>
          </cell>
        </row>
        <row r="79">
          <cell r="A79" t="str">
            <v>205248-002</v>
          </cell>
          <cell r="B79" t="str">
            <v>eXpress 10 US</v>
          </cell>
          <cell r="C79" t="str">
            <v>DTPC_OPTS</v>
          </cell>
          <cell r="D79">
            <v>414</v>
          </cell>
          <cell r="E79">
            <v>872</v>
          </cell>
          <cell r="F79">
            <v>426</v>
          </cell>
          <cell r="G79">
            <v>243.94</v>
          </cell>
        </row>
        <row r="80">
          <cell r="A80" t="str">
            <v>205248-003</v>
          </cell>
          <cell r="B80" t="str">
            <v>eXpress 25 US</v>
          </cell>
          <cell r="C80" t="str">
            <v>DTPC_OPTS</v>
          </cell>
          <cell r="D80">
            <v>905</v>
          </cell>
          <cell r="E80">
            <v>1907</v>
          </cell>
          <cell r="F80">
            <v>932</v>
          </cell>
          <cell r="G80">
            <v>513.94000000000005</v>
          </cell>
        </row>
        <row r="81">
          <cell r="A81" t="str">
            <v>205248-004</v>
          </cell>
          <cell r="B81" t="str">
            <v>eXpress 50 US</v>
          </cell>
          <cell r="C81" t="str">
            <v>DTPC_OPTS</v>
          </cell>
          <cell r="D81">
            <v>1542</v>
          </cell>
          <cell r="E81">
            <v>3249</v>
          </cell>
          <cell r="F81">
            <v>1588</v>
          </cell>
          <cell r="G81">
            <v>863.94</v>
          </cell>
        </row>
        <row r="82">
          <cell r="A82" t="str">
            <v>205248-005</v>
          </cell>
          <cell r="B82" t="str">
            <v>eXpress 100 US</v>
          </cell>
          <cell r="C82" t="str">
            <v>DTPC_OPTS</v>
          </cell>
          <cell r="D82">
            <v>2998</v>
          </cell>
          <cell r="E82">
            <v>6315</v>
          </cell>
          <cell r="F82">
            <v>3088</v>
          </cell>
          <cell r="G82">
            <v>1663.94</v>
          </cell>
        </row>
        <row r="83">
          <cell r="A83" t="str">
            <v>205248-006</v>
          </cell>
          <cell r="B83" t="str">
            <v>eXpress 250 US</v>
          </cell>
          <cell r="C83" t="str">
            <v>DTPC_OPTS</v>
          </cell>
          <cell r="D83">
            <v>7275</v>
          </cell>
          <cell r="E83">
            <v>15326</v>
          </cell>
          <cell r="F83">
            <v>7493</v>
          </cell>
          <cell r="G83">
            <v>4013.94</v>
          </cell>
        </row>
        <row r="84">
          <cell r="A84" t="str">
            <v>205248-007</v>
          </cell>
          <cell r="B84" t="str">
            <v>eXpress 500 US</v>
          </cell>
          <cell r="C84" t="str">
            <v>DTPC_OPTS</v>
          </cell>
          <cell r="D84">
            <v>14100</v>
          </cell>
          <cell r="E84">
            <v>29705</v>
          </cell>
          <cell r="F84">
            <v>14523</v>
          </cell>
          <cell r="G84">
            <v>7763.94</v>
          </cell>
        </row>
        <row r="85">
          <cell r="A85" t="str">
            <v>205248-008</v>
          </cell>
          <cell r="B85" t="str">
            <v>eXpress 1000 US</v>
          </cell>
          <cell r="C85" t="str">
            <v>DTPC_OPTS</v>
          </cell>
          <cell r="D85">
            <v>27295</v>
          </cell>
          <cell r="E85">
            <v>57503</v>
          </cell>
          <cell r="F85">
            <v>28114</v>
          </cell>
          <cell r="G85">
            <v>15013.94</v>
          </cell>
        </row>
        <row r="86">
          <cell r="A86" t="str">
            <v>205248-009</v>
          </cell>
          <cell r="B86" t="str">
            <v>eXpress Upg Prot 5 US</v>
          </cell>
          <cell r="C86" t="str">
            <v>DTPC_OPTS</v>
          </cell>
          <cell r="D86">
            <v>59</v>
          </cell>
          <cell r="E86">
            <v>125</v>
          </cell>
          <cell r="F86">
            <v>61</v>
          </cell>
          <cell r="G86">
            <v>48.94</v>
          </cell>
        </row>
        <row r="87">
          <cell r="A87" t="str">
            <v>205248-010</v>
          </cell>
          <cell r="B87" t="str">
            <v>eXpress Upg Prot 10 AUST</v>
          </cell>
          <cell r="C87" t="str">
            <v>DTPC_OPTS</v>
          </cell>
          <cell r="D87">
            <v>105</v>
          </cell>
          <cell r="E87">
            <v>233</v>
          </cell>
          <cell r="F87">
            <v>108</v>
          </cell>
          <cell r="G87">
            <v>73.94</v>
          </cell>
        </row>
        <row r="88">
          <cell r="A88" t="str">
            <v>205248-011</v>
          </cell>
          <cell r="B88" t="str">
            <v>eXpress Upg Prot 25 AUST</v>
          </cell>
          <cell r="C88" t="str">
            <v>DTPC_OPTS</v>
          </cell>
          <cell r="D88">
            <v>228</v>
          </cell>
          <cell r="E88">
            <v>503</v>
          </cell>
          <cell r="F88">
            <v>235</v>
          </cell>
          <cell r="G88">
            <v>141.44</v>
          </cell>
        </row>
        <row r="89">
          <cell r="A89" t="str">
            <v>205248-012</v>
          </cell>
          <cell r="B89" t="str">
            <v>eXpress Upg Prot 50 AUST</v>
          </cell>
          <cell r="C89" t="str">
            <v>DTPC_OPTS</v>
          </cell>
          <cell r="D89">
            <v>387</v>
          </cell>
          <cell r="E89">
            <v>855</v>
          </cell>
          <cell r="F89">
            <v>399</v>
          </cell>
          <cell r="G89">
            <v>228.94</v>
          </cell>
        </row>
        <row r="90">
          <cell r="A90" t="str">
            <v>205248-013</v>
          </cell>
          <cell r="B90" t="str">
            <v>eXpress Upg Prot 100 AUST</v>
          </cell>
          <cell r="C90" t="str">
            <v>DTPC_OPTS</v>
          </cell>
          <cell r="D90">
            <v>751</v>
          </cell>
          <cell r="E90">
            <v>1659</v>
          </cell>
          <cell r="F90">
            <v>774</v>
          </cell>
          <cell r="G90">
            <v>428.94</v>
          </cell>
        </row>
        <row r="91">
          <cell r="A91" t="str">
            <v>205248-014</v>
          </cell>
          <cell r="B91" t="str">
            <v>eXpress Upg Prot 250 AUST</v>
          </cell>
          <cell r="C91" t="str">
            <v>DTPC_OPTS</v>
          </cell>
          <cell r="D91">
            <v>1820</v>
          </cell>
          <cell r="E91">
            <v>4017</v>
          </cell>
          <cell r="F91">
            <v>1875</v>
          </cell>
          <cell r="G91">
            <v>1016.44</v>
          </cell>
        </row>
        <row r="92">
          <cell r="A92" t="str">
            <v>205248-015</v>
          </cell>
          <cell r="B92" t="str">
            <v>eXpress Upg Prot 500 AUST</v>
          </cell>
          <cell r="C92" t="str">
            <v>DTPC_OPTS</v>
          </cell>
          <cell r="D92">
            <v>3526</v>
          </cell>
          <cell r="E92">
            <v>7784</v>
          </cell>
          <cell r="F92">
            <v>3632</v>
          </cell>
          <cell r="G92">
            <v>1953.94</v>
          </cell>
        </row>
        <row r="93">
          <cell r="A93" t="str">
            <v>205248-016</v>
          </cell>
          <cell r="B93" t="str">
            <v>eXpress Upg Prot 1000AUST</v>
          </cell>
          <cell r="C93" t="str">
            <v>DTPC_OPTS</v>
          </cell>
          <cell r="D93">
            <v>6825</v>
          </cell>
          <cell r="E93">
            <v>15068</v>
          </cell>
          <cell r="F93">
            <v>7030</v>
          </cell>
          <cell r="G93">
            <v>3766.44</v>
          </cell>
        </row>
        <row r="94">
          <cell r="A94" t="str">
            <v>205249-001</v>
          </cell>
          <cell r="B94" t="str">
            <v>PC Trans Pro Upg 5 US</v>
          </cell>
          <cell r="C94" t="str">
            <v>DTPC_OPTS</v>
          </cell>
          <cell r="D94">
            <v>114</v>
          </cell>
          <cell r="E94">
            <v>241</v>
          </cell>
          <cell r="F94">
            <v>117</v>
          </cell>
          <cell r="G94">
            <v>78.94</v>
          </cell>
        </row>
        <row r="95">
          <cell r="A95" t="str">
            <v>205249-002</v>
          </cell>
          <cell r="B95" t="str">
            <v>PC Trans Pro Upg 10 US</v>
          </cell>
          <cell r="C95" t="str">
            <v>DTPC_OPTS</v>
          </cell>
          <cell r="D95">
            <v>168</v>
          </cell>
          <cell r="E95">
            <v>354</v>
          </cell>
          <cell r="F95">
            <v>173</v>
          </cell>
          <cell r="G95">
            <v>108.94</v>
          </cell>
        </row>
        <row r="96">
          <cell r="A96" t="str">
            <v>205249-003</v>
          </cell>
          <cell r="B96" t="str">
            <v>PC Trans Pro Upg 25 US</v>
          </cell>
          <cell r="C96" t="str">
            <v>DTPC_OPTS</v>
          </cell>
          <cell r="D96">
            <v>268</v>
          </cell>
          <cell r="E96">
            <v>565</v>
          </cell>
          <cell r="F96">
            <v>276</v>
          </cell>
          <cell r="G96">
            <v>163.94</v>
          </cell>
        </row>
        <row r="97">
          <cell r="A97" t="str">
            <v>205249-004</v>
          </cell>
          <cell r="B97" t="str">
            <v>PC Trans Pro Upg 50 US</v>
          </cell>
          <cell r="C97" t="str">
            <v>DTPC_OPTS</v>
          </cell>
          <cell r="D97">
            <v>382</v>
          </cell>
          <cell r="E97">
            <v>804</v>
          </cell>
          <cell r="F97">
            <v>393</v>
          </cell>
          <cell r="G97">
            <v>226.44</v>
          </cell>
        </row>
        <row r="98">
          <cell r="A98" t="str">
            <v>205249-005</v>
          </cell>
          <cell r="B98" t="str">
            <v>PC Trans Pro Upg 100 US</v>
          </cell>
          <cell r="C98" t="str">
            <v>DTPC_OPTS</v>
          </cell>
          <cell r="D98">
            <v>746</v>
          </cell>
          <cell r="E98">
            <v>1572</v>
          </cell>
          <cell r="F98">
            <v>768</v>
          </cell>
          <cell r="G98">
            <v>426.44</v>
          </cell>
        </row>
        <row r="99">
          <cell r="A99" t="str">
            <v>205249-006</v>
          </cell>
          <cell r="B99" t="str">
            <v>PC Trans Pro Upg 250 US</v>
          </cell>
          <cell r="C99" t="str">
            <v>DTPC_OPTS</v>
          </cell>
          <cell r="D99">
            <v>1815</v>
          </cell>
          <cell r="E99">
            <v>3824</v>
          </cell>
          <cell r="F99">
            <v>1869</v>
          </cell>
          <cell r="G99">
            <v>1013.94</v>
          </cell>
        </row>
        <row r="100">
          <cell r="A100" t="str">
            <v>205249-007</v>
          </cell>
          <cell r="B100" t="str">
            <v>PC Trans Pro Upg 500 US</v>
          </cell>
          <cell r="C100" t="str">
            <v>DTPC_OPTS</v>
          </cell>
          <cell r="D100">
            <v>3526</v>
          </cell>
          <cell r="E100">
            <v>7428</v>
          </cell>
          <cell r="F100">
            <v>3632</v>
          </cell>
          <cell r="G100">
            <v>1953.94</v>
          </cell>
        </row>
        <row r="101">
          <cell r="A101" t="str">
            <v>205249-008</v>
          </cell>
          <cell r="B101" t="str">
            <v>PC Trans Pro Upg 1000US</v>
          </cell>
          <cell r="C101" t="str">
            <v>DTPC_OPTS</v>
          </cell>
          <cell r="D101">
            <v>6820</v>
          </cell>
          <cell r="E101">
            <v>14368</v>
          </cell>
          <cell r="F101">
            <v>7025</v>
          </cell>
          <cell r="G101">
            <v>3763.94</v>
          </cell>
        </row>
        <row r="102">
          <cell r="A102" t="str">
            <v>205249-009</v>
          </cell>
          <cell r="B102" t="str">
            <v>PC Trans UpgProt 5 US</v>
          </cell>
          <cell r="C102" t="str">
            <v>DTPC_OPTS</v>
          </cell>
          <cell r="D102">
            <v>55</v>
          </cell>
          <cell r="E102">
            <v>115</v>
          </cell>
          <cell r="F102">
            <v>57</v>
          </cell>
          <cell r="G102">
            <v>46.44</v>
          </cell>
        </row>
        <row r="103">
          <cell r="A103" t="str">
            <v>205249-010</v>
          </cell>
          <cell r="B103" t="str">
            <v>PC Trans UpgProt 10 AUST</v>
          </cell>
          <cell r="C103" t="str">
            <v>DTPC_OPTS</v>
          </cell>
          <cell r="D103">
            <v>82</v>
          </cell>
          <cell r="E103">
            <v>182</v>
          </cell>
          <cell r="F103">
            <v>84</v>
          </cell>
          <cell r="G103">
            <v>61.44</v>
          </cell>
        </row>
        <row r="104">
          <cell r="A104" t="str">
            <v>205249-011</v>
          </cell>
          <cell r="B104" t="str">
            <v>PC Trans UpgProt 25 AUST</v>
          </cell>
          <cell r="C104" t="str">
            <v>DTPC_OPTS</v>
          </cell>
          <cell r="D104">
            <v>137</v>
          </cell>
          <cell r="E104">
            <v>303</v>
          </cell>
          <cell r="F104">
            <v>141</v>
          </cell>
          <cell r="G104">
            <v>91.44</v>
          </cell>
        </row>
        <row r="105">
          <cell r="A105" t="str">
            <v>205249-012</v>
          </cell>
          <cell r="B105" t="str">
            <v>PC Trans UpgProt 50 AUST</v>
          </cell>
          <cell r="C105" t="str">
            <v>DTPC_OPTS</v>
          </cell>
          <cell r="D105">
            <v>191</v>
          </cell>
          <cell r="E105">
            <v>422</v>
          </cell>
          <cell r="F105">
            <v>197</v>
          </cell>
          <cell r="G105">
            <v>121.44</v>
          </cell>
        </row>
        <row r="106">
          <cell r="A106" t="str">
            <v>205249-013</v>
          </cell>
          <cell r="B106" t="str">
            <v>PC Trans UpgProt 100 AUST</v>
          </cell>
          <cell r="C106" t="str">
            <v>DTPC_OPTS</v>
          </cell>
          <cell r="D106">
            <v>373</v>
          </cell>
          <cell r="E106">
            <v>823</v>
          </cell>
          <cell r="F106">
            <v>384</v>
          </cell>
          <cell r="G106">
            <v>221.44</v>
          </cell>
        </row>
        <row r="107">
          <cell r="A107" t="str">
            <v>205249-014</v>
          </cell>
          <cell r="B107" t="str">
            <v>PC Trans UpgProt 250 AUST</v>
          </cell>
          <cell r="C107" t="str">
            <v>DTPC_OPTS</v>
          </cell>
          <cell r="D107">
            <v>905</v>
          </cell>
          <cell r="E107">
            <v>1999</v>
          </cell>
          <cell r="F107">
            <v>932</v>
          </cell>
          <cell r="G107">
            <v>513.94000000000005</v>
          </cell>
        </row>
        <row r="108">
          <cell r="A108" t="str">
            <v>205249-015</v>
          </cell>
          <cell r="B108" t="str">
            <v>PC Trans UpgProt 500 AUST</v>
          </cell>
          <cell r="C108" t="str">
            <v>DTPC_OPTS</v>
          </cell>
          <cell r="D108">
            <v>1761</v>
          </cell>
          <cell r="E108">
            <v>3888</v>
          </cell>
          <cell r="F108">
            <v>1814</v>
          </cell>
          <cell r="G108">
            <v>983.94</v>
          </cell>
        </row>
        <row r="109">
          <cell r="A109" t="str">
            <v>205249-016</v>
          </cell>
          <cell r="B109" t="str">
            <v>PC Trans UpgProt 1000AUST</v>
          </cell>
          <cell r="C109" t="str">
            <v>DTPC_OPTS</v>
          </cell>
          <cell r="D109">
            <v>3408</v>
          </cell>
          <cell r="E109">
            <v>7524</v>
          </cell>
          <cell r="F109">
            <v>3510</v>
          </cell>
          <cell r="G109">
            <v>1888.94</v>
          </cell>
        </row>
        <row r="110">
          <cell r="A110" t="str">
            <v>242805-B21</v>
          </cell>
          <cell r="B110" t="str">
            <v>64-MB SDRAM DIMM 83MHz</v>
          </cell>
          <cell r="C110" t="str">
            <v>DTPC_OPTS</v>
          </cell>
          <cell r="D110">
            <v>160</v>
          </cell>
          <cell r="E110">
            <v>322</v>
          </cell>
          <cell r="F110">
            <v>165</v>
          </cell>
          <cell r="G110">
            <v>67.81</v>
          </cell>
        </row>
        <row r="111">
          <cell r="A111" t="str">
            <v>243013-002</v>
          </cell>
          <cell r="B111" t="str">
            <v>32-MB Memory Kit (2x16MB, EDO DRAM, 60ns, SIMM)</v>
          </cell>
          <cell r="C111" t="str">
            <v>DTPC_OPTS</v>
          </cell>
          <cell r="D111">
            <v>95</v>
          </cell>
          <cell r="E111">
            <v>176</v>
          </cell>
          <cell r="F111">
            <v>98</v>
          </cell>
          <cell r="G111">
            <v>66</v>
          </cell>
        </row>
        <row r="112">
          <cell r="A112" t="str">
            <v>243014-002</v>
          </cell>
          <cell r="B112" t="str">
            <v>64-MB Memory Kit (2x32MB, EDO DRAM, 60ns, SIMM)</v>
          </cell>
          <cell r="C112" t="str">
            <v>DTPC_OPTS</v>
          </cell>
          <cell r="D112">
            <v>163</v>
          </cell>
          <cell r="E112">
            <v>303</v>
          </cell>
          <cell r="F112">
            <v>168</v>
          </cell>
          <cell r="G112">
            <v>120.22</v>
          </cell>
        </row>
        <row r="113">
          <cell r="A113" t="str">
            <v>269192-B22</v>
          </cell>
          <cell r="B113" t="str">
            <v>CPQ 3 button mouse (Opal) ALL</v>
          </cell>
          <cell r="C113" t="str">
            <v>DTPC_OPTS</v>
          </cell>
          <cell r="D113">
            <v>31</v>
          </cell>
          <cell r="E113">
            <v>62</v>
          </cell>
          <cell r="F113">
            <v>32</v>
          </cell>
          <cell r="G113">
            <v>22</v>
          </cell>
        </row>
        <row r="114">
          <cell r="A114" t="str">
            <v>270812-B21</v>
          </cell>
          <cell r="B114" t="str">
            <v>128-MB SDRAM DIMM 83MHz</v>
          </cell>
          <cell r="C114" t="str">
            <v>DTPC_OPTS</v>
          </cell>
          <cell r="D114">
            <v>300</v>
          </cell>
          <cell r="E114">
            <v>604</v>
          </cell>
          <cell r="F114">
            <v>309</v>
          </cell>
          <cell r="G114">
            <v>131.16999999999999</v>
          </cell>
        </row>
        <row r="115">
          <cell r="A115" t="str">
            <v>270830-B21</v>
          </cell>
          <cell r="B115" t="str">
            <v>1-MB SGRAM for S3V2</v>
          </cell>
          <cell r="C115" t="str">
            <v>DTPC_OPTS</v>
          </cell>
          <cell r="D115">
            <v>30</v>
          </cell>
          <cell r="E115">
            <v>57</v>
          </cell>
          <cell r="F115">
            <v>31</v>
          </cell>
          <cell r="G115">
            <v>18.11</v>
          </cell>
        </row>
        <row r="116">
          <cell r="A116" t="str">
            <v>270842-B21</v>
          </cell>
          <cell r="B116" t="str">
            <v>64MB SDRAM DIMM 66MHz CL2 ECC</v>
          </cell>
          <cell r="C116" t="str">
            <v>DTPC_OPTS</v>
          </cell>
          <cell r="D116">
            <v>190</v>
          </cell>
          <cell r="E116">
            <v>383</v>
          </cell>
          <cell r="F116">
            <v>196</v>
          </cell>
          <cell r="G116">
            <v>88.45</v>
          </cell>
        </row>
        <row r="117">
          <cell r="A117" t="str">
            <v>270843-B21</v>
          </cell>
          <cell r="B117" t="str">
            <v>128MB SDRAM DIMM 66MHz CL2 ECC</v>
          </cell>
          <cell r="C117" t="str">
            <v>DTPC_OPTS</v>
          </cell>
          <cell r="D117">
            <v>340</v>
          </cell>
          <cell r="E117">
            <v>685</v>
          </cell>
          <cell r="F117">
            <v>350</v>
          </cell>
          <cell r="G117">
            <v>172.44</v>
          </cell>
        </row>
        <row r="118">
          <cell r="A118" t="str">
            <v>271436-001</v>
          </cell>
          <cell r="B118" t="str">
            <v>512 Cache</v>
          </cell>
          <cell r="C118" t="str">
            <v>DTPC_OPTS</v>
          </cell>
          <cell r="D118">
            <v>23</v>
          </cell>
          <cell r="E118">
            <v>48</v>
          </cell>
          <cell r="F118">
            <v>24</v>
          </cell>
          <cell r="G118">
            <v>17</v>
          </cell>
        </row>
        <row r="119">
          <cell r="A119" t="str">
            <v>278797-B21</v>
          </cell>
          <cell r="B119" t="str">
            <v>256-KB L2 Cache for P55C</v>
          </cell>
          <cell r="C119" t="str">
            <v>DTPC_OPTS</v>
          </cell>
          <cell r="D119">
            <v>20</v>
          </cell>
          <cell r="E119">
            <v>37</v>
          </cell>
          <cell r="F119">
            <v>21</v>
          </cell>
          <cell r="G119">
            <v>13.11</v>
          </cell>
        </row>
        <row r="120">
          <cell r="A120" t="str">
            <v>286240-001</v>
          </cell>
          <cell r="B120" t="str">
            <v>2MB to 4MB SG VRAM</v>
          </cell>
          <cell r="C120" t="str">
            <v>DTPC_OPTS</v>
          </cell>
          <cell r="D120">
            <v>41</v>
          </cell>
          <cell r="E120">
            <v>82</v>
          </cell>
          <cell r="F120">
            <v>42</v>
          </cell>
          <cell r="G120">
            <v>24</v>
          </cell>
        </row>
        <row r="121">
          <cell r="A121" t="str">
            <v>294145-B21</v>
          </cell>
          <cell r="B121" t="str">
            <v>MPEG1 Video Card ALL</v>
          </cell>
          <cell r="C121" t="str">
            <v>DTPC_OPTS</v>
          </cell>
          <cell r="D121">
            <v>220</v>
          </cell>
          <cell r="E121">
            <v>443</v>
          </cell>
          <cell r="F121">
            <v>227</v>
          </cell>
          <cell r="G121">
            <v>174.45</v>
          </cell>
        </row>
        <row r="122">
          <cell r="A122" t="str">
            <v>294162-B21</v>
          </cell>
          <cell r="B122" t="str">
            <v>Ultra-ATA 80-pin Cable Kit</v>
          </cell>
          <cell r="C122" t="str">
            <v>DTPC_OPTS</v>
          </cell>
          <cell r="D122">
            <v>20</v>
          </cell>
          <cell r="E122">
            <v>40</v>
          </cell>
          <cell r="F122">
            <v>21</v>
          </cell>
          <cell r="G122">
            <v>13.53</v>
          </cell>
        </row>
        <row r="123">
          <cell r="A123" t="str">
            <v>294216-B21</v>
          </cell>
          <cell r="B123" t="str">
            <v>KIT: 32MB SDRAM DIMM 100MHz ALL</v>
          </cell>
          <cell r="C123" t="str">
            <v>DTPC_OPTS</v>
          </cell>
          <cell r="D123">
            <v>90</v>
          </cell>
          <cell r="E123">
            <v>181</v>
          </cell>
          <cell r="F123">
            <v>93</v>
          </cell>
          <cell r="G123">
            <v>40.35</v>
          </cell>
        </row>
        <row r="124">
          <cell r="A124" t="str">
            <v>294217-B21</v>
          </cell>
          <cell r="B124" t="str">
            <v>KIT: 32MB SDRAM 100MHz ECC ALL</v>
          </cell>
          <cell r="C124" t="str">
            <v>DTPC_OPTS</v>
          </cell>
          <cell r="D124">
            <v>105</v>
          </cell>
          <cell r="E124">
            <v>212</v>
          </cell>
          <cell r="F124">
            <v>108</v>
          </cell>
          <cell r="G124">
            <v>77.930000000000007</v>
          </cell>
        </row>
        <row r="125">
          <cell r="A125" t="str">
            <v>294218-B21</v>
          </cell>
          <cell r="B125" t="str">
            <v>KIT: 64MB SDRAM DIMM 100MHz ALL</v>
          </cell>
          <cell r="C125" t="str">
            <v>DTPC_OPTS</v>
          </cell>
          <cell r="D125">
            <v>128</v>
          </cell>
          <cell r="E125">
            <v>258</v>
          </cell>
          <cell r="F125">
            <v>132</v>
          </cell>
          <cell r="G125">
            <v>64.61</v>
          </cell>
        </row>
        <row r="126">
          <cell r="A126" t="str">
            <v>294219-B21</v>
          </cell>
          <cell r="B126" t="str">
            <v>KIT: 64MB SDRAM 100MHz ECC ALL</v>
          </cell>
          <cell r="C126" t="str">
            <v>DTPC_OPTS</v>
          </cell>
          <cell r="D126">
            <v>157</v>
          </cell>
          <cell r="E126">
            <v>316</v>
          </cell>
          <cell r="F126">
            <v>162</v>
          </cell>
          <cell r="G126">
            <v>85.24</v>
          </cell>
        </row>
        <row r="127">
          <cell r="A127" t="str">
            <v>294227-B21</v>
          </cell>
          <cell r="B127" t="str">
            <v>SGRAM100MHz 4MB Upgr. ALL</v>
          </cell>
          <cell r="C127" t="str">
            <v>DTPC_OPTS</v>
          </cell>
          <cell r="D127">
            <v>45</v>
          </cell>
          <cell r="E127">
            <v>90</v>
          </cell>
          <cell r="F127">
            <v>46</v>
          </cell>
          <cell r="G127">
            <v>31.09</v>
          </cell>
        </row>
        <row r="128">
          <cell r="A128" t="str">
            <v>294243-B21</v>
          </cell>
          <cell r="B128" t="str">
            <v>Travan5 10/20GB Tape Drive ALL</v>
          </cell>
          <cell r="C128" t="str">
            <v>DTPC_OPTS</v>
          </cell>
          <cell r="D128">
            <v>240</v>
          </cell>
          <cell r="E128">
            <v>483</v>
          </cell>
          <cell r="F128">
            <v>247</v>
          </cell>
          <cell r="G128">
            <v>170.98</v>
          </cell>
        </row>
        <row r="129">
          <cell r="A129" t="str">
            <v>294293-B21</v>
          </cell>
          <cell r="B129" t="str">
            <v>I / O Board New All</v>
          </cell>
          <cell r="C129" t="str">
            <v>DTPC_OPTS</v>
          </cell>
          <cell r="D129">
            <v>29</v>
          </cell>
          <cell r="E129">
            <v>58</v>
          </cell>
          <cell r="F129">
            <v>30</v>
          </cell>
          <cell r="G129">
            <v>25.07</v>
          </cell>
        </row>
        <row r="130">
          <cell r="A130" t="str">
            <v>294308-B21</v>
          </cell>
          <cell r="B130" t="str">
            <v>Matrox Mill G200 AGP ALL</v>
          </cell>
          <cell r="C130" t="str">
            <v>DTPC_OPTS</v>
          </cell>
          <cell r="D130">
            <v>120</v>
          </cell>
          <cell r="E130">
            <v>242</v>
          </cell>
          <cell r="F130">
            <v>124</v>
          </cell>
          <cell r="G130">
            <v>92.85</v>
          </cell>
        </row>
        <row r="131">
          <cell r="A131" t="str">
            <v>294311-B21</v>
          </cell>
          <cell r="B131" t="str">
            <v>UW SCSI Ctrl ALL</v>
          </cell>
          <cell r="C131" t="str">
            <v>DTPC_OPTS</v>
          </cell>
          <cell r="D131">
            <v>170</v>
          </cell>
          <cell r="E131">
            <v>338</v>
          </cell>
          <cell r="F131">
            <v>175</v>
          </cell>
          <cell r="G131">
            <v>102.95</v>
          </cell>
        </row>
        <row r="132">
          <cell r="A132" t="str">
            <v>294358-B21</v>
          </cell>
          <cell r="B132" t="str">
            <v>Slim CD-ROM 24X IDE ALL</v>
          </cell>
          <cell r="C132" t="str">
            <v>DTPC_OPTS</v>
          </cell>
          <cell r="D132">
            <v>85</v>
          </cell>
          <cell r="E132">
            <v>171</v>
          </cell>
          <cell r="F132">
            <v>88</v>
          </cell>
          <cell r="G132">
            <v>61.1</v>
          </cell>
        </row>
        <row r="133">
          <cell r="A133" t="str">
            <v>294360-B21</v>
          </cell>
          <cell r="B133" t="str">
            <v>UN SCSI Cable Kit ALL</v>
          </cell>
          <cell r="C133" t="str">
            <v>DTPC_OPTS</v>
          </cell>
          <cell r="D133">
            <v>20</v>
          </cell>
          <cell r="E133">
            <v>40</v>
          </cell>
          <cell r="F133">
            <v>21</v>
          </cell>
          <cell r="G133">
            <v>12.88</v>
          </cell>
        </row>
        <row r="134">
          <cell r="A134" t="str">
            <v>294372-022</v>
          </cell>
          <cell r="B134" t="str">
            <v>Premier Sound Speakers EURO</v>
          </cell>
          <cell r="C134" t="str">
            <v>DTPC_OPTS</v>
          </cell>
          <cell r="D134">
            <v>40</v>
          </cell>
          <cell r="E134">
            <v>80</v>
          </cell>
          <cell r="F134">
            <v>41</v>
          </cell>
          <cell r="G134">
            <v>27.03</v>
          </cell>
        </row>
        <row r="135">
          <cell r="A135" t="str">
            <v>294402-B21</v>
          </cell>
          <cell r="B135" t="str">
            <v>Internal Zip100 Drive</v>
          </cell>
          <cell r="C135" t="str">
            <v>DTPC_OPTS</v>
          </cell>
          <cell r="D135">
            <v>70</v>
          </cell>
          <cell r="E135">
            <v>141</v>
          </cell>
          <cell r="F135">
            <v>72</v>
          </cell>
          <cell r="G135">
            <v>82.74</v>
          </cell>
        </row>
        <row r="136">
          <cell r="A136" t="str">
            <v>294407-B21</v>
          </cell>
          <cell r="B136" t="str">
            <v>8x/4x/32x CD-RW ALL</v>
          </cell>
          <cell r="C136" t="str">
            <v>DTPC_OPTS</v>
          </cell>
          <cell r="D136">
            <v>225</v>
          </cell>
          <cell r="E136">
            <v>454</v>
          </cell>
          <cell r="F136">
            <v>232</v>
          </cell>
          <cell r="G136">
            <v>128.13999999999999</v>
          </cell>
        </row>
        <row r="137">
          <cell r="A137" t="str">
            <v>294414-B21</v>
          </cell>
          <cell r="B137" t="str">
            <v>10x DVD-ROM ALL</v>
          </cell>
          <cell r="C137" t="str">
            <v>DTPC_OPTS</v>
          </cell>
          <cell r="D137">
            <v>135</v>
          </cell>
          <cell r="E137">
            <v>284</v>
          </cell>
          <cell r="F137">
            <v>139</v>
          </cell>
          <cell r="G137">
            <v>86.64</v>
          </cell>
        </row>
        <row r="138">
          <cell r="A138" t="str">
            <v>294416-B21</v>
          </cell>
          <cell r="B138" t="str">
            <v>Zip250 Drive op ALL</v>
          </cell>
          <cell r="C138" t="str">
            <v>DTPC_OPTS</v>
          </cell>
          <cell r="D138">
            <v>145</v>
          </cell>
          <cell r="E138">
            <v>292</v>
          </cell>
          <cell r="F138">
            <v>149</v>
          </cell>
          <cell r="G138">
            <v>131.53</v>
          </cell>
        </row>
        <row r="139">
          <cell r="A139" t="str">
            <v>294417-B21</v>
          </cell>
          <cell r="B139" t="str">
            <v>SGRAM143MHz 8MB Upgr. ALL</v>
          </cell>
          <cell r="C139" t="str">
            <v>DTPC_OPTS</v>
          </cell>
          <cell r="D139">
            <v>55</v>
          </cell>
          <cell r="E139">
            <v>121</v>
          </cell>
          <cell r="F139">
            <v>57</v>
          </cell>
          <cell r="G139">
            <v>51.41</v>
          </cell>
        </row>
        <row r="140">
          <cell r="A140" t="str">
            <v>294418-B21</v>
          </cell>
          <cell r="B140" t="str">
            <v>SDRAM125MHz 8MB upgr. ALL</v>
          </cell>
          <cell r="C140" t="str">
            <v>DTPC_OPTS</v>
          </cell>
          <cell r="D140">
            <v>50</v>
          </cell>
          <cell r="E140">
            <v>110</v>
          </cell>
          <cell r="F140">
            <v>52</v>
          </cell>
          <cell r="G140">
            <v>31.63</v>
          </cell>
        </row>
        <row r="141">
          <cell r="A141" t="str">
            <v>294419-B21</v>
          </cell>
          <cell r="B141" t="str">
            <v>SGRAM100 R92 4MB Upg. ALL</v>
          </cell>
          <cell r="C141" t="str">
            <v>DTPC_OPTS</v>
          </cell>
          <cell r="D141">
            <v>40</v>
          </cell>
          <cell r="E141">
            <v>78</v>
          </cell>
          <cell r="F141">
            <v>41</v>
          </cell>
          <cell r="G141">
            <v>21.15</v>
          </cell>
        </row>
        <row r="142">
          <cell r="A142" t="str">
            <v>294422-B21</v>
          </cell>
          <cell r="B142" t="str">
            <v>PCI DXR3 DVD Decoder Kit w/MPEG2. NT &amp; DVD</v>
          </cell>
          <cell r="C142" t="str">
            <v>DTPC_OPTS</v>
          </cell>
          <cell r="D142">
            <v>121</v>
          </cell>
          <cell r="E142">
            <v>244</v>
          </cell>
          <cell r="F142">
            <v>125</v>
          </cell>
          <cell r="G142">
            <v>68.099999999999994</v>
          </cell>
        </row>
        <row r="143">
          <cell r="A143" t="str">
            <v>296818-B21</v>
          </cell>
          <cell r="B143" t="str">
            <v>SMART-2DH  Controller Loop back cable</v>
          </cell>
          <cell r="C143" t="str">
            <v>DTPC_OPTS</v>
          </cell>
          <cell r="D143">
            <v>55</v>
          </cell>
          <cell r="E143">
            <v>111</v>
          </cell>
          <cell r="F143">
            <v>57</v>
          </cell>
          <cell r="G143">
            <v>21.55</v>
          </cell>
        </row>
        <row r="144">
          <cell r="A144" t="str">
            <v>340744-B22</v>
          </cell>
          <cell r="B144" t="str">
            <v>20/40GB DLT Tape Drive External OPAL</v>
          </cell>
          <cell r="C144" t="str">
            <v>DTPC_OPTS</v>
          </cell>
          <cell r="D144">
            <v>1725</v>
          </cell>
          <cell r="E144">
            <v>3808</v>
          </cell>
          <cell r="F144">
            <v>1777</v>
          </cell>
          <cell r="G144">
            <v>1180</v>
          </cell>
        </row>
        <row r="145">
          <cell r="A145" t="str">
            <v>354479-B21</v>
          </cell>
          <cell r="B145" t="str">
            <v>Pentium II 450/512K Slot1 Processor</v>
          </cell>
          <cell r="C145" t="str">
            <v>DTPC_OPTS</v>
          </cell>
          <cell r="D145">
            <v>390</v>
          </cell>
          <cell r="E145">
            <v>861</v>
          </cell>
          <cell r="F145">
            <v>402</v>
          </cell>
          <cell r="G145">
            <v>202.9</v>
          </cell>
        </row>
        <row r="146">
          <cell r="A146" t="str">
            <v>387471-B21</v>
          </cell>
          <cell r="B146" t="str">
            <v>Compaq Internal Premier-Sound System</v>
          </cell>
          <cell r="C146" t="str">
            <v>DTPC_OPTS</v>
          </cell>
          <cell r="D146">
            <v>35</v>
          </cell>
          <cell r="E146">
            <v>71</v>
          </cell>
          <cell r="F146">
            <v>36</v>
          </cell>
          <cell r="G146">
            <v>30.59</v>
          </cell>
        </row>
        <row r="147">
          <cell r="A147" t="str">
            <v>388116-B21</v>
          </cell>
          <cell r="B147" t="str">
            <v>40X CD tray opal ALL</v>
          </cell>
          <cell r="C147" t="str">
            <v>DTPC_OPTS</v>
          </cell>
          <cell r="D147">
            <v>65</v>
          </cell>
          <cell r="E147">
            <v>131</v>
          </cell>
          <cell r="F147">
            <v>67</v>
          </cell>
          <cell r="G147">
            <v>43.28</v>
          </cell>
        </row>
        <row r="148">
          <cell r="A148" t="str">
            <v>388117-B21</v>
          </cell>
          <cell r="B148" t="str">
            <v>LS120 Drive 2x ALL</v>
          </cell>
          <cell r="C148" t="str">
            <v>DTPC_OPTS</v>
          </cell>
          <cell r="D148">
            <v>90</v>
          </cell>
          <cell r="E148">
            <v>182</v>
          </cell>
          <cell r="F148">
            <v>93</v>
          </cell>
          <cell r="G148">
            <v>76.53</v>
          </cell>
        </row>
        <row r="149">
          <cell r="A149" t="str">
            <v>120239-232</v>
          </cell>
          <cell r="B149" t="str">
            <v>EP/C466/4a/5/32 SLOV</v>
          </cell>
          <cell r="C149" t="str">
            <v>DTPC_UNITS</v>
          </cell>
          <cell r="D149">
            <v>647</v>
          </cell>
          <cell r="E149">
            <v>1303</v>
          </cell>
          <cell r="F149">
            <v>686</v>
          </cell>
          <cell r="G149">
            <v>515.36</v>
          </cell>
        </row>
        <row r="150">
          <cell r="A150" t="str">
            <v>122766-155</v>
          </cell>
          <cell r="B150" t="str">
            <v>Deskpro EN SFF 667 i820 13.5G 128MB Mill G400-SD/16 CDS24x WNT GRK</v>
          </cell>
          <cell r="C150" t="str">
            <v>DTPC_UNITS</v>
          </cell>
          <cell r="D150">
            <v>1590</v>
          </cell>
          <cell r="E150">
            <v>3511</v>
          </cell>
          <cell r="F150">
            <v>1638</v>
          </cell>
          <cell r="G150">
            <v>1045.4100000000001</v>
          </cell>
        </row>
        <row r="151">
          <cell r="A151" t="str">
            <v>122766-215</v>
          </cell>
          <cell r="B151" t="str">
            <v>Deskpro EN SFF 667 i820 13.5G 128MB Mill G400-SD/16 CDS24x WNT HUNG</v>
          </cell>
          <cell r="C151" t="str">
            <v>DTPC_UNITS</v>
          </cell>
          <cell r="D151">
            <v>1590</v>
          </cell>
          <cell r="E151">
            <v>3511</v>
          </cell>
          <cell r="F151">
            <v>1638</v>
          </cell>
          <cell r="G151">
            <v>1067.33</v>
          </cell>
        </row>
        <row r="152">
          <cell r="A152" t="str">
            <v>122766-235</v>
          </cell>
          <cell r="B152" t="str">
            <v>Deskpro EN SFF 667 i820 13.5G 128MB Mill G400-SD/16 CDS24x WNT SLOV</v>
          </cell>
          <cell r="C152" t="str">
            <v>DTPC_UNITS</v>
          </cell>
          <cell r="D152">
            <v>1590</v>
          </cell>
          <cell r="E152">
            <v>3511</v>
          </cell>
          <cell r="F152">
            <v>1638</v>
          </cell>
          <cell r="G152">
            <v>1067.33</v>
          </cell>
        </row>
        <row r="153">
          <cell r="A153" t="str">
            <v>122766-245</v>
          </cell>
          <cell r="B153" t="str">
            <v>Deskpro EN SFF 667 i820 13.5G 128MB Mill G400-SD/16 CDS24x WNT POL</v>
          </cell>
          <cell r="C153" t="str">
            <v>DTPC_UNITS</v>
          </cell>
          <cell r="D153">
            <v>1590</v>
          </cell>
          <cell r="E153">
            <v>3511</v>
          </cell>
          <cell r="F153">
            <v>1638</v>
          </cell>
          <cell r="G153">
            <v>1067.33</v>
          </cell>
        </row>
        <row r="154">
          <cell r="A154" t="str">
            <v>122766-255</v>
          </cell>
          <cell r="B154" t="str">
            <v>Deskpro EN SFF 667 i820 13.5G 128MB Mill G400-SD/16 CDS24x WNT RUSS</v>
          </cell>
          <cell r="C154" t="str">
            <v>DTPC_UNITS</v>
          </cell>
          <cell r="D154">
            <v>1590</v>
          </cell>
          <cell r="E154">
            <v>3511</v>
          </cell>
          <cell r="F154">
            <v>1638</v>
          </cell>
          <cell r="G154">
            <v>1047.24</v>
          </cell>
        </row>
        <row r="155">
          <cell r="A155" t="str">
            <v>122766-A95</v>
          </cell>
          <cell r="B155" t="str">
            <v>Deskpro EN SFF 667 i820 13.5G 128MB Mill G400-SD/16 CDS24x WNT MEASTA9</v>
          </cell>
          <cell r="C155" t="str">
            <v>DTPC_UNITS</v>
          </cell>
          <cell r="D155">
            <v>1590</v>
          </cell>
          <cell r="E155">
            <v>3511</v>
          </cell>
          <cell r="F155">
            <v>1638</v>
          </cell>
          <cell r="G155">
            <v>1056.29</v>
          </cell>
        </row>
        <row r="156">
          <cell r="A156" t="str">
            <v>122766-AH5</v>
          </cell>
          <cell r="B156" t="str">
            <v>Deskpro EN SFF 667 i820 13.5G 128MB Mill G400-SD/16 CDS24x WNT SWI/EI</v>
          </cell>
          <cell r="C156" t="str">
            <v>DTPC_UNITS</v>
          </cell>
          <cell r="D156">
            <v>1590</v>
          </cell>
          <cell r="E156">
            <v>3511</v>
          </cell>
          <cell r="F156">
            <v>1638</v>
          </cell>
          <cell r="G156">
            <v>1034</v>
          </cell>
        </row>
        <row r="157">
          <cell r="A157" t="str">
            <v>122766-BA5</v>
          </cell>
          <cell r="B157" t="str">
            <v>Deskpro EN SFF 667 i820 13.5G 128MB Mill G400-SD/16 CDS24x WNT SL</v>
          </cell>
          <cell r="C157" t="str">
            <v>DTPC_UNITS</v>
          </cell>
          <cell r="D157">
            <v>1590</v>
          </cell>
          <cell r="E157">
            <v>3511</v>
          </cell>
          <cell r="F157">
            <v>1638</v>
          </cell>
          <cell r="G157">
            <v>1067.33</v>
          </cell>
        </row>
        <row r="158">
          <cell r="A158" t="str">
            <v>122766-BB5</v>
          </cell>
          <cell r="B158" t="str">
            <v>Deskpro EN SFF 667 i820 13.5G 128MB Mill G400-SD/16 CDS24x WNT HE</v>
          </cell>
          <cell r="C158" t="str">
            <v>DTPC_UNITS</v>
          </cell>
          <cell r="D158">
            <v>1590</v>
          </cell>
          <cell r="E158">
            <v>3511</v>
          </cell>
          <cell r="F158">
            <v>1638</v>
          </cell>
          <cell r="G158">
            <v>1067.33</v>
          </cell>
        </row>
        <row r="159">
          <cell r="A159" t="str">
            <v>123725-A84</v>
          </cell>
          <cell r="B159" t="str">
            <v>Deskpro EP PIII 6550 6.4G 64MB (512k, Mill G200-SD/8Up, FSB100MHz, WNT) EEUROA8</v>
          </cell>
          <cell r="C159" t="str">
            <v>DTPC_UNITS</v>
          </cell>
          <cell r="D159">
            <v>866</v>
          </cell>
          <cell r="E159">
            <v>1912</v>
          </cell>
          <cell r="F159">
            <v>892</v>
          </cell>
          <cell r="G159">
            <v>664.32</v>
          </cell>
        </row>
        <row r="160">
          <cell r="A160" t="str">
            <v>123725-A94</v>
          </cell>
          <cell r="B160" t="str">
            <v>Deskpro EP PIII 6550 6.4G 64MB (512k, Mill G200-SD/8Up, FSB100MHz, WNT) MEASTA9</v>
          </cell>
          <cell r="C160" t="str">
            <v>DTPC_UNITS</v>
          </cell>
          <cell r="D160">
            <v>866</v>
          </cell>
          <cell r="E160">
            <v>1912</v>
          </cell>
          <cell r="F160">
            <v>892</v>
          </cell>
          <cell r="G160">
            <v>664.32</v>
          </cell>
        </row>
        <row r="161">
          <cell r="A161" t="str">
            <v>123726-A84</v>
          </cell>
          <cell r="B161" t="str">
            <v>Deskpro EP PIII 6550 10G 128MB CDSx32(512k, Mill G200-SD/8Up, FSB100MHz, WNT) EEUROA8</v>
          </cell>
          <cell r="C161" t="str">
            <v>DTPC_UNITS</v>
          </cell>
          <cell r="D161">
            <v>1021</v>
          </cell>
          <cell r="E161">
            <v>2253</v>
          </cell>
          <cell r="F161">
            <v>1051</v>
          </cell>
          <cell r="G161">
            <v>782.71</v>
          </cell>
        </row>
        <row r="162">
          <cell r="A162" t="str">
            <v>123726-A94</v>
          </cell>
          <cell r="B162" t="str">
            <v>Deskpro EP PIII 6550 10G 128MB CDSx32(512k, Mill G200-SD/8Up, FSB100MHz, WNT) MEASTA9</v>
          </cell>
          <cell r="C162" t="str">
            <v>DTPC_UNITS</v>
          </cell>
          <cell r="D162">
            <v>1021</v>
          </cell>
          <cell r="E162">
            <v>2253</v>
          </cell>
          <cell r="F162">
            <v>1051</v>
          </cell>
          <cell r="G162">
            <v>782.71</v>
          </cell>
        </row>
        <row r="163">
          <cell r="A163" t="str">
            <v>129206-A83</v>
          </cell>
          <cell r="B163" t="str">
            <v>DPEP P450+/10/W8C/128 EEUROA8</v>
          </cell>
          <cell r="C163" t="str">
            <v>DTPC_UNITS</v>
          </cell>
          <cell r="D163">
            <v>1062</v>
          </cell>
          <cell r="E163">
            <v>2139</v>
          </cell>
          <cell r="F163">
            <v>1093</v>
          </cell>
          <cell r="G163">
            <v>862.14</v>
          </cell>
        </row>
        <row r="164">
          <cell r="A164" t="str">
            <v>131015-214</v>
          </cell>
          <cell r="B164" t="str">
            <v>Deskpro EN SFF 6466 Celeron 6.4G/64MB/integr(i810) Dn/ WNT HUNG</v>
          </cell>
          <cell r="C164" t="str">
            <v>DTPC_UNITS</v>
          </cell>
          <cell r="D164">
            <v>771</v>
          </cell>
          <cell r="E164">
            <v>1666</v>
          </cell>
          <cell r="F164">
            <v>794</v>
          </cell>
          <cell r="G164">
            <v>576.25</v>
          </cell>
        </row>
        <row r="165">
          <cell r="A165" t="str">
            <v>131015-244</v>
          </cell>
          <cell r="B165" t="str">
            <v>Deskpro EN SFF 6466 Celeron 6.4G/64MB/integr(i810) Dn/ WNT POL</v>
          </cell>
          <cell r="C165" t="str">
            <v>DTPC_UNITS</v>
          </cell>
          <cell r="D165">
            <v>771</v>
          </cell>
          <cell r="E165">
            <v>1666</v>
          </cell>
          <cell r="F165">
            <v>794</v>
          </cell>
          <cell r="G165">
            <v>576.25</v>
          </cell>
        </row>
        <row r="166">
          <cell r="A166" t="str">
            <v>131015-A82</v>
          </cell>
          <cell r="B166" t="str">
            <v>Deskpro EN SFF 6466 Celeron 6.4G/64MB/integr(i810) Dn/ W95 EEUROA8</v>
          </cell>
          <cell r="C166" t="str">
            <v>DTPC_UNITS</v>
          </cell>
          <cell r="D166">
            <v>695</v>
          </cell>
          <cell r="E166">
            <v>1535</v>
          </cell>
          <cell r="F166">
            <v>716</v>
          </cell>
          <cell r="G166">
            <v>519.79</v>
          </cell>
        </row>
        <row r="167">
          <cell r="A167" t="str">
            <v>131015-A84</v>
          </cell>
          <cell r="B167" t="str">
            <v>Deskpro EN SFF 6466 Celeron 6.4G/64MB/integr(i810) Dn/ WNT EEUROA8</v>
          </cell>
          <cell r="C167" t="str">
            <v>DTPC_UNITS</v>
          </cell>
          <cell r="D167">
            <v>771</v>
          </cell>
          <cell r="E167">
            <v>1666</v>
          </cell>
          <cell r="F167">
            <v>794</v>
          </cell>
          <cell r="G167">
            <v>590.57000000000005</v>
          </cell>
        </row>
        <row r="168">
          <cell r="A168" t="str">
            <v>131015-A92</v>
          </cell>
          <cell r="B168" t="str">
            <v>Deskpro EN SFF 6466 Celeron 6.4G/64MB/integr(i810) Dn/ W95 MEASTA9</v>
          </cell>
          <cell r="C168" t="str">
            <v>DTPC_UNITS</v>
          </cell>
          <cell r="D168">
            <v>695</v>
          </cell>
          <cell r="E168">
            <v>1535</v>
          </cell>
          <cell r="F168">
            <v>716</v>
          </cell>
          <cell r="G168">
            <v>519.79</v>
          </cell>
        </row>
        <row r="169">
          <cell r="A169" t="str">
            <v>131015-A94</v>
          </cell>
          <cell r="B169" t="str">
            <v>Deskpro EN SFF 6466 Celeron 6.4G/64MB/integr(i810) Dn/ WNT MEASTA9</v>
          </cell>
          <cell r="C169" t="str">
            <v>DTPC_UNITS</v>
          </cell>
          <cell r="D169">
            <v>771</v>
          </cell>
          <cell r="E169">
            <v>1666</v>
          </cell>
          <cell r="F169">
            <v>794</v>
          </cell>
          <cell r="G169">
            <v>566.82000000000005</v>
          </cell>
        </row>
        <row r="170">
          <cell r="A170" t="str">
            <v>152714-A85</v>
          </cell>
          <cell r="B170" t="str">
            <v>EP/P450+/6b/4/64 EEUROA8</v>
          </cell>
          <cell r="C170" t="str">
            <v>DTPC_UNITS</v>
          </cell>
          <cell r="D170">
            <v>930</v>
          </cell>
          <cell r="E170">
            <v>1873</v>
          </cell>
          <cell r="F170">
            <v>958</v>
          </cell>
          <cell r="G170">
            <v>707.68</v>
          </cell>
        </row>
        <row r="171">
          <cell r="A171" t="str">
            <v>152715-154</v>
          </cell>
          <cell r="B171" t="str">
            <v>Deskpro EP PIII 500  i810e 6.4G 64MB Integr(i810e) W95/W98 GRK</v>
          </cell>
          <cell r="C171" t="str">
            <v>DTPC_UNITS</v>
          </cell>
          <cell r="D171">
            <v>879</v>
          </cell>
          <cell r="E171">
            <v>1770</v>
          </cell>
          <cell r="F171">
            <v>905</v>
          </cell>
          <cell r="G171">
            <v>635.19000000000005</v>
          </cell>
        </row>
        <row r="172">
          <cell r="A172" t="str">
            <v>152715-154</v>
          </cell>
          <cell r="B172" t="str">
            <v>Deskpro EP PIII 500  i810e 6.4G 64MB Integr(i810e) W95/W98 GRK</v>
          </cell>
          <cell r="C172" t="str">
            <v>DTPC_UNITS</v>
          </cell>
          <cell r="D172">
            <v>879</v>
          </cell>
          <cell r="E172">
            <v>1770</v>
          </cell>
          <cell r="F172">
            <v>905</v>
          </cell>
          <cell r="G172">
            <v>635.19000000000005</v>
          </cell>
        </row>
        <row r="173">
          <cell r="A173" t="str">
            <v>152715-158</v>
          </cell>
          <cell r="B173" t="str">
            <v>EP/P500/13b/9/64 GRK</v>
          </cell>
          <cell r="C173" t="str">
            <v>DTPC_UNITS</v>
          </cell>
          <cell r="D173">
            <v>1156</v>
          </cell>
          <cell r="E173">
            <v>2329</v>
          </cell>
          <cell r="F173">
            <v>1191</v>
          </cell>
          <cell r="G173">
            <v>778.63</v>
          </cell>
        </row>
        <row r="174">
          <cell r="A174" t="str">
            <v>152715-158</v>
          </cell>
          <cell r="B174" t="str">
            <v>EP/P500/13b/9/64 GRK</v>
          </cell>
          <cell r="C174" t="str">
            <v>DTPC_UNITS</v>
          </cell>
          <cell r="D174">
            <v>1156</v>
          </cell>
          <cell r="E174">
            <v>2329</v>
          </cell>
          <cell r="F174">
            <v>1191</v>
          </cell>
          <cell r="G174">
            <v>778.63</v>
          </cell>
        </row>
        <row r="175">
          <cell r="A175" t="str">
            <v>152715-218</v>
          </cell>
          <cell r="B175" t="str">
            <v>EP/P500/13b/9/64 HUNG</v>
          </cell>
          <cell r="C175" t="str">
            <v>DTPC_UNITS</v>
          </cell>
          <cell r="D175">
            <v>1156</v>
          </cell>
          <cell r="E175">
            <v>2329</v>
          </cell>
          <cell r="F175">
            <v>1191</v>
          </cell>
          <cell r="G175">
            <v>778.63</v>
          </cell>
        </row>
        <row r="176">
          <cell r="A176" t="str">
            <v>152715-218</v>
          </cell>
          <cell r="B176" t="str">
            <v>EP/P500/13b/9/64 HUNG</v>
          </cell>
          <cell r="C176" t="str">
            <v>DTPC_UNITS</v>
          </cell>
          <cell r="D176">
            <v>1156</v>
          </cell>
          <cell r="E176">
            <v>2329</v>
          </cell>
          <cell r="F176">
            <v>1191</v>
          </cell>
          <cell r="G176">
            <v>778.63</v>
          </cell>
        </row>
        <row r="177">
          <cell r="A177" t="str">
            <v>152715-238</v>
          </cell>
          <cell r="B177" t="str">
            <v>EP/P500/13b/9/64 SLOV</v>
          </cell>
          <cell r="C177" t="str">
            <v>DTPC_UNITS</v>
          </cell>
          <cell r="D177">
            <v>1156</v>
          </cell>
          <cell r="E177">
            <v>2329</v>
          </cell>
          <cell r="F177">
            <v>1191</v>
          </cell>
          <cell r="G177">
            <v>778.63</v>
          </cell>
        </row>
        <row r="178">
          <cell r="A178" t="str">
            <v>152715-238</v>
          </cell>
          <cell r="B178" t="str">
            <v>EP/P500/13b/9/64 SLOV</v>
          </cell>
          <cell r="C178" t="str">
            <v>DTPC_UNITS</v>
          </cell>
          <cell r="D178">
            <v>1156</v>
          </cell>
          <cell r="E178">
            <v>2329</v>
          </cell>
          <cell r="F178">
            <v>1191</v>
          </cell>
          <cell r="G178">
            <v>778.63</v>
          </cell>
        </row>
        <row r="179">
          <cell r="A179" t="str">
            <v>152715-248</v>
          </cell>
          <cell r="B179" t="str">
            <v>EP/P500/13b/9/64 POL</v>
          </cell>
          <cell r="C179" t="str">
            <v>DTPC_UNITS</v>
          </cell>
          <cell r="D179">
            <v>1156</v>
          </cell>
          <cell r="E179">
            <v>2329</v>
          </cell>
          <cell r="F179">
            <v>1191</v>
          </cell>
          <cell r="G179">
            <v>778.63</v>
          </cell>
        </row>
        <row r="180">
          <cell r="A180" t="str">
            <v>152715-248</v>
          </cell>
          <cell r="B180" t="str">
            <v>EP/P500/13b/9/64 POL</v>
          </cell>
          <cell r="C180" t="str">
            <v>DTPC_UNITS</v>
          </cell>
          <cell r="D180">
            <v>1156</v>
          </cell>
          <cell r="E180">
            <v>2329</v>
          </cell>
          <cell r="F180">
            <v>1191</v>
          </cell>
          <cell r="G180">
            <v>778.63</v>
          </cell>
        </row>
        <row r="181">
          <cell r="A181" t="str">
            <v>152715-258</v>
          </cell>
          <cell r="B181" t="str">
            <v>EP/P500/13b/9/64 RUSS</v>
          </cell>
          <cell r="C181" t="str">
            <v>DTPC_UNITS</v>
          </cell>
          <cell r="D181">
            <v>1156</v>
          </cell>
          <cell r="E181">
            <v>2329</v>
          </cell>
          <cell r="F181">
            <v>1191</v>
          </cell>
          <cell r="G181">
            <v>778.63</v>
          </cell>
        </row>
        <row r="182">
          <cell r="A182" t="str">
            <v>152715-258</v>
          </cell>
          <cell r="B182" t="str">
            <v>EP/P500/13b/9/64 RUSS</v>
          </cell>
          <cell r="C182" t="str">
            <v>DTPC_UNITS</v>
          </cell>
          <cell r="D182">
            <v>1156</v>
          </cell>
          <cell r="E182">
            <v>2329</v>
          </cell>
          <cell r="F182">
            <v>1191</v>
          </cell>
          <cell r="G182">
            <v>778.63</v>
          </cell>
        </row>
        <row r="183">
          <cell r="A183" t="str">
            <v>152715-A88</v>
          </cell>
          <cell r="B183" t="str">
            <v>EP/P500/13b/9/64 EEUROA8</v>
          </cell>
          <cell r="C183" t="str">
            <v>DTPC_UNITS</v>
          </cell>
          <cell r="D183">
            <v>1156</v>
          </cell>
          <cell r="E183">
            <v>2329</v>
          </cell>
          <cell r="F183">
            <v>1191</v>
          </cell>
          <cell r="G183">
            <v>778.63</v>
          </cell>
        </row>
        <row r="184">
          <cell r="A184" t="str">
            <v>152715-A88</v>
          </cell>
          <cell r="B184" t="str">
            <v>EP/P500/13b/9/64 EEUROA8</v>
          </cell>
          <cell r="C184" t="str">
            <v>DTPC_UNITS</v>
          </cell>
          <cell r="D184">
            <v>1156</v>
          </cell>
          <cell r="E184">
            <v>2329</v>
          </cell>
          <cell r="F184">
            <v>1191</v>
          </cell>
          <cell r="G184">
            <v>778.63</v>
          </cell>
        </row>
        <row r="185">
          <cell r="A185" t="str">
            <v>152715-A98</v>
          </cell>
          <cell r="B185" t="str">
            <v>EP/P500/13b/9/64 MEASTA9</v>
          </cell>
          <cell r="C185" t="str">
            <v>DTPC_UNITS</v>
          </cell>
          <cell r="D185">
            <v>1156</v>
          </cell>
          <cell r="E185">
            <v>2329</v>
          </cell>
          <cell r="F185">
            <v>1191</v>
          </cell>
          <cell r="G185">
            <v>778.63</v>
          </cell>
        </row>
        <row r="186">
          <cell r="A186" t="str">
            <v>152715-A98</v>
          </cell>
          <cell r="B186" t="str">
            <v>EP/P500/13b/9/64 MEASTA9</v>
          </cell>
          <cell r="C186" t="str">
            <v>DTPC_UNITS</v>
          </cell>
          <cell r="D186">
            <v>1156</v>
          </cell>
          <cell r="E186">
            <v>2329</v>
          </cell>
          <cell r="F186">
            <v>1191</v>
          </cell>
          <cell r="G186">
            <v>778.63</v>
          </cell>
        </row>
        <row r="187">
          <cell r="A187" t="str">
            <v>154723-A82</v>
          </cell>
          <cell r="B187" t="str">
            <v>Deskpro EN SFF PIII 6600 10G/64MB/ATI 3D RagerPro 2x/8 Dn/W95 EEUROA8</v>
          </cell>
          <cell r="C187" t="str">
            <v>DTPC_UNITS</v>
          </cell>
          <cell r="D187">
            <v>920</v>
          </cell>
          <cell r="E187">
            <v>2032</v>
          </cell>
          <cell r="F187">
            <v>948</v>
          </cell>
          <cell r="G187">
            <v>670.63</v>
          </cell>
        </row>
        <row r="188">
          <cell r="A188" t="str">
            <v>154723-A83</v>
          </cell>
          <cell r="B188" t="str">
            <v>Deskpro EN SFF PIII 6600 10G/64MB/ATI 3D RagerPro 2x/8 Dn/WNT EEUROA8</v>
          </cell>
          <cell r="C188" t="str">
            <v>DTPC_UNITS</v>
          </cell>
          <cell r="D188">
            <v>985</v>
          </cell>
          <cell r="E188">
            <v>2175</v>
          </cell>
          <cell r="F188">
            <v>1015</v>
          </cell>
          <cell r="G188">
            <v>717.66</v>
          </cell>
        </row>
        <row r="189">
          <cell r="A189" t="str">
            <v>154723-A92</v>
          </cell>
          <cell r="B189" t="str">
            <v>Deskpro EN SFF PIII 6600 10G/64MB/ATI 3D RagerPro 2x/8 Dn/W95 MEASTA9</v>
          </cell>
          <cell r="C189" t="str">
            <v>DTPC_UNITS</v>
          </cell>
          <cell r="D189">
            <v>920</v>
          </cell>
          <cell r="E189">
            <v>2032</v>
          </cell>
          <cell r="F189">
            <v>948</v>
          </cell>
          <cell r="G189">
            <v>670.63</v>
          </cell>
        </row>
        <row r="190">
          <cell r="A190" t="str">
            <v>154723-A93</v>
          </cell>
          <cell r="B190" t="str">
            <v>Deskpro EN SFF PIII 6600 10G/64MB/ATI 3D RagerPro 2x/8 Dn/WNT MEASTA9</v>
          </cell>
          <cell r="C190" t="str">
            <v>DTPC_UNITS</v>
          </cell>
          <cell r="D190">
            <v>985</v>
          </cell>
          <cell r="E190">
            <v>2175</v>
          </cell>
          <cell r="F190">
            <v>1015</v>
          </cell>
          <cell r="G190">
            <v>717.66</v>
          </cell>
        </row>
        <row r="191">
          <cell r="A191" t="str">
            <v>154724-A82</v>
          </cell>
          <cell r="B191" t="str">
            <v>Deskpro EN SFF PIII 6600 10G/128MB/ATI 3D RagerPro 2x/8 Dn/CDS32x/W95 EEUROA8</v>
          </cell>
          <cell r="C191" t="str">
            <v>DTPC_UNITS</v>
          </cell>
          <cell r="D191">
            <v>1070</v>
          </cell>
          <cell r="E191">
            <v>2362</v>
          </cell>
          <cell r="F191">
            <v>1102</v>
          </cell>
          <cell r="G191">
            <v>779.49</v>
          </cell>
        </row>
        <row r="192">
          <cell r="A192" t="str">
            <v>154724-A84</v>
          </cell>
          <cell r="B192" t="str">
            <v>Deskpro EN SFF PIII 6600 10G/128MB/ATI 3D RagerPro 2x/8 Dn/CDS32x/WNT EEUROA8</v>
          </cell>
          <cell r="C192" t="str">
            <v>DTPC_UNITS</v>
          </cell>
          <cell r="D192">
            <v>1134</v>
          </cell>
          <cell r="E192">
            <v>2504</v>
          </cell>
          <cell r="F192">
            <v>1168</v>
          </cell>
          <cell r="G192">
            <v>826.52</v>
          </cell>
        </row>
        <row r="193">
          <cell r="A193" t="str">
            <v>154724-A92</v>
          </cell>
          <cell r="B193" t="str">
            <v>Deskpro EN SFF PIII 6600 10G/128MB/ATI 3D RagerPro 2x/8 Dn/CDS32x/W95 MEASTA9</v>
          </cell>
          <cell r="C193" t="str">
            <v>DTPC_UNITS</v>
          </cell>
          <cell r="D193">
            <v>1070</v>
          </cell>
          <cell r="E193">
            <v>2362</v>
          </cell>
          <cell r="F193">
            <v>1102</v>
          </cell>
          <cell r="G193">
            <v>779.49</v>
          </cell>
        </row>
        <row r="194">
          <cell r="A194" t="str">
            <v>154724-A94</v>
          </cell>
          <cell r="B194" t="str">
            <v>Deskpro EN SFF PIII 6600 10G/128MB/ATI 3D RagerPro 2x/8 Dn/CDS32x/WNT MEASTA9</v>
          </cell>
          <cell r="C194" t="str">
            <v>DTPC_UNITS</v>
          </cell>
          <cell r="D194">
            <v>1134</v>
          </cell>
          <cell r="E194">
            <v>2504</v>
          </cell>
          <cell r="F194">
            <v>1168</v>
          </cell>
          <cell r="G194">
            <v>826.52</v>
          </cell>
        </row>
        <row r="195">
          <cell r="A195" t="str">
            <v>154832-A84</v>
          </cell>
          <cell r="B195" t="str">
            <v>Deskpro EP TDT PIII 6600 10G/64MB/Mill G200-SD/8+8 Up/WNT EEUROA8</v>
          </cell>
          <cell r="C195" t="str">
            <v>DTPC_UNITS</v>
          </cell>
          <cell r="D195">
            <v>917</v>
          </cell>
          <cell r="E195">
            <v>2024</v>
          </cell>
          <cell r="F195">
            <v>945</v>
          </cell>
          <cell r="G195">
            <v>711.54</v>
          </cell>
        </row>
        <row r="196">
          <cell r="A196" t="str">
            <v>154832-A89</v>
          </cell>
          <cell r="B196" t="str">
            <v>Deskpro EP TDT PIII 6600 10G/128MB/Mill G200-SD/8+8 Up/CDS32x/WNT EEUROA8</v>
          </cell>
          <cell r="C196" t="str">
            <v>DTPC_UNITS</v>
          </cell>
          <cell r="D196">
            <v>1041</v>
          </cell>
          <cell r="E196">
            <v>2298</v>
          </cell>
          <cell r="F196">
            <v>1072</v>
          </cell>
          <cell r="G196">
            <v>817.88</v>
          </cell>
        </row>
        <row r="197">
          <cell r="A197" t="str">
            <v>154832-A99</v>
          </cell>
          <cell r="B197" t="str">
            <v>Deskpro EP TDT PIII 6600 10G/128MB/Mill G200-SD/8+8 Up/CDS32x/WNT MEASTA9</v>
          </cell>
          <cell r="C197" t="str">
            <v>DTPC_UNITS</v>
          </cell>
          <cell r="D197">
            <v>1041</v>
          </cell>
          <cell r="E197">
            <v>2298</v>
          </cell>
          <cell r="F197">
            <v>1072</v>
          </cell>
          <cell r="G197">
            <v>817.88</v>
          </cell>
        </row>
        <row r="198">
          <cell r="A198" t="str">
            <v>154884-A82</v>
          </cell>
          <cell r="B198" t="str">
            <v>Deskpro EN 6600 PIII 10G/64MB/ATI 2xRPT/8+0SD Up/W95 EEUROA8</v>
          </cell>
          <cell r="C198" t="str">
            <v>DTPC_UNITS</v>
          </cell>
          <cell r="D198">
            <v>976</v>
          </cell>
          <cell r="E198">
            <v>2155</v>
          </cell>
          <cell r="F198">
            <v>1005</v>
          </cell>
          <cell r="G198">
            <v>708.47</v>
          </cell>
        </row>
        <row r="199">
          <cell r="A199" t="str">
            <v>154884-A83</v>
          </cell>
          <cell r="B199" t="str">
            <v>Deskpro EN 6600 PIII 10G/64MB/ATI 2xRPT/8+0SD Up/WNT EEUROA8</v>
          </cell>
          <cell r="C199" t="str">
            <v>DTPC_UNITS</v>
          </cell>
          <cell r="D199">
            <v>1040</v>
          </cell>
          <cell r="E199">
            <v>2290</v>
          </cell>
          <cell r="F199">
            <v>1071</v>
          </cell>
          <cell r="G199">
            <v>755.5</v>
          </cell>
        </row>
        <row r="200">
          <cell r="A200" t="str">
            <v>154884-A86</v>
          </cell>
          <cell r="B200" t="str">
            <v>Deskpro EN 6600 PIII 10G/128MB/ATI 2xRPT/8+0SD Up/CDS32x/W95 EEUROA8</v>
          </cell>
          <cell r="C200" t="str">
            <v>DTPC_UNITS</v>
          </cell>
          <cell r="D200">
            <v>1101</v>
          </cell>
          <cell r="E200">
            <v>2430</v>
          </cell>
          <cell r="F200">
            <v>1134</v>
          </cell>
          <cell r="G200">
            <v>801.95</v>
          </cell>
        </row>
        <row r="201">
          <cell r="A201" t="str">
            <v>154884-A87</v>
          </cell>
          <cell r="B201" t="str">
            <v>Deskpro EN 6600 PIII 10G/128MB/ATI 2xRPT/8+0SD Up/CDS32x/WNT EEUROA8</v>
          </cell>
          <cell r="C201" t="str">
            <v>DTPC_UNITS</v>
          </cell>
          <cell r="D201">
            <v>1165</v>
          </cell>
          <cell r="E201">
            <v>2572</v>
          </cell>
          <cell r="F201">
            <v>1200</v>
          </cell>
          <cell r="G201">
            <v>848.98</v>
          </cell>
        </row>
        <row r="202">
          <cell r="A202" t="str">
            <v>154884-A92</v>
          </cell>
          <cell r="B202" t="str">
            <v>Deskpro EN 6600 PIII 10G/64MB/ATI 2xRPT/8+0SD Up/W95 MEASTA9</v>
          </cell>
          <cell r="C202" t="str">
            <v>DTPC_UNITS</v>
          </cell>
          <cell r="D202">
            <v>976</v>
          </cell>
          <cell r="E202">
            <v>2155</v>
          </cell>
          <cell r="F202">
            <v>1005</v>
          </cell>
          <cell r="G202">
            <v>708.47</v>
          </cell>
        </row>
        <row r="203">
          <cell r="A203" t="str">
            <v>154884-A93</v>
          </cell>
          <cell r="B203" t="str">
            <v>Deskpro EN 6600 PIII 10G/64MB/ATI 2xRPT/8+0SD Up/WNT MEASTA9</v>
          </cell>
          <cell r="C203" t="str">
            <v>DTPC_UNITS</v>
          </cell>
          <cell r="D203">
            <v>1040</v>
          </cell>
          <cell r="E203">
            <v>2290</v>
          </cell>
          <cell r="F203">
            <v>1071</v>
          </cell>
          <cell r="G203">
            <v>755.5</v>
          </cell>
        </row>
        <row r="204">
          <cell r="A204" t="str">
            <v>154884-A96</v>
          </cell>
          <cell r="B204" t="str">
            <v>Deskpro EN 6600 PIII 10G/128MB/ATI 2xRPT/8+0SD Up/CDS32x/W95 MEASTA9</v>
          </cell>
          <cell r="C204" t="str">
            <v>DTPC_UNITS</v>
          </cell>
          <cell r="D204">
            <v>1101</v>
          </cell>
          <cell r="E204">
            <v>2430</v>
          </cell>
          <cell r="F204">
            <v>1134</v>
          </cell>
          <cell r="G204">
            <v>801.95</v>
          </cell>
        </row>
        <row r="205">
          <cell r="A205" t="str">
            <v>154884-A97</v>
          </cell>
          <cell r="B205" t="str">
            <v>Deskpro EN 6600 PIII 10G/128MB/ATI 2xRPT/8+0SD Up/CDS32x/WNT MEASTA9</v>
          </cell>
          <cell r="C205" t="str">
            <v>DTPC_UNITS</v>
          </cell>
          <cell r="D205">
            <v>1165</v>
          </cell>
          <cell r="E205">
            <v>2572</v>
          </cell>
          <cell r="F205">
            <v>1200</v>
          </cell>
          <cell r="G205">
            <v>848.98</v>
          </cell>
        </row>
        <row r="206">
          <cell r="A206" t="str">
            <v>159177-152</v>
          </cell>
          <cell r="B206" t="str">
            <v>Deskpro EN SFF 6650 10G 128MB ATI 2xRPT/4+4SG CDS24x W95/W98 GRK</v>
          </cell>
          <cell r="C206" t="str">
            <v>DTPC_UNITS</v>
          </cell>
          <cell r="D206">
            <v>1152</v>
          </cell>
          <cell r="E206">
            <v>2543</v>
          </cell>
          <cell r="F206">
            <v>1187</v>
          </cell>
          <cell r="G206">
            <v>821.95</v>
          </cell>
        </row>
        <row r="207">
          <cell r="A207" t="str">
            <v>159177-212</v>
          </cell>
          <cell r="B207" t="str">
            <v>Deskpro EN SFF 6650 10G 128MB ATI 2xRPT/4+4SG CDS24x W95/W98 HUNG</v>
          </cell>
          <cell r="C207" t="str">
            <v>DTPC_UNITS</v>
          </cell>
          <cell r="D207">
            <v>1152</v>
          </cell>
          <cell r="E207">
            <v>2543</v>
          </cell>
          <cell r="F207">
            <v>1187</v>
          </cell>
          <cell r="G207">
            <v>803.1</v>
          </cell>
        </row>
        <row r="208">
          <cell r="A208" t="str">
            <v>159177-222</v>
          </cell>
          <cell r="B208" t="str">
            <v>Deskpro EN SFF 6650 10G 128MB ATI 2xRPT/4+4SG CDS24x W95/W98 CZECH</v>
          </cell>
          <cell r="C208" t="str">
            <v>DTPC_UNITS</v>
          </cell>
          <cell r="D208">
            <v>1152</v>
          </cell>
          <cell r="E208">
            <v>2543</v>
          </cell>
          <cell r="F208">
            <v>1187</v>
          </cell>
          <cell r="G208">
            <v>803</v>
          </cell>
        </row>
        <row r="209">
          <cell r="A209" t="str">
            <v>159177-232</v>
          </cell>
          <cell r="B209" t="str">
            <v>Deskpro EN SFF 6650 10G 128MB ATI 2xRPT/4+4SG CDS24x W95/W98 SLOV</v>
          </cell>
          <cell r="C209" t="str">
            <v>DTPC_UNITS</v>
          </cell>
          <cell r="D209">
            <v>1152</v>
          </cell>
          <cell r="E209">
            <v>2543</v>
          </cell>
          <cell r="F209">
            <v>1187</v>
          </cell>
          <cell r="G209">
            <v>821.95</v>
          </cell>
        </row>
        <row r="210">
          <cell r="A210" t="str">
            <v>159177-242</v>
          </cell>
          <cell r="B210" t="str">
            <v>Deskpro EN SFF 6650 10G 128MB ATI 2xRPT/4+4SG CDS24x W95/W98 POL</v>
          </cell>
          <cell r="C210" t="str">
            <v>DTPC_UNITS</v>
          </cell>
          <cell r="D210">
            <v>1152</v>
          </cell>
          <cell r="E210">
            <v>2543</v>
          </cell>
          <cell r="F210">
            <v>1187</v>
          </cell>
          <cell r="G210">
            <v>821.95</v>
          </cell>
        </row>
        <row r="211">
          <cell r="A211" t="str">
            <v>159177-252</v>
          </cell>
          <cell r="B211" t="str">
            <v>Deskpro EN SFF 6650 10G 128MB ATI 2xRPT/4+4SG CDS24x W95/W98 RUSS</v>
          </cell>
          <cell r="C211" t="str">
            <v>DTPC_UNITS</v>
          </cell>
          <cell r="D211">
            <v>1152</v>
          </cell>
          <cell r="E211">
            <v>2543</v>
          </cell>
          <cell r="F211">
            <v>1187</v>
          </cell>
          <cell r="G211">
            <v>821.95</v>
          </cell>
        </row>
        <row r="212">
          <cell r="A212" t="str">
            <v>159177-A82</v>
          </cell>
          <cell r="B212" t="str">
            <v>Deskpro EN SFF 6650 10G 128MB ATI 2xRPT/4+4SG CDS24x W95/W98 EEUROA8</v>
          </cell>
          <cell r="C212" t="str">
            <v>DTPC_UNITS</v>
          </cell>
          <cell r="D212">
            <v>1152</v>
          </cell>
          <cell r="E212">
            <v>2543</v>
          </cell>
          <cell r="F212">
            <v>1187</v>
          </cell>
          <cell r="G212">
            <v>783.52</v>
          </cell>
        </row>
        <row r="213">
          <cell r="A213" t="str">
            <v>159177-A84</v>
          </cell>
          <cell r="B213" t="str">
            <v>Deskpro EN SFF 6650 10G 128MB ATI 2xRPT/4+4SG CDS24x WNT EEUROA8</v>
          </cell>
          <cell r="C213" t="str">
            <v>DTPC_UNITS</v>
          </cell>
          <cell r="D213">
            <v>1163</v>
          </cell>
          <cell r="E213">
            <v>2568</v>
          </cell>
          <cell r="F213">
            <v>1198</v>
          </cell>
          <cell r="G213">
            <v>830.54</v>
          </cell>
        </row>
        <row r="214">
          <cell r="A214" t="str">
            <v>159177-A92</v>
          </cell>
          <cell r="B214" t="str">
            <v>Deskpro EN SFF 6650 10G 128MB ATI 2xRPT/4+4SG CDS24x W95/W98 MEASTA9</v>
          </cell>
          <cell r="C214" t="str">
            <v>DTPC_UNITS</v>
          </cell>
          <cell r="D214">
            <v>1152</v>
          </cell>
          <cell r="E214">
            <v>2543</v>
          </cell>
          <cell r="F214">
            <v>1187</v>
          </cell>
          <cell r="G214">
            <v>802.37</v>
          </cell>
        </row>
        <row r="215">
          <cell r="A215" t="str">
            <v>159177-A94</v>
          </cell>
          <cell r="B215" t="str">
            <v>Deskpro EN SFF 6650 10G 128MB ATI 2xRPT/4+4SG CDS24x WNT MEASTA9</v>
          </cell>
          <cell r="C215" t="str">
            <v>DTPC_UNITS</v>
          </cell>
          <cell r="D215">
            <v>1163</v>
          </cell>
          <cell r="E215">
            <v>2568</v>
          </cell>
          <cell r="F215">
            <v>1198</v>
          </cell>
          <cell r="G215">
            <v>830.54</v>
          </cell>
        </row>
        <row r="216">
          <cell r="A216" t="str">
            <v>159177-BA2</v>
          </cell>
          <cell r="B216" t="str">
            <v>Deskpro EN SFF 6650 10G 128MB ATI 2xRPT/4+4SG CDS24x W95/W98 SL</v>
          </cell>
          <cell r="C216" t="str">
            <v>DTPC_UNITS</v>
          </cell>
          <cell r="D216">
            <v>1152</v>
          </cell>
          <cell r="E216">
            <v>2543</v>
          </cell>
          <cell r="F216">
            <v>1187</v>
          </cell>
          <cell r="G216">
            <v>802.37</v>
          </cell>
        </row>
        <row r="217">
          <cell r="A217" t="str">
            <v>159177-BB2</v>
          </cell>
          <cell r="B217" t="str">
            <v>Deskpro EN SFF 6650 10G 128MB ATI 2xRPT/4+4SG CDS24x W95/W98 HE</v>
          </cell>
          <cell r="C217" t="str">
            <v>DTPC_UNITS</v>
          </cell>
          <cell r="D217">
            <v>1152</v>
          </cell>
          <cell r="E217">
            <v>2543</v>
          </cell>
          <cell r="F217">
            <v>1187</v>
          </cell>
          <cell r="G217">
            <v>783.52</v>
          </cell>
        </row>
        <row r="218">
          <cell r="A218" t="str">
            <v>159715-156</v>
          </cell>
          <cell r="B218" t="str">
            <v>Deskpro EN PIII 650 10G 128MB ATI 2xRPT/8+0SD CDS32x W95/W98  GRK</v>
          </cell>
          <cell r="C218" t="str">
            <v>DTPC_UNITS</v>
          </cell>
          <cell r="D218">
            <v>1217</v>
          </cell>
          <cell r="E218">
            <v>2687</v>
          </cell>
          <cell r="F218">
            <v>1254</v>
          </cell>
          <cell r="G218">
            <v>860.21</v>
          </cell>
        </row>
        <row r="219">
          <cell r="A219" t="str">
            <v>159715-216</v>
          </cell>
          <cell r="B219" t="str">
            <v>Deskpro EN PIII 650 10G 128MB ATI 2xRPT/8+0SD CDS32x W95/W98  HUNG</v>
          </cell>
          <cell r="C219" t="str">
            <v>DTPC_UNITS</v>
          </cell>
          <cell r="D219">
            <v>1217</v>
          </cell>
          <cell r="E219">
            <v>2687</v>
          </cell>
          <cell r="F219">
            <v>1254</v>
          </cell>
          <cell r="G219">
            <v>860.21</v>
          </cell>
        </row>
        <row r="220">
          <cell r="A220" t="str">
            <v>159715-226</v>
          </cell>
          <cell r="B220" t="str">
            <v>Deskpro EN PIII 650 10G 128MB ATI 2xRPT/8+0SD CDS32x W95/W98  CZECH</v>
          </cell>
          <cell r="C220" t="str">
            <v>DTPC_UNITS</v>
          </cell>
          <cell r="D220">
            <v>1217</v>
          </cell>
          <cell r="E220">
            <v>2687</v>
          </cell>
          <cell r="F220">
            <v>1254</v>
          </cell>
          <cell r="G220">
            <v>831</v>
          </cell>
        </row>
        <row r="221">
          <cell r="A221" t="str">
            <v>159715-236</v>
          </cell>
          <cell r="B221" t="str">
            <v>Deskpro EN PIII 650 10G 128MB ATI 2xRPT/8+0SD CDS32x W95/W98  SLOV</v>
          </cell>
          <cell r="C221" t="str">
            <v>DTPC_UNITS</v>
          </cell>
          <cell r="D221">
            <v>1217</v>
          </cell>
          <cell r="E221">
            <v>2687</v>
          </cell>
          <cell r="F221">
            <v>1254</v>
          </cell>
          <cell r="G221">
            <v>860.21</v>
          </cell>
        </row>
        <row r="222">
          <cell r="A222" t="str">
            <v>159715-246</v>
          </cell>
          <cell r="B222" t="str">
            <v>Deskpro EN PIII 650 10G 128MB ATI 2xRPT/8+0SD CDS32x W95/W98  POL</v>
          </cell>
          <cell r="C222" t="str">
            <v>DTPC_UNITS</v>
          </cell>
          <cell r="D222">
            <v>1217</v>
          </cell>
          <cell r="E222">
            <v>2687</v>
          </cell>
          <cell r="F222">
            <v>1254</v>
          </cell>
          <cell r="G222">
            <v>860.21</v>
          </cell>
        </row>
        <row r="223">
          <cell r="A223" t="str">
            <v>159715-256</v>
          </cell>
          <cell r="B223" t="str">
            <v>Deskpro EN PIII 650 10G 128MB ATI 2xRPT/8+0SD CDS32x W95/W98  RUSS</v>
          </cell>
          <cell r="C223" t="str">
            <v>DTPC_UNITS</v>
          </cell>
          <cell r="D223">
            <v>1217</v>
          </cell>
          <cell r="E223">
            <v>2687</v>
          </cell>
          <cell r="F223">
            <v>1254</v>
          </cell>
          <cell r="G223">
            <v>860.21</v>
          </cell>
        </row>
        <row r="224">
          <cell r="A224" t="str">
            <v>159715-A86</v>
          </cell>
          <cell r="B224" t="str">
            <v>Deskpro EN PIII 650 10G 128MB ATI 2xRPT/8+0SD CDS32x W95/W98  EEUROA8</v>
          </cell>
          <cell r="C224" t="str">
            <v>DTPC_UNITS</v>
          </cell>
          <cell r="D224">
            <v>1217</v>
          </cell>
          <cell r="E224">
            <v>2687</v>
          </cell>
          <cell r="F224">
            <v>1254</v>
          </cell>
          <cell r="G224">
            <v>805.51</v>
          </cell>
        </row>
        <row r="225">
          <cell r="A225" t="str">
            <v>159715-A87</v>
          </cell>
          <cell r="B225" t="str">
            <v>Deskpro EN PIII 650 10G 128MB ATI 2xRPT/8+0SD CDS32x WNT EEUROA8</v>
          </cell>
          <cell r="C225" t="str">
            <v>DTPC_UNITS</v>
          </cell>
          <cell r="D225">
            <v>1267</v>
          </cell>
          <cell r="E225">
            <v>2797</v>
          </cell>
          <cell r="F225">
            <v>1305</v>
          </cell>
          <cell r="G225">
            <v>852.52</v>
          </cell>
        </row>
        <row r="226">
          <cell r="A226" t="str">
            <v>159715-A96</v>
          </cell>
          <cell r="B226" t="str">
            <v>Deskpro EN PIII 650 10G 128MB ATI 2xRPT/8+0SD CDS32x W95/W98  MEASTA9</v>
          </cell>
          <cell r="C226" t="str">
            <v>DTPC_UNITS</v>
          </cell>
          <cell r="D226">
            <v>1217</v>
          </cell>
          <cell r="E226">
            <v>2687</v>
          </cell>
          <cell r="F226">
            <v>1254</v>
          </cell>
          <cell r="G226">
            <v>840.77</v>
          </cell>
        </row>
        <row r="227">
          <cell r="A227" t="str">
            <v>159715-A97</v>
          </cell>
          <cell r="B227" t="str">
            <v>Deskpro EN PIII 650 10G 128MB ATI 2xRPT/8+0SD CDS32x WNT MEASTA9</v>
          </cell>
          <cell r="C227" t="str">
            <v>DTPC_UNITS</v>
          </cell>
          <cell r="D227">
            <v>1267</v>
          </cell>
          <cell r="E227">
            <v>2797</v>
          </cell>
          <cell r="F227">
            <v>1305</v>
          </cell>
          <cell r="G227">
            <v>852.52</v>
          </cell>
        </row>
        <row r="228">
          <cell r="A228" t="str">
            <v>159715-BA6</v>
          </cell>
          <cell r="B228" t="str">
            <v>Deskpro EN PIII 650 10G 128MB ATI 2xRPT/8+0SD CDS32x W95/W98  SL</v>
          </cell>
          <cell r="C228" t="str">
            <v>DTPC_UNITS</v>
          </cell>
          <cell r="D228">
            <v>1217</v>
          </cell>
          <cell r="E228">
            <v>2687</v>
          </cell>
          <cell r="F228">
            <v>1254</v>
          </cell>
          <cell r="G228">
            <v>840.77</v>
          </cell>
        </row>
        <row r="229">
          <cell r="A229" t="str">
            <v>159715-BB6</v>
          </cell>
          <cell r="B229" t="str">
            <v>Deskpro EN PIII 650 10G 128MB ATI 2xRPT/8+0SD CDS32x W95/W98  HE</v>
          </cell>
          <cell r="C229" t="str">
            <v>DTPC_UNITS</v>
          </cell>
          <cell r="D229">
            <v>1217</v>
          </cell>
          <cell r="E229">
            <v>2687</v>
          </cell>
          <cell r="F229">
            <v>1254</v>
          </cell>
          <cell r="G229">
            <v>840.77</v>
          </cell>
        </row>
        <row r="230">
          <cell r="A230" t="str">
            <v>161269-157</v>
          </cell>
          <cell r="B230" t="str">
            <v>Deskpro EP PIII 6650 10G/128MB/Mill G400-SG/16Up/CDS40x/W95/W98 GRK</v>
          </cell>
          <cell r="C230" t="str">
            <v>DTPC_UNITS</v>
          </cell>
          <cell r="D230">
            <v>1072</v>
          </cell>
          <cell r="E230">
            <v>2367</v>
          </cell>
          <cell r="F230">
            <v>1104</v>
          </cell>
          <cell r="G230">
            <v>806.56</v>
          </cell>
        </row>
        <row r="231">
          <cell r="A231" t="str">
            <v>161269-217</v>
          </cell>
          <cell r="B231" t="str">
            <v>Deskpro EP PIII 6650 10G/128MB/Mill G400-SG/16Up/CDS40x/W95/W98 HUNG</v>
          </cell>
          <cell r="C231" t="str">
            <v>DTPC_UNITS</v>
          </cell>
          <cell r="D231">
            <v>1072</v>
          </cell>
          <cell r="E231">
            <v>2367</v>
          </cell>
          <cell r="F231">
            <v>1104</v>
          </cell>
          <cell r="G231">
            <v>806.56</v>
          </cell>
        </row>
        <row r="232">
          <cell r="A232" t="str">
            <v>161269-227</v>
          </cell>
          <cell r="B232" t="str">
            <v>Deskpro EP PIII 6650 10G/128MB/Mill G400-SG/16Up/CDS40x/W95/W98 CZECH</v>
          </cell>
          <cell r="C232" t="str">
            <v>DTPC_UNITS</v>
          </cell>
          <cell r="D232">
            <v>1072</v>
          </cell>
          <cell r="E232">
            <v>2367</v>
          </cell>
          <cell r="F232">
            <v>1104</v>
          </cell>
          <cell r="G232">
            <v>807</v>
          </cell>
        </row>
        <row r="233">
          <cell r="A233" t="str">
            <v>161269-237</v>
          </cell>
          <cell r="B233" t="str">
            <v>Deskpro EP PIII 6650 10G/128MB/Mill G400-SG/16Up/CDS40x/W95/W98 SLOV</v>
          </cell>
          <cell r="C233" t="str">
            <v>DTPC_UNITS</v>
          </cell>
          <cell r="D233">
            <v>1072</v>
          </cell>
          <cell r="E233">
            <v>2367</v>
          </cell>
          <cell r="F233">
            <v>1104</v>
          </cell>
          <cell r="G233">
            <v>806.56</v>
          </cell>
        </row>
        <row r="234">
          <cell r="A234" t="str">
            <v>161269-247</v>
          </cell>
          <cell r="B234" t="str">
            <v>Deskpro EP PIII 6650 10G/128MB/Mill G400-SG/16Up/CDS40x/W95/W98 POL</v>
          </cell>
          <cell r="C234" t="str">
            <v>DTPC_UNITS</v>
          </cell>
          <cell r="D234">
            <v>1072</v>
          </cell>
          <cell r="E234">
            <v>2367</v>
          </cell>
          <cell r="F234">
            <v>1104</v>
          </cell>
          <cell r="G234">
            <v>806.56</v>
          </cell>
        </row>
        <row r="235">
          <cell r="A235" t="str">
            <v>161269-257</v>
          </cell>
          <cell r="B235" t="str">
            <v>Deskpro EP PIII 6650 10G/128MB/Mill G400-SG/16Up/CDS40x/W95/W98 RUSS</v>
          </cell>
          <cell r="C235" t="str">
            <v>DTPC_UNITS</v>
          </cell>
          <cell r="D235">
            <v>1072</v>
          </cell>
          <cell r="E235">
            <v>2367</v>
          </cell>
          <cell r="F235">
            <v>1104</v>
          </cell>
          <cell r="G235">
            <v>806.56</v>
          </cell>
        </row>
        <row r="236">
          <cell r="A236" t="str">
            <v>161269-A87</v>
          </cell>
          <cell r="B236" t="str">
            <v>Deskpro EP PIII 6650 10G/128MB/Mill G400-SG/16Up/CDS40x/W95/W98 EEUROA8</v>
          </cell>
          <cell r="C236" t="str">
            <v>DTPC_UNITS</v>
          </cell>
          <cell r="D236">
            <v>1072</v>
          </cell>
          <cell r="E236">
            <v>2367</v>
          </cell>
          <cell r="F236">
            <v>1104</v>
          </cell>
          <cell r="G236">
            <v>787.04</v>
          </cell>
        </row>
        <row r="237">
          <cell r="A237" t="str">
            <v>161269-A89</v>
          </cell>
          <cell r="B237" t="str">
            <v>Deskpro EP PIII 6650 10G/128MB/Mill G400-SG/16Up/CDS40x/WNT EEUROA8</v>
          </cell>
          <cell r="C237" t="str">
            <v>DTPC_UNITS</v>
          </cell>
          <cell r="D237">
            <v>1106</v>
          </cell>
          <cell r="E237">
            <v>2441</v>
          </cell>
          <cell r="F237">
            <v>1139</v>
          </cell>
          <cell r="G237">
            <v>834.06</v>
          </cell>
        </row>
        <row r="238">
          <cell r="A238" t="str">
            <v>161269-A97</v>
          </cell>
          <cell r="B238" t="str">
            <v>Deskpro EP PIII 6650 10G/128MB/Mill G400-SG/16Up/CDS40x/W95/W98 MEASTA9</v>
          </cell>
          <cell r="C238" t="str">
            <v>DTPC_UNITS</v>
          </cell>
          <cell r="D238">
            <v>1072</v>
          </cell>
          <cell r="E238">
            <v>2367</v>
          </cell>
          <cell r="F238">
            <v>1104</v>
          </cell>
          <cell r="G238">
            <v>1154.69</v>
          </cell>
        </row>
        <row r="239">
          <cell r="A239" t="str">
            <v>161269-A99</v>
          </cell>
          <cell r="B239" t="str">
            <v>Deskpro EP PIII 6650 10G/128MB/Mill G400-SG/16Up/CDS40x/WNT MEASTA9</v>
          </cell>
          <cell r="C239" t="str">
            <v>DTPC_UNITS</v>
          </cell>
          <cell r="D239">
            <v>1106</v>
          </cell>
          <cell r="E239">
            <v>2441</v>
          </cell>
          <cell r="F239">
            <v>1139</v>
          </cell>
          <cell r="G239">
            <v>834.06</v>
          </cell>
        </row>
        <row r="240">
          <cell r="A240" t="str">
            <v>161269-BA7</v>
          </cell>
          <cell r="B240" t="str">
            <v>Deskpro EP PIII 6650 10G/128MB/Mill G400-SG/16Up/CDS40x/W95/W98 SL</v>
          </cell>
          <cell r="C240" t="str">
            <v>DTPC_UNITS</v>
          </cell>
          <cell r="D240">
            <v>1072</v>
          </cell>
          <cell r="E240">
            <v>2367</v>
          </cell>
          <cell r="F240">
            <v>1104</v>
          </cell>
          <cell r="G240">
            <v>787.04</v>
          </cell>
        </row>
        <row r="241">
          <cell r="A241" t="str">
            <v>161269-BB7</v>
          </cell>
          <cell r="B241" t="str">
            <v>Deskpro EP PIII 6650 10G/128MB/Mill G400-SG/16Up/CDS40x/W95/W98 HE</v>
          </cell>
          <cell r="C241" t="str">
            <v>DTPC_UNITS</v>
          </cell>
          <cell r="D241">
            <v>1072</v>
          </cell>
          <cell r="E241">
            <v>2367</v>
          </cell>
          <cell r="F241">
            <v>1104</v>
          </cell>
          <cell r="G241">
            <v>787.04</v>
          </cell>
        </row>
        <row r="242">
          <cell r="A242" t="str">
            <v>164022-153</v>
          </cell>
          <cell r="B242" t="str">
            <v>Deskpro EN PIII 733 i820 13.5G 128 MillG400-SD/16Up CDS40x WNT GRK</v>
          </cell>
          <cell r="C242" t="str">
            <v>DTPC_UNITS</v>
          </cell>
          <cell r="D242">
            <v>1716</v>
          </cell>
          <cell r="E242">
            <v>3789</v>
          </cell>
          <cell r="F242">
            <v>1768</v>
          </cell>
          <cell r="G242">
            <v>1151.75</v>
          </cell>
        </row>
        <row r="243">
          <cell r="A243" t="str">
            <v>164022-213</v>
          </cell>
          <cell r="B243" t="str">
            <v>Deskpro EN PIII 733 i820 13.5G 128 MillG400-SD/16Up CDS40x WNT HUNG</v>
          </cell>
          <cell r="C243" t="str">
            <v>DTPC_UNITS</v>
          </cell>
          <cell r="D243">
            <v>1716</v>
          </cell>
          <cell r="E243">
            <v>3789</v>
          </cell>
          <cell r="F243">
            <v>1768</v>
          </cell>
          <cell r="G243">
            <v>1151.75</v>
          </cell>
        </row>
        <row r="244">
          <cell r="A244" t="str">
            <v>164022-233</v>
          </cell>
          <cell r="B244" t="str">
            <v>Deskpro EN PIII 733 i820 13.5G 128 MillG400-SD/16Up CDS40x WNT SLOV</v>
          </cell>
          <cell r="C244" t="str">
            <v>DTPC_UNITS</v>
          </cell>
          <cell r="D244">
            <v>1716</v>
          </cell>
          <cell r="E244">
            <v>3789</v>
          </cell>
          <cell r="F244">
            <v>1768</v>
          </cell>
          <cell r="G244">
            <v>1151.75</v>
          </cell>
        </row>
        <row r="245">
          <cell r="A245" t="str">
            <v>164022-243</v>
          </cell>
          <cell r="B245" t="str">
            <v>Deskpro EN PIII 733 i820 13.5G 128 MillG400-SD/16Up CDS40x WNT POL</v>
          </cell>
          <cell r="C245" t="str">
            <v>DTPC_UNITS</v>
          </cell>
          <cell r="D245">
            <v>1716</v>
          </cell>
          <cell r="E245">
            <v>3789</v>
          </cell>
          <cell r="F245">
            <v>1768</v>
          </cell>
          <cell r="G245">
            <v>1151.75</v>
          </cell>
        </row>
        <row r="246">
          <cell r="A246" t="str">
            <v>164022-253</v>
          </cell>
          <cell r="B246" t="str">
            <v>Deskpro EN PIII 733 i820 13.5G 128 MillG400-SD/16Up CDS40x WNT RUSS</v>
          </cell>
          <cell r="C246" t="str">
            <v>DTPC_UNITS</v>
          </cell>
          <cell r="D246">
            <v>1716</v>
          </cell>
          <cell r="E246">
            <v>3789</v>
          </cell>
          <cell r="F246">
            <v>1768</v>
          </cell>
          <cell r="G246">
            <v>1151.75</v>
          </cell>
        </row>
        <row r="247">
          <cell r="A247" t="str">
            <v>164022-A83</v>
          </cell>
          <cell r="B247" t="str">
            <v>Deskpro EN PIII 733 i820 13.5G 128 MillG400-SD/16Up CDS40x WNT EEUROA8</v>
          </cell>
          <cell r="C247" t="str">
            <v>DTPC_UNITS</v>
          </cell>
          <cell r="D247">
            <v>1716</v>
          </cell>
          <cell r="E247">
            <v>3789</v>
          </cell>
          <cell r="F247">
            <v>1768</v>
          </cell>
          <cell r="G247">
            <v>1140.7</v>
          </cell>
        </row>
        <row r="248">
          <cell r="A248" t="str">
            <v>164022-AH3</v>
          </cell>
          <cell r="B248" t="str">
            <v>Deskpro EN PIII 733 i820 13.5G 128 MillG400-SD/16Up CDS40x WNT SWI/EI</v>
          </cell>
          <cell r="C248" t="str">
            <v>DTPC_UNITS</v>
          </cell>
          <cell r="D248">
            <v>1716</v>
          </cell>
          <cell r="E248">
            <v>3789</v>
          </cell>
          <cell r="F248">
            <v>1768</v>
          </cell>
          <cell r="G248">
            <v>1113</v>
          </cell>
        </row>
        <row r="249">
          <cell r="A249" t="str">
            <v>164022-BA3</v>
          </cell>
          <cell r="B249" t="str">
            <v>Deskpro EN PIII 733 i820 13.5G 128 MillG400-SD/16Up CDS40x WNT SL</v>
          </cell>
          <cell r="C249" t="str">
            <v>DTPC_UNITS</v>
          </cell>
          <cell r="D249">
            <v>1716</v>
          </cell>
          <cell r="E249">
            <v>3789</v>
          </cell>
          <cell r="F249">
            <v>1768</v>
          </cell>
          <cell r="G249">
            <v>1140.7</v>
          </cell>
        </row>
        <row r="250">
          <cell r="A250" t="str">
            <v>164022-BB3</v>
          </cell>
          <cell r="B250" t="str">
            <v>Deskpro EN PIII 733 i820 13.5G 128 MillG400-SD/16Up CDS40x WNT HE</v>
          </cell>
          <cell r="C250" t="str">
            <v>DTPC_UNITS</v>
          </cell>
          <cell r="D250">
            <v>1716</v>
          </cell>
          <cell r="E250">
            <v>3789</v>
          </cell>
          <cell r="F250">
            <v>1768</v>
          </cell>
          <cell r="G250">
            <v>1140.7</v>
          </cell>
        </row>
        <row r="251">
          <cell r="A251" t="str">
            <v>164374-153</v>
          </cell>
          <cell r="B251" t="str">
            <v>Deskpro EN SFF 733 i820 13.5G 128MB Mill G400-SD/16 CDS24x WNT GRK</v>
          </cell>
          <cell r="C251" t="str">
            <v>DTPC_UNITS</v>
          </cell>
          <cell r="D251">
            <v>1641</v>
          </cell>
          <cell r="E251">
            <v>3623</v>
          </cell>
          <cell r="F251">
            <v>1690</v>
          </cell>
          <cell r="G251">
            <v>1112.33</v>
          </cell>
        </row>
        <row r="252">
          <cell r="A252" t="str">
            <v>164374-213</v>
          </cell>
          <cell r="B252" t="str">
            <v>Deskpro EN SFF 733 i820 13.5G 128MB Mill G400-SD/16 CDS24x WNT HUNG</v>
          </cell>
          <cell r="C252" t="str">
            <v>DTPC_UNITS</v>
          </cell>
          <cell r="D252">
            <v>1641</v>
          </cell>
          <cell r="E252">
            <v>3623</v>
          </cell>
          <cell r="F252">
            <v>1690</v>
          </cell>
          <cell r="G252">
            <v>1112.33</v>
          </cell>
        </row>
        <row r="253">
          <cell r="A253" t="str">
            <v>164374-233</v>
          </cell>
          <cell r="B253" t="str">
            <v>Deskpro EN SFF 733 i820 13.5G 128MB Mill G400-SD/16 CDS24x WNT SLOV</v>
          </cell>
          <cell r="C253" t="str">
            <v>DTPC_UNITS</v>
          </cell>
          <cell r="D253">
            <v>1641</v>
          </cell>
          <cell r="E253">
            <v>3623</v>
          </cell>
          <cell r="F253">
            <v>1690</v>
          </cell>
          <cell r="G253">
            <v>1112.33</v>
          </cell>
        </row>
        <row r="254">
          <cell r="A254" t="str">
            <v>164374-243</v>
          </cell>
          <cell r="B254" t="str">
            <v>Deskpro EN SFF 733 i820 13.5G 128MB Mill G400-SD/16 CDS24x WNT POL</v>
          </cell>
          <cell r="C254" t="str">
            <v>DTPC_UNITS</v>
          </cell>
          <cell r="D254">
            <v>1641</v>
          </cell>
          <cell r="E254">
            <v>3623</v>
          </cell>
          <cell r="F254">
            <v>1690</v>
          </cell>
          <cell r="G254">
            <v>1112.33</v>
          </cell>
        </row>
        <row r="255">
          <cell r="A255" t="str">
            <v>164374-253</v>
          </cell>
          <cell r="B255" t="str">
            <v>Deskpro EN SFF 733 i820 13.5G 128MB Mill G400-SD/16 CDS24x WNT RUSS</v>
          </cell>
          <cell r="C255" t="str">
            <v>DTPC_UNITS</v>
          </cell>
          <cell r="D255">
            <v>1641</v>
          </cell>
          <cell r="E255">
            <v>3623</v>
          </cell>
          <cell r="F255">
            <v>1690</v>
          </cell>
          <cell r="G255">
            <v>1092.24</v>
          </cell>
        </row>
        <row r="256">
          <cell r="A256" t="str">
            <v>164374-A83</v>
          </cell>
          <cell r="B256" t="str">
            <v>Deskpro EN SFF 733 i820 13.5G 128MB Mill G400-SD/16 CDS24x WNT EEUROA8</v>
          </cell>
          <cell r="C256" t="str">
            <v>DTPC_UNITS</v>
          </cell>
          <cell r="D256">
            <v>1641</v>
          </cell>
          <cell r="E256">
            <v>3623</v>
          </cell>
          <cell r="F256">
            <v>1690</v>
          </cell>
          <cell r="G256">
            <v>1101.3</v>
          </cell>
        </row>
        <row r="257">
          <cell r="A257" t="str">
            <v>164374-AH3</v>
          </cell>
          <cell r="B257" t="str">
            <v>Deskpro EN SFF 733 i820 13.5G 128MB Mill G400-SD/16 CDS24x WNT SWI/EI</v>
          </cell>
          <cell r="C257" t="str">
            <v>DTPC_UNITS</v>
          </cell>
          <cell r="D257">
            <v>1641</v>
          </cell>
          <cell r="E257">
            <v>3623</v>
          </cell>
          <cell r="F257">
            <v>1690</v>
          </cell>
          <cell r="G257">
            <v>1079</v>
          </cell>
        </row>
        <row r="258">
          <cell r="A258" t="str">
            <v>164374-BA3</v>
          </cell>
          <cell r="B258" t="str">
            <v>Deskpro EN SFF 733 i820 13.5G 128MB Mill G400-SD/16 CDS24x WNT SL</v>
          </cell>
          <cell r="C258" t="str">
            <v>DTPC_UNITS</v>
          </cell>
          <cell r="D258">
            <v>1641</v>
          </cell>
          <cell r="E258">
            <v>3623</v>
          </cell>
          <cell r="F258">
            <v>1690</v>
          </cell>
          <cell r="G258">
            <v>1101.3</v>
          </cell>
        </row>
        <row r="259">
          <cell r="A259" t="str">
            <v>164374-BB3</v>
          </cell>
          <cell r="B259" t="str">
            <v>Deskpro EN SFF 733 i820 13.5G 128MB Mill G400-SD/16 CDS24x WNT HE</v>
          </cell>
          <cell r="C259" t="str">
            <v>DTPC_UNITS</v>
          </cell>
          <cell r="D259">
            <v>1641</v>
          </cell>
          <cell r="E259">
            <v>3623</v>
          </cell>
          <cell r="F259">
            <v>1690</v>
          </cell>
          <cell r="G259">
            <v>1101.3</v>
          </cell>
        </row>
        <row r="260">
          <cell r="A260" t="str">
            <v>165568-152</v>
          </cell>
          <cell r="B260" t="str">
            <v>Deskpro EP PIII 6700 10G/128MB/Mill G400-SG/16Up/CDS40x/W95/W98 GRK</v>
          </cell>
          <cell r="C260" t="str">
            <v>DTPC_UNITS</v>
          </cell>
          <cell r="D260">
            <v>1137</v>
          </cell>
          <cell r="E260">
            <v>2509</v>
          </cell>
          <cell r="F260">
            <v>1171</v>
          </cell>
          <cell r="G260">
            <v>797.61</v>
          </cell>
        </row>
        <row r="261">
          <cell r="A261" t="str">
            <v>165568-212</v>
          </cell>
          <cell r="B261" t="str">
            <v>Deskpro EP PIII 6700 10G/128MB/Mill G400-SG/16Up/CDS40x/W95/W98 HUNG</v>
          </cell>
          <cell r="C261" t="str">
            <v>DTPC_UNITS</v>
          </cell>
          <cell r="D261">
            <v>1137</v>
          </cell>
          <cell r="E261">
            <v>2509</v>
          </cell>
          <cell r="F261">
            <v>1171</v>
          </cell>
          <cell r="G261">
            <v>798.65</v>
          </cell>
        </row>
        <row r="262">
          <cell r="A262" t="str">
            <v>165568-222</v>
          </cell>
          <cell r="B262" t="str">
            <v>Deskpro EP PIII 6700 10G/128MB/Mill G400-SG/16Up/CDS40x/W95/W98 CZECH</v>
          </cell>
          <cell r="C262" t="str">
            <v>DTPC_UNITS</v>
          </cell>
          <cell r="D262">
            <v>1137</v>
          </cell>
          <cell r="E262">
            <v>2509</v>
          </cell>
          <cell r="F262">
            <v>1171</v>
          </cell>
          <cell r="G262">
            <v>798</v>
          </cell>
        </row>
        <row r="263">
          <cell r="A263" t="str">
            <v>165568-232</v>
          </cell>
          <cell r="B263" t="str">
            <v>Deskpro EP PIII 6700 10G/128MB/Mill G400-SG/16Up/CDS40x/W95/W98 SLOV</v>
          </cell>
          <cell r="C263" t="str">
            <v>DTPC_UNITS</v>
          </cell>
          <cell r="D263">
            <v>1137</v>
          </cell>
          <cell r="E263">
            <v>2509</v>
          </cell>
          <cell r="F263">
            <v>1171</v>
          </cell>
          <cell r="G263">
            <v>797.61</v>
          </cell>
        </row>
        <row r="264">
          <cell r="A264" t="str">
            <v>165568-242</v>
          </cell>
          <cell r="B264" t="str">
            <v>Deskpro EP PIII 6700 10G/128MB/Mill G400-SG/16Up/CDS40x/W95/W98 POL</v>
          </cell>
          <cell r="C264" t="str">
            <v>DTPC_UNITS</v>
          </cell>
          <cell r="D264">
            <v>1137</v>
          </cell>
          <cell r="E264">
            <v>2509</v>
          </cell>
          <cell r="F264">
            <v>1171</v>
          </cell>
          <cell r="G264">
            <v>798.55</v>
          </cell>
        </row>
        <row r="265">
          <cell r="A265" t="str">
            <v>165568-252</v>
          </cell>
          <cell r="B265" t="str">
            <v>Deskpro EP PIII 6700 10G/128MB/Mill G400-SG/16Up/CDS40x/W95/W98 RUSS</v>
          </cell>
          <cell r="C265" t="str">
            <v>DTPC_UNITS</v>
          </cell>
          <cell r="D265">
            <v>1137</v>
          </cell>
          <cell r="E265">
            <v>2509</v>
          </cell>
          <cell r="F265">
            <v>1171</v>
          </cell>
          <cell r="G265">
            <v>798.62</v>
          </cell>
        </row>
        <row r="266">
          <cell r="A266" t="str">
            <v>165568-A82</v>
          </cell>
          <cell r="B266" t="str">
            <v>Deskpro EP PIII 6700 10G/128MB/Mill G400-SG/16Up/CDS40x/W95/W98 EEUROA8</v>
          </cell>
          <cell r="C266" t="str">
            <v>DTPC_UNITS</v>
          </cell>
          <cell r="D266">
            <v>1137</v>
          </cell>
          <cell r="E266">
            <v>2509</v>
          </cell>
          <cell r="F266">
            <v>1171</v>
          </cell>
          <cell r="G266">
            <v>826.04</v>
          </cell>
        </row>
        <row r="267">
          <cell r="A267" t="str">
            <v>165568-A83</v>
          </cell>
          <cell r="B267" t="str">
            <v>Deskpro EP PIII 6700 10G/128MB/Mill G400-SG/16Up/CDS40x/WNT EEUROA8</v>
          </cell>
          <cell r="C267" t="str">
            <v>DTPC_UNITS</v>
          </cell>
          <cell r="D267">
            <v>1197</v>
          </cell>
          <cell r="E267">
            <v>2642</v>
          </cell>
          <cell r="F267">
            <v>1233</v>
          </cell>
          <cell r="G267">
            <v>873.06</v>
          </cell>
        </row>
        <row r="268">
          <cell r="A268" t="str">
            <v>165568-A93</v>
          </cell>
          <cell r="B268" t="str">
            <v>Deskpro EP PIII 6700 10G/128MB/Mill G400-SG/16Up/CDS40x/WNT MEASTA9</v>
          </cell>
          <cell r="C268" t="str">
            <v>DTPC_UNITS</v>
          </cell>
          <cell r="D268">
            <v>1197</v>
          </cell>
          <cell r="E268">
            <v>2642</v>
          </cell>
          <cell r="F268">
            <v>1233</v>
          </cell>
          <cell r="G268">
            <v>873.06</v>
          </cell>
        </row>
        <row r="269">
          <cell r="A269" t="str">
            <v>165568-BA2</v>
          </cell>
          <cell r="B269" t="str">
            <v>Deskpro EP PIII 6700 10G/128MB/Mill G400-SG/16Up/CDS40x/W95/W98 SL</v>
          </cell>
          <cell r="C269" t="str">
            <v>DTPC_UNITS</v>
          </cell>
          <cell r="D269">
            <v>1137</v>
          </cell>
          <cell r="E269">
            <v>2509</v>
          </cell>
          <cell r="F269">
            <v>1171</v>
          </cell>
          <cell r="G269">
            <v>826.04</v>
          </cell>
        </row>
        <row r="270">
          <cell r="A270" t="str">
            <v>165568-BB2</v>
          </cell>
          <cell r="B270" t="str">
            <v>Deskpro EP PIII 6700 10G/128MB/Mill G400-SG/16Up/CDS40x/W95/W98 HE</v>
          </cell>
          <cell r="C270" t="str">
            <v>DTPC_UNITS</v>
          </cell>
          <cell r="D270">
            <v>1137</v>
          </cell>
          <cell r="E270">
            <v>2509</v>
          </cell>
          <cell r="F270">
            <v>1171</v>
          </cell>
          <cell r="G270">
            <v>826.04</v>
          </cell>
        </row>
        <row r="271">
          <cell r="A271" t="str">
            <v>165591-152</v>
          </cell>
          <cell r="B271" t="str">
            <v>Deskpro EP PIII 6550 6.4 64 Mill G200-SD/8+8Up W95/W98 GRK</v>
          </cell>
          <cell r="C271" t="str">
            <v>DTPC_UNITS</v>
          </cell>
          <cell r="D271">
            <v>830</v>
          </cell>
          <cell r="E271">
            <v>1833</v>
          </cell>
          <cell r="F271">
            <v>855</v>
          </cell>
          <cell r="G271">
            <v>636.82000000000005</v>
          </cell>
        </row>
        <row r="272">
          <cell r="A272" t="str">
            <v>165591-153</v>
          </cell>
          <cell r="B272" t="str">
            <v>Deskpro EP PIII 6550 10G 64MB Mill G200-SD/8+8Up CDS32x W95/W98 GRK</v>
          </cell>
          <cell r="C272" t="str">
            <v>DTPC_UNITS</v>
          </cell>
          <cell r="D272">
            <v>990</v>
          </cell>
          <cell r="E272">
            <v>2086</v>
          </cell>
          <cell r="F272">
            <v>1020</v>
          </cell>
          <cell r="G272">
            <v>692.15</v>
          </cell>
        </row>
        <row r="273">
          <cell r="A273" t="str">
            <v>165591-154</v>
          </cell>
          <cell r="B273" t="str">
            <v>Deskpro EP PIII 6550 10G 128MB Mill G200-SD/8+8Up CDS32x W95/W98 GRK</v>
          </cell>
          <cell r="C273" t="str">
            <v>DTPC_UNITS</v>
          </cell>
          <cell r="D273">
            <v>985</v>
          </cell>
          <cell r="E273">
            <v>2174</v>
          </cell>
          <cell r="F273">
            <v>1015</v>
          </cell>
          <cell r="G273">
            <v>755.15</v>
          </cell>
        </row>
        <row r="274">
          <cell r="A274" t="str">
            <v>165591-212</v>
          </cell>
          <cell r="B274" t="str">
            <v>Deskpro EP PIII 6550 6.4 64 Mill G200-SD/8+8Up W95/W98 HUNG</v>
          </cell>
          <cell r="C274" t="str">
            <v>DTPC_UNITS</v>
          </cell>
          <cell r="D274">
            <v>830</v>
          </cell>
          <cell r="E274">
            <v>1833</v>
          </cell>
          <cell r="F274">
            <v>855</v>
          </cell>
          <cell r="G274">
            <v>636.82000000000005</v>
          </cell>
        </row>
        <row r="275">
          <cell r="A275" t="str">
            <v>165591-213</v>
          </cell>
          <cell r="B275" t="str">
            <v>Deskpro EP PIII 6550 10G 64MB Mill G200-SD/8+8Up CDS32x W95/W98 HUNG</v>
          </cell>
          <cell r="C275" t="str">
            <v>DTPC_UNITS</v>
          </cell>
          <cell r="D275">
            <v>990</v>
          </cell>
          <cell r="E275">
            <v>2086</v>
          </cell>
          <cell r="F275">
            <v>1020</v>
          </cell>
          <cell r="G275">
            <v>692.15</v>
          </cell>
        </row>
        <row r="276">
          <cell r="A276" t="str">
            <v>165591-214</v>
          </cell>
          <cell r="B276" t="str">
            <v>Deskpro EP PIII 6550 10G 128MB Mill G200-SD/8+8Up CDS32x W95/W98 HUNG</v>
          </cell>
          <cell r="C276" t="str">
            <v>DTPC_UNITS</v>
          </cell>
          <cell r="D276">
            <v>985</v>
          </cell>
          <cell r="E276">
            <v>2174</v>
          </cell>
          <cell r="F276">
            <v>1015</v>
          </cell>
          <cell r="G276">
            <v>755.15</v>
          </cell>
        </row>
        <row r="277">
          <cell r="A277" t="str">
            <v>165591-232</v>
          </cell>
          <cell r="B277" t="str">
            <v>Deskpro EP PIII 6550 6.4 64 Mill G200-SD/8+8Up W95/W98 SLOV</v>
          </cell>
          <cell r="C277" t="str">
            <v>DTPC_UNITS</v>
          </cell>
          <cell r="D277">
            <v>830</v>
          </cell>
          <cell r="E277">
            <v>1833</v>
          </cell>
          <cell r="F277">
            <v>855</v>
          </cell>
          <cell r="G277">
            <v>636.82000000000005</v>
          </cell>
        </row>
        <row r="278">
          <cell r="A278" t="str">
            <v>165591-233</v>
          </cell>
          <cell r="B278" t="str">
            <v>Deskpro EP PIII 6550 10G 64MB Mill G200-SD/8+8Up CDS32x W95/W98 SLOV</v>
          </cell>
          <cell r="C278" t="str">
            <v>DTPC_UNITS</v>
          </cell>
          <cell r="D278">
            <v>990</v>
          </cell>
          <cell r="E278">
            <v>2086</v>
          </cell>
          <cell r="F278">
            <v>1020</v>
          </cell>
          <cell r="G278">
            <v>692.15</v>
          </cell>
        </row>
        <row r="279">
          <cell r="A279" t="str">
            <v>165591-234</v>
          </cell>
          <cell r="B279" t="str">
            <v>Deskpro EP PIII 6550 10G 128MB Mill G200-SD/8+8Up CDS32x W95/W98 SLOV</v>
          </cell>
          <cell r="C279" t="str">
            <v>DTPC_UNITS</v>
          </cell>
          <cell r="D279">
            <v>985</v>
          </cell>
          <cell r="E279">
            <v>2174</v>
          </cell>
          <cell r="F279">
            <v>1015</v>
          </cell>
          <cell r="G279">
            <v>755.15</v>
          </cell>
        </row>
        <row r="280">
          <cell r="A280" t="str">
            <v>165591-242</v>
          </cell>
          <cell r="B280" t="str">
            <v>Deskpro EP PIII 6550 6.4 64 Mill G200-SD/8+8Up W95/W98 POL</v>
          </cell>
          <cell r="C280" t="str">
            <v>DTPC_UNITS</v>
          </cell>
          <cell r="D280">
            <v>830</v>
          </cell>
          <cell r="E280">
            <v>1833</v>
          </cell>
          <cell r="F280">
            <v>855</v>
          </cell>
          <cell r="G280">
            <v>636.82000000000005</v>
          </cell>
        </row>
        <row r="281">
          <cell r="A281" t="str">
            <v>165591-243</v>
          </cell>
          <cell r="B281" t="str">
            <v>Deskpro EP PIII 6550 10G 64MB Mill G200-SD/8+8Up CDS32x W95/W98 POL</v>
          </cell>
          <cell r="C281" t="str">
            <v>DTPC_UNITS</v>
          </cell>
          <cell r="D281">
            <v>990</v>
          </cell>
          <cell r="E281">
            <v>2086</v>
          </cell>
          <cell r="F281">
            <v>1020</v>
          </cell>
          <cell r="G281">
            <v>692.15</v>
          </cell>
        </row>
        <row r="282">
          <cell r="A282" t="str">
            <v>165591-244</v>
          </cell>
          <cell r="B282" t="str">
            <v>Deskpro EP PIII 6550 10G 128MB Mill G200-SD/8+8Up CDS32x W95/W98 POL</v>
          </cell>
          <cell r="C282" t="str">
            <v>DTPC_UNITS</v>
          </cell>
          <cell r="D282">
            <v>985</v>
          </cell>
          <cell r="E282">
            <v>2174</v>
          </cell>
          <cell r="F282">
            <v>1015</v>
          </cell>
          <cell r="G282">
            <v>755.15</v>
          </cell>
        </row>
        <row r="283">
          <cell r="A283" t="str">
            <v>165591-252</v>
          </cell>
          <cell r="B283" t="str">
            <v>Deskpro EP PIII 6550 6.4 64 Mill G200-SD/8+8Up W95/W98 RUSS</v>
          </cell>
          <cell r="C283" t="str">
            <v>DTPC_UNITS</v>
          </cell>
          <cell r="D283">
            <v>830</v>
          </cell>
          <cell r="E283">
            <v>1833</v>
          </cell>
          <cell r="F283">
            <v>855</v>
          </cell>
          <cell r="G283">
            <v>636.82000000000005</v>
          </cell>
        </row>
        <row r="284">
          <cell r="A284" t="str">
            <v>165591-253</v>
          </cell>
          <cell r="B284" t="str">
            <v>Deskpro EP PIII 6550 10G 64MB Mill G200-SD/8+8Up CDS32x W95/W98 RUSS</v>
          </cell>
          <cell r="C284" t="str">
            <v>DTPC_UNITS</v>
          </cell>
          <cell r="D284">
            <v>990</v>
          </cell>
          <cell r="E284">
            <v>2086</v>
          </cell>
          <cell r="F284">
            <v>1020</v>
          </cell>
          <cell r="G284">
            <v>692.15</v>
          </cell>
        </row>
        <row r="285">
          <cell r="A285" t="str">
            <v>165591-254</v>
          </cell>
          <cell r="B285" t="str">
            <v>Deskpro EP PIII 6550 10G 128MB Mill G200-SD/8+8Up CDS32x W95/W98 RUSS</v>
          </cell>
          <cell r="C285" t="str">
            <v>DTPC_UNITS</v>
          </cell>
          <cell r="D285">
            <v>985</v>
          </cell>
          <cell r="E285">
            <v>2174</v>
          </cell>
          <cell r="F285">
            <v>1015</v>
          </cell>
          <cell r="G285">
            <v>755.15</v>
          </cell>
        </row>
        <row r="286">
          <cell r="A286" t="str">
            <v>165591-A82</v>
          </cell>
          <cell r="B286" t="str">
            <v>Deskpro EP PIII 6550 6.4 64 Mill G200-SD/8+8Up W95/W98 EEUROA8</v>
          </cell>
          <cell r="C286" t="str">
            <v>DTPC_UNITS</v>
          </cell>
          <cell r="D286">
            <v>830</v>
          </cell>
          <cell r="E286">
            <v>1833</v>
          </cell>
          <cell r="F286">
            <v>855</v>
          </cell>
          <cell r="G286">
            <v>617.29999999999995</v>
          </cell>
        </row>
        <row r="287">
          <cell r="A287" t="str">
            <v>165591-A83</v>
          </cell>
          <cell r="B287" t="str">
            <v>Deskpro EP PIII 6550 10G 64MB Mill G200-SD/8+8Up CDS32x W95/W98 EEUROA8</v>
          </cell>
          <cell r="C287" t="str">
            <v>DTPC_UNITS</v>
          </cell>
          <cell r="D287">
            <v>990</v>
          </cell>
          <cell r="E287">
            <v>2086</v>
          </cell>
          <cell r="F287">
            <v>1020</v>
          </cell>
          <cell r="G287">
            <v>672.63</v>
          </cell>
        </row>
        <row r="288">
          <cell r="A288" t="str">
            <v>165591-A84</v>
          </cell>
          <cell r="B288" t="str">
            <v>Deskpro EP PIII 6550 10G 128MB Mill G200-SD/8+8Up CDS32x W95/W98 EEUROA8</v>
          </cell>
          <cell r="C288" t="str">
            <v>DTPC_UNITS</v>
          </cell>
          <cell r="D288">
            <v>985</v>
          </cell>
          <cell r="E288">
            <v>2174</v>
          </cell>
          <cell r="F288">
            <v>1015</v>
          </cell>
          <cell r="G288">
            <v>735.63</v>
          </cell>
        </row>
        <row r="289">
          <cell r="A289" t="str">
            <v>165591-BA2</v>
          </cell>
          <cell r="B289" t="str">
            <v>Deskpro EP PIII 6550 6.4 64 Mill G200-SD/8+8Up W95/W98 SL</v>
          </cell>
          <cell r="C289" t="str">
            <v>DTPC_UNITS</v>
          </cell>
          <cell r="D289">
            <v>830</v>
          </cell>
          <cell r="E289">
            <v>1833</v>
          </cell>
          <cell r="F289">
            <v>855</v>
          </cell>
          <cell r="G289">
            <v>617.29999999999995</v>
          </cell>
        </row>
        <row r="290">
          <cell r="A290" t="str">
            <v>165591-BA3</v>
          </cell>
          <cell r="B290" t="str">
            <v>Deskpro EP PIII 6550 10G 64MB Mill G200-SD/8+8Up CDS32x W95/W98 SL</v>
          </cell>
          <cell r="C290" t="str">
            <v>DTPC_UNITS</v>
          </cell>
          <cell r="D290">
            <v>990</v>
          </cell>
          <cell r="E290">
            <v>2086</v>
          </cell>
          <cell r="F290">
            <v>1020</v>
          </cell>
          <cell r="G290">
            <v>672.63</v>
          </cell>
        </row>
        <row r="291">
          <cell r="A291" t="str">
            <v>165591-BA4</v>
          </cell>
          <cell r="B291" t="str">
            <v>Deskpro EP PIII 6550 10G 128MB Mill G200-SD/8+8Up CDS32x W95/W98 SL</v>
          </cell>
          <cell r="C291" t="str">
            <v>DTPC_UNITS</v>
          </cell>
          <cell r="D291">
            <v>985</v>
          </cell>
          <cell r="E291">
            <v>2174</v>
          </cell>
          <cell r="F291">
            <v>1015</v>
          </cell>
          <cell r="G291">
            <v>735.63</v>
          </cell>
        </row>
        <row r="292">
          <cell r="A292" t="str">
            <v>165591-BB2</v>
          </cell>
          <cell r="B292" t="str">
            <v>Deskpro EP PIII 6550 6.4 64 Mill G200-SD/8+8Up W95/W98 HE</v>
          </cell>
          <cell r="C292" t="str">
            <v>DTPC_UNITS</v>
          </cell>
          <cell r="D292">
            <v>830</v>
          </cell>
          <cell r="E292">
            <v>1833</v>
          </cell>
          <cell r="F292">
            <v>855</v>
          </cell>
          <cell r="G292">
            <v>617.29999999999995</v>
          </cell>
        </row>
        <row r="293">
          <cell r="A293" t="str">
            <v>165591-BB4</v>
          </cell>
          <cell r="B293" t="str">
            <v>Deskpro EP PIII 6550 10G 128MB Mill G200-SD/8+8Up CDS32x W95/W98 HE</v>
          </cell>
          <cell r="C293" t="str">
            <v>DTPC_UNITS</v>
          </cell>
          <cell r="D293">
            <v>985</v>
          </cell>
          <cell r="E293">
            <v>2174</v>
          </cell>
          <cell r="F293">
            <v>1015</v>
          </cell>
          <cell r="G293">
            <v>735.63</v>
          </cell>
        </row>
        <row r="294">
          <cell r="A294" t="str">
            <v>171452-214</v>
          </cell>
          <cell r="B294" t="str">
            <v>EPa/C466/6b/9/64 HUNG</v>
          </cell>
          <cell r="C294" t="str">
            <v>DTPC_UNITS</v>
          </cell>
          <cell r="D294">
            <v>600</v>
          </cell>
          <cell r="E294">
            <v>1296</v>
          </cell>
          <cell r="F294">
            <v>618</v>
          </cell>
          <cell r="G294">
            <v>484.36</v>
          </cell>
        </row>
        <row r="295">
          <cell r="A295" t="str">
            <v>171452-224</v>
          </cell>
          <cell r="B295" t="str">
            <v>EPa/C466/6b/9/64 CZECH</v>
          </cell>
          <cell r="C295" t="str">
            <v>DTPC_UNITS</v>
          </cell>
          <cell r="D295">
            <v>600</v>
          </cell>
          <cell r="E295">
            <v>1296</v>
          </cell>
          <cell r="F295">
            <v>618</v>
          </cell>
          <cell r="G295">
            <v>484</v>
          </cell>
        </row>
        <row r="296">
          <cell r="A296" t="str">
            <v>171452-244</v>
          </cell>
          <cell r="B296" t="str">
            <v>EPa/C466/6b/9/64 POL</v>
          </cell>
          <cell r="C296" t="str">
            <v>DTPC_UNITS</v>
          </cell>
          <cell r="D296">
            <v>600</v>
          </cell>
          <cell r="E296">
            <v>1296</v>
          </cell>
          <cell r="F296">
            <v>618</v>
          </cell>
          <cell r="G296">
            <v>484.36</v>
          </cell>
        </row>
        <row r="297">
          <cell r="A297" t="str">
            <v>171452-A44</v>
          </cell>
          <cell r="B297" t="str">
            <v>EPa/C466/6b/9/64 EUROA4</v>
          </cell>
          <cell r="C297" t="str">
            <v>DTPC_UNITS</v>
          </cell>
          <cell r="D297">
            <v>600</v>
          </cell>
          <cell r="E297">
            <v>1296</v>
          </cell>
          <cell r="F297">
            <v>618</v>
          </cell>
          <cell r="G297">
            <v>472</v>
          </cell>
        </row>
        <row r="298">
          <cell r="A298" t="str">
            <v>171452-A84</v>
          </cell>
          <cell r="B298" t="str">
            <v>EPa/C466/6b/9/64 EEUROA8</v>
          </cell>
          <cell r="C298" t="str">
            <v>DTPC_UNITS</v>
          </cell>
          <cell r="D298">
            <v>600</v>
          </cell>
          <cell r="E298">
            <v>1296</v>
          </cell>
          <cell r="F298">
            <v>618</v>
          </cell>
          <cell r="G298">
            <v>472.04</v>
          </cell>
        </row>
        <row r="299">
          <cell r="A299" t="str">
            <v>171452-BA2</v>
          </cell>
          <cell r="B299" t="str">
            <v>EPa/C466/6b/9/32</v>
          </cell>
          <cell r="C299" t="str">
            <v>DTPC_UNITS</v>
          </cell>
          <cell r="D299">
            <v>685</v>
          </cell>
          <cell r="E299">
            <v>1381</v>
          </cell>
          <cell r="F299">
            <v>706</v>
          </cell>
          <cell r="G299">
            <v>452.75</v>
          </cell>
        </row>
        <row r="300">
          <cell r="A300" t="str">
            <v>171452-BA4</v>
          </cell>
          <cell r="B300" t="str">
            <v>EPa/C466/6b/9/64 SL</v>
          </cell>
          <cell r="C300" t="str">
            <v>DTPC_UNITS</v>
          </cell>
          <cell r="D300">
            <v>600</v>
          </cell>
          <cell r="E300">
            <v>1296</v>
          </cell>
          <cell r="F300">
            <v>618</v>
          </cell>
          <cell r="G300">
            <v>472.04</v>
          </cell>
        </row>
        <row r="301">
          <cell r="A301" t="str">
            <v>171452-BB4</v>
          </cell>
          <cell r="B301" t="str">
            <v>EPa/C466/6b/9/64 HE</v>
          </cell>
          <cell r="C301" t="str">
            <v>DTPC_UNITS</v>
          </cell>
          <cell r="D301">
            <v>600</v>
          </cell>
          <cell r="E301">
            <v>1296</v>
          </cell>
          <cell r="F301">
            <v>618</v>
          </cell>
          <cell r="G301">
            <v>472.04</v>
          </cell>
        </row>
        <row r="302">
          <cell r="A302" t="str">
            <v>171453-154</v>
          </cell>
          <cell r="B302" t="str">
            <v>Deskpro EP Series C500/810e/10b/9/64 GRK</v>
          </cell>
          <cell r="C302" t="str">
            <v>DTPC_UNITS</v>
          </cell>
          <cell r="D302">
            <v>628</v>
          </cell>
          <cell r="E302">
            <v>1441</v>
          </cell>
          <cell r="F302">
            <v>647</v>
          </cell>
          <cell r="G302">
            <v>617</v>
          </cell>
        </row>
        <row r="303">
          <cell r="A303" t="str">
            <v>171453-155</v>
          </cell>
          <cell r="B303" t="str">
            <v>Deskpro EP Series C500/810e/10b/4/64 Arlo GRK</v>
          </cell>
          <cell r="C303" t="str">
            <v>DTPC_UNITS</v>
          </cell>
          <cell r="D303">
            <v>679</v>
          </cell>
          <cell r="E303">
            <v>1557</v>
          </cell>
          <cell r="F303">
            <v>658</v>
          </cell>
          <cell r="G303">
            <v>642.67999999999995</v>
          </cell>
        </row>
        <row r="304">
          <cell r="A304" t="str">
            <v>171453-214</v>
          </cell>
          <cell r="B304" t="str">
            <v>Deskpro EP Series C500/810e/10b/9/64 Arlo HUNG</v>
          </cell>
          <cell r="C304" t="str">
            <v>DTPC_UNITS</v>
          </cell>
          <cell r="D304">
            <v>628</v>
          </cell>
          <cell r="E304">
            <v>1441</v>
          </cell>
          <cell r="F304">
            <v>606</v>
          </cell>
          <cell r="G304">
            <v>597.73</v>
          </cell>
        </row>
        <row r="305">
          <cell r="A305" t="str">
            <v>171453-215</v>
          </cell>
          <cell r="B305" t="str">
            <v>Deskpro EP Series C500/810e/10b/4/64 Arlo HUNG</v>
          </cell>
          <cell r="C305" t="str">
            <v>DTPC_UNITS</v>
          </cell>
          <cell r="D305">
            <v>679</v>
          </cell>
          <cell r="E305">
            <v>1557</v>
          </cell>
          <cell r="F305">
            <v>658</v>
          </cell>
          <cell r="G305">
            <v>642.67999999999995</v>
          </cell>
        </row>
        <row r="306">
          <cell r="A306" t="str">
            <v>171453-234</v>
          </cell>
          <cell r="B306" t="str">
            <v>Deskpro EP Series C500/810e/10b/9/64 Arlo SLOV</v>
          </cell>
          <cell r="C306" t="str">
            <v>DTPC_UNITS</v>
          </cell>
          <cell r="D306">
            <v>628</v>
          </cell>
          <cell r="E306">
            <v>1441</v>
          </cell>
          <cell r="F306">
            <v>606</v>
          </cell>
          <cell r="G306">
            <v>597.73</v>
          </cell>
        </row>
        <row r="307">
          <cell r="A307" t="str">
            <v>171453-235</v>
          </cell>
          <cell r="B307" t="str">
            <v>Deskpro EP Series C500/810e/10b/4/64 Arlo SLOV</v>
          </cell>
          <cell r="C307" t="str">
            <v>DTPC_UNITS</v>
          </cell>
          <cell r="D307">
            <v>679</v>
          </cell>
          <cell r="E307">
            <v>1557</v>
          </cell>
          <cell r="F307">
            <v>658</v>
          </cell>
          <cell r="G307">
            <v>642.67999999999995</v>
          </cell>
        </row>
        <row r="308">
          <cell r="A308" t="str">
            <v>171453-244</v>
          </cell>
          <cell r="B308" t="str">
            <v>Deskpro EP Series C500/810e/10b/9/64 Arlo POL</v>
          </cell>
          <cell r="C308" t="str">
            <v>DTPC_UNITS</v>
          </cell>
          <cell r="D308">
            <v>628</v>
          </cell>
          <cell r="E308">
            <v>1441</v>
          </cell>
          <cell r="F308">
            <v>606</v>
          </cell>
          <cell r="G308">
            <v>597.73</v>
          </cell>
        </row>
        <row r="309">
          <cell r="A309" t="str">
            <v>171453-245</v>
          </cell>
          <cell r="B309" t="str">
            <v>Deskpro EP Series C500/810e/10b/4/64 Arlo POL</v>
          </cell>
          <cell r="C309" t="str">
            <v>DTPC_UNITS</v>
          </cell>
          <cell r="D309">
            <v>679</v>
          </cell>
          <cell r="E309">
            <v>1557</v>
          </cell>
          <cell r="F309">
            <v>658</v>
          </cell>
          <cell r="G309">
            <v>642.67999999999995</v>
          </cell>
        </row>
        <row r="310">
          <cell r="A310" t="str">
            <v>171453-254</v>
          </cell>
          <cell r="B310" t="str">
            <v>Deskpro EP Series C500/810e/10b/9/64 Arlo RUSS</v>
          </cell>
          <cell r="C310" t="str">
            <v>DTPC_UNITS</v>
          </cell>
          <cell r="D310">
            <v>628</v>
          </cell>
          <cell r="E310">
            <v>1441</v>
          </cell>
          <cell r="F310">
            <v>606</v>
          </cell>
          <cell r="G310">
            <v>597.73</v>
          </cell>
        </row>
        <row r="311">
          <cell r="A311" t="str">
            <v>171453-255</v>
          </cell>
          <cell r="B311" t="str">
            <v>Deskpro EP Series C500/810e/10b/4/64 Arlo RUSS</v>
          </cell>
          <cell r="C311" t="str">
            <v>DTPC_UNITS</v>
          </cell>
          <cell r="D311">
            <v>679</v>
          </cell>
          <cell r="E311">
            <v>1557</v>
          </cell>
          <cell r="F311">
            <v>658</v>
          </cell>
          <cell r="G311">
            <v>642.67999999999995</v>
          </cell>
        </row>
        <row r="312">
          <cell r="A312" t="str">
            <v>171453-A84</v>
          </cell>
          <cell r="B312" t="str">
            <v>Deskpro EP Series C500/810e/10b/9/64 Arlo EEUROA8</v>
          </cell>
          <cell r="C312" t="str">
            <v>DTPC_UNITS</v>
          </cell>
          <cell r="D312">
            <v>628</v>
          </cell>
          <cell r="E312">
            <v>1441</v>
          </cell>
          <cell r="F312">
            <v>606</v>
          </cell>
          <cell r="G312">
            <v>597.73</v>
          </cell>
        </row>
        <row r="313">
          <cell r="A313" t="str">
            <v>171453-A85</v>
          </cell>
          <cell r="B313" t="str">
            <v>Deskpro EP Series C500/810e/10b/4/64 Arlo EEUROA8</v>
          </cell>
          <cell r="C313" t="str">
            <v>DTPC_UNITS</v>
          </cell>
          <cell r="D313">
            <v>679</v>
          </cell>
          <cell r="E313">
            <v>1557</v>
          </cell>
          <cell r="F313">
            <v>658</v>
          </cell>
          <cell r="G313">
            <v>642.67999999999995</v>
          </cell>
        </row>
        <row r="314">
          <cell r="A314" t="str">
            <v>171453-AH4</v>
          </cell>
          <cell r="B314" t="str">
            <v>Deskpro EP Series C500/810e/10b/9/64 Arlo SWI/EI</v>
          </cell>
          <cell r="C314" t="str">
            <v>DTPC_UNITS</v>
          </cell>
          <cell r="D314">
            <v>628</v>
          </cell>
          <cell r="E314">
            <v>1441</v>
          </cell>
          <cell r="F314">
            <v>606</v>
          </cell>
          <cell r="G314" t="str">
            <v>N/A</v>
          </cell>
        </row>
        <row r="315">
          <cell r="A315" t="str">
            <v>171453-AH5</v>
          </cell>
          <cell r="B315" t="str">
            <v>Deskpro EP Series C500/810e/10b/4/64 Arlo SWI/EI</v>
          </cell>
          <cell r="C315" t="str">
            <v>DTPC_UNITS</v>
          </cell>
          <cell r="D315">
            <v>679</v>
          </cell>
          <cell r="E315">
            <v>1557</v>
          </cell>
          <cell r="F315">
            <v>658</v>
          </cell>
          <cell r="G315" t="str">
            <v>N/A</v>
          </cell>
        </row>
        <row r="316">
          <cell r="A316" t="str">
            <v>171453-BB4</v>
          </cell>
          <cell r="B316" t="str">
            <v>Deskpro EP Series C500/810e/10b/9/64 Arlo HE</v>
          </cell>
          <cell r="C316" t="str">
            <v>DTPC_UNITS</v>
          </cell>
          <cell r="D316">
            <v>628</v>
          </cell>
          <cell r="E316">
            <v>1441</v>
          </cell>
          <cell r="F316">
            <v>606</v>
          </cell>
          <cell r="G316">
            <v>597.73</v>
          </cell>
        </row>
        <row r="317">
          <cell r="A317" t="str">
            <v>171453-BB5</v>
          </cell>
          <cell r="B317" t="str">
            <v>Deskpro EP Series C500/810e/10b/4/64 Arlo HE</v>
          </cell>
          <cell r="C317" t="str">
            <v>DTPC_UNITS</v>
          </cell>
          <cell r="D317">
            <v>679</v>
          </cell>
          <cell r="E317">
            <v>1557</v>
          </cell>
          <cell r="F317">
            <v>658</v>
          </cell>
          <cell r="G317">
            <v>642.67999999999995</v>
          </cell>
        </row>
        <row r="318">
          <cell r="A318" t="str">
            <v>174380-AH2</v>
          </cell>
          <cell r="B318" t="str">
            <v>ENS/P600/10/2/128c SWI/EI</v>
          </cell>
          <cell r="C318" t="str">
            <v>DTPC_UNITS</v>
          </cell>
          <cell r="D318">
            <v>1134</v>
          </cell>
          <cell r="E318">
            <v>2504</v>
          </cell>
          <cell r="F318">
            <v>1168</v>
          </cell>
          <cell r="G318">
            <v>826.52</v>
          </cell>
        </row>
        <row r="319">
          <cell r="A319" t="str">
            <v>174381-AH2</v>
          </cell>
          <cell r="B319" t="str">
            <v>END/P600/10/2/128c SWI/EI</v>
          </cell>
          <cell r="C319" t="str">
            <v>DTPC_UNITS</v>
          </cell>
          <cell r="D319">
            <v>1165</v>
          </cell>
          <cell r="E319">
            <v>2572</v>
          </cell>
          <cell r="F319">
            <v>1200</v>
          </cell>
          <cell r="G319">
            <v>848.98</v>
          </cell>
        </row>
        <row r="320">
          <cell r="A320" t="str">
            <v>199385-152</v>
          </cell>
          <cell r="B320" t="str">
            <v>EPa/P667E/10b/9/64c GRK</v>
          </cell>
          <cell r="C320" t="str">
            <v>DTPC_UNITS</v>
          </cell>
          <cell r="D320">
            <v>888</v>
          </cell>
          <cell r="E320">
            <v>1960</v>
          </cell>
          <cell r="F320">
            <v>914</v>
          </cell>
          <cell r="G320">
            <v>647.41</v>
          </cell>
        </row>
        <row r="321">
          <cell r="A321" t="str">
            <v>199385-153</v>
          </cell>
          <cell r="B321" t="str">
            <v>EPa/P667E/10b/4/64c GRK</v>
          </cell>
          <cell r="C321" t="str">
            <v>DTPC_UNITS</v>
          </cell>
          <cell r="D321">
            <v>950</v>
          </cell>
          <cell r="E321">
            <v>2098</v>
          </cell>
          <cell r="F321">
            <v>979</v>
          </cell>
          <cell r="G321">
            <v>693.15</v>
          </cell>
        </row>
        <row r="322">
          <cell r="A322" t="str">
            <v>199385-154</v>
          </cell>
          <cell r="B322" t="str">
            <v>EPa/P667E/10b/9/64 GRK</v>
          </cell>
          <cell r="C322" t="str">
            <v>DTPC_UNITS</v>
          </cell>
          <cell r="D322">
            <v>846</v>
          </cell>
          <cell r="E322">
            <v>1868</v>
          </cell>
          <cell r="F322">
            <v>872</v>
          </cell>
          <cell r="G322">
            <v>617.13</v>
          </cell>
        </row>
        <row r="323">
          <cell r="A323" t="str">
            <v>199385-155</v>
          </cell>
          <cell r="B323" t="str">
            <v>EPa/P667E/10b/4/64 GRK</v>
          </cell>
          <cell r="C323" t="str">
            <v>DTPC_UNITS</v>
          </cell>
          <cell r="D323">
            <v>909</v>
          </cell>
          <cell r="E323">
            <v>2007</v>
          </cell>
          <cell r="F323">
            <v>936</v>
          </cell>
          <cell r="G323">
            <v>662.87</v>
          </cell>
        </row>
        <row r="324">
          <cell r="A324" t="str">
            <v>199385-212</v>
          </cell>
          <cell r="B324" t="str">
            <v>EPa/P667E/10b/9/64c HUNG</v>
          </cell>
          <cell r="C324" t="str">
            <v>DTPC_UNITS</v>
          </cell>
          <cell r="D324">
            <v>888</v>
          </cell>
          <cell r="E324">
            <v>1960</v>
          </cell>
          <cell r="F324">
            <v>914</v>
          </cell>
          <cell r="G324">
            <v>647.41</v>
          </cell>
        </row>
        <row r="325">
          <cell r="A325" t="str">
            <v>199385-213</v>
          </cell>
          <cell r="B325" t="str">
            <v>EPa/P667E/10b/4/64c HUNG</v>
          </cell>
          <cell r="C325" t="str">
            <v>DTPC_UNITS</v>
          </cell>
          <cell r="D325">
            <v>950</v>
          </cell>
          <cell r="E325">
            <v>2098</v>
          </cell>
          <cell r="F325">
            <v>979</v>
          </cell>
          <cell r="G325">
            <v>693.15</v>
          </cell>
        </row>
        <row r="326">
          <cell r="A326" t="str">
            <v>199385-214</v>
          </cell>
          <cell r="B326" t="str">
            <v>EPa/P667E/10b/9/64 HUNG</v>
          </cell>
          <cell r="C326" t="str">
            <v>DTPC_UNITS</v>
          </cell>
          <cell r="D326">
            <v>846</v>
          </cell>
          <cell r="E326">
            <v>1868</v>
          </cell>
          <cell r="F326">
            <v>872</v>
          </cell>
          <cell r="G326">
            <v>617.13</v>
          </cell>
        </row>
        <row r="327">
          <cell r="A327" t="str">
            <v>199385-215</v>
          </cell>
          <cell r="B327" t="str">
            <v>EPa/P667E/10b/4/64 HUNG</v>
          </cell>
          <cell r="C327" t="str">
            <v>DTPC_UNITS</v>
          </cell>
          <cell r="D327">
            <v>909</v>
          </cell>
          <cell r="E327">
            <v>2007</v>
          </cell>
          <cell r="F327">
            <v>936</v>
          </cell>
          <cell r="G327">
            <v>662.87</v>
          </cell>
        </row>
        <row r="328">
          <cell r="A328" t="str">
            <v>199385-232</v>
          </cell>
          <cell r="B328" t="str">
            <v>EPa/P667E/10b/9/64c SLOV</v>
          </cell>
          <cell r="C328" t="str">
            <v>DTPC_UNITS</v>
          </cell>
          <cell r="D328">
            <v>888</v>
          </cell>
          <cell r="E328">
            <v>1960</v>
          </cell>
          <cell r="F328">
            <v>914</v>
          </cell>
          <cell r="G328">
            <v>647.41</v>
          </cell>
        </row>
        <row r="329">
          <cell r="A329" t="str">
            <v>199385-233</v>
          </cell>
          <cell r="B329" t="str">
            <v>EPa/P667E/10b/4/64c SLOV</v>
          </cell>
          <cell r="C329" t="str">
            <v>DTPC_UNITS</v>
          </cell>
          <cell r="D329">
            <v>950</v>
          </cell>
          <cell r="E329">
            <v>2098</v>
          </cell>
          <cell r="F329">
            <v>979</v>
          </cell>
          <cell r="G329">
            <v>693.15</v>
          </cell>
        </row>
        <row r="330">
          <cell r="A330" t="str">
            <v>199385-234</v>
          </cell>
          <cell r="B330" t="str">
            <v>EPa/P667E/10b/9/64 SLOV</v>
          </cell>
          <cell r="C330" t="str">
            <v>DTPC_UNITS</v>
          </cell>
          <cell r="D330">
            <v>846</v>
          </cell>
          <cell r="E330">
            <v>1868</v>
          </cell>
          <cell r="F330">
            <v>872</v>
          </cell>
          <cell r="G330">
            <v>617.13</v>
          </cell>
        </row>
        <row r="331">
          <cell r="A331" t="str">
            <v>199385-235</v>
          </cell>
          <cell r="B331" t="str">
            <v>EPa/P667E/10b/4/64 SLOV</v>
          </cell>
          <cell r="C331" t="str">
            <v>DTPC_UNITS</v>
          </cell>
          <cell r="D331">
            <v>909</v>
          </cell>
          <cell r="E331">
            <v>2007</v>
          </cell>
          <cell r="F331">
            <v>936</v>
          </cell>
          <cell r="G331">
            <v>662.87</v>
          </cell>
        </row>
        <row r="332">
          <cell r="A332" t="str">
            <v>199385-242</v>
          </cell>
          <cell r="B332" t="str">
            <v>EPa/P667E/10b/9/64c POL</v>
          </cell>
          <cell r="C332" t="str">
            <v>DTPC_UNITS</v>
          </cell>
          <cell r="D332">
            <v>888</v>
          </cell>
          <cell r="E332">
            <v>1960</v>
          </cell>
          <cell r="F332">
            <v>914</v>
          </cell>
          <cell r="G332">
            <v>647.41</v>
          </cell>
        </row>
        <row r="333">
          <cell r="A333" t="str">
            <v>199385-243</v>
          </cell>
          <cell r="B333" t="str">
            <v>EPa/P667E/10b/4/64c POL</v>
          </cell>
          <cell r="C333" t="str">
            <v>DTPC_UNITS</v>
          </cell>
          <cell r="D333">
            <v>950</v>
          </cell>
          <cell r="E333">
            <v>2098</v>
          </cell>
          <cell r="F333">
            <v>979</v>
          </cell>
          <cell r="G333">
            <v>693.15</v>
          </cell>
        </row>
        <row r="334">
          <cell r="A334" t="str">
            <v>199385-244</v>
          </cell>
          <cell r="B334" t="str">
            <v>EPa/P667E/10b/9/64 POL</v>
          </cell>
          <cell r="C334" t="str">
            <v>DTPC_UNITS</v>
          </cell>
          <cell r="D334">
            <v>846</v>
          </cell>
          <cell r="E334">
            <v>1868</v>
          </cell>
          <cell r="F334">
            <v>872</v>
          </cell>
          <cell r="G334">
            <v>617.13</v>
          </cell>
        </row>
        <row r="335">
          <cell r="A335" t="str">
            <v>199385-245</v>
          </cell>
          <cell r="B335" t="str">
            <v>EPa/P667E/10b/4/64 POL</v>
          </cell>
          <cell r="C335" t="str">
            <v>DTPC_UNITS</v>
          </cell>
          <cell r="D335">
            <v>909</v>
          </cell>
          <cell r="E335">
            <v>2007</v>
          </cell>
          <cell r="F335">
            <v>936</v>
          </cell>
          <cell r="G335">
            <v>662.87</v>
          </cell>
        </row>
        <row r="336">
          <cell r="A336" t="str">
            <v>199385-253</v>
          </cell>
          <cell r="B336" t="str">
            <v>EPa/P667E/10b/4/64c RUSS</v>
          </cell>
          <cell r="C336" t="str">
            <v>DTPC_UNITS</v>
          </cell>
          <cell r="D336">
            <v>950</v>
          </cell>
          <cell r="E336">
            <v>2098</v>
          </cell>
          <cell r="F336">
            <v>979</v>
          </cell>
          <cell r="G336">
            <v>693.15</v>
          </cell>
        </row>
        <row r="337">
          <cell r="A337" t="str">
            <v>199385-254</v>
          </cell>
          <cell r="B337" t="str">
            <v>EPa/P667E/10b/9/64 RUSS</v>
          </cell>
          <cell r="C337" t="str">
            <v>DTPC_UNITS</v>
          </cell>
          <cell r="D337">
            <v>846</v>
          </cell>
          <cell r="E337">
            <v>1868</v>
          </cell>
          <cell r="F337">
            <v>872</v>
          </cell>
          <cell r="G337">
            <v>617.13</v>
          </cell>
        </row>
        <row r="338">
          <cell r="A338" t="str">
            <v>199385-255</v>
          </cell>
          <cell r="B338" t="str">
            <v>EPa/P667E/10b/4/64 RUSS</v>
          </cell>
          <cell r="C338" t="str">
            <v>DTPC_UNITS</v>
          </cell>
          <cell r="D338">
            <v>909</v>
          </cell>
          <cell r="E338">
            <v>2007</v>
          </cell>
          <cell r="F338">
            <v>936</v>
          </cell>
          <cell r="G338">
            <v>662.87</v>
          </cell>
        </row>
        <row r="339">
          <cell r="A339" t="str">
            <v>199385-A82</v>
          </cell>
          <cell r="B339" t="str">
            <v>EPa/P667E/10b/9/64c EEUROA8</v>
          </cell>
          <cell r="C339" t="str">
            <v>DTPC_UNITS</v>
          </cell>
          <cell r="D339">
            <v>888</v>
          </cell>
          <cell r="E339">
            <v>1960</v>
          </cell>
          <cell r="F339">
            <v>914</v>
          </cell>
          <cell r="G339">
            <v>634.88</v>
          </cell>
        </row>
        <row r="340">
          <cell r="A340" t="str">
            <v>199385-A83</v>
          </cell>
          <cell r="B340" t="str">
            <v>EPa/P667E/10b/4/64c EEUROA8</v>
          </cell>
          <cell r="C340" t="str">
            <v>DTPC_UNITS</v>
          </cell>
          <cell r="D340">
            <v>950</v>
          </cell>
          <cell r="E340">
            <v>2098</v>
          </cell>
          <cell r="F340">
            <v>979</v>
          </cell>
          <cell r="G340">
            <v>681.88</v>
          </cell>
        </row>
        <row r="341">
          <cell r="A341" t="str">
            <v>199385-A84</v>
          </cell>
          <cell r="B341" t="str">
            <v>EPa/P667E/10b/9/64 EEUROA8</v>
          </cell>
          <cell r="C341" t="str">
            <v>DTPC_UNITS</v>
          </cell>
          <cell r="D341">
            <v>846</v>
          </cell>
          <cell r="E341">
            <v>1868</v>
          </cell>
          <cell r="F341">
            <v>872</v>
          </cell>
          <cell r="G341">
            <v>604.6</v>
          </cell>
        </row>
        <row r="342">
          <cell r="A342" t="str">
            <v>199385-A85</v>
          </cell>
          <cell r="B342" t="str">
            <v>EPa/P667E/10b/4/64 EEUROA8</v>
          </cell>
          <cell r="C342" t="str">
            <v>DTPC_UNITS</v>
          </cell>
          <cell r="D342">
            <v>909</v>
          </cell>
          <cell r="E342">
            <v>2007</v>
          </cell>
          <cell r="F342">
            <v>936</v>
          </cell>
          <cell r="G342">
            <v>651.6</v>
          </cell>
        </row>
        <row r="343">
          <cell r="A343" t="str">
            <v>199385-BA2</v>
          </cell>
          <cell r="B343" t="str">
            <v>EPa/P667E/10b/9/64c SL</v>
          </cell>
          <cell r="C343" t="str">
            <v>DTPC_UNITS</v>
          </cell>
          <cell r="D343">
            <v>888</v>
          </cell>
          <cell r="E343">
            <v>1960</v>
          </cell>
          <cell r="F343">
            <v>914</v>
          </cell>
          <cell r="G343">
            <v>634.88</v>
          </cell>
        </row>
        <row r="344">
          <cell r="A344" t="str">
            <v>199385-BA3</v>
          </cell>
          <cell r="B344" t="str">
            <v>EPa/P667E/10b/4/64c SL</v>
          </cell>
          <cell r="C344" t="str">
            <v>DTPC_UNITS</v>
          </cell>
          <cell r="D344">
            <v>950</v>
          </cell>
          <cell r="E344">
            <v>2098</v>
          </cell>
          <cell r="F344">
            <v>979</v>
          </cell>
          <cell r="G344">
            <v>681.88</v>
          </cell>
        </row>
        <row r="345">
          <cell r="A345" t="str">
            <v>199385-BA4</v>
          </cell>
          <cell r="B345" t="str">
            <v>EPa/P667E/10b/9/64 SL</v>
          </cell>
          <cell r="C345" t="str">
            <v>DTPC_UNITS</v>
          </cell>
          <cell r="D345">
            <v>846</v>
          </cell>
          <cell r="E345">
            <v>1868</v>
          </cell>
          <cell r="F345">
            <v>872</v>
          </cell>
          <cell r="G345">
            <v>604.6</v>
          </cell>
        </row>
        <row r="346">
          <cell r="A346" t="str">
            <v>199385-BA5</v>
          </cell>
          <cell r="B346" t="str">
            <v>EPa/P667E/10b/4/64 SL</v>
          </cell>
          <cell r="C346" t="str">
            <v>DTPC_UNITS</v>
          </cell>
          <cell r="D346">
            <v>909</v>
          </cell>
          <cell r="E346">
            <v>2007</v>
          </cell>
          <cell r="F346">
            <v>936</v>
          </cell>
          <cell r="G346">
            <v>651.6</v>
          </cell>
        </row>
        <row r="347">
          <cell r="A347" t="str">
            <v>199385-BB2</v>
          </cell>
          <cell r="B347" t="str">
            <v>EPa/P667E/10b/9/64c HE</v>
          </cell>
          <cell r="C347" t="str">
            <v>DTPC_UNITS</v>
          </cell>
          <cell r="D347">
            <v>888</v>
          </cell>
          <cell r="E347">
            <v>1960</v>
          </cell>
          <cell r="F347">
            <v>914</v>
          </cell>
          <cell r="G347">
            <v>634.88</v>
          </cell>
        </row>
        <row r="348">
          <cell r="A348" t="str">
            <v>199385-BB3</v>
          </cell>
          <cell r="B348" t="str">
            <v>EPa/P667E/10b/4/64c HE</v>
          </cell>
          <cell r="C348" t="str">
            <v>DTPC_UNITS</v>
          </cell>
          <cell r="D348">
            <v>950</v>
          </cell>
          <cell r="E348">
            <v>2098</v>
          </cell>
          <cell r="F348">
            <v>979</v>
          </cell>
          <cell r="G348">
            <v>681.88</v>
          </cell>
        </row>
        <row r="349">
          <cell r="A349" t="str">
            <v>199385-BB4</v>
          </cell>
          <cell r="B349" t="str">
            <v>EPa/P667E/10b/9/64 HE</v>
          </cell>
          <cell r="C349" t="str">
            <v>DTPC_UNITS</v>
          </cell>
          <cell r="D349">
            <v>846</v>
          </cell>
          <cell r="E349">
            <v>1868</v>
          </cell>
          <cell r="F349">
            <v>872</v>
          </cell>
          <cell r="G349">
            <v>604.6</v>
          </cell>
        </row>
        <row r="350">
          <cell r="A350" t="str">
            <v>199385-BB5</v>
          </cell>
          <cell r="B350" t="str">
            <v>EPa/P667E/10b/4/64 HE</v>
          </cell>
          <cell r="C350" t="str">
            <v>DTPC_UNITS</v>
          </cell>
          <cell r="D350">
            <v>909</v>
          </cell>
          <cell r="E350">
            <v>2007</v>
          </cell>
          <cell r="F350">
            <v>936</v>
          </cell>
          <cell r="G350">
            <v>651.6</v>
          </cell>
        </row>
        <row r="351">
          <cell r="A351" t="str">
            <v>200533-AH5</v>
          </cell>
          <cell r="B351" t="str">
            <v>EPa/P667E/10b/Win2000/128c English/Italian</v>
          </cell>
          <cell r="C351" t="str">
            <v>DTPC_UNITS</v>
          </cell>
          <cell r="D351">
            <v>1073</v>
          </cell>
          <cell r="E351">
            <v>2370</v>
          </cell>
          <cell r="F351">
            <v>1105</v>
          </cell>
          <cell r="G351">
            <v>624</v>
          </cell>
        </row>
        <row r="352">
          <cell r="A352" t="str">
            <v>470000-333</v>
          </cell>
          <cell r="B352" t="str">
            <v>Deskpro EN Series SDT P866/15e/9/128c TURK</v>
          </cell>
          <cell r="C352" t="str">
            <v>DTPC_UNITS</v>
          </cell>
          <cell r="D352">
            <v>1570</v>
          </cell>
          <cell r="E352">
            <v>3466</v>
          </cell>
          <cell r="F352">
            <v>1617</v>
          </cell>
          <cell r="G352" t="e">
            <v>#N/A</v>
          </cell>
        </row>
        <row r="353">
          <cell r="A353" t="str">
            <v>470000-336</v>
          </cell>
          <cell r="B353" t="str">
            <v>Deskpro EN Series SDT P866/15e/9/128c GRK</v>
          </cell>
          <cell r="C353" t="str">
            <v>DTPC_UNITS</v>
          </cell>
          <cell r="D353">
            <v>1570</v>
          </cell>
          <cell r="E353">
            <v>3466</v>
          </cell>
          <cell r="F353">
            <v>1617</v>
          </cell>
          <cell r="G353">
            <v>1119</v>
          </cell>
        </row>
        <row r="354">
          <cell r="A354" t="str">
            <v>470000-406</v>
          </cell>
          <cell r="B354" t="str">
            <v>Deskpro EN Series SDT P866/15e/9/128c ARAB</v>
          </cell>
          <cell r="C354" t="str">
            <v>DTPC_UNITS</v>
          </cell>
          <cell r="D354">
            <v>1570</v>
          </cell>
          <cell r="E354">
            <v>3466</v>
          </cell>
          <cell r="F354">
            <v>1617</v>
          </cell>
          <cell r="G354">
            <v>1119</v>
          </cell>
        </row>
        <row r="355">
          <cell r="A355" t="str">
            <v>470000-434</v>
          </cell>
          <cell r="B355" t="str">
            <v>Deskpro EN Series SDT P866/15e/9/128c HUNG</v>
          </cell>
          <cell r="C355" t="str">
            <v>DTPC_UNITS</v>
          </cell>
          <cell r="D355">
            <v>1570</v>
          </cell>
          <cell r="E355">
            <v>3466</v>
          </cell>
          <cell r="F355">
            <v>1617</v>
          </cell>
          <cell r="G355">
            <v>1119</v>
          </cell>
        </row>
        <row r="356">
          <cell r="A356" t="str">
            <v>470000-438</v>
          </cell>
          <cell r="B356" t="str">
            <v>Deskpro EN Series SDT P866/15e/9/128c CZECH</v>
          </cell>
          <cell r="C356" t="str">
            <v>DTPC_UNITS</v>
          </cell>
          <cell r="D356">
            <v>1570</v>
          </cell>
          <cell r="E356">
            <v>3466</v>
          </cell>
          <cell r="F356">
            <v>1617</v>
          </cell>
          <cell r="G356">
            <v>1119</v>
          </cell>
        </row>
        <row r="357">
          <cell r="A357" t="str">
            <v>470000-443</v>
          </cell>
          <cell r="B357" t="str">
            <v>Deskpro EN Series SDT P866/15e/9/128c SLOV</v>
          </cell>
          <cell r="C357" t="str">
            <v>DTPC_UNITS</v>
          </cell>
          <cell r="D357">
            <v>1570</v>
          </cell>
          <cell r="E357">
            <v>3466</v>
          </cell>
          <cell r="F357">
            <v>1617</v>
          </cell>
          <cell r="G357">
            <v>1119</v>
          </cell>
        </row>
        <row r="358">
          <cell r="A358" t="str">
            <v>470000-447</v>
          </cell>
          <cell r="B358" t="str">
            <v>Deskpro EN Series SDT P866/15e/9/128c POL</v>
          </cell>
          <cell r="C358" t="str">
            <v>DTPC_UNITS</v>
          </cell>
          <cell r="D358">
            <v>1570</v>
          </cell>
          <cell r="E358">
            <v>3466</v>
          </cell>
          <cell r="F358">
            <v>1617</v>
          </cell>
          <cell r="G358">
            <v>1085.43</v>
          </cell>
        </row>
        <row r="359">
          <cell r="A359" t="str">
            <v>470000-451</v>
          </cell>
          <cell r="B359" t="str">
            <v>Deskpro EN Series SDT P866/15e/9/128c RUSS</v>
          </cell>
          <cell r="C359" t="str">
            <v>DTPC_UNITS</v>
          </cell>
          <cell r="D359">
            <v>1570</v>
          </cell>
          <cell r="E359">
            <v>3466</v>
          </cell>
          <cell r="F359">
            <v>1617</v>
          </cell>
          <cell r="G359">
            <v>1085.43</v>
          </cell>
        </row>
        <row r="360">
          <cell r="A360" t="str">
            <v>470000-478</v>
          </cell>
          <cell r="B360" t="str">
            <v>Deskpro EN Series SDT P866/15e/9/128c EUROA4</v>
          </cell>
          <cell r="C360" t="str">
            <v>DTPC_UNITS</v>
          </cell>
          <cell r="D360">
            <v>1570</v>
          </cell>
          <cell r="E360">
            <v>3466</v>
          </cell>
          <cell r="F360">
            <v>1617</v>
          </cell>
          <cell r="G360">
            <v>1127.3699999999999</v>
          </cell>
        </row>
        <row r="361">
          <cell r="A361" t="str">
            <v>470000-533</v>
          </cell>
          <cell r="B361" t="str">
            <v>Deskpro EN Series SDT P866/15e/9/128c SL</v>
          </cell>
          <cell r="C361" t="str">
            <v>DTPC_UNITS</v>
          </cell>
          <cell r="D361">
            <v>1570</v>
          </cell>
          <cell r="E361">
            <v>3466</v>
          </cell>
          <cell r="F361">
            <v>1617</v>
          </cell>
          <cell r="G361">
            <v>1119.1300000000001</v>
          </cell>
        </row>
        <row r="362">
          <cell r="A362" t="str">
            <v>470000-537</v>
          </cell>
          <cell r="B362" t="str">
            <v>Deskpro EN Series SDT P866/15e/9/128c HE</v>
          </cell>
          <cell r="C362" t="str">
            <v>DTPC_UNITS</v>
          </cell>
          <cell r="D362">
            <v>1570</v>
          </cell>
          <cell r="E362">
            <v>3466</v>
          </cell>
          <cell r="F362">
            <v>1617</v>
          </cell>
          <cell r="G362">
            <v>1106.3900000000001</v>
          </cell>
        </row>
        <row r="363">
          <cell r="A363" t="str">
            <v>470000-686</v>
          </cell>
          <cell r="B363" t="str">
            <v>Deskpro EN Series SDT P866/15e/6/128c MEASTA9</v>
          </cell>
          <cell r="C363" t="str">
            <v>DTPC_UNITS</v>
          </cell>
          <cell r="D363">
            <v>1720</v>
          </cell>
          <cell r="E363">
            <v>3945</v>
          </cell>
          <cell r="F363">
            <v>1772</v>
          </cell>
          <cell r="G363">
            <v>1085.43</v>
          </cell>
        </row>
        <row r="364">
          <cell r="A364" t="str">
            <v>470000-713</v>
          </cell>
          <cell r="B364" t="str">
            <v>Deskpro EN Series SDT P866/15e/6/128c HUNG</v>
          </cell>
          <cell r="C364" t="str">
            <v>DTPC_UNITS</v>
          </cell>
          <cell r="D364">
            <v>1635</v>
          </cell>
          <cell r="E364">
            <v>3610</v>
          </cell>
          <cell r="F364">
            <v>1684</v>
          </cell>
          <cell r="G364">
            <v>1085.43</v>
          </cell>
        </row>
        <row r="365">
          <cell r="A365" t="str">
            <v>470000-719</v>
          </cell>
          <cell r="B365" t="str">
            <v>Deskpro EN Series SDT P866/15e/6/128c CZECH</v>
          </cell>
          <cell r="C365" t="str">
            <v>DTPC_UNITS</v>
          </cell>
          <cell r="D365">
            <v>1635</v>
          </cell>
          <cell r="E365">
            <v>3610</v>
          </cell>
          <cell r="F365">
            <v>1684</v>
          </cell>
          <cell r="G365" t="e">
            <v>#N/A</v>
          </cell>
        </row>
        <row r="366">
          <cell r="A366" t="str">
            <v>470000-725</v>
          </cell>
          <cell r="B366" t="str">
            <v>Deskpro EN Series SDT P866/15e/6/128c SLOV</v>
          </cell>
          <cell r="C366" t="str">
            <v>DTPC_UNITS</v>
          </cell>
          <cell r="D366">
            <v>1635</v>
          </cell>
          <cell r="E366">
            <v>3610</v>
          </cell>
          <cell r="F366">
            <v>1684</v>
          </cell>
          <cell r="G366">
            <v>1157.48</v>
          </cell>
        </row>
        <row r="367">
          <cell r="A367" t="str">
            <v>470000-731</v>
          </cell>
          <cell r="B367" t="str">
            <v>Deskpro EN Series SDT P866/15e/6/128c POL</v>
          </cell>
          <cell r="C367" t="str">
            <v>DTPC_UNITS</v>
          </cell>
          <cell r="D367">
            <v>1635</v>
          </cell>
          <cell r="E367">
            <v>3610</v>
          </cell>
          <cell r="F367">
            <v>1684</v>
          </cell>
          <cell r="G367">
            <v>1085.43</v>
          </cell>
        </row>
        <row r="368">
          <cell r="A368" t="str">
            <v>470000-737</v>
          </cell>
          <cell r="B368" t="str">
            <v>Deskpro EN Series SDT P866/15e/6/128c RUSS</v>
          </cell>
          <cell r="C368" t="str">
            <v>DTPC_UNITS</v>
          </cell>
          <cell r="D368">
            <v>1635</v>
          </cell>
          <cell r="E368">
            <v>3610</v>
          </cell>
          <cell r="F368">
            <v>1684</v>
          </cell>
          <cell r="G368">
            <v>1085.43</v>
          </cell>
        </row>
        <row r="369">
          <cell r="A369" t="str">
            <v>470000-771</v>
          </cell>
          <cell r="B369" t="str">
            <v>Deskpro EN Series SDT P866/15e/6/128c EUROA4</v>
          </cell>
          <cell r="C369" t="str">
            <v>DTPC_UNITS</v>
          </cell>
          <cell r="D369">
            <v>1635</v>
          </cell>
          <cell r="E369">
            <v>3610</v>
          </cell>
          <cell r="F369">
            <v>1684</v>
          </cell>
          <cell r="G369">
            <v>1127.3699999999999</v>
          </cell>
        </row>
        <row r="370">
          <cell r="A370" t="str">
            <v>470000-839</v>
          </cell>
          <cell r="B370" t="str">
            <v>Deskpro EN Series SDT P866/15e/6/128c SL</v>
          </cell>
          <cell r="C370" t="str">
            <v>DTPC_UNITS</v>
          </cell>
          <cell r="D370">
            <v>1635</v>
          </cell>
          <cell r="E370">
            <v>3610</v>
          </cell>
          <cell r="F370">
            <v>1684</v>
          </cell>
          <cell r="G370">
            <v>1157.48</v>
          </cell>
        </row>
        <row r="371">
          <cell r="A371" t="str">
            <v>470000-845</v>
          </cell>
          <cell r="B371" t="str">
            <v>Deskpro EN Series SDT P866/15e/6/128c HE</v>
          </cell>
          <cell r="C371" t="str">
            <v>DTPC_UNITS</v>
          </cell>
          <cell r="D371">
            <v>1635</v>
          </cell>
          <cell r="E371">
            <v>3610</v>
          </cell>
          <cell r="F371">
            <v>1684</v>
          </cell>
          <cell r="G371">
            <v>1085.43</v>
          </cell>
        </row>
        <row r="372">
          <cell r="A372" t="str">
            <v>470000-873</v>
          </cell>
          <cell r="B372" t="str">
            <v>Deskpro EN Series SFF P733/10e/9/128c TURK</v>
          </cell>
          <cell r="C372" t="str">
            <v>DTPC_UNITS</v>
          </cell>
          <cell r="D372">
            <v>1180</v>
          </cell>
          <cell r="E372">
            <v>2605</v>
          </cell>
          <cell r="F372">
            <v>1215</v>
          </cell>
          <cell r="G372" t="e">
            <v>#N/A</v>
          </cell>
        </row>
        <row r="373">
          <cell r="A373" t="str">
            <v>470000-875</v>
          </cell>
          <cell r="B373" t="str">
            <v>Deskpro EN Series SFF P733/10e/9/128c GRK</v>
          </cell>
          <cell r="C373" t="str">
            <v>DTPC_UNITS</v>
          </cell>
          <cell r="D373">
            <v>1180</v>
          </cell>
          <cell r="E373">
            <v>2605</v>
          </cell>
          <cell r="F373">
            <v>1215</v>
          </cell>
          <cell r="G373">
            <v>785.52</v>
          </cell>
        </row>
        <row r="374">
          <cell r="A374" t="str">
            <v>470000-877</v>
          </cell>
          <cell r="B374" t="str">
            <v>Deskpro EN Series SFF P733/10e/9/128c ARAB</v>
          </cell>
          <cell r="C374" t="str">
            <v>DTPC_UNITS</v>
          </cell>
          <cell r="D374">
            <v>1180</v>
          </cell>
          <cell r="E374">
            <v>2605</v>
          </cell>
          <cell r="F374">
            <v>1215</v>
          </cell>
          <cell r="G374" t="e">
            <v>#N/A</v>
          </cell>
        </row>
        <row r="375">
          <cell r="A375" t="str">
            <v>470000-882</v>
          </cell>
          <cell r="B375" t="str">
            <v>Deskpro EN Series SFF P733/10e/9/128c HUNG</v>
          </cell>
          <cell r="C375" t="str">
            <v>DTPC_UNITS</v>
          </cell>
          <cell r="D375">
            <v>1180</v>
          </cell>
          <cell r="E375">
            <v>2605</v>
          </cell>
          <cell r="F375">
            <v>1215</v>
          </cell>
          <cell r="G375">
            <v>785.52</v>
          </cell>
        </row>
        <row r="376">
          <cell r="A376" t="str">
            <v>470000-885</v>
          </cell>
          <cell r="B376" t="str">
            <v>Deskpro EN Series SFF P733/10e/9/128c CZECH</v>
          </cell>
          <cell r="C376" t="str">
            <v>DTPC_UNITS</v>
          </cell>
          <cell r="D376">
            <v>1180</v>
          </cell>
          <cell r="E376">
            <v>2605</v>
          </cell>
          <cell r="F376">
            <v>1215</v>
          </cell>
          <cell r="G376" t="e">
            <v>#N/A</v>
          </cell>
        </row>
        <row r="377">
          <cell r="A377" t="str">
            <v>470000-888</v>
          </cell>
          <cell r="B377" t="str">
            <v>Deskpro EN Series SFF P733/10e/9/128c SLOV</v>
          </cell>
          <cell r="C377" t="str">
            <v>DTPC_UNITS</v>
          </cell>
          <cell r="D377">
            <v>1180</v>
          </cell>
          <cell r="E377">
            <v>2605</v>
          </cell>
          <cell r="F377">
            <v>1215</v>
          </cell>
          <cell r="G377">
            <v>785.52</v>
          </cell>
        </row>
        <row r="378">
          <cell r="A378" t="str">
            <v>470000-889</v>
          </cell>
          <cell r="B378" t="str">
            <v>Deskpro EN Series SFF P733/10e/9/128c POL</v>
          </cell>
          <cell r="C378" t="str">
            <v>DTPC_UNITS</v>
          </cell>
          <cell r="D378">
            <v>1180</v>
          </cell>
          <cell r="E378">
            <v>2605</v>
          </cell>
          <cell r="F378">
            <v>1215</v>
          </cell>
          <cell r="G378">
            <v>785.25</v>
          </cell>
        </row>
        <row r="379">
          <cell r="A379" t="str">
            <v>470000-891</v>
          </cell>
          <cell r="B379" t="str">
            <v>Deskpro EN Series SFF P733/10e/9/128c RUSS</v>
          </cell>
          <cell r="C379" t="str">
            <v>DTPC_UNITS</v>
          </cell>
          <cell r="D379">
            <v>1180</v>
          </cell>
          <cell r="E379">
            <v>2605</v>
          </cell>
          <cell r="F379">
            <v>1215</v>
          </cell>
          <cell r="G379">
            <v>785.52</v>
          </cell>
        </row>
        <row r="380">
          <cell r="A380" t="str">
            <v>470000-917</v>
          </cell>
          <cell r="B380" t="str">
            <v>Deskpro EN Series SFF P733/10e/9/128c EUROA4</v>
          </cell>
          <cell r="C380" t="str">
            <v>DTPC_UNITS</v>
          </cell>
          <cell r="D380">
            <v>1180</v>
          </cell>
          <cell r="E380">
            <v>2605</v>
          </cell>
          <cell r="F380">
            <v>1215</v>
          </cell>
          <cell r="G380">
            <v>793.74</v>
          </cell>
        </row>
        <row r="381">
          <cell r="A381" t="str">
            <v>470000-947</v>
          </cell>
          <cell r="B381" t="str">
            <v>Deskpro EN Series SFF P733/10e/9/128c SL</v>
          </cell>
          <cell r="C381" t="str">
            <v>DTPC_UNITS</v>
          </cell>
          <cell r="D381">
            <v>1180</v>
          </cell>
          <cell r="E381">
            <v>2605</v>
          </cell>
          <cell r="F381">
            <v>1215</v>
          </cell>
          <cell r="G381">
            <v>829.18</v>
          </cell>
        </row>
        <row r="382">
          <cell r="A382" t="str">
            <v>470000-951</v>
          </cell>
          <cell r="B382" t="str">
            <v>Deskpro EN Series SFF P733/10e/9/128c HE</v>
          </cell>
          <cell r="C382" t="str">
            <v>DTPC_UNITS</v>
          </cell>
          <cell r="D382">
            <v>1180</v>
          </cell>
          <cell r="E382">
            <v>2605</v>
          </cell>
          <cell r="F382">
            <v>1215</v>
          </cell>
          <cell r="G382">
            <v>785.52</v>
          </cell>
        </row>
        <row r="383">
          <cell r="A383" t="str">
            <v>470000-991</v>
          </cell>
          <cell r="B383" t="str">
            <v>Deskpro EN Series SDT P733/10e/9/128c TURK</v>
          </cell>
          <cell r="C383" t="str">
            <v>DTPC_UNITS</v>
          </cell>
          <cell r="D383">
            <v>1230</v>
          </cell>
          <cell r="E383">
            <v>2715</v>
          </cell>
          <cell r="F383">
            <v>1267</v>
          </cell>
          <cell r="G383" t="e">
            <v>#N/A</v>
          </cell>
        </row>
        <row r="384">
          <cell r="A384" t="str">
            <v>470000-993</v>
          </cell>
          <cell r="B384" t="str">
            <v>Deskpro EN Series SDT P733/10e/9/128c GRK</v>
          </cell>
          <cell r="C384" t="str">
            <v>DTPC_UNITS</v>
          </cell>
          <cell r="D384">
            <v>1230</v>
          </cell>
          <cell r="E384">
            <v>2715</v>
          </cell>
          <cell r="F384">
            <v>1267</v>
          </cell>
          <cell r="G384">
            <v>775.27</v>
          </cell>
        </row>
        <row r="385">
          <cell r="A385" t="str">
            <v>470000-996</v>
          </cell>
          <cell r="B385" t="str">
            <v>Deskpro EN Series SDT P733/10e/9/128c ARAB</v>
          </cell>
          <cell r="C385" t="str">
            <v>DTPC_UNITS</v>
          </cell>
          <cell r="D385">
            <v>1290</v>
          </cell>
          <cell r="E385">
            <v>2959</v>
          </cell>
          <cell r="F385">
            <v>1329</v>
          </cell>
          <cell r="G385" t="e">
            <v>#N/A</v>
          </cell>
        </row>
        <row r="386">
          <cell r="A386" t="str">
            <v>470001-000</v>
          </cell>
          <cell r="B386" t="str">
            <v>Deskpro EN Series SDT P733/10e/9/128c HUNG</v>
          </cell>
          <cell r="C386" t="str">
            <v>DTPC_UNITS</v>
          </cell>
          <cell r="D386">
            <v>1230</v>
          </cell>
          <cell r="E386">
            <v>2715</v>
          </cell>
          <cell r="F386">
            <v>1267</v>
          </cell>
          <cell r="G386">
            <v>800.23</v>
          </cell>
        </row>
        <row r="387">
          <cell r="A387" t="str">
            <v>470001-003</v>
          </cell>
          <cell r="B387" t="str">
            <v>Deskpro EN Series SDT P733/10e/9/128c CZECH</v>
          </cell>
          <cell r="C387" t="str">
            <v>DTPC_UNITS</v>
          </cell>
          <cell r="D387">
            <v>1230</v>
          </cell>
          <cell r="E387">
            <v>2715</v>
          </cell>
          <cell r="F387">
            <v>1267</v>
          </cell>
          <cell r="G387" t="e">
            <v>#N/A</v>
          </cell>
        </row>
        <row r="388">
          <cell r="A388" t="str">
            <v>470001-006</v>
          </cell>
          <cell r="B388" t="str">
            <v>Deskpro EN Series SDT P733/10e/9/128c SLOV</v>
          </cell>
          <cell r="C388" t="str">
            <v>DTPC_UNITS</v>
          </cell>
          <cell r="D388">
            <v>1230</v>
          </cell>
          <cell r="E388">
            <v>2715</v>
          </cell>
          <cell r="F388">
            <v>1267</v>
          </cell>
          <cell r="G388">
            <v>796.23</v>
          </cell>
        </row>
        <row r="389">
          <cell r="A389" t="str">
            <v>470001-010</v>
          </cell>
          <cell r="B389" t="str">
            <v>Deskpro EN Series SDT P733/10e/9/128c POL</v>
          </cell>
          <cell r="C389" t="str">
            <v>DTPC_UNITS</v>
          </cell>
          <cell r="D389">
            <v>1230</v>
          </cell>
          <cell r="E389">
            <v>2715</v>
          </cell>
          <cell r="F389">
            <v>1267</v>
          </cell>
          <cell r="G389">
            <v>775.27</v>
          </cell>
        </row>
        <row r="390">
          <cell r="A390" t="str">
            <v>470001-013</v>
          </cell>
          <cell r="B390" t="str">
            <v>Deskpro EN Series SDT P733/10e/9/128c RUSS</v>
          </cell>
          <cell r="C390" t="str">
            <v>DTPC_UNITS</v>
          </cell>
          <cell r="D390">
            <v>1230</v>
          </cell>
          <cell r="E390">
            <v>2715</v>
          </cell>
          <cell r="F390">
            <v>1267</v>
          </cell>
          <cell r="G390">
            <v>775.27</v>
          </cell>
        </row>
        <row r="391">
          <cell r="A391" t="str">
            <v>470001-031</v>
          </cell>
          <cell r="B391" t="str">
            <v>Deskpro EN Series SDT P733/10e/9/128c EUROA4</v>
          </cell>
          <cell r="C391" t="str">
            <v>DTPC_UNITS</v>
          </cell>
          <cell r="D391">
            <v>1230</v>
          </cell>
          <cell r="E391">
            <v>2715</v>
          </cell>
          <cell r="F391">
            <v>1267</v>
          </cell>
          <cell r="G391">
            <v>808.47</v>
          </cell>
        </row>
        <row r="392">
          <cell r="A392" t="str">
            <v>470001-051</v>
          </cell>
          <cell r="B392" t="str">
            <v>Deskpro EN Series SDT P733/10e/9/128c SL</v>
          </cell>
          <cell r="C392" t="str">
            <v>DTPC_UNITS</v>
          </cell>
          <cell r="D392">
            <v>1230</v>
          </cell>
          <cell r="E392">
            <v>2715</v>
          </cell>
          <cell r="F392">
            <v>1267</v>
          </cell>
          <cell r="G392">
            <v>796.23</v>
          </cell>
        </row>
        <row r="393">
          <cell r="A393" t="str">
            <v>470001-053</v>
          </cell>
          <cell r="B393" t="str">
            <v>Deskpro EN Series SDT P733/10e/9/128c HE</v>
          </cell>
          <cell r="C393" t="str">
            <v>DTPC_UNITS</v>
          </cell>
          <cell r="D393">
            <v>1230</v>
          </cell>
          <cell r="E393">
            <v>2715</v>
          </cell>
          <cell r="F393">
            <v>1267</v>
          </cell>
          <cell r="G393">
            <v>800.23</v>
          </cell>
        </row>
        <row r="394">
          <cell r="A394" t="str">
            <v>470001-099</v>
          </cell>
          <cell r="B394" t="str">
            <v>Deskpro EN Series SDT P733/10e/6/128c TURK</v>
          </cell>
          <cell r="C394" t="str">
            <v>DTPC_UNITS</v>
          </cell>
          <cell r="D394">
            <v>1290</v>
          </cell>
          <cell r="E394">
            <v>2848</v>
          </cell>
          <cell r="F394">
            <v>1329</v>
          </cell>
          <cell r="G394" t="e">
            <v>#N/A</v>
          </cell>
        </row>
        <row r="395">
          <cell r="A395" t="str">
            <v>470001-100</v>
          </cell>
          <cell r="B395" t="str">
            <v>Deskpro EN Series SDT P733/10e/6/128c GRK</v>
          </cell>
          <cell r="C395" t="str">
            <v>DTPC_UNITS</v>
          </cell>
          <cell r="D395">
            <v>1290</v>
          </cell>
          <cell r="E395">
            <v>2848</v>
          </cell>
          <cell r="F395">
            <v>1329</v>
          </cell>
          <cell r="G395">
            <v>775.27</v>
          </cell>
        </row>
        <row r="396">
          <cell r="A396" t="str">
            <v>470001-105</v>
          </cell>
          <cell r="B396" t="str">
            <v>Deskpro EN Series SDT P733/10e/6/128c ARAB</v>
          </cell>
          <cell r="C396" t="str">
            <v>DTPC_UNITS</v>
          </cell>
          <cell r="D396">
            <v>1290</v>
          </cell>
          <cell r="E396">
            <v>2848</v>
          </cell>
          <cell r="F396">
            <v>1329</v>
          </cell>
          <cell r="G396" t="e">
            <v>#N/A</v>
          </cell>
        </row>
        <row r="397">
          <cell r="A397" t="str">
            <v>470001-111</v>
          </cell>
          <cell r="B397" t="str">
            <v>Deskpro EN Series SDT P733/10e/6/128c HUNG</v>
          </cell>
          <cell r="C397" t="str">
            <v>DTPC_UNITS</v>
          </cell>
          <cell r="D397">
            <v>1290</v>
          </cell>
          <cell r="E397">
            <v>2848</v>
          </cell>
          <cell r="F397">
            <v>1329</v>
          </cell>
          <cell r="G397">
            <v>775.27</v>
          </cell>
        </row>
        <row r="398">
          <cell r="A398" t="str">
            <v>470001-112</v>
          </cell>
          <cell r="B398" t="str">
            <v>Deskpro EN Series SDT P733/10e/6/128c CZECH</v>
          </cell>
          <cell r="C398" t="str">
            <v>DTPC_UNITS</v>
          </cell>
          <cell r="D398">
            <v>1290</v>
          </cell>
          <cell r="E398">
            <v>2848</v>
          </cell>
          <cell r="F398">
            <v>1329</v>
          </cell>
          <cell r="G398" t="e">
            <v>#N/A</v>
          </cell>
        </row>
        <row r="399">
          <cell r="A399" t="str">
            <v>470001-114</v>
          </cell>
          <cell r="B399" t="str">
            <v>Deskpro EN Series SDT P733/10e/6/128c SLOV</v>
          </cell>
          <cell r="C399" t="str">
            <v>DTPC_UNITS</v>
          </cell>
          <cell r="D399">
            <v>1290</v>
          </cell>
          <cell r="E399">
            <v>2848</v>
          </cell>
          <cell r="F399">
            <v>1329</v>
          </cell>
          <cell r="G399">
            <v>838.57</v>
          </cell>
        </row>
        <row r="400">
          <cell r="A400" t="str">
            <v>470001-116</v>
          </cell>
          <cell r="B400" t="str">
            <v>Deskpro EN Series SDT P733/10e/6/128c POL</v>
          </cell>
          <cell r="C400" t="str">
            <v>DTPC_UNITS</v>
          </cell>
          <cell r="D400">
            <v>1290</v>
          </cell>
          <cell r="E400">
            <v>2848</v>
          </cell>
          <cell r="F400">
            <v>1329</v>
          </cell>
          <cell r="G400">
            <v>775.27</v>
          </cell>
        </row>
        <row r="401">
          <cell r="A401" t="str">
            <v>470001-117</v>
          </cell>
          <cell r="B401" t="str">
            <v>Deskpro EN Series SDT P733/10e/6/128c RUSS</v>
          </cell>
          <cell r="C401" t="str">
            <v>DTPC_UNITS</v>
          </cell>
          <cell r="D401">
            <v>1290</v>
          </cell>
          <cell r="E401">
            <v>2848</v>
          </cell>
          <cell r="F401">
            <v>1329</v>
          </cell>
          <cell r="G401">
            <v>775.27</v>
          </cell>
        </row>
        <row r="402">
          <cell r="A402" t="str">
            <v>470001-131</v>
          </cell>
          <cell r="B402" t="str">
            <v>Deskpro EN Series SDT P733/10e/6/128c EUROA4</v>
          </cell>
          <cell r="C402" t="str">
            <v>DTPC_UNITS</v>
          </cell>
          <cell r="D402">
            <v>1290</v>
          </cell>
          <cell r="E402">
            <v>2848</v>
          </cell>
          <cell r="F402">
            <v>1329</v>
          </cell>
          <cell r="G402">
            <v>796.47</v>
          </cell>
        </row>
        <row r="403">
          <cell r="A403" t="str">
            <v>470001-143</v>
          </cell>
          <cell r="B403" t="str">
            <v>Deskpro EN Series SDT P733/10e/6/128c SL</v>
          </cell>
          <cell r="C403" t="str">
            <v>DTPC_UNITS</v>
          </cell>
          <cell r="D403">
            <v>1290</v>
          </cell>
          <cell r="E403">
            <v>2848</v>
          </cell>
          <cell r="F403">
            <v>1329</v>
          </cell>
          <cell r="G403">
            <v>838.57</v>
          </cell>
        </row>
        <row r="404">
          <cell r="A404" t="str">
            <v>470001-144</v>
          </cell>
          <cell r="B404" t="str">
            <v>Deskpro EN Series SDT P733/10e/6/128c HE</v>
          </cell>
          <cell r="C404" t="str">
            <v>DTPC_UNITS</v>
          </cell>
          <cell r="D404">
            <v>1290</v>
          </cell>
          <cell r="E404">
            <v>2848</v>
          </cell>
          <cell r="F404">
            <v>1329</v>
          </cell>
          <cell r="G404">
            <v>775.27</v>
          </cell>
        </row>
        <row r="405">
          <cell r="A405" t="str">
            <v>470001-276</v>
          </cell>
          <cell r="B405" t="str">
            <v>Deskpro EN Series SDT P866/20e/6/128cv TURK</v>
          </cell>
          <cell r="C405" t="str">
            <v>DTPC_UNITS</v>
          </cell>
          <cell r="D405">
            <v>1740</v>
          </cell>
          <cell r="E405">
            <v>3841</v>
          </cell>
          <cell r="F405">
            <v>1792</v>
          </cell>
          <cell r="G405" t="e">
            <v>#N/A</v>
          </cell>
        </row>
        <row r="406">
          <cell r="A406" t="str">
            <v>470001-277</v>
          </cell>
          <cell r="B406" t="str">
            <v>Deskpro EN Series SDT P866/20e/6/128cv GRK</v>
          </cell>
          <cell r="C406" t="str">
            <v>DTPC_UNITS</v>
          </cell>
          <cell r="D406">
            <v>1740</v>
          </cell>
          <cell r="E406">
            <v>3841</v>
          </cell>
          <cell r="F406">
            <v>1792</v>
          </cell>
          <cell r="G406">
            <v>1139.0899999999999</v>
          </cell>
        </row>
        <row r="407">
          <cell r="A407" t="str">
            <v>470001-279</v>
          </cell>
          <cell r="B407" t="str">
            <v>Deskpro EN Series SDT P866/20e/6/128cv ARAB</v>
          </cell>
          <cell r="C407" t="str">
            <v>DTPC_UNITS</v>
          </cell>
          <cell r="D407">
            <v>1740</v>
          </cell>
          <cell r="E407">
            <v>3841</v>
          </cell>
          <cell r="F407">
            <v>1792</v>
          </cell>
          <cell r="G407" t="e">
            <v>#N/A</v>
          </cell>
        </row>
        <row r="408">
          <cell r="A408" t="str">
            <v>470001-281</v>
          </cell>
          <cell r="B408" t="str">
            <v>Deskpro EN Series SDT P866/20e/6/128cv GR</v>
          </cell>
          <cell r="C408" t="str">
            <v>DTPC_UNITS</v>
          </cell>
          <cell r="D408">
            <v>1740</v>
          </cell>
          <cell r="E408">
            <v>3841</v>
          </cell>
          <cell r="F408">
            <v>1792</v>
          </cell>
          <cell r="G408">
            <v>1139.0899999999999</v>
          </cell>
        </row>
        <row r="409">
          <cell r="A409" t="str">
            <v>470001-282</v>
          </cell>
          <cell r="B409" t="str">
            <v>Deskpro EN Series SDT P866/20e/6/128cv CZECH</v>
          </cell>
          <cell r="C409" t="str">
            <v>DTPC_UNITS</v>
          </cell>
          <cell r="D409">
            <v>1740</v>
          </cell>
          <cell r="E409">
            <v>3841</v>
          </cell>
          <cell r="F409">
            <v>1792</v>
          </cell>
          <cell r="G409" t="e">
            <v>#N/A</v>
          </cell>
        </row>
        <row r="410">
          <cell r="A410" t="str">
            <v>470001-283</v>
          </cell>
          <cell r="B410" t="str">
            <v>Deskpro EN Series SDT P866/20e/6/128cv SLOV</v>
          </cell>
          <cell r="C410" t="str">
            <v>DTPC_UNITS</v>
          </cell>
          <cell r="D410">
            <v>1740</v>
          </cell>
          <cell r="E410">
            <v>3841</v>
          </cell>
          <cell r="F410">
            <v>1792</v>
          </cell>
          <cell r="G410">
            <v>1213.31</v>
          </cell>
        </row>
        <row r="411">
          <cell r="A411" t="str">
            <v>470001-284</v>
          </cell>
          <cell r="B411" t="str">
            <v>Deskpro EN Series SDT P866/20e/6/128cv POL</v>
          </cell>
          <cell r="C411" t="str">
            <v>DTPC_UNITS</v>
          </cell>
          <cell r="D411">
            <v>1740</v>
          </cell>
          <cell r="E411">
            <v>3841</v>
          </cell>
          <cell r="F411">
            <v>1792</v>
          </cell>
          <cell r="G411">
            <v>1139.0899999999999</v>
          </cell>
        </row>
        <row r="412">
          <cell r="A412" t="str">
            <v>470001-285</v>
          </cell>
          <cell r="B412" t="str">
            <v>Deskpro EN Series SDT P866/20e/6/128cv RUSS</v>
          </cell>
          <cell r="C412" t="str">
            <v>DTPC_UNITS</v>
          </cell>
          <cell r="D412">
            <v>1740</v>
          </cell>
          <cell r="E412">
            <v>3841</v>
          </cell>
          <cell r="F412">
            <v>1792</v>
          </cell>
          <cell r="G412">
            <v>1139.0899999999999</v>
          </cell>
        </row>
        <row r="413">
          <cell r="A413" t="str">
            <v>470001-292</v>
          </cell>
          <cell r="B413" t="str">
            <v>Deskpro EN Series SDT P866/20e/6/128cv EUROA4</v>
          </cell>
          <cell r="C413" t="str">
            <v>DTPC_UNITS</v>
          </cell>
          <cell r="D413">
            <v>1740</v>
          </cell>
          <cell r="E413">
            <v>3841</v>
          </cell>
          <cell r="F413">
            <v>1792</v>
          </cell>
          <cell r="G413">
            <v>1183.19</v>
          </cell>
        </row>
        <row r="414">
          <cell r="A414" t="str">
            <v>470001-300</v>
          </cell>
          <cell r="B414" t="str">
            <v>Deskpro EN Series SDT P866/20e/6/128cv SL</v>
          </cell>
          <cell r="C414" t="str">
            <v>DTPC_UNITS</v>
          </cell>
          <cell r="D414">
            <v>1740</v>
          </cell>
          <cell r="E414">
            <v>3841</v>
          </cell>
          <cell r="F414">
            <v>1792</v>
          </cell>
          <cell r="G414">
            <v>1213.31</v>
          </cell>
        </row>
        <row r="415">
          <cell r="A415" t="str">
            <v>470001-301</v>
          </cell>
          <cell r="B415" t="str">
            <v>Deskpro EN Series SDT P866/20e/6/128cv HE</v>
          </cell>
          <cell r="C415" t="str">
            <v>DTPC_UNITS</v>
          </cell>
          <cell r="D415">
            <v>1740</v>
          </cell>
          <cell r="E415">
            <v>3841</v>
          </cell>
          <cell r="F415">
            <v>1792</v>
          </cell>
          <cell r="G415">
            <v>1176.1600000000001</v>
          </cell>
        </row>
        <row r="416">
          <cell r="A416" t="str">
            <v>470001-424</v>
          </cell>
          <cell r="B416" t="str">
            <v>Deskpro EN Series SFF P866/15e/6/128c TURK</v>
          </cell>
          <cell r="C416" t="str">
            <v>DTPC_UNITS</v>
          </cell>
          <cell r="D416">
            <v>1590</v>
          </cell>
          <cell r="E416">
            <v>3510</v>
          </cell>
          <cell r="F416">
            <v>1638</v>
          </cell>
          <cell r="G416" t="e">
            <v>#N/A</v>
          </cell>
        </row>
        <row r="417">
          <cell r="A417" t="str">
            <v>470001-425</v>
          </cell>
          <cell r="B417" t="str">
            <v>Deskpro EN Series SFF P866/15e/6/128c GRK</v>
          </cell>
          <cell r="C417" t="str">
            <v>DTPC_UNITS</v>
          </cell>
          <cell r="D417">
            <v>1590</v>
          </cell>
          <cell r="E417">
            <v>3510</v>
          </cell>
          <cell r="F417">
            <v>1638</v>
          </cell>
          <cell r="G417">
            <v>2193.1</v>
          </cell>
        </row>
        <row r="418">
          <cell r="A418" t="str">
            <v>470001-426</v>
          </cell>
          <cell r="B418" t="str">
            <v>Deskpro EN Series SFF P866/15e/6/128c ARAB</v>
          </cell>
          <cell r="C418" t="str">
            <v>DTPC_UNITS</v>
          </cell>
          <cell r="D418">
            <v>1590</v>
          </cell>
          <cell r="E418">
            <v>3510</v>
          </cell>
          <cell r="F418">
            <v>1638</v>
          </cell>
          <cell r="G418" t="e">
            <v>#N/A</v>
          </cell>
        </row>
        <row r="419">
          <cell r="A419" t="str">
            <v>470001-432</v>
          </cell>
          <cell r="B419" t="str">
            <v>Deskpro EN Series SFF P866/15e/6/128c HUNG</v>
          </cell>
          <cell r="C419" t="str">
            <v>DTPC_UNITS</v>
          </cell>
          <cell r="D419">
            <v>1590</v>
          </cell>
          <cell r="E419">
            <v>3510</v>
          </cell>
          <cell r="F419">
            <v>1638</v>
          </cell>
          <cell r="G419">
            <v>2186.69</v>
          </cell>
        </row>
        <row r="420">
          <cell r="A420" t="str">
            <v>470001-436</v>
          </cell>
          <cell r="B420" t="str">
            <v>Deskpro EN Series SFF P866/15e/6/128c CZECH</v>
          </cell>
          <cell r="C420" t="str">
            <v>DTPC_UNITS</v>
          </cell>
          <cell r="D420">
            <v>1590</v>
          </cell>
          <cell r="E420">
            <v>3510</v>
          </cell>
          <cell r="F420">
            <v>1638</v>
          </cell>
          <cell r="G420" t="e">
            <v>#N/A</v>
          </cell>
        </row>
        <row r="421">
          <cell r="A421" t="str">
            <v>470001-439</v>
          </cell>
          <cell r="B421" t="str">
            <v>Deskpro EN Series SFF P866/15e/6/128c SLOV</v>
          </cell>
          <cell r="C421" t="str">
            <v>DTPC_UNITS</v>
          </cell>
          <cell r="D421">
            <v>1590</v>
          </cell>
          <cell r="E421">
            <v>3510</v>
          </cell>
          <cell r="F421">
            <v>1638</v>
          </cell>
          <cell r="G421">
            <v>1186.7</v>
          </cell>
        </row>
        <row r="422">
          <cell r="A422" t="str">
            <v>470001-441</v>
          </cell>
          <cell r="B422" t="str">
            <v>Deskpro EN Series SFF P866/15e/6/128c POL</v>
          </cell>
          <cell r="C422" t="str">
            <v>DTPC_UNITS</v>
          </cell>
          <cell r="D422">
            <v>1590</v>
          </cell>
          <cell r="E422">
            <v>3510</v>
          </cell>
          <cell r="F422">
            <v>1638</v>
          </cell>
          <cell r="G422">
            <v>2193.1</v>
          </cell>
        </row>
        <row r="423">
          <cell r="A423" t="str">
            <v>470001-443</v>
          </cell>
          <cell r="B423" t="str">
            <v>Deskpro EN Series SFF P866/15e/6/128c RUSS</v>
          </cell>
          <cell r="C423" t="str">
            <v>DTPC_UNITS</v>
          </cell>
          <cell r="D423">
            <v>1590</v>
          </cell>
          <cell r="E423">
            <v>3510</v>
          </cell>
          <cell r="F423">
            <v>1638</v>
          </cell>
          <cell r="G423">
            <v>2193.1</v>
          </cell>
        </row>
        <row r="424">
          <cell r="A424" t="str">
            <v>470001-459</v>
          </cell>
          <cell r="B424" t="str">
            <v>Deskpro EN Series SFF P866/15e/6/128c EUROA4</v>
          </cell>
          <cell r="C424" t="str">
            <v>DTPC_UNITS</v>
          </cell>
          <cell r="D424">
            <v>1590</v>
          </cell>
          <cell r="E424">
            <v>3510</v>
          </cell>
          <cell r="F424">
            <v>1638</v>
          </cell>
          <cell r="G424">
            <v>1112.92</v>
          </cell>
        </row>
        <row r="425">
          <cell r="A425" t="str">
            <v>470001-477</v>
          </cell>
          <cell r="B425" t="str">
            <v>Deskpro EN Series SFF P866/15e/6/128c SL</v>
          </cell>
          <cell r="C425" t="str">
            <v>DTPC_UNITS</v>
          </cell>
          <cell r="D425">
            <v>1590</v>
          </cell>
          <cell r="E425">
            <v>3510</v>
          </cell>
          <cell r="F425">
            <v>1638</v>
          </cell>
          <cell r="G425">
            <v>1143.04</v>
          </cell>
        </row>
        <row r="426">
          <cell r="A426" t="str">
            <v>470001-479</v>
          </cell>
          <cell r="B426" t="str">
            <v>Deskpro EN Series SFF P866/15e/6/128c HE</v>
          </cell>
          <cell r="C426" t="str">
            <v>DTPC_UNITS</v>
          </cell>
          <cell r="D426">
            <v>1590</v>
          </cell>
          <cell r="E426">
            <v>3510</v>
          </cell>
          <cell r="F426">
            <v>1638</v>
          </cell>
          <cell r="G426">
            <v>2181.2800000000002</v>
          </cell>
        </row>
        <row r="427">
          <cell r="A427" t="str">
            <v>470001-536</v>
          </cell>
          <cell r="B427" t="str">
            <v>Deskpro EN Series SFF P866/20e/6/128cv TURK</v>
          </cell>
          <cell r="C427" t="str">
            <v>DTPC_UNITS</v>
          </cell>
          <cell r="D427">
            <v>1680</v>
          </cell>
          <cell r="E427">
            <v>3709</v>
          </cell>
          <cell r="F427">
            <v>1730</v>
          </cell>
          <cell r="G427" t="e">
            <v>#N/A</v>
          </cell>
        </row>
        <row r="428">
          <cell r="A428" t="str">
            <v>470001-540</v>
          </cell>
          <cell r="B428" t="str">
            <v>Deskpro EN Series SFF P866/20e/6/128cv GRK</v>
          </cell>
          <cell r="C428" t="str">
            <v>DTPC_UNITS</v>
          </cell>
          <cell r="D428">
            <v>1680</v>
          </cell>
          <cell r="E428">
            <v>3709</v>
          </cell>
          <cell r="F428">
            <v>1730</v>
          </cell>
          <cell r="G428">
            <v>2236.77</v>
          </cell>
        </row>
        <row r="429">
          <cell r="A429" t="str">
            <v>470001-545</v>
          </cell>
          <cell r="B429" t="str">
            <v>Deskpro EN Series SFF P866/20e/6/128cv ARAB</v>
          </cell>
          <cell r="C429" t="str">
            <v>DTPC_UNITS</v>
          </cell>
          <cell r="D429">
            <v>1680</v>
          </cell>
          <cell r="E429">
            <v>3709</v>
          </cell>
          <cell r="F429">
            <v>1730</v>
          </cell>
          <cell r="G429" t="e">
            <v>#N/A</v>
          </cell>
        </row>
        <row r="430">
          <cell r="A430" t="str">
            <v>470001-552</v>
          </cell>
          <cell r="B430" t="str">
            <v>Deskpro EN Series SFF P866/20e/6/128cv HUNG</v>
          </cell>
          <cell r="C430" t="str">
            <v>DTPC_UNITS</v>
          </cell>
          <cell r="D430">
            <v>1680</v>
          </cell>
          <cell r="E430">
            <v>3709</v>
          </cell>
          <cell r="F430">
            <v>1730</v>
          </cell>
          <cell r="G430">
            <v>2230.36</v>
          </cell>
        </row>
        <row r="431">
          <cell r="A431" t="str">
            <v>470001-597</v>
          </cell>
          <cell r="B431" t="str">
            <v>Deskpro EN Series SFF P866/20e/6/128cv CZECH</v>
          </cell>
          <cell r="C431" t="str">
            <v>DTPC_UNITS</v>
          </cell>
          <cell r="D431">
            <v>1680</v>
          </cell>
          <cell r="E431">
            <v>3709</v>
          </cell>
          <cell r="F431">
            <v>1730</v>
          </cell>
          <cell r="G431" t="e">
            <v>#N/A</v>
          </cell>
        </row>
        <row r="432">
          <cell r="A432" t="str">
            <v>470001-606</v>
          </cell>
          <cell r="B432" t="str">
            <v>Deskpro EN Series SFF P866/20e/6/128cv SLOV</v>
          </cell>
          <cell r="C432" t="str">
            <v>DTPC_UNITS</v>
          </cell>
          <cell r="D432">
            <v>1680</v>
          </cell>
          <cell r="E432">
            <v>3709</v>
          </cell>
          <cell r="F432">
            <v>1730</v>
          </cell>
          <cell r="G432">
            <v>1200.8699999999999</v>
          </cell>
        </row>
        <row r="433">
          <cell r="A433" t="str">
            <v>470001-608</v>
          </cell>
          <cell r="B433" t="str">
            <v>Deskpro EN Series SFF P866/20e/6/128cv POL</v>
          </cell>
          <cell r="C433" t="str">
            <v>DTPC_UNITS</v>
          </cell>
          <cell r="D433">
            <v>1680</v>
          </cell>
          <cell r="E433">
            <v>3709</v>
          </cell>
          <cell r="F433">
            <v>1730</v>
          </cell>
          <cell r="G433">
            <v>2236.77</v>
          </cell>
        </row>
        <row r="434">
          <cell r="A434" t="str">
            <v>470001-614</v>
          </cell>
          <cell r="B434" t="str">
            <v>Deskpro EN Series SFF P866/20e/6/128cv RUSS</v>
          </cell>
          <cell r="C434" t="str">
            <v>DTPC_UNITS</v>
          </cell>
          <cell r="D434">
            <v>1680</v>
          </cell>
          <cell r="E434">
            <v>3709</v>
          </cell>
          <cell r="F434">
            <v>1730</v>
          </cell>
          <cell r="G434">
            <v>2236.77</v>
          </cell>
        </row>
        <row r="435">
          <cell r="A435" t="str">
            <v>470001-634</v>
          </cell>
          <cell r="B435" t="str">
            <v>Deskpro EN Series SFF P866/20e/6/128cv EUROA4</v>
          </cell>
          <cell r="C435" t="str">
            <v>DTPC_UNITS</v>
          </cell>
          <cell r="D435">
            <v>1680</v>
          </cell>
          <cell r="E435">
            <v>3709</v>
          </cell>
          <cell r="F435">
            <v>1730</v>
          </cell>
          <cell r="G435">
            <v>1170.76</v>
          </cell>
        </row>
        <row r="436">
          <cell r="A436" t="str">
            <v>470001-649</v>
          </cell>
          <cell r="B436" t="str">
            <v>Deskpro EN Series SFF P866/20e/6/128cv SL</v>
          </cell>
          <cell r="C436" t="str">
            <v>DTPC_UNITS</v>
          </cell>
          <cell r="D436">
            <v>1680</v>
          </cell>
          <cell r="E436">
            <v>3709</v>
          </cell>
          <cell r="F436">
            <v>1730</v>
          </cell>
          <cell r="G436">
            <v>1200.8699999999999</v>
          </cell>
        </row>
        <row r="437">
          <cell r="A437" t="str">
            <v>470001-651</v>
          </cell>
          <cell r="B437" t="str">
            <v>Deskpro EN Series SFF P866/20e/6/128cv HE</v>
          </cell>
          <cell r="C437" t="str">
            <v>DTPC_UNITS</v>
          </cell>
          <cell r="D437">
            <v>1680</v>
          </cell>
          <cell r="E437">
            <v>3709</v>
          </cell>
          <cell r="F437">
            <v>1730</v>
          </cell>
          <cell r="G437">
            <v>2224.9499999999998</v>
          </cell>
        </row>
        <row r="438">
          <cell r="A438" t="str">
            <v>470001-786</v>
          </cell>
          <cell r="B438" t="str">
            <v>Deskpro EN Series SFF P733/10e/6/128c TURK</v>
          </cell>
          <cell r="C438" t="str">
            <v>DTPC_UNITS</v>
          </cell>
          <cell r="D438">
            <v>1245</v>
          </cell>
          <cell r="E438">
            <v>2747</v>
          </cell>
          <cell r="F438">
            <v>1282</v>
          </cell>
          <cell r="G438" t="e">
            <v>#N/A</v>
          </cell>
        </row>
        <row r="439">
          <cell r="A439" t="str">
            <v>470001-789</v>
          </cell>
          <cell r="B439" t="str">
            <v>Deskpro EN Series SFF P733/10e/6/128c GRK</v>
          </cell>
          <cell r="C439" t="str">
            <v>DTPC_UNITS</v>
          </cell>
          <cell r="D439">
            <v>1245</v>
          </cell>
          <cell r="E439">
            <v>2747</v>
          </cell>
          <cell r="F439">
            <v>1282</v>
          </cell>
          <cell r="G439">
            <v>769.82</v>
          </cell>
        </row>
        <row r="440">
          <cell r="A440" t="str">
            <v>470001-796</v>
          </cell>
          <cell r="B440" t="str">
            <v>Deskpro EN Series SFF P733/10e/6/128c ARAB</v>
          </cell>
          <cell r="C440" t="str">
            <v>DTPC_UNITS</v>
          </cell>
          <cell r="D440">
            <v>1245</v>
          </cell>
          <cell r="E440">
            <v>2747</v>
          </cell>
          <cell r="F440">
            <v>1282</v>
          </cell>
          <cell r="G440">
            <v>767.49</v>
          </cell>
        </row>
        <row r="441">
          <cell r="A441" t="str">
            <v>470001-803</v>
          </cell>
          <cell r="B441" t="str">
            <v>Deskpro EN Series SFF P733/10e/6/128c HUNG</v>
          </cell>
          <cell r="C441" t="str">
            <v>DTPC_UNITS</v>
          </cell>
          <cell r="D441">
            <v>1245</v>
          </cell>
          <cell r="E441">
            <v>2747</v>
          </cell>
          <cell r="F441">
            <v>1282</v>
          </cell>
          <cell r="G441">
            <v>1869.4</v>
          </cell>
        </row>
        <row r="442">
          <cell r="A442" t="str">
            <v>470001-805</v>
          </cell>
          <cell r="B442" t="str">
            <v>Deskpro EN Series SFF P733/10e/6/128c CZECH</v>
          </cell>
          <cell r="C442" t="str">
            <v>DTPC_UNITS</v>
          </cell>
          <cell r="D442">
            <v>1245</v>
          </cell>
          <cell r="E442">
            <v>2747</v>
          </cell>
          <cell r="F442">
            <v>1282</v>
          </cell>
          <cell r="G442" t="e">
            <v>#N/A</v>
          </cell>
        </row>
        <row r="443">
          <cell r="A443" t="str">
            <v>470001-807</v>
          </cell>
          <cell r="B443" t="str">
            <v>Deskpro EN Series SFF P733/10e/6/128c SLOV</v>
          </cell>
          <cell r="C443" t="str">
            <v>DTPC_UNITS</v>
          </cell>
          <cell r="D443">
            <v>1245</v>
          </cell>
          <cell r="E443">
            <v>2747</v>
          </cell>
          <cell r="F443">
            <v>1282</v>
          </cell>
          <cell r="G443">
            <v>819.86</v>
          </cell>
        </row>
        <row r="444">
          <cell r="A444" t="str">
            <v>470001-809</v>
          </cell>
          <cell r="B444" t="str">
            <v>Deskpro EN Series SFF P733/10e/6/128c POL</v>
          </cell>
          <cell r="C444" t="str">
            <v>DTPC_UNITS</v>
          </cell>
          <cell r="D444">
            <v>1245</v>
          </cell>
          <cell r="E444">
            <v>2747</v>
          </cell>
          <cell r="F444">
            <v>1282</v>
          </cell>
          <cell r="G444">
            <v>1875.81</v>
          </cell>
        </row>
        <row r="445">
          <cell r="A445" t="str">
            <v>470001-811</v>
          </cell>
          <cell r="B445" t="str">
            <v>Deskpro EN Series SFF P733/10e/6/128c RUSS</v>
          </cell>
          <cell r="C445" t="str">
            <v>DTPC_UNITS</v>
          </cell>
          <cell r="D445">
            <v>1245</v>
          </cell>
          <cell r="E445">
            <v>2747</v>
          </cell>
          <cell r="F445">
            <v>1282</v>
          </cell>
          <cell r="G445">
            <v>1875.81</v>
          </cell>
        </row>
        <row r="446">
          <cell r="A446" t="str">
            <v>470001-851</v>
          </cell>
          <cell r="B446" t="str">
            <v>Deskpro EN Series SFF P733/10e/6/128c EUROA4</v>
          </cell>
          <cell r="C446" t="str">
            <v>DTPC_UNITS</v>
          </cell>
          <cell r="D446">
            <v>1245</v>
          </cell>
          <cell r="E446">
            <v>2747</v>
          </cell>
          <cell r="F446">
            <v>1282</v>
          </cell>
          <cell r="G446">
            <v>793.74</v>
          </cell>
        </row>
        <row r="447">
          <cell r="A447" t="str">
            <v>470001-925</v>
          </cell>
          <cell r="B447" t="str">
            <v>Deskpro EN Series SFF P733/10e/6/128c SL</v>
          </cell>
          <cell r="C447" t="str">
            <v>DTPC_UNITS</v>
          </cell>
          <cell r="D447">
            <v>1245</v>
          </cell>
          <cell r="E447">
            <v>2747</v>
          </cell>
          <cell r="F447">
            <v>1282</v>
          </cell>
          <cell r="G447">
            <v>823.86</v>
          </cell>
        </row>
        <row r="448">
          <cell r="A448" t="str">
            <v>470001-928</v>
          </cell>
          <cell r="B448" t="str">
            <v>Deskpro EN Series SFF P733/10e/6/128c HE</v>
          </cell>
          <cell r="C448" t="str">
            <v>DTPC_UNITS</v>
          </cell>
          <cell r="D448">
            <v>1245</v>
          </cell>
          <cell r="E448">
            <v>2747</v>
          </cell>
          <cell r="F448">
            <v>1282</v>
          </cell>
          <cell r="G448">
            <v>1869.4</v>
          </cell>
        </row>
        <row r="449">
          <cell r="A449" t="str">
            <v>470001-998</v>
          </cell>
          <cell r="B449" t="str">
            <v>Deskpro EN Series SFF P866/15e/9/128c TURK</v>
          </cell>
          <cell r="C449" t="str">
            <v>DTPC_UNITS</v>
          </cell>
          <cell r="D449">
            <v>1520</v>
          </cell>
          <cell r="E449">
            <v>3356</v>
          </cell>
          <cell r="F449">
            <v>1566</v>
          </cell>
          <cell r="G449" t="e">
            <v>#N/A</v>
          </cell>
        </row>
        <row r="450">
          <cell r="A450" t="str">
            <v>470002-000</v>
          </cell>
          <cell r="B450" t="str">
            <v>Deskpro EN Series SFF P866/15e/9/128c GRK</v>
          </cell>
          <cell r="C450" t="str">
            <v>DTPC_UNITS</v>
          </cell>
          <cell r="D450">
            <v>1520</v>
          </cell>
          <cell r="E450">
            <v>3356</v>
          </cell>
          <cell r="F450">
            <v>1566</v>
          </cell>
          <cell r="G450">
            <v>1104.7</v>
          </cell>
        </row>
        <row r="451">
          <cell r="A451" t="str">
            <v>470002-005</v>
          </cell>
          <cell r="B451" t="str">
            <v>Deskpro EN Series SFF P866/15e/9/128c ARAB</v>
          </cell>
          <cell r="C451" t="str">
            <v>DTPC_UNITS</v>
          </cell>
          <cell r="D451">
            <v>1520</v>
          </cell>
          <cell r="E451">
            <v>3356</v>
          </cell>
          <cell r="F451">
            <v>1566</v>
          </cell>
          <cell r="G451">
            <v>1104.7</v>
          </cell>
        </row>
        <row r="452">
          <cell r="A452" t="str">
            <v>470002-011</v>
          </cell>
          <cell r="B452" t="str">
            <v>Deskpro EN Series SFF P866/15e/9/128c HUNG</v>
          </cell>
          <cell r="C452" t="str">
            <v>DTPC_UNITS</v>
          </cell>
          <cell r="D452">
            <v>1520</v>
          </cell>
          <cell r="E452">
            <v>3356</v>
          </cell>
          <cell r="F452">
            <v>1566</v>
          </cell>
          <cell r="G452">
            <v>1104.7</v>
          </cell>
        </row>
        <row r="453">
          <cell r="A453" t="str">
            <v>470002-078</v>
          </cell>
          <cell r="B453" t="str">
            <v>Deskpro EN Series SFF P866/15e/9/128c CZECH</v>
          </cell>
          <cell r="C453" t="str">
            <v>DTPC_UNITS</v>
          </cell>
          <cell r="D453">
            <v>1520</v>
          </cell>
          <cell r="E453">
            <v>3356</v>
          </cell>
          <cell r="F453">
            <v>1566</v>
          </cell>
          <cell r="G453" t="e">
            <v>#N/A</v>
          </cell>
        </row>
        <row r="454">
          <cell r="A454" t="str">
            <v>470002-082</v>
          </cell>
          <cell r="B454" t="str">
            <v>Deskpro EN Series SFF P866/15e/9/128c SLOV</v>
          </cell>
          <cell r="C454" t="str">
            <v>DTPC_UNITS</v>
          </cell>
          <cell r="D454">
            <v>1520</v>
          </cell>
          <cell r="E454">
            <v>3356</v>
          </cell>
          <cell r="F454">
            <v>1566</v>
          </cell>
          <cell r="G454">
            <v>1104.7</v>
          </cell>
        </row>
        <row r="455">
          <cell r="A455" t="str">
            <v>470002-086</v>
          </cell>
          <cell r="B455" t="str">
            <v>Deskpro EN Series SFF P866/15e/9/128c POL</v>
          </cell>
          <cell r="C455" t="str">
            <v>DTPC_UNITS</v>
          </cell>
          <cell r="D455">
            <v>1520</v>
          </cell>
          <cell r="E455">
            <v>3356</v>
          </cell>
          <cell r="F455">
            <v>1566</v>
          </cell>
          <cell r="G455">
            <v>1084.43</v>
          </cell>
        </row>
        <row r="456">
          <cell r="A456" t="str">
            <v>470002-090</v>
          </cell>
          <cell r="B456" t="str">
            <v>Deskpro EN Series SFF P866/15e/9/128c RUSS</v>
          </cell>
          <cell r="C456" t="str">
            <v>DTPC_UNITS</v>
          </cell>
          <cell r="D456">
            <v>1520</v>
          </cell>
          <cell r="E456">
            <v>3356</v>
          </cell>
          <cell r="F456">
            <v>1566</v>
          </cell>
          <cell r="G456">
            <v>1104.7</v>
          </cell>
        </row>
        <row r="457">
          <cell r="A457" t="str">
            <v>470002-113</v>
          </cell>
          <cell r="B457" t="str">
            <v>Deskpro EN Series SFF P866/15e/9/128c EUROA4</v>
          </cell>
          <cell r="C457" t="str">
            <v>DTPC_UNITS</v>
          </cell>
          <cell r="D457">
            <v>1520</v>
          </cell>
          <cell r="E457">
            <v>3356</v>
          </cell>
          <cell r="F457">
            <v>1566</v>
          </cell>
          <cell r="G457">
            <v>1112.92</v>
          </cell>
        </row>
        <row r="458">
          <cell r="A458" t="str">
            <v>470002-138</v>
          </cell>
          <cell r="B458" t="str">
            <v>Deskpro EN Series SFF P866/15e/9/128c SL</v>
          </cell>
          <cell r="C458" t="str">
            <v>DTPC_UNITS</v>
          </cell>
          <cell r="D458">
            <v>1520</v>
          </cell>
          <cell r="E458">
            <v>3356</v>
          </cell>
          <cell r="F458">
            <v>1566</v>
          </cell>
          <cell r="G458">
            <v>1104.7</v>
          </cell>
        </row>
        <row r="459">
          <cell r="A459" t="str">
            <v>470002-142</v>
          </cell>
          <cell r="B459" t="str">
            <v>Deskpro EN Series SFF P866/15e/9/128c HE</v>
          </cell>
          <cell r="C459" t="str">
            <v>DTPC_UNITS</v>
          </cell>
          <cell r="D459">
            <v>1520</v>
          </cell>
          <cell r="E459">
            <v>3356</v>
          </cell>
          <cell r="F459">
            <v>1566</v>
          </cell>
          <cell r="G459">
            <v>1104.7</v>
          </cell>
        </row>
        <row r="460">
          <cell r="A460" t="str">
            <v>470002-221</v>
          </cell>
          <cell r="B460" t="str">
            <v>Deskpro EN Series SFF P733/10e/9/64 TURK</v>
          </cell>
          <cell r="C460" t="str">
            <v>DTPC_UNITS</v>
          </cell>
          <cell r="D460">
            <v>1060</v>
          </cell>
          <cell r="E460">
            <v>2340</v>
          </cell>
          <cell r="F460">
            <v>1092</v>
          </cell>
          <cell r="G460" t="e">
            <v>#N/A</v>
          </cell>
        </row>
        <row r="461">
          <cell r="A461" t="str">
            <v>470002-222</v>
          </cell>
          <cell r="B461" t="str">
            <v>Deskpro EN Series SFF P733/10e/9/64 GRK</v>
          </cell>
          <cell r="C461" t="str">
            <v>DTPC_UNITS</v>
          </cell>
          <cell r="D461">
            <v>1060</v>
          </cell>
          <cell r="E461">
            <v>2340</v>
          </cell>
          <cell r="F461">
            <v>1092</v>
          </cell>
          <cell r="G461">
            <v>690.14</v>
          </cell>
        </row>
        <row r="462">
          <cell r="A462" t="str">
            <v>470002-226</v>
          </cell>
          <cell r="B462" t="str">
            <v>Deskpro EN Series SFF P733/10e/9/64 ARAB</v>
          </cell>
          <cell r="C462" t="str">
            <v>DTPC_UNITS</v>
          </cell>
          <cell r="D462">
            <v>1060</v>
          </cell>
          <cell r="E462">
            <v>2340</v>
          </cell>
          <cell r="F462">
            <v>1092</v>
          </cell>
          <cell r="G462">
            <v>690.14</v>
          </cell>
        </row>
        <row r="463">
          <cell r="A463" t="str">
            <v>470002-238</v>
          </cell>
          <cell r="B463" t="str">
            <v>Deskpro EN Series SFF P733/10e/9/64 HUNG</v>
          </cell>
          <cell r="C463" t="str">
            <v>DTPC_UNITS</v>
          </cell>
          <cell r="D463">
            <v>1060</v>
          </cell>
          <cell r="E463">
            <v>2340</v>
          </cell>
          <cell r="F463">
            <v>1092</v>
          </cell>
          <cell r="G463">
            <v>690.14</v>
          </cell>
        </row>
        <row r="464">
          <cell r="A464" t="str">
            <v>470002-239</v>
          </cell>
          <cell r="B464" t="str">
            <v>Deskpro EN Series SFF P733/10e/9/64 CZECH</v>
          </cell>
          <cell r="C464" t="str">
            <v>DTPC_UNITS</v>
          </cell>
          <cell r="D464">
            <v>1060</v>
          </cell>
          <cell r="E464">
            <v>2340</v>
          </cell>
          <cell r="F464">
            <v>1092</v>
          </cell>
          <cell r="G464" t="e">
            <v>#N/A</v>
          </cell>
        </row>
        <row r="465">
          <cell r="A465" t="str">
            <v>470002-245</v>
          </cell>
          <cell r="B465" t="str">
            <v>Deskpro EN Series SFF P733/10e/9/64 SLOV</v>
          </cell>
          <cell r="C465" t="str">
            <v>DTPC_UNITS</v>
          </cell>
          <cell r="D465">
            <v>1060</v>
          </cell>
          <cell r="E465">
            <v>2340</v>
          </cell>
          <cell r="F465">
            <v>1092</v>
          </cell>
          <cell r="G465">
            <v>690.14</v>
          </cell>
        </row>
        <row r="466">
          <cell r="A466" t="str">
            <v>470002-248</v>
          </cell>
          <cell r="B466" t="str">
            <v>Deskpro EN Series SFF P733/10e/9/64 POL</v>
          </cell>
          <cell r="C466" t="str">
            <v>DTPC_UNITS</v>
          </cell>
          <cell r="D466">
            <v>1060</v>
          </cell>
          <cell r="E466">
            <v>2340</v>
          </cell>
          <cell r="F466">
            <v>1092</v>
          </cell>
          <cell r="G466">
            <v>689.87</v>
          </cell>
        </row>
        <row r="467">
          <cell r="A467" t="str">
            <v>470002-250</v>
          </cell>
          <cell r="B467" t="str">
            <v>Deskpro EN Series SFF P733/10e/9/64 RUSS</v>
          </cell>
          <cell r="C467" t="str">
            <v>DTPC_UNITS</v>
          </cell>
          <cell r="D467">
            <v>1060</v>
          </cell>
          <cell r="E467">
            <v>2340</v>
          </cell>
          <cell r="F467">
            <v>1092</v>
          </cell>
          <cell r="G467">
            <v>690.14</v>
          </cell>
        </row>
        <row r="468">
          <cell r="A468" t="str">
            <v>470002-276</v>
          </cell>
          <cell r="B468" t="str">
            <v>Deskpro EN Series SFF P733/10e/9/64 EUROA4</v>
          </cell>
          <cell r="C468" t="str">
            <v>DTPC_UNITS</v>
          </cell>
          <cell r="D468">
            <v>1060</v>
          </cell>
          <cell r="E468">
            <v>2340</v>
          </cell>
          <cell r="F468">
            <v>1092</v>
          </cell>
          <cell r="G468">
            <v>698.36</v>
          </cell>
        </row>
        <row r="469">
          <cell r="A469" t="str">
            <v>470002-310</v>
          </cell>
          <cell r="B469" t="str">
            <v>Deskpro EN Series SFF P733/10e/9/64 SL</v>
          </cell>
          <cell r="C469" t="str">
            <v>DTPC_UNITS</v>
          </cell>
          <cell r="D469">
            <v>1060</v>
          </cell>
          <cell r="E469">
            <v>2340</v>
          </cell>
          <cell r="F469">
            <v>1092</v>
          </cell>
          <cell r="G469">
            <v>690.14</v>
          </cell>
        </row>
        <row r="470">
          <cell r="A470" t="str">
            <v>470002-312</v>
          </cell>
          <cell r="B470" t="str">
            <v>Deskpro EN Series SFF P733/10e/9/64 HE</v>
          </cell>
          <cell r="C470" t="str">
            <v>DTPC_UNITS</v>
          </cell>
          <cell r="D470">
            <v>1060</v>
          </cell>
          <cell r="E470">
            <v>2340</v>
          </cell>
          <cell r="F470">
            <v>1092</v>
          </cell>
          <cell r="G470">
            <v>690.14</v>
          </cell>
        </row>
        <row r="471">
          <cell r="A471" t="str">
            <v>470002-436</v>
          </cell>
          <cell r="B471" t="str">
            <v>Deskpro EN Series SDT P733/10e/6/128cv TURK</v>
          </cell>
          <cell r="C471" t="str">
            <v>DTPC_UNITS</v>
          </cell>
          <cell r="D471">
            <v>1365</v>
          </cell>
          <cell r="E471">
            <v>3014</v>
          </cell>
          <cell r="F471">
            <v>1406</v>
          </cell>
          <cell r="G471" t="e">
            <v>#N/A</v>
          </cell>
        </row>
        <row r="472">
          <cell r="A472" t="str">
            <v>470002-448</v>
          </cell>
          <cell r="B472" t="str">
            <v>Deskpro EN Series SDT P733/10e/6/128cv GRK</v>
          </cell>
          <cell r="C472" t="str">
            <v>DTPC_UNITS</v>
          </cell>
          <cell r="D472">
            <v>1365</v>
          </cell>
          <cell r="E472">
            <v>3014</v>
          </cell>
          <cell r="F472">
            <v>1406</v>
          </cell>
          <cell r="G472">
            <v>828.93</v>
          </cell>
        </row>
        <row r="473">
          <cell r="A473" t="str">
            <v>470002-450</v>
          </cell>
          <cell r="B473" t="str">
            <v>Deskpro EN Series SFF C600/10e/9/64 TURK</v>
          </cell>
          <cell r="C473" t="str">
            <v>DTPC_UNITS</v>
          </cell>
          <cell r="D473">
            <v>850</v>
          </cell>
          <cell r="E473">
            <v>1877</v>
          </cell>
          <cell r="F473">
            <v>876</v>
          </cell>
          <cell r="G473" t="e">
            <v>#N/A</v>
          </cell>
        </row>
        <row r="474">
          <cell r="A474" t="str">
            <v>470002-459</v>
          </cell>
          <cell r="B474" t="str">
            <v>Deskpro EN Series SFF C600/10e/9/64 GRK</v>
          </cell>
          <cell r="C474" t="str">
            <v>DTPC_UNITS</v>
          </cell>
          <cell r="D474">
            <v>850</v>
          </cell>
          <cell r="E474">
            <v>1877</v>
          </cell>
          <cell r="F474">
            <v>876</v>
          </cell>
          <cell r="G474">
            <v>647</v>
          </cell>
        </row>
        <row r="475">
          <cell r="A475" t="str">
            <v>470002-462</v>
          </cell>
          <cell r="B475" t="str">
            <v>Deskpro EN Series SDT P733/10e/6/128cv ARAB</v>
          </cell>
          <cell r="C475" t="str">
            <v>DTPC_UNITS</v>
          </cell>
          <cell r="D475">
            <v>1365</v>
          </cell>
          <cell r="E475">
            <v>3014</v>
          </cell>
          <cell r="F475">
            <v>1406</v>
          </cell>
          <cell r="G475">
            <v>828.93</v>
          </cell>
        </row>
        <row r="476">
          <cell r="A476" t="str">
            <v>470002-481</v>
          </cell>
          <cell r="B476" t="str">
            <v>Deskpro EN Series SFF C600/10e/9/64 ARAB</v>
          </cell>
          <cell r="C476" t="str">
            <v>DTPC_UNITS</v>
          </cell>
          <cell r="D476">
            <v>850</v>
          </cell>
          <cell r="E476">
            <v>1877</v>
          </cell>
          <cell r="F476">
            <v>876</v>
          </cell>
          <cell r="G476">
            <v>540.54</v>
          </cell>
        </row>
        <row r="477">
          <cell r="A477" t="str">
            <v>470002-485</v>
          </cell>
          <cell r="B477" t="str">
            <v>Deskpro EN Series SDT P733/10e/6/128cv HUNG</v>
          </cell>
          <cell r="C477" t="str">
            <v>DTPC_UNITS</v>
          </cell>
          <cell r="D477">
            <v>1365</v>
          </cell>
          <cell r="E477">
            <v>3014</v>
          </cell>
          <cell r="F477">
            <v>1406</v>
          </cell>
          <cell r="G477" t="e">
            <v>#N/A</v>
          </cell>
        </row>
        <row r="478">
          <cell r="A478" t="str">
            <v>470002-490</v>
          </cell>
          <cell r="B478" t="str">
            <v>Deskpro EN Series SDT P733/10e/6/128cv CZECH</v>
          </cell>
          <cell r="C478" t="str">
            <v>DTPC_UNITS</v>
          </cell>
          <cell r="D478">
            <v>1365</v>
          </cell>
          <cell r="E478">
            <v>3014</v>
          </cell>
          <cell r="F478">
            <v>1406</v>
          </cell>
          <cell r="G478" t="e">
            <v>#N/A</v>
          </cell>
        </row>
        <row r="479">
          <cell r="A479" t="str">
            <v>470002-496</v>
          </cell>
          <cell r="B479" t="str">
            <v>Deskpro EN Series SDT P733/10e/6/128cv SLOV</v>
          </cell>
          <cell r="C479" t="str">
            <v>DTPC_UNITS</v>
          </cell>
          <cell r="D479">
            <v>1365</v>
          </cell>
          <cell r="E479">
            <v>3014</v>
          </cell>
          <cell r="F479">
            <v>1406</v>
          </cell>
          <cell r="G479">
            <v>880.23</v>
          </cell>
        </row>
        <row r="480">
          <cell r="A480" t="str">
            <v>470002-501</v>
          </cell>
          <cell r="B480" t="str">
            <v>Deskpro EN Series SDT P733/10e/6/128cv POL</v>
          </cell>
          <cell r="C480" t="str">
            <v>DTPC_UNITS</v>
          </cell>
          <cell r="D480">
            <v>1365</v>
          </cell>
          <cell r="E480">
            <v>3014</v>
          </cell>
          <cell r="F480">
            <v>1406</v>
          </cell>
          <cell r="G480">
            <v>828.93</v>
          </cell>
        </row>
        <row r="481">
          <cell r="A481" t="str">
            <v>470002-505</v>
          </cell>
          <cell r="B481" t="str">
            <v>Deskpro EN Series SDT P733/10e/6/128cv RUSS</v>
          </cell>
          <cell r="C481" t="str">
            <v>DTPC_UNITS</v>
          </cell>
          <cell r="D481">
            <v>1365</v>
          </cell>
          <cell r="E481">
            <v>3014</v>
          </cell>
          <cell r="F481">
            <v>1406</v>
          </cell>
          <cell r="G481">
            <v>828.93</v>
          </cell>
        </row>
        <row r="482">
          <cell r="A482" t="str">
            <v>470002-509</v>
          </cell>
          <cell r="B482" t="str">
            <v>Deskpro EN Series SFF C600/10e/9/64 HUNG</v>
          </cell>
          <cell r="C482" t="str">
            <v>DTPC_UNITS</v>
          </cell>
          <cell r="D482">
            <v>850</v>
          </cell>
          <cell r="E482">
            <v>1877</v>
          </cell>
          <cell r="F482">
            <v>876</v>
          </cell>
          <cell r="G482">
            <v>558.12</v>
          </cell>
        </row>
        <row r="483">
          <cell r="A483" t="str">
            <v>470002-515</v>
          </cell>
          <cell r="B483" t="str">
            <v>Deskpro EN Series SFF C600/10e/9/64 CZECH</v>
          </cell>
          <cell r="C483" t="str">
            <v>DTPC_UNITS</v>
          </cell>
          <cell r="D483">
            <v>850</v>
          </cell>
          <cell r="E483">
            <v>1877</v>
          </cell>
          <cell r="F483">
            <v>876</v>
          </cell>
          <cell r="G483" t="e">
            <v>#N/A</v>
          </cell>
        </row>
        <row r="484">
          <cell r="A484" t="str">
            <v>470002-541</v>
          </cell>
          <cell r="B484" t="str">
            <v>Deskpro EN Series SDT P733/10e/6/128cv EUROA4</v>
          </cell>
          <cell r="C484" t="str">
            <v>DTPC_UNITS</v>
          </cell>
          <cell r="D484">
            <v>1365</v>
          </cell>
          <cell r="E484">
            <v>3014</v>
          </cell>
          <cell r="F484">
            <v>1406</v>
          </cell>
          <cell r="G484">
            <v>850.13</v>
          </cell>
        </row>
        <row r="485">
          <cell r="A485" t="str">
            <v>470002-548</v>
          </cell>
          <cell r="B485" t="str">
            <v>Deskpro EN Series SFF C600/10e/9/64 SLOV</v>
          </cell>
          <cell r="C485" t="str">
            <v>DTPC_UNITS</v>
          </cell>
          <cell r="D485">
            <v>850</v>
          </cell>
          <cell r="E485">
            <v>1877</v>
          </cell>
          <cell r="F485">
            <v>876</v>
          </cell>
          <cell r="G485">
            <v>647</v>
          </cell>
        </row>
        <row r="486">
          <cell r="A486" t="str">
            <v>470002-572</v>
          </cell>
          <cell r="B486" t="str">
            <v>Deskpro EN Series SFF C600/10e/9/64 POL</v>
          </cell>
          <cell r="C486" t="str">
            <v>DTPC_UNITS</v>
          </cell>
          <cell r="D486">
            <v>850</v>
          </cell>
          <cell r="E486">
            <v>1877</v>
          </cell>
          <cell r="F486">
            <v>876</v>
          </cell>
          <cell r="G486">
            <v>647</v>
          </cell>
        </row>
        <row r="487">
          <cell r="A487" t="str">
            <v>470002-579</v>
          </cell>
          <cell r="B487" t="str">
            <v>Deskpro EN Series SFF C600/10e/9/64 RUSS</v>
          </cell>
          <cell r="C487" t="str">
            <v>DTPC_UNITS</v>
          </cell>
          <cell r="D487">
            <v>850</v>
          </cell>
          <cell r="E487">
            <v>1877</v>
          </cell>
          <cell r="F487">
            <v>876</v>
          </cell>
          <cell r="G487">
            <v>647</v>
          </cell>
        </row>
        <row r="488">
          <cell r="A488" t="str">
            <v>470002-586</v>
          </cell>
          <cell r="B488" t="str">
            <v>Deskpro EN Series SFF P733/10e/6/128cv TURK</v>
          </cell>
          <cell r="C488" t="str">
            <v>DTPC_UNITS</v>
          </cell>
          <cell r="D488">
            <v>1310</v>
          </cell>
          <cell r="E488">
            <v>2892</v>
          </cell>
          <cell r="F488">
            <v>1349</v>
          </cell>
          <cell r="G488" t="e">
            <v>#N/A</v>
          </cell>
        </row>
        <row r="489">
          <cell r="A489" t="str">
            <v>470002-590</v>
          </cell>
          <cell r="B489" t="str">
            <v>Deskpro EN Series SFF P733/10e/6/128cv GRK</v>
          </cell>
          <cell r="C489" t="str">
            <v>DTPC_UNITS</v>
          </cell>
          <cell r="D489">
            <v>1310</v>
          </cell>
          <cell r="E489">
            <v>2892</v>
          </cell>
          <cell r="F489">
            <v>1349</v>
          </cell>
          <cell r="G489">
            <v>1924.89</v>
          </cell>
        </row>
        <row r="490">
          <cell r="A490" t="str">
            <v>470002-605</v>
          </cell>
          <cell r="B490" t="str">
            <v>Deskpro EN Series SFF P733/10e/6/128cv ARAB</v>
          </cell>
          <cell r="C490" t="str">
            <v>DTPC_UNITS</v>
          </cell>
          <cell r="D490">
            <v>1310</v>
          </cell>
          <cell r="E490">
            <v>2892</v>
          </cell>
          <cell r="F490">
            <v>1349</v>
          </cell>
          <cell r="G490">
            <v>1922.56</v>
          </cell>
        </row>
        <row r="491">
          <cell r="A491" t="str">
            <v>470002-607</v>
          </cell>
          <cell r="B491" t="str">
            <v>Deskpro EN Series SDT P733/10e/6/128cv SL</v>
          </cell>
          <cell r="C491" t="str">
            <v>DTPC_UNITS</v>
          </cell>
          <cell r="D491">
            <v>1365</v>
          </cell>
          <cell r="E491">
            <v>3014</v>
          </cell>
          <cell r="F491">
            <v>1406</v>
          </cell>
          <cell r="G491">
            <v>880.23</v>
          </cell>
        </row>
        <row r="492">
          <cell r="A492" t="str">
            <v>470002-612</v>
          </cell>
          <cell r="B492" t="str">
            <v>Deskpro EN Series SDT P733/10e/6/128cv HE</v>
          </cell>
          <cell r="C492" t="str">
            <v>DTPC_UNITS</v>
          </cell>
          <cell r="D492">
            <v>1365</v>
          </cell>
          <cell r="E492">
            <v>3014</v>
          </cell>
          <cell r="F492">
            <v>1406</v>
          </cell>
          <cell r="G492">
            <v>828.93</v>
          </cell>
        </row>
        <row r="493">
          <cell r="A493" t="str">
            <v>470002-629</v>
          </cell>
          <cell r="B493" t="str">
            <v>Deskpro EN Series SFF P733/10e/6/128cv CZECH</v>
          </cell>
          <cell r="C493" t="str">
            <v>DTPC_UNITS</v>
          </cell>
          <cell r="D493">
            <v>1310</v>
          </cell>
          <cell r="E493">
            <v>2892</v>
          </cell>
          <cell r="F493">
            <v>1349</v>
          </cell>
          <cell r="G493" t="e">
            <v>#N/A</v>
          </cell>
        </row>
        <row r="494">
          <cell r="A494" t="str">
            <v>470002-631</v>
          </cell>
          <cell r="B494" t="str">
            <v>Deskpro EN Series SFF P733/10e/6/128cv SLOV</v>
          </cell>
          <cell r="C494" t="str">
            <v>DTPC_UNITS</v>
          </cell>
          <cell r="D494">
            <v>1310</v>
          </cell>
          <cell r="E494">
            <v>2892</v>
          </cell>
          <cell r="F494">
            <v>1349</v>
          </cell>
          <cell r="G494">
            <v>867.52</v>
          </cell>
        </row>
        <row r="495">
          <cell r="A495" t="str">
            <v>470002-636</v>
          </cell>
          <cell r="B495" t="str">
            <v>Deskpro EN Series SFF P733/10e/6/128cv POL</v>
          </cell>
          <cell r="C495" t="str">
            <v>DTPC_UNITS</v>
          </cell>
          <cell r="D495">
            <v>1310</v>
          </cell>
          <cell r="E495">
            <v>2892</v>
          </cell>
          <cell r="F495">
            <v>1349</v>
          </cell>
          <cell r="G495">
            <v>1924.89</v>
          </cell>
        </row>
        <row r="496">
          <cell r="A496" t="str">
            <v>470002-641</v>
          </cell>
          <cell r="B496" t="str">
            <v>Deskpro EN Series SFF P733/10e/6/128cv RUSS</v>
          </cell>
          <cell r="C496" t="str">
            <v>DTPC_UNITS</v>
          </cell>
          <cell r="D496">
            <v>1310</v>
          </cell>
          <cell r="E496">
            <v>2892</v>
          </cell>
          <cell r="F496">
            <v>1349</v>
          </cell>
          <cell r="G496">
            <v>1924.89</v>
          </cell>
        </row>
        <row r="497">
          <cell r="A497" t="str">
            <v>470002-654</v>
          </cell>
          <cell r="B497" t="str">
            <v>Deskpro EN Series SFF C600/10e/9/64 EUROA4</v>
          </cell>
          <cell r="C497" t="str">
            <v>DTPC_UNITS</v>
          </cell>
          <cell r="D497">
            <v>850</v>
          </cell>
          <cell r="E497">
            <v>1877</v>
          </cell>
          <cell r="F497">
            <v>876</v>
          </cell>
          <cell r="G497">
            <v>566.36</v>
          </cell>
        </row>
        <row r="498">
          <cell r="A498" t="str">
            <v>470002-691</v>
          </cell>
          <cell r="B498" t="str">
            <v>Deskpro EN Series SFF P733/10e/6/128cv EUROA4</v>
          </cell>
          <cell r="C498" t="str">
            <v>DTPC_UNITS</v>
          </cell>
          <cell r="D498">
            <v>1310</v>
          </cell>
          <cell r="E498">
            <v>2892</v>
          </cell>
          <cell r="F498">
            <v>1349</v>
          </cell>
          <cell r="G498">
            <v>837.42</v>
          </cell>
        </row>
        <row r="499">
          <cell r="A499" t="str">
            <v>470002-718</v>
          </cell>
          <cell r="B499" t="str">
            <v>Deskpro EN Series SFF C600/10e/9/64 SL</v>
          </cell>
          <cell r="C499" t="str">
            <v>DTPC_UNITS</v>
          </cell>
          <cell r="D499">
            <v>850</v>
          </cell>
          <cell r="E499">
            <v>1877</v>
          </cell>
          <cell r="F499">
            <v>876</v>
          </cell>
          <cell r="G499">
            <v>647</v>
          </cell>
        </row>
        <row r="500">
          <cell r="A500" t="str">
            <v>470002-724</v>
          </cell>
          <cell r="B500" t="str">
            <v>Deskpro EN Series SFF C600/10e/9/64 HE</v>
          </cell>
          <cell r="C500" t="str">
            <v>DTPC_UNITS</v>
          </cell>
          <cell r="D500">
            <v>850</v>
          </cell>
          <cell r="E500">
            <v>1877</v>
          </cell>
          <cell r="F500">
            <v>876</v>
          </cell>
          <cell r="G500">
            <v>647</v>
          </cell>
        </row>
        <row r="501">
          <cell r="A501" t="str">
            <v>470002-742</v>
          </cell>
          <cell r="B501" t="str">
            <v>Deskpro EN Series SFF P733/10e/6/128cv SL</v>
          </cell>
          <cell r="C501" t="str">
            <v>DTPC_UNITS</v>
          </cell>
          <cell r="D501">
            <v>1310</v>
          </cell>
          <cell r="E501">
            <v>2892</v>
          </cell>
          <cell r="F501">
            <v>1349</v>
          </cell>
          <cell r="G501">
            <v>867.52</v>
          </cell>
        </row>
        <row r="502">
          <cell r="A502" t="str">
            <v>470002-747</v>
          </cell>
          <cell r="B502" t="str">
            <v>Deskpro EN Series SFF P733/10e/6/128cv HE</v>
          </cell>
          <cell r="C502" t="str">
            <v>DTPC_UNITS</v>
          </cell>
          <cell r="D502">
            <v>1310</v>
          </cell>
          <cell r="E502">
            <v>2892</v>
          </cell>
          <cell r="F502">
            <v>1349</v>
          </cell>
          <cell r="G502">
            <v>1913.07</v>
          </cell>
        </row>
        <row r="503">
          <cell r="A503" t="str">
            <v>470003-051</v>
          </cell>
          <cell r="B503" t="str">
            <v>Deskpro EN Series SFF P733/10e/6/128cv HUNG</v>
          </cell>
          <cell r="C503" t="str">
            <v>DTPC_UNITS</v>
          </cell>
          <cell r="D503">
            <v>1370</v>
          </cell>
          <cell r="E503">
            <v>3143</v>
          </cell>
          <cell r="F503">
            <v>1452</v>
          </cell>
          <cell r="G503">
            <v>1923.07</v>
          </cell>
        </row>
        <row r="504">
          <cell r="A504" t="str">
            <v>470003-551</v>
          </cell>
          <cell r="B504" t="str">
            <v>Deskpro EN Series SFF P800/10e/9/64 TURK</v>
          </cell>
          <cell r="C504" t="str">
            <v>DTPC_UNITS</v>
          </cell>
          <cell r="D504">
            <v>1090</v>
          </cell>
          <cell r="E504">
            <v>2406</v>
          </cell>
          <cell r="F504">
            <v>1123</v>
          </cell>
          <cell r="G504" t="e">
            <v>#N/A</v>
          </cell>
        </row>
        <row r="505">
          <cell r="A505" t="str">
            <v>470003-552</v>
          </cell>
          <cell r="B505" t="str">
            <v>Deskpro EN Series SFF P800/10e/9/64 GRK</v>
          </cell>
          <cell r="C505" t="str">
            <v>DTPC_UNITS</v>
          </cell>
          <cell r="D505">
            <v>1090</v>
          </cell>
          <cell r="E505">
            <v>2406</v>
          </cell>
          <cell r="F505">
            <v>1123</v>
          </cell>
          <cell r="G505">
            <v>829.08</v>
          </cell>
        </row>
        <row r="506">
          <cell r="A506" t="str">
            <v>470003-553</v>
          </cell>
          <cell r="B506" t="str">
            <v>Deskpro EN Series SFF P800/10e/9/64 ARAB</v>
          </cell>
          <cell r="C506" t="str">
            <v>DTPC_UNITS</v>
          </cell>
          <cell r="D506">
            <v>1090</v>
          </cell>
          <cell r="E506">
            <v>2406</v>
          </cell>
          <cell r="F506">
            <v>1123</v>
          </cell>
          <cell r="G506">
            <v>829.08</v>
          </cell>
        </row>
        <row r="507">
          <cell r="A507" t="str">
            <v>470003-554</v>
          </cell>
          <cell r="B507" t="str">
            <v>Deskpro EN Series SFF P800/10e/9/64 HUNG</v>
          </cell>
          <cell r="C507" t="str">
            <v>DTPC_UNITS</v>
          </cell>
          <cell r="D507">
            <v>1090</v>
          </cell>
          <cell r="E507">
            <v>2406</v>
          </cell>
          <cell r="F507">
            <v>1123</v>
          </cell>
          <cell r="G507">
            <v>829.08</v>
          </cell>
        </row>
        <row r="508">
          <cell r="A508" t="str">
            <v>470003-555</v>
          </cell>
          <cell r="B508" t="str">
            <v>Deskpro EN Series SFF P800/10e/9/64 CZECH</v>
          </cell>
          <cell r="C508" t="str">
            <v>DTPC_UNITS</v>
          </cell>
          <cell r="D508">
            <v>1090</v>
          </cell>
          <cell r="E508">
            <v>2406</v>
          </cell>
          <cell r="F508">
            <v>1123</v>
          </cell>
          <cell r="G508" t="e">
            <v>#N/A</v>
          </cell>
        </row>
        <row r="509">
          <cell r="A509" t="str">
            <v>470003-556</v>
          </cell>
          <cell r="B509" t="str">
            <v>Deskpro EN Series SFF P800/10e/9/64 SLOV</v>
          </cell>
          <cell r="C509" t="str">
            <v>DTPC_UNITS</v>
          </cell>
          <cell r="D509">
            <v>1090</v>
          </cell>
          <cell r="E509">
            <v>2406</v>
          </cell>
          <cell r="F509">
            <v>1123</v>
          </cell>
          <cell r="G509">
            <v>829.08</v>
          </cell>
        </row>
        <row r="510">
          <cell r="A510" t="str">
            <v>470003-557</v>
          </cell>
          <cell r="B510" t="str">
            <v>Deskpro EN Series SFF P800/10e/9/64 POL</v>
          </cell>
          <cell r="C510" t="str">
            <v>DTPC_UNITS</v>
          </cell>
          <cell r="D510">
            <v>1090</v>
          </cell>
          <cell r="E510">
            <v>2406</v>
          </cell>
          <cell r="F510">
            <v>1123</v>
          </cell>
          <cell r="G510">
            <v>827.48</v>
          </cell>
        </row>
        <row r="511">
          <cell r="A511" t="str">
            <v>470003-558</v>
          </cell>
          <cell r="B511" t="str">
            <v>Deskpro EN Series SFF P800/10e/9/64 RUSS</v>
          </cell>
          <cell r="C511" t="str">
            <v>DTPC_UNITS</v>
          </cell>
          <cell r="D511">
            <v>1090</v>
          </cell>
          <cell r="E511">
            <v>2406</v>
          </cell>
          <cell r="F511">
            <v>1123</v>
          </cell>
          <cell r="G511">
            <v>829.08</v>
          </cell>
        </row>
        <row r="512">
          <cell r="A512" t="str">
            <v>470003-561</v>
          </cell>
          <cell r="B512" t="str">
            <v>Deskpro EN Series SFF P800/10e/9/64 EUROA4</v>
          </cell>
          <cell r="C512" t="str">
            <v>DTPC_UNITS</v>
          </cell>
          <cell r="D512">
            <v>1090</v>
          </cell>
          <cell r="E512">
            <v>2406</v>
          </cell>
          <cell r="F512">
            <v>1123</v>
          </cell>
          <cell r="G512">
            <v>837.31</v>
          </cell>
        </row>
        <row r="513">
          <cell r="A513" t="str">
            <v>470003-564</v>
          </cell>
          <cell r="B513" t="str">
            <v>Deskpro EN Series SFF P800/10e/9/64 SL</v>
          </cell>
          <cell r="C513" t="str">
            <v>DTPC_UNITS</v>
          </cell>
          <cell r="D513">
            <v>1090</v>
          </cell>
          <cell r="E513">
            <v>2406</v>
          </cell>
          <cell r="F513">
            <v>1123</v>
          </cell>
          <cell r="G513">
            <v>829.08</v>
          </cell>
        </row>
        <row r="514">
          <cell r="A514" t="str">
            <v>470003-565</v>
          </cell>
          <cell r="B514" t="str">
            <v>Deskpro EN Series SFF P800/10e/9/64 HE</v>
          </cell>
          <cell r="C514" t="str">
            <v>DTPC_UNITS</v>
          </cell>
          <cell r="D514">
            <v>1090</v>
          </cell>
          <cell r="E514">
            <v>2406</v>
          </cell>
          <cell r="F514">
            <v>1123</v>
          </cell>
          <cell r="G514">
            <v>829.08</v>
          </cell>
        </row>
        <row r="515">
          <cell r="A515" t="str">
            <v>470003-578</v>
          </cell>
          <cell r="B515" t="str">
            <v>Deskpro EN Series SFF P800/10e/6/128cv TURK</v>
          </cell>
          <cell r="C515" t="str">
            <v>DTPC_UNITS</v>
          </cell>
          <cell r="D515">
            <v>1355</v>
          </cell>
          <cell r="E515">
            <v>2991</v>
          </cell>
          <cell r="F515">
            <v>1396</v>
          </cell>
          <cell r="G515">
            <v>967.18</v>
          </cell>
        </row>
        <row r="516">
          <cell r="A516" t="str">
            <v>470003-581</v>
          </cell>
          <cell r="B516" t="str">
            <v>Deskpro EN Series SFF P800/10e/6/128cv GRK</v>
          </cell>
          <cell r="C516" t="str">
            <v>DTPC_UNITS</v>
          </cell>
          <cell r="D516">
            <v>1355</v>
          </cell>
          <cell r="E516">
            <v>2991</v>
          </cell>
          <cell r="F516">
            <v>1396</v>
          </cell>
          <cell r="G516">
            <v>967.18</v>
          </cell>
        </row>
        <row r="517">
          <cell r="A517" t="str">
            <v>470003-583</v>
          </cell>
          <cell r="B517" t="str">
            <v>Deskpro EN Series SFF P800/10e/6/128cv ARAB</v>
          </cell>
          <cell r="C517" t="str">
            <v>DTPC_UNITS</v>
          </cell>
          <cell r="D517">
            <v>1355</v>
          </cell>
          <cell r="E517">
            <v>2991</v>
          </cell>
          <cell r="F517">
            <v>1396</v>
          </cell>
          <cell r="G517">
            <v>967.18</v>
          </cell>
        </row>
        <row r="518">
          <cell r="A518" t="str">
            <v>470003-584</v>
          </cell>
          <cell r="B518" t="str">
            <v>Deskpro EN Series SFF P800/10e/6/128cv HUNG</v>
          </cell>
          <cell r="C518" t="str">
            <v>DTPC_UNITS</v>
          </cell>
          <cell r="D518">
            <v>1355</v>
          </cell>
          <cell r="E518">
            <v>2991</v>
          </cell>
          <cell r="F518">
            <v>1396</v>
          </cell>
          <cell r="G518">
            <v>967.18</v>
          </cell>
        </row>
        <row r="519">
          <cell r="A519" t="str">
            <v>470003-587</v>
          </cell>
          <cell r="B519" t="str">
            <v>Deskpro EN Series SFF P800/10e/6/128cv CZECH</v>
          </cell>
          <cell r="C519" t="str">
            <v>DTPC_UNITS</v>
          </cell>
          <cell r="D519">
            <v>1355</v>
          </cell>
          <cell r="E519">
            <v>2991</v>
          </cell>
          <cell r="F519">
            <v>1396</v>
          </cell>
          <cell r="G519" t="e">
            <v>#N/A</v>
          </cell>
        </row>
        <row r="520">
          <cell r="A520" t="str">
            <v>470003-589</v>
          </cell>
          <cell r="B520" t="str">
            <v>Deskpro EN Series SFF P800/10e/6/128cv SLOV</v>
          </cell>
          <cell r="C520" t="str">
            <v>DTPC_UNITS</v>
          </cell>
          <cell r="D520">
            <v>1355</v>
          </cell>
          <cell r="E520">
            <v>2991</v>
          </cell>
          <cell r="F520">
            <v>1396</v>
          </cell>
          <cell r="G520">
            <v>967.18</v>
          </cell>
        </row>
        <row r="521">
          <cell r="A521" t="str">
            <v>470003-590</v>
          </cell>
          <cell r="B521" t="str">
            <v>Deskpro EN Series SFF P800/10e/6/128cv POL</v>
          </cell>
          <cell r="C521" t="str">
            <v>DTPC_UNITS</v>
          </cell>
          <cell r="D521">
            <v>1355</v>
          </cell>
          <cell r="E521">
            <v>2991</v>
          </cell>
          <cell r="F521">
            <v>1396</v>
          </cell>
          <cell r="G521">
            <v>965.58</v>
          </cell>
        </row>
        <row r="522">
          <cell r="A522" t="str">
            <v>470003-592</v>
          </cell>
          <cell r="B522" t="str">
            <v>Deskpro EN Series SFF P800/10e/6/128cv RUSS</v>
          </cell>
          <cell r="C522" t="str">
            <v>DTPC_UNITS</v>
          </cell>
          <cell r="D522">
            <v>1355</v>
          </cell>
          <cell r="E522">
            <v>2991</v>
          </cell>
          <cell r="F522">
            <v>1396</v>
          </cell>
          <cell r="G522">
            <v>967.18</v>
          </cell>
        </row>
        <row r="523">
          <cell r="A523" t="str">
            <v>470003-595</v>
          </cell>
          <cell r="B523" t="str">
            <v>Deskpro EN Series SFF P800/10e/6/128cv EUROA4</v>
          </cell>
          <cell r="C523" t="str">
            <v>DTPC_UNITS</v>
          </cell>
          <cell r="D523">
            <v>1355</v>
          </cell>
          <cell r="E523">
            <v>2991</v>
          </cell>
          <cell r="F523">
            <v>1396</v>
          </cell>
          <cell r="G523">
            <v>975.42</v>
          </cell>
        </row>
        <row r="524">
          <cell r="A524" t="str">
            <v>470003-598</v>
          </cell>
          <cell r="B524" t="str">
            <v>Deskpro EN Series SDT P800/10e/9/128c TURK</v>
          </cell>
          <cell r="C524" t="str">
            <v>DTPC_UNITS</v>
          </cell>
          <cell r="D524">
            <v>1280</v>
          </cell>
          <cell r="E524">
            <v>2826</v>
          </cell>
          <cell r="F524">
            <v>1318</v>
          </cell>
          <cell r="G524">
            <v>938.23</v>
          </cell>
        </row>
        <row r="525">
          <cell r="A525" t="str">
            <v>470003-599</v>
          </cell>
          <cell r="B525" t="str">
            <v>Deskpro EN Series SFF P800/10e/6/128cv SL</v>
          </cell>
          <cell r="C525" t="str">
            <v>DTPC_UNITS</v>
          </cell>
          <cell r="D525">
            <v>1355</v>
          </cell>
          <cell r="E525">
            <v>2991</v>
          </cell>
          <cell r="F525">
            <v>1396</v>
          </cell>
          <cell r="G525">
            <v>967.18</v>
          </cell>
        </row>
        <row r="526">
          <cell r="A526" t="str">
            <v>470003-600</v>
          </cell>
          <cell r="B526" t="str">
            <v>Deskpro EN Series SFF P800/10e/6/128cv HE</v>
          </cell>
          <cell r="C526" t="str">
            <v>DTPC_UNITS</v>
          </cell>
          <cell r="D526">
            <v>1355</v>
          </cell>
          <cell r="E526">
            <v>2991</v>
          </cell>
          <cell r="F526">
            <v>1396</v>
          </cell>
          <cell r="G526">
            <v>967.18</v>
          </cell>
        </row>
        <row r="527">
          <cell r="A527" t="str">
            <v>470003-601</v>
          </cell>
          <cell r="B527" t="str">
            <v>Deskpro EN Series SDT P800/10e/9/128c GRK</v>
          </cell>
          <cell r="C527" t="str">
            <v>DTPC_UNITS</v>
          </cell>
          <cell r="D527">
            <v>1280</v>
          </cell>
          <cell r="E527">
            <v>2826</v>
          </cell>
          <cell r="F527">
            <v>1318</v>
          </cell>
          <cell r="G527">
            <v>938.23</v>
          </cell>
        </row>
        <row r="528">
          <cell r="A528" t="str">
            <v>470003-603</v>
          </cell>
          <cell r="B528" t="str">
            <v>Deskpro EN Series SDT P800/10e/9/128c ARAB</v>
          </cell>
          <cell r="C528" t="str">
            <v>DTPC_UNITS</v>
          </cell>
          <cell r="D528">
            <v>1280</v>
          </cell>
          <cell r="E528">
            <v>2826</v>
          </cell>
          <cell r="F528">
            <v>1318</v>
          </cell>
          <cell r="G528">
            <v>938.23</v>
          </cell>
        </row>
        <row r="529">
          <cell r="A529" t="str">
            <v>470003-604</v>
          </cell>
          <cell r="B529" t="str">
            <v>Deskpro EN Series SDT P800/10e/9/128c HUNG</v>
          </cell>
          <cell r="C529" t="str">
            <v>DTPC_UNITS</v>
          </cell>
          <cell r="D529">
            <v>1280</v>
          </cell>
          <cell r="E529">
            <v>2826</v>
          </cell>
          <cell r="F529">
            <v>1318</v>
          </cell>
          <cell r="G529">
            <v>938.23</v>
          </cell>
        </row>
        <row r="530">
          <cell r="A530" t="str">
            <v>470003-606</v>
          </cell>
          <cell r="B530" t="str">
            <v>Deskpro EN Series SDT P800/10e/9/128c CZECH</v>
          </cell>
          <cell r="C530" t="str">
            <v>DTPC_UNITS</v>
          </cell>
          <cell r="D530">
            <v>1280</v>
          </cell>
          <cell r="E530">
            <v>2826</v>
          </cell>
          <cell r="F530">
            <v>1318</v>
          </cell>
          <cell r="G530" t="e">
            <v>#N/A</v>
          </cell>
        </row>
        <row r="531">
          <cell r="A531" t="str">
            <v>470003-608</v>
          </cell>
          <cell r="B531" t="str">
            <v>Deskpro EN Series SDT P800/10e/9/128c SLOV</v>
          </cell>
          <cell r="C531" t="str">
            <v>DTPC_UNITS</v>
          </cell>
          <cell r="D531">
            <v>1280</v>
          </cell>
          <cell r="E531">
            <v>2826</v>
          </cell>
          <cell r="F531">
            <v>1318</v>
          </cell>
          <cell r="G531">
            <v>938.23</v>
          </cell>
        </row>
        <row r="532">
          <cell r="A532" t="str">
            <v>470003-611</v>
          </cell>
          <cell r="B532" t="str">
            <v>Deskpro EN Series SDT P800/10e/9/128c POL</v>
          </cell>
          <cell r="C532" t="str">
            <v>DTPC_UNITS</v>
          </cell>
          <cell r="D532">
            <v>1280</v>
          </cell>
          <cell r="E532">
            <v>2826</v>
          </cell>
          <cell r="F532">
            <v>1318</v>
          </cell>
          <cell r="G532">
            <v>936.63</v>
          </cell>
        </row>
        <row r="533">
          <cell r="A533" t="str">
            <v>470003-614</v>
          </cell>
          <cell r="B533" t="str">
            <v>Deskpro EN Series SDT P800/10e/9/128c RUSS</v>
          </cell>
          <cell r="C533" t="str">
            <v>DTPC_UNITS</v>
          </cell>
          <cell r="D533">
            <v>1280</v>
          </cell>
          <cell r="E533">
            <v>2826</v>
          </cell>
          <cell r="F533">
            <v>1318</v>
          </cell>
          <cell r="G533">
            <v>938.23</v>
          </cell>
        </row>
        <row r="534">
          <cell r="A534" t="str">
            <v>470003-626</v>
          </cell>
          <cell r="B534" t="str">
            <v>Deskpro EN Series SDT P800/10e/9/64 TURK</v>
          </cell>
          <cell r="C534" t="str">
            <v>DTPC_UNITS</v>
          </cell>
          <cell r="D534">
            <v>1135</v>
          </cell>
          <cell r="E534">
            <v>2506</v>
          </cell>
          <cell r="F534">
            <v>1169</v>
          </cell>
          <cell r="G534">
            <v>843.9</v>
          </cell>
        </row>
        <row r="535">
          <cell r="A535" t="str">
            <v>470003-628</v>
          </cell>
          <cell r="B535" t="str">
            <v>Deskpro EN Series SDT P800/10e/9/64 GRK</v>
          </cell>
          <cell r="C535" t="str">
            <v>DTPC_UNITS</v>
          </cell>
          <cell r="D535">
            <v>1135</v>
          </cell>
          <cell r="E535">
            <v>2506</v>
          </cell>
          <cell r="F535">
            <v>1169</v>
          </cell>
          <cell r="G535">
            <v>843.9</v>
          </cell>
        </row>
        <row r="536">
          <cell r="A536" t="str">
            <v>470003-630</v>
          </cell>
          <cell r="B536" t="str">
            <v>Deskpro EN Series SDT P800/10e/9/64 ARAB</v>
          </cell>
          <cell r="C536" t="str">
            <v>DTPC_UNITS</v>
          </cell>
          <cell r="D536">
            <v>1195</v>
          </cell>
          <cell r="E536">
            <v>2742</v>
          </cell>
          <cell r="F536">
            <v>1231</v>
          </cell>
          <cell r="G536">
            <v>843.9</v>
          </cell>
        </row>
        <row r="537">
          <cell r="A537" t="str">
            <v>470003-631</v>
          </cell>
          <cell r="B537" t="str">
            <v>Deskpro EN Series SDT P800/10e/9/128c EUROA4</v>
          </cell>
          <cell r="C537" t="str">
            <v>DTPC_UNITS</v>
          </cell>
          <cell r="D537">
            <v>1280</v>
          </cell>
          <cell r="E537">
            <v>2826</v>
          </cell>
          <cell r="F537">
            <v>1318</v>
          </cell>
          <cell r="G537">
            <v>946.47</v>
          </cell>
        </row>
        <row r="538">
          <cell r="A538" t="str">
            <v>470003-632</v>
          </cell>
          <cell r="B538" t="str">
            <v>Deskpro EN Series SDT P800/10e/9/64 HUNG</v>
          </cell>
          <cell r="C538" t="str">
            <v>DTPC_UNITS</v>
          </cell>
          <cell r="D538">
            <v>1135</v>
          </cell>
          <cell r="E538">
            <v>2506</v>
          </cell>
          <cell r="F538">
            <v>1169</v>
          </cell>
          <cell r="G538">
            <v>843.9</v>
          </cell>
        </row>
        <row r="539">
          <cell r="A539" t="str">
            <v>470003-633</v>
          </cell>
          <cell r="B539" t="str">
            <v>Deskpro EN Series SDT P800/10e/9/64 CZECH</v>
          </cell>
          <cell r="C539" t="str">
            <v>DTPC_UNITS</v>
          </cell>
          <cell r="D539">
            <v>1135</v>
          </cell>
          <cell r="E539">
            <v>2506</v>
          </cell>
          <cell r="F539">
            <v>1169</v>
          </cell>
          <cell r="G539" t="e">
            <v>#N/A</v>
          </cell>
        </row>
        <row r="540">
          <cell r="A540" t="str">
            <v>470003-635</v>
          </cell>
          <cell r="B540" t="str">
            <v>Deskpro EN Series SDT P800/10e/9/64 SLOV</v>
          </cell>
          <cell r="C540" t="str">
            <v>DTPC_UNITS</v>
          </cell>
          <cell r="D540">
            <v>1135</v>
          </cell>
          <cell r="E540">
            <v>2506</v>
          </cell>
          <cell r="F540">
            <v>1169</v>
          </cell>
          <cell r="G540">
            <v>843.9</v>
          </cell>
        </row>
        <row r="541">
          <cell r="A541" t="str">
            <v>470003-637</v>
          </cell>
          <cell r="B541" t="str">
            <v>Deskpro EN Series SDT P800/10e/9/64 POL</v>
          </cell>
          <cell r="C541" t="str">
            <v>DTPC_UNITS</v>
          </cell>
          <cell r="D541">
            <v>1135</v>
          </cell>
          <cell r="E541">
            <v>2506</v>
          </cell>
          <cell r="F541">
            <v>1169</v>
          </cell>
          <cell r="G541">
            <v>842.3</v>
          </cell>
        </row>
        <row r="542">
          <cell r="A542" t="str">
            <v>470003-638</v>
          </cell>
          <cell r="B542" t="str">
            <v>Deskpro EN Series SDT P800/10e/9/128c SL</v>
          </cell>
          <cell r="C542" t="str">
            <v>DTPC_UNITS</v>
          </cell>
          <cell r="D542">
            <v>1280</v>
          </cell>
          <cell r="E542">
            <v>2826</v>
          </cell>
          <cell r="F542">
            <v>1318</v>
          </cell>
          <cell r="G542">
            <v>938.23</v>
          </cell>
        </row>
        <row r="543">
          <cell r="A543" t="str">
            <v>470003-639</v>
          </cell>
          <cell r="B543" t="str">
            <v>Deskpro EN Series SDT P800/10e/9/64 RUSS</v>
          </cell>
          <cell r="C543" t="str">
            <v>DTPC_UNITS</v>
          </cell>
          <cell r="D543">
            <v>1135</v>
          </cell>
          <cell r="E543">
            <v>2506</v>
          </cell>
          <cell r="F543">
            <v>1169</v>
          </cell>
          <cell r="G543">
            <v>843.9</v>
          </cell>
        </row>
        <row r="544">
          <cell r="A544" t="str">
            <v>470003-640</v>
          </cell>
          <cell r="B544" t="str">
            <v>Deskpro EN Series SDT P800/10e/9/128c HE</v>
          </cell>
          <cell r="C544" t="str">
            <v>DTPC_UNITS</v>
          </cell>
          <cell r="D544">
            <v>1280</v>
          </cell>
          <cell r="E544">
            <v>2826</v>
          </cell>
          <cell r="F544">
            <v>1318</v>
          </cell>
          <cell r="G544">
            <v>938.23</v>
          </cell>
        </row>
        <row r="545">
          <cell r="A545" t="str">
            <v>470003-644</v>
          </cell>
          <cell r="B545" t="str">
            <v>Deskpro EN Series SDT P800/10e/9/64 EUROA4</v>
          </cell>
          <cell r="C545" t="str">
            <v>DTPC_UNITS</v>
          </cell>
          <cell r="D545">
            <v>1135</v>
          </cell>
          <cell r="E545">
            <v>2506</v>
          </cell>
          <cell r="F545">
            <v>1169</v>
          </cell>
          <cell r="G545">
            <v>852.13</v>
          </cell>
        </row>
        <row r="546">
          <cell r="A546" t="str">
            <v>470003-648</v>
          </cell>
          <cell r="B546" t="str">
            <v>Deskpro EN Series SDT P800/10e/9/64 SL</v>
          </cell>
          <cell r="C546" t="str">
            <v>DTPC_UNITS</v>
          </cell>
          <cell r="D546">
            <v>1135</v>
          </cell>
          <cell r="E546">
            <v>2506</v>
          </cell>
          <cell r="F546">
            <v>1169</v>
          </cell>
          <cell r="G546">
            <v>843.9</v>
          </cell>
        </row>
        <row r="547">
          <cell r="A547" t="str">
            <v>470003-650</v>
          </cell>
          <cell r="B547" t="str">
            <v>Deskpro EN Series SDT P800/10e/9/64 HE</v>
          </cell>
          <cell r="C547" t="str">
            <v>DTPC_UNITS</v>
          </cell>
          <cell r="D547">
            <v>1135</v>
          </cell>
          <cell r="E547">
            <v>2506</v>
          </cell>
          <cell r="F547">
            <v>1169</v>
          </cell>
          <cell r="G547">
            <v>843.9</v>
          </cell>
        </row>
        <row r="548">
          <cell r="A548" t="str">
            <v>470003-659</v>
          </cell>
          <cell r="B548" t="str">
            <v>Deskpro EN Series SFF P800/10e/6/128c SLOV</v>
          </cell>
          <cell r="C548" t="str">
            <v>DTPC_UNITS</v>
          </cell>
          <cell r="D548">
            <v>1300</v>
          </cell>
          <cell r="E548">
            <v>2870</v>
          </cell>
          <cell r="F548">
            <v>1339</v>
          </cell>
          <cell r="G548">
            <v>875.3</v>
          </cell>
        </row>
        <row r="549">
          <cell r="A549" t="str">
            <v>470003-667</v>
          </cell>
          <cell r="B549" t="str">
            <v>Deskpro EN Series SDT P800/10e/6/128c SLOV</v>
          </cell>
          <cell r="C549" t="str">
            <v>DTPC_UNITS</v>
          </cell>
          <cell r="D549">
            <v>1340</v>
          </cell>
          <cell r="E549">
            <v>2958</v>
          </cell>
          <cell r="F549">
            <v>1380</v>
          </cell>
          <cell r="G549">
            <v>976.57</v>
          </cell>
        </row>
        <row r="550">
          <cell r="A550" t="str">
            <v>470003-668</v>
          </cell>
          <cell r="B550" t="str">
            <v>Deskpro EN Series SFF P800/10e/6/128c TURK</v>
          </cell>
          <cell r="C550" t="str">
            <v>DTPC_UNITS</v>
          </cell>
          <cell r="D550">
            <v>1300</v>
          </cell>
          <cell r="E550">
            <v>2870</v>
          </cell>
          <cell r="F550">
            <v>1339</v>
          </cell>
          <cell r="G550">
            <v>832.74</v>
          </cell>
        </row>
        <row r="551">
          <cell r="A551" t="str">
            <v>470003-670</v>
          </cell>
          <cell r="B551" t="str">
            <v>Deskpro EN Series SFF P800/10e/6/128c GRK</v>
          </cell>
          <cell r="C551" t="str">
            <v>DTPC_UNITS</v>
          </cell>
          <cell r="D551">
            <v>1300</v>
          </cell>
          <cell r="E551">
            <v>2870</v>
          </cell>
          <cell r="F551">
            <v>1339</v>
          </cell>
          <cell r="G551">
            <v>832.74</v>
          </cell>
        </row>
        <row r="552">
          <cell r="A552" t="str">
            <v>470003-673</v>
          </cell>
          <cell r="B552" t="str">
            <v>Deskpro EN Series SFF P800/10e/6/128c ARAB</v>
          </cell>
          <cell r="C552" t="str">
            <v>DTPC_UNITS</v>
          </cell>
          <cell r="D552">
            <v>1300</v>
          </cell>
          <cell r="E552">
            <v>2870</v>
          </cell>
          <cell r="F552">
            <v>1339</v>
          </cell>
          <cell r="G552">
            <v>832.74</v>
          </cell>
        </row>
        <row r="553">
          <cell r="A553" t="str">
            <v>470003-674</v>
          </cell>
          <cell r="B553" t="str">
            <v>Deskpro EN Series SDT P800/10e/6/128c EUROA4</v>
          </cell>
          <cell r="C553" t="str">
            <v>DTPC_UNITS</v>
          </cell>
          <cell r="D553">
            <v>1340</v>
          </cell>
          <cell r="E553">
            <v>2958</v>
          </cell>
          <cell r="F553">
            <v>1380</v>
          </cell>
          <cell r="G553">
            <v>946.47</v>
          </cell>
        </row>
        <row r="554">
          <cell r="A554" t="str">
            <v>470003-676</v>
          </cell>
          <cell r="B554" t="str">
            <v>Deskpro EN Series SFF P800/10e/6/128c HUNG</v>
          </cell>
          <cell r="C554" t="str">
            <v>DTPC_UNITS</v>
          </cell>
          <cell r="D554">
            <v>1300</v>
          </cell>
          <cell r="E554">
            <v>2870</v>
          </cell>
          <cell r="F554">
            <v>1339</v>
          </cell>
          <cell r="G554">
            <v>832.74</v>
          </cell>
        </row>
        <row r="555">
          <cell r="A555" t="str">
            <v>470003-679</v>
          </cell>
          <cell r="B555" t="str">
            <v>Deskpro EN Series SFF P800/10e/6/128c CZECH</v>
          </cell>
          <cell r="C555" t="str">
            <v>DTPC_UNITS</v>
          </cell>
          <cell r="D555">
            <v>1300</v>
          </cell>
          <cell r="E555">
            <v>2870</v>
          </cell>
          <cell r="F555">
            <v>1339</v>
          </cell>
          <cell r="G555" t="e">
            <v>#N/A</v>
          </cell>
        </row>
        <row r="556">
          <cell r="A556" t="str">
            <v>470003-681</v>
          </cell>
          <cell r="B556" t="str">
            <v>Deskpro EN Series SFF P800/10e/6/128c POL</v>
          </cell>
          <cell r="C556" t="str">
            <v>DTPC_UNITS</v>
          </cell>
          <cell r="D556">
            <v>1300</v>
          </cell>
          <cell r="E556">
            <v>2870</v>
          </cell>
          <cell r="F556">
            <v>1339</v>
          </cell>
          <cell r="G556">
            <v>831.14</v>
          </cell>
        </row>
        <row r="557">
          <cell r="A557" t="str">
            <v>470003-682</v>
          </cell>
          <cell r="B557" t="str">
            <v>Deskpro EN Series SFF P800/10e/9/128c TURK</v>
          </cell>
          <cell r="C557" t="str">
            <v>DTPC_UNITS</v>
          </cell>
          <cell r="D557">
            <v>1235</v>
          </cell>
          <cell r="E557">
            <v>2727</v>
          </cell>
          <cell r="F557">
            <v>1272</v>
          </cell>
          <cell r="G557">
            <v>923.52</v>
          </cell>
        </row>
        <row r="558">
          <cell r="A558" t="str">
            <v>470003-683</v>
          </cell>
          <cell r="B558" t="str">
            <v>Deskpro EN Series SFF P800/10e/6/128c RUSS</v>
          </cell>
          <cell r="C558" t="str">
            <v>DTPC_UNITS</v>
          </cell>
          <cell r="D558">
            <v>1300</v>
          </cell>
          <cell r="E558">
            <v>2870</v>
          </cell>
          <cell r="F558">
            <v>1339</v>
          </cell>
          <cell r="G558">
            <v>832.74</v>
          </cell>
        </row>
        <row r="559">
          <cell r="A559" t="str">
            <v>470003-685</v>
          </cell>
          <cell r="B559" t="str">
            <v>Deskpro EN Series SFF P800/10e/9/128c GRK</v>
          </cell>
          <cell r="C559" t="str">
            <v>DTPC_UNITS</v>
          </cell>
          <cell r="D559">
            <v>1235</v>
          </cell>
          <cell r="E559">
            <v>2727</v>
          </cell>
          <cell r="F559">
            <v>1272</v>
          </cell>
          <cell r="G559">
            <v>923.52</v>
          </cell>
        </row>
        <row r="560">
          <cell r="A560" t="str">
            <v>470003-686</v>
          </cell>
          <cell r="B560" t="str">
            <v>Deskpro EN Series SFF P800/10e/9/128c ARAB</v>
          </cell>
          <cell r="C560" t="str">
            <v>DTPC_UNITS</v>
          </cell>
          <cell r="D560">
            <v>1235</v>
          </cell>
          <cell r="E560">
            <v>2727</v>
          </cell>
          <cell r="F560">
            <v>1272</v>
          </cell>
          <cell r="G560">
            <v>923.52</v>
          </cell>
        </row>
        <row r="561">
          <cell r="A561" t="str">
            <v>470003-687</v>
          </cell>
          <cell r="B561" t="str">
            <v>Deskpro EN Series SDT P800/10e/6/128c SL</v>
          </cell>
          <cell r="C561" t="str">
            <v>DTPC_UNITS</v>
          </cell>
          <cell r="D561">
            <v>1340</v>
          </cell>
          <cell r="E561">
            <v>2958</v>
          </cell>
          <cell r="F561">
            <v>1380</v>
          </cell>
          <cell r="G561">
            <v>976.57</v>
          </cell>
        </row>
        <row r="562">
          <cell r="A562" t="str">
            <v>470003-688</v>
          </cell>
          <cell r="B562" t="str">
            <v>Deskpro EN Series SFF P800/10e/6/128c EUROA4</v>
          </cell>
          <cell r="C562" t="str">
            <v>DTPC_UNITS</v>
          </cell>
          <cell r="D562">
            <v>1300</v>
          </cell>
          <cell r="E562">
            <v>2870</v>
          </cell>
          <cell r="F562">
            <v>1339</v>
          </cell>
          <cell r="G562">
            <v>845.18</v>
          </cell>
        </row>
        <row r="563">
          <cell r="A563" t="str">
            <v>470003-689</v>
          </cell>
          <cell r="B563" t="str">
            <v>Deskpro EN Series SFF P800/10e/9/128c HUNG</v>
          </cell>
          <cell r="C563" t="str">
            <v>DTPC_UNITS</v>
          </cell>
          <cell r="D563">
            <v>1235</v>
          </cell>
          <cell r="E563">
            <v>2727</v>
          </cell>
          <cell r="F563">
            <v>1272</v>
          </cell>
          <cell r="G563">
            <v>923.52</v>
          </cell>
        </row>
        <row r="564">
          <cell r="A564" t="str">
            <v>470003-691</v>
          </cell>
          <cell r="B564" t="str">
            <v>Deskpro EN Series SFF P800/10e/9/128c CZECH</v>
          </cell>
          <cell r="C564" t="str">
            <v>DTPC_UNITS</v>
          </cell>
          <cell r="D564">
            <v>1235</v>
          </cell>
          <cell r="E564">
            <v>2727</v>
          </cell>
          <cell r="F564">
            <v>1272</v>
          </cell>
          <cell r="G564" t="e">
            <v>#N/A</v>
          </cell>
        </row>
        <row r="565">
          <cell r="A565" t="str">
            <v>470003-692</v>
          </cell>
          <cell r="B565" t="str">
            <v>Deskpro EN Series SFF P800/10e/9/128c SLOV</v>
          </cell>
          <cell r="C565" t="str">
            <v>DTPC_UNITS</v>
          </cell>
          <cell r="D565">
            <v>1235</v>
          </cell>
          <cell r="E565">
            <v>2727</v>
          </cell>
          <cell r="F565">
            <v>1272</v>
          </cell>
          <cell r="G565">
            <v>923.52</v>
          </cell>
        </row>
        <row r="566">
          <cell r="A566" t="str">
            <v>470003-693</v>
          </cell>
          <cell r="B566" t="str">
            <v>Deskpro EN Series SFF P800/10e/9/128c POL</v>
          </cell>
          <cell r="C566" t="str">
            <v>DTPC_UNITS</v>
          </cell>
          <cell r="D566">
            <v>1235</v>
          </cell>
          <cell r="E566">
            <v>2727</v>
          </cell>
          <cell r="F566">
            <v>1272</v>
          </cell>
          <cell r="G566">
            <v>921.92</v>
          </cell>
        </row>
        <row r="567">
          <cell r="A567" t="str">
            <v>470003-695</v>
          </cell>
          <cell r="B567" t="str">
            <v>Deskpro EN Series SFF P800/10e/9/128c RUSS</v>
          </cell>
          <cell r="C567" t="str">
            <v>DTPC_UNITS</v>
          </cell>
          <cell r="D567">
            <v>1235</v>
          </cell>
          <cell r="E567">
            <v>2727</v>
          </cell>
          <cell r="F567">
            <v>1272</v>
          </cell>
          <cell r="G567">
            <v>923.52</v>
          </cell>
        </row>
        <row r="568">
          <cell r="A568" t="str">
            <v>470003-696</v>
          </cell>
          <cell r="B568" t="str">
            <v>Deskpro EN Series SDT P800/10e/6/128c TURK</v>
          </cell>
          <cell r="C568" t="str">
            <v>DTPC_UNITS</v>
          </cell>
          <cell r="D568">
            <v>1340</v>
          </cell>
          <cell r="E568">
            <v>2958</v>
          </cell>
          <cell r="F568">
            <v>1380</v>
          </cell>
          <cell r="G568">
            <v>934.03</v>
          </cell>
        </row>
        <row r="569">
          <cell r="A569" t="str">
            <v>470003-697</v>
          </cell>
          <cell r="B569" t="str">
            <v>Deskpro EN Series SDT P800/10e/6/128c GRK</v>
          </cell>
          <cell r="C569" t="str">
            <v>DTPC_UNITS</v>
          </cell>
          <cell r="D569">
            <v>1340</v>
          </cell>
          <cell r="E569">
            <v>2958</v>
          </cell>
          <cell r="F569">
            <v>1380</v>
          </cell>
          <cell r="G569">
            <v>934.03</v>
          </cell>
        </row>
        <row r="570">
          <cell r="A570" t="str">
            <v>470003-700</v>
          </cell>
          <cell r="B570" t="str">
            <v>Deskpro EN Series SDT P800/10e/6/128c ARAB</v>
          </cell>
          <cell r="C570" t="str">
            <v>DTPC_UNITS</v>
          </cell>
          <cell r="D570">
            <v>1340</v>
          </cell>
          <cell r="E570">
            <v>2958</v>
          </cell>
          <cell r="F570">
            <v>1380</v>
          </cell>
          <cell r="G570">
            <v>934.03</v>
          </cell>
        </row>
        <row r="571">
          <cell r="A571" t="str">
            <v>470003-702</v>
          </cell>
          <cell r="B571" t="str">
            <v>Deskpro EN Series SFF P800/10e/9/128c EUROA4</v>
          </cell>
          <cell r="C571" t="str">
            <v>DTPC_UNITS</v>
          </cell>
          <cell r="D571">
            <v>1235</v>
          </cell>
          <cell r="E571">
            <v>2727</v>
          </cell>
          <cell r="F571">
            <v>1272</v>
          </cell>
          <cell r="G571">
            <v>931.74</v>
          </cell>
        </row>
        <row r="572">
          <cell r="A572" t="str">
            <v>470003-703</v>
          </cell>
          <cell r="B572" t="str">
            <v>Deskpro EN Series SDT P800/10e/6/128c HUNG</v>
          </cell>
          <cell r="C572" t="str">
            <v>DTPC_UNITS</v>
          </cell>
          <cell r="D572">
            <v>1340</v>
          </cell>
          <cell r="E572">
            <v>2958</v>
          </cell>
          <cell r="F572">
            <v>1380</v>
          </cell>
          <cell r="G572">
            <v>934.03</v>
          </cell>
        </row>
        <row r="573">
          <cell r="A573" t="str">
            <v>470003-704</v>
          </cell>
          <cell r="B573" t="str">
            <v>Deskpro EN Series SDT P800/10e/6/128c CZECH</v>
          </cell>
          <cell r="C573" t="str">
            <v>DTPC_UNITS</v>
          </cell>
          <cell r="D573">
            <v>1340</v>
          </cell>
          <cell r="E573">
            <v>2958</v>
          </cell>
          <cell r="F573">
            <v>1380</v>
          </cell>
          <cell r="G573" t="e">
            <v>#N/A</v>
          </cell>
        </row>
        <row r="574">
          <cell r="A574" t="str">
            <v>470003-706</v>
          </cell>
          <cell r="B574" t="str">
            <v>Deskpro EN Series SDT P800/10e/6/128c HE</v>
          </cell>
          <cell r="C574" t="str">
            <v>DTPC_UNITS</v>
          </cell>
          <cell r="D574">
            <v>1340</v>
          </cell>
          <cell r="E574">
            <v>2958</v>
          </cell>
          <cell r="F574">
            <v>1380</v>
          </cell>
          <cell r="G574">
            <v>934.03</v>
          </cell>
        </row>
        <row r="575">
          <cell r="A575" t="str">
            <v>470003-708</v>
          </cell>
          <cell r="B575" t="str">
            <v>Deskpro EN Series SFF P800/10e/9/128c SL</v>
          </cell>
          <cell r="C575" t="str">
            <v>DTPC_UNITS</v>
          </cell>
          <cell r="D575">
            <v>1235</v>
          </cell>
          <cell r="E575">
            <v>2727</v>
          </cell>
          <cell r="F575">
            <v>1272</v>
          </cell>
          <cell r="G575">
            <v>923.52</v>
          </cell>
        </row>
        <row r="576">
          <cell r="A576" t="str">
            <v>470003-710</v>
          </cell>
          <cell r="B576" t="str">
            <v>Deskpro EN Series SFF P800/10e/9/128c HE</v>
          </cell>
          <cell r="C576" t="str">
            <v>DTPC_UNITS</v>
          </cell>
          <cell r="D576">
            <v>1235</v>
          </cell>
          <cell r="E576">
            <v>2727</v>
          </cell>
          <cell r="F576">
            <v>1272</v>
          </cell>
          <cell r="G576">
            <v>923.52</v>
          </cell>
        </row>
        <row r="577">
          <cell r="A577" t="str">
            <v>470003-711</v>
          </cell>
          <cell r="B577" t="str">
            <v>Deskpro EN Series SDT P800/10e/6/128c RUSS</v>
          </cell>
          <cell r="C577" t="str">
            <v>DTPC_UNITS</v>
          </cell>
          <cell r="D577">
            <v>1340</v>
          </cell>
          <cell r="E577">
            <v>2958</v>
          </cell>
          <cell r="F577">
            <v>1380</v>
          </cell>
          <cell r="G577">
            <v>906.9</v>
          </cell>
        </row>
        <row r="578">
          <cell r="A578" t="str">
            <v>470003-714</v>
          </cell>
          <cell r="B578" t="str">
            <v>Deskpro EN Series SDT P800/10e/6/128c POL</v>
          </cell>
          <cell r="C578" t="str">
            <v>DTPC_UNITS</v>
          </cell>
          <cell r="D578">
            <v>1340</v>
          </cell>
          <cell r="E578">
            <v>2958</v>
          </cell>
          <cell r="F578">
            <v>1380</v>
          </cell>
          <cell r="G578">
            <v>905.3</v>
          </cell>
        </row>
        <row r="579">
          <cell r="A579" t="str">
            <v>470003-715</v>
          </cell>
          <cell r="B579" t="str">
            <v>Deskpro EN Series SFF P800/10e/6/128c HE</v>
          </cell>
          <cell r="C579" t="str">
            <v>DTPC_UNITS</v>
          </cell>
          <cell r="D579">
            <v>1300</v>
          </cell>
          <cell r="E579">
            <v>2870</v>
          </cell>
          <cell r="F579">
            <v>1339</v>
          </cell>
          <cell r="G579">
            <v>832.74</v>
          </cell>
        </row>
        <row r="580">
          <cell r="A580" t="str">
            <v>470003-726</v>
          </cell>
          <cell r="B580" t="str">
            <v>Deskpro EN Series SDT P800/10e/6/128cv TURK</v>
          </cell>
          <cell r="C580" t="str">
            <v>DTPC_UNITS</v>
          </cell>
          <cell r="D580">
            <v>1415</v>
          </cell>
          <cell r="E580">
            <v>3124</v>
          </cell>
          <cell r="F580">
            <v>1457</v>
          </cell>
          <cell r="G580">
            <v>975.69</v>
          </cell>
        </row>
        <row r="581">
          <cell r="A581" t="str">
            <v>470003-727</v>
          </cell>
          <cell r="B581" t="str">
            <v>Deskpro EN Series SDT P800/10e/6/128cv GRK</v>
          </cell>
          <cell r="C581" t="str">
            <v>DTPC_UNITS</v>
          </cell>
          <cell r="D581">
            <v>1415</v>
          </cell>
          <cell r="E581">
            <v>3124</v>
          </cell>
          <cell r="F581">
            <v>1457</v>
          </cell>
          <cell r="G581">
            <v>975.69</v>
          </cell>
        </row>
        <row r="582">
          <cell r="A582" t="str">
            <v>470003-728</v>
          </cell>
          <cell r="B582" t="str">
            <v>Deskpro EN Series SDT P800/10e/6/128cv ARAB</v>
          </cell>
          <cell r="C582" t="str">
            <v>DTPC_UNITS</v>
          </cell>
          <cell r="D582">
            <v>1415</v>
          </cell>
          <cell r="E582">
            <v>3124</v>
          </cell>
          <cell r="F582">
            <v>1457</v>
          </cell>
          <cell r="G582">
            <v>975.69</v>
          </cell>
        </row>
        <row r="583">
          <cell r="A583" t="str">
            <v>470003-729</v>
          </cell>
          <cell r="B583" t="str">
            <v>Deskpro EN Series SDT P800/10e/6/128cv HUNG</v>
          </cell>
          <cell r="C583" t="str">
            <v>DTPC_UNITS</v>
          </cell>
          <cell r="D583">
            <v>1415</v>
          </cell>
          <cell r="E583">
            <v>3124</v>
          </cell>
          <cell r="F583">
            <v>1457</v>
          </cell>
          <cell r="G583">
            <v>975.69</v>
          </cell>
        </row>
        <row r="584">
          <cell r="A584" t="str">
            <v>470003-730</v>
          </cell>
          <cell r="B584" t="str">
            <v>Deskpro EN Series SDT P800/10e/6/128cv CZECH</v>
          </cell>
          <cell r="C584" t="str">
            <v>DTPC_UNITS</v>
          </cell>
          <cell r="D584">
            <v>1415</v>
          </cell>
          <cell r="E584">
            <v>3124</v>
          </cell>
          <cell r="F584">
            <v>1457</v>
          </cell>
          <cell r="G584" t="e">
            <v>#N/A</v>
          </cell>
        </row>
        <row r="585">
          <cell r="A585" t="str">
            <v>470003-731</v>
          </cell>
          <cell r="B585" t="str">
            <v>Deskpro EN Series SDT P800/10e/6/128cv SLOV</v>
          </cell>
          <cell r="C585" t="str">
            <v>DTPC_UNITS</v>
          </cell>
          <cell r="D585">
            <v>1415</v>
          </cell>
          <cell r="E585">
            <v>3124</v>
          </cell>
          <cell r="F585">
            <v>1457</v>
          </cell>
          <cell r="G585">
            <v>1018.23</v>
          </cell>
        </row>
        <row r="586">
          <cell r="A586" t="str">
            <v>470003-732</v>
          </cell>
          <cell r="B586" t="str">
            <v>Deskpro EN Series SDT P800/10e/6/128cv POL</v>
          </cell>
          <cell r="C586" t="str">
            <v>DTPC_UNITS</v>
          </cell>
          <cell r="D586">
            <v>1415</v>
          </cell>
          <cell r="E586">
            <v>3124</v>
          </cell>
          <cell r="F586">
            <v>1457</v>
          </cell>
          <cell r="G586">
            <v>978.29</v>
          </cell>
        </row>
        <row r="587">
          <cell r="A587" t="str">
            <v>470003-733</v>
          </cell>
          <cell r="B587" t="str">
            <v>Deskpro EN Series SDT P800/10e/6/128cv RUSS</v>
          </cell>
          <cell r="C587" t="str">
            <v>DTPC_UNITS</v>
          </cell>
          <cell r="D587">
            <v>1415</v>
          </cell>
          <cell r="E587">
            <v>3124</v>
          </cell>
          <cell r="F587">
            <v>1457</v>
          </cell>
          <cell r="G587">
            <v>979.89</v>
          </cell>
        </row>
        <row r="588">
          <cell r="A588" t="str">
            <v>470003-736</v>
          </cell>
          <cell r="B588" t="str">
            <v>Deskpro EN Series SDT P800/10e/6/128cv EUROA4</v>
          </cell>
          <cell r="C588" t="str">
            <v>DTPC_UNITS</v>
          </cell>
          <cell r="D588">
            <v>1415</v>
          </cell>
          <cell r="E588">
            <v>3124</v>
          </cell>
          <cell r="F588">
            <v>1457</v>
          </cell>
          <cell r="G588">
            <v>988.13</v>
          </cell>
        </row>
        <row r="589">
          <cell r="A589" t="str">
            <v>470003-739</v>
          </cell>
          <cell r="B589" t="str">
            <v>Deskpro EN Series SDT P800/10e/6/128cv SL</v>
          </cell>
          <cell r="C589" t="str">
            <v>DTPC_UNITS</v>
          </cell>
          <cell r="D589">
            <v>1415</v>
          </cell>
          <cell r="E589">
            <v>3124</v>
          </cell>
          <cell r="F589">
            <v>1457</v>
          </cell>
          <cell r="G589">
            <v>1018.23</v>
          </cell>
        </row>
        <row r="590">
          <cell r="A590" t="str">
            <v>470003-740</v>
          </cell>
          <cell r="B590" t="str">
            <v>Deskpro EN Series SDT P800/10e/6/128cv HE</v>
          </cell>
          <cell r="C590" t="str">
            <v>DTPC_UNITS</v>
          </cell>
          <cell r="D590">
            <v>1415</v>
          </cell>
          <cell r="E590">
            <v>3124</v>
          </cell>
          <cell r="F590">
            <v>1457</v>
          </cell>
          <cell r="G590">
            <v>975.69</v>
          </cell>
        </row>
        <row r="591">
          <cell r="A591" t="str">
            <v>101847-021</v>
          </cell>
          <cell r="B591" t="str">
            <v>Vertical Dock EURO</v>
          </cell>
          <cell r="C591" t="str">
            <v>IPS</v>
          </cell>
          <cell r="D591">
            <v>130</v>
          </cell>
          <cell r="E591">
            <v>262</v>
          </cell>
          <cell r="F591">
            <v>134</v>
          </cell>
          <cell r="G591">
            <v>70.31</v>
          </cell>
        </row>
        <row r="592">
          <cell r="A592" t="str">
            <v>101847-021</v>
          </cell>
          <cell r="B592" t="str">
            <v>Vertical Dock kit w/dock, btry,ac adptr, serial cable EURO</v>
          </cell>
          <cell r="C592" t="str">
            <v>IPS</v>
          </cell>
          <cell r="D592">
            <v>130</v>
          </cell>
          <cell r="E592">
            <v>262</v>
          </cell>
          <cell r="F592">
            <v>134</v>
          </cell>
          <cell r="G592">
            <v>70.31</v>
          </cell>
        </row>
        <row r="593">
          <cell r="A593" t="str">
            <v>101848-B21</v>
          </cell>
          <cell r="B593" t="str">
            <v>Standard LiIon Battery  (6-7 hours)</v>
          </cell>
          <cell r="C593" t="str">
            <v>IPS</v>
          </cell>
          <cell r="D593">
            <v>75</v>
          </cell>
          <cell r="E593">
            <v>151</v>
          </cell>
          <cell r="F593">
            <v>77</v>
          </cell>
          <cell r="G593">
            <v>29.31</v>
          </cell>
        </row>
        <row r="594">
          <cell r="A594" t="str">
            <v>101848-B21</v>
          </cell>
          <cell r="B594" t="str">
            <v>Standard LiIon battery (6-7 hours)</v>
          </cell>
          <cell r="C594" t="str">
            <v>IPS</v>
          </cell>
          <cell r="D594">
            <v>75</v>
          </cell>
          <cell r="E594">
            <v>151</v>
          </cell>
          <cell r="F594">
            <v>77</v>
          </cell>
          <cell r="G594">
            <v>29.31</v>
          </cell>
        </row>
        <row r="595">
          <cell r="A595" t="str">
            <v>101850-B21</v>
          </cell>
          <cell r="B595" t="str">
            <v>Extended LiIon Battery (10-12 hours)</v>
          </cell>
          <cell r="C595" t="str">
            <v>IPS</v>
          </cell>
          <cell r="D595">
            <v>120</v>
          </cell>
          <cell r="E595">
            <v>242</v>
          </cell>
          <cell r="F595">
            <v>124</v>
          </cell>
          <cell r="G595">
            <v>54.31</v>
          </cell>
        </row>
        <row r="596">
          <cell r="A596" t="str">
            <v>101850-B21</v>
          </cell>
          <cell r="B596" t="str">
            <v>Extended Lilon battery (10-12 hours)</v>
          </cell>
          <cell r="C596" t="str">
            <v>IPS</v>
          </cell>
          <cell r="D596">
            <v>120</v>
          </cell>
          <cell r="E596">
            <v>242</v>
          </cell>
          <cell r="F596">
            <v>124</v>
          </cell>
          <cell r="G596">
            <v>54.31</v>
          </cell>
        </row>
        <row r="597">
          <cell r="A597" t="str">
            <v>101852-B21</v>
          </cell>
          <cell r="B597" t="str">
            <v>Auto Adaptor</v>
          </cell>
          <cell r="C597" t="str">
            <v>IPS</v>
          </cell>
          <cell r="D597">
            <v>35</v>
          </cell>
          <cell r="E597">
            <v>71</v>
          </cell>
          <cell r="F597">
            <v>36</v>
          </cell>
          <cell r="G597">
            <v>18.309999999999999</v>
          </cell>
        </row>
        <row r="598">
          <cell r="A598" t="str">
            <v>101852-B21</v>
          </cell>
          <cell r="B598" t="str">
            <v>Auto Power Adapter</v>
          </cell>
          <cell r="C598" t="str">
            <v>IPS</v>
          </cell>
          <cell r="D598">
            <v>35</v>
          </cell>
          <cell r="E598">
            <v>71</v>
          </cell>
          <cell r="F598">
            <v>36</v>
          </cell>
          <cell r="G598">
            <v>18.309999999999999</v>
          </cell>
        </row>
        <row r="599">
          <cell r="A599" t="str">
            <v>101853-B21</v>
          </cell>
          <cell r="B599" t="str">
            <v>AutoSync Cable</v>
          </cell>
          <cell r="C599" t="str">
            <v>IPS</v>
          </cell>
          <cell r="D599">
            <v>20</v>
          </cell>
          <cell r="E599">
            <v>40</v>
          </cell>
          <cell r="F599">
            <v>21</v>
          </cell>
          <cell r="G599">
            <v>10.31</v>
          </cell>
        </row>
        <row r="600">
          <cell r="A600" t="str">
            <v>101853-B21</v>
          </cell>
          <cell r="B600" t="str">
            <v>Autosync Cable</v>
          </cell>
          <cell r="C600" t="str">
            <v>IPS</v>
          </cell>
          <cell r="D600">
            <v>20</v>
          </cell>
          <cell r="E600">
            <v>40</v>
          </cell>
          <cell r="F600">
            <v>21</v>
          </cell>
          <cell r="G600">
            <v>10.31</v>
          </cell>
        </row>
        <row r="601">
          <cell r="A601" t="str">
            <v>101855-B21</v>
          </cell>
          <cell r="B601" t="str">
            <v>Flash ROM Card 40MB</v>
          </cell>
          <cell r="C601" t="str">
            <v>IPS</v>
          </cell>
          <cell r="D601">
            <v>145</v>
          </cell>
          <cell r="E601">
            <v>292</v>
          </cell>
          <cell r="F601">
            <v>149</v>
          </cell>
          <cell r="G601">
            <v>79.31</v>
          </cell>
        </row>
        <row r="602">
          <cell r="A602" t="str">
            <v>101855-B21</v>
          </cell>
          <cell r="B602" t="str">
            <v>Internal Flash Rom Card 40MB</v>
          </cell>
          <cell r="C602" t="str">
            <v>IPS</v>
          </cell>
          <cell r="D602">
            <v>145</v>
          </cell>
          <cell r="E602">
            <v>292</v>
          </cell>
          <cell r="F602">
            <v>149</v>
          </cell>
          <cell r="G602">
            <v>79.31</v>
          </cell>
        </row>
        <row r="603">
          <cell r="A603" t="str">
            <v>101856-B21</v>
          </cell>
          <cell r="B603" t="str">
            <v>Flash ROM Card 64MB</v>
          </cell>
          <cell r="C603" t="str">
            <v>IPS</v>
          </cell>
          <cell r="D603">
            <v>220</v>
          </cell>
          <cell r="E603">
            <v>443</v>
          </cell>
          <cell r="F603">
            <v>227</v>
          </cell>
          <cell r="G603">
            <v>99.31</v>
          </cell>
        </row>
        <row r="604">
          <cell r="A604" t="str">
            <v>101856-B21</v>
          </cell>
          <cell r="B604" t="str">
            <v>Internal Flash Rom Card 64MB</v>
          </cell>
          <cell r="C604" t="str">
            <v>IPS</v>
          </cell>
          <cell r="D604">
            <v>220</v>
          </cell>
          <cell r="E604">
            <v>443</v>
          </cell>
          <cell r="F604">
            <v>227</v>
          </cell>
          <cell r="G604">
            <v>99.31</v>
          </cell>
        </row>
        <row r="605">
          <cell r="A605" t="str">
            <v>101858-B21</v>
          </cell>
          <cell r="B605" t="str">
            <v>Memory Upgrade module 64MB</v>
          </cell>
          <cell r="C605" t="str">
            <v>IPS</v>
          </cell>
          <cell r="D605">
            <v>180</v>
          </cell>
          <cell r="E605">
            <v>363</v>
          </cell>
          <cell r="F605">
            <v>185</v>
          </cell>
          <cell r="G605">
            <v>99.31</v>
          </cell>
        </row>
        <row r="606">
          <cell r="A606" t="str">
            <v>101859-B21</v>
          </cell>
          <cell r="B606" t="str">
            <v>Memory Upgrade  Module 32MB</v>
          </cell>
          <cell r="C606" t="str">
            <v>IPS</v>
          </cell>
          <cell r="D606">
            <v>130</v>
          </cell>
          <cell r="E606">
            <v>262</v>
          </cell>
          <cell r="F606">
            <v>134</v>
          </cell>
          <cell r="G606">
            <v>55.31</v>
          </cell>
        </row>
        <row r="607">
          <cell r="A607" t="str">
            <v>101860-B21</v>
          </cell>
          <cell r="B607" t="str">
            <v>Mouse/Keyboard Y cable</v>
          </cell>
          <cell r="C607" t="str">
            <v>IPS</v>
          </cell>
          <cell r="D607">
            <v>15</v>
          </cell>
          <cell r="E607">
            <v>30</v>
          </cell>
          <cell r="F607">
            <v>15</v>
          </cell>
          <cell r="G607">
            <v>6.31</v>
          </cell>
        </row>
        <row r="608">
          <cell r="A608" t="str">
            <v>101862-B21</v>
          </cell>
          <cell r="B608" t="str">
            <v>Executive Carry Case</v>
          </cell>
          <cell r="C608" t="str">
            <v>IPS</v>
          </cell>
          <cell r="D608">
            <v>50</v>
          </cell>
          <cell r="E608">
            <v>101</v>
          </cell>
          <cell r="F608">
            <v>52</v>
          </cell>
          <cell r="G608">
            <v>17.309999999999999</v>
          </cell>
        </row>
        <row r="609">
          <cell r="A609" t="str">
            <v>101862-B21</v>
          </cell>
          <cell r="B609" t="str">
            <v>Executive carry case</v>
          </cell>
          <cell r="C609" t="str">
            <v>IPS</v>
          </cell>
          <cell r="D609">
            <v>50</v>
          </cell>
          <cell r="E609">
            <v>101</v>
          </cell>
          <cell r="F609">
            <v>52</v>
          </cell>
          <cell r="G609">
            <v>17.309999999999999</v>
          </cell>
        </row>
        <row r="610">
          <cell r="A610" t="str">
            <v>101864-B21</v>
          </cell>
          <cell r="B610" t="str">
            <v>Carrying Strap</v>
          </cell>
          <cell r="C610" t="str">
            <v>IPS</v>
          </cell>
          <cell r="D610">
            <v>15</v>
          </cell>
          <cell r="E610">
            <v>30</v>
          </cell>
          <cell r="F610">
            <v>15</v>
          </cell>
          <cell r="G610">
            <v>6.31</v>
          </cell>
        </row>
        <row r="611">
          <cell r="A611" t="str">
            <v>101864-B21</v>
          </cell>
          <cell r="B611" t="str">
            <v>Carrying Strap</v>
          </cell>
          <cell r="C611" t="str">
            <v>IPS</v>
          </cell>
          <cell r="D611">
            <v>15</v>
          </cell>
          <cell r="E611">
            <v>30</v>
          </cell>
          <cell r="F611">
            <v>15</v>
          </cell>
          <cell r="G611">
            <v>6.31</v>
          </cell>
        </row>
        <row r="612">
          <cell r="A612" t="str">
            <v>101865-B21</v>
          </cell>
          <cell r="B612" t="str">
            <v>Carrying Handle</v>
          </cell>
          <cell r="C612" t="str">
            <v>IPS</v>
          </cell>
          <cell r="D612">
            <v>15</v>
          </cell>
          <cell r="E612">
            <v>30</v>
          </cell>
          <cell r="F612">
            <v>15</v>
          </cell>
          <cell r="G612">
            <v>6.31</v>
          </cell>
        </row>
        <row r="613">
          <cell r="A613" t="str">
            <v>101865-B21</v>
          </cell>
          <cell r="B613" t="str">
            <v>Carrying Handle</v>
          </cell>
          <cell r="C613" t="str">
            <v>IPS</v>
          </cell>
          <cell r="D613">
            <v>15</v>
          </cell>
          <cell r="E613">
            <v>30</v>
          </cell>
          <cell r="F613">
            <v>15</v>
          </cell>
          <cell r="G613">
            <v>6.31</v>
          </cell>
        </row>
        <row r="614">
          <cell r="A614" t="str">
            <v>101868-B21</v>
          </cell>
          <cell r="B614" t="str">
            <v>Serial/Parallel Adapter</v>
          </cell>
          <cell r="C614" t="str">
            <v>IPS</v>
          </cell>
          <cell r="D614">
            <v>70</v>
          </cell>
          <cell r="E614">
            <v>141</v>
          </cell>
          <cell r="F614">
            <v>72</v>
          </cell>
          <cell r="G614">
            <v>36.31</v>
          </cell>
        </row>
        <row r="615">
          <cell r="A615" t="str">
            <v>101868-B21</v>
          </cell>
          <cell r="B615" t="str">
            <v>Serial/Parallel Printer adapter</v>
          </cell>
          <cell r="C615" t="str">
            <v>IPS</v>
          </cell>
          <cell r="D615">
            <v>70</v>
          </cell>
          <cell r="E615">
            <v>141</v>
          </cell>
          <cell r="F615">
            <v>72</v>
          </cell>
          <cell r="G615">
            <v>36.31</v>
          </cell>
        </row>
        <row r="616">
          <cell r="A616" t="str">
            <v>104703-003</v>
          </cell>
          <cell r="B616" t="str">
            <v>64MB Compact Flash Card US</v>
          </cell>
          <cell r="C616" t="str">
            <v>IPS</v>
          </cell>
          <cell r="D616">
            <v>173</v>
          </cell>
          <cell r="E616">
            <v>397</v>
          </cell>
          <cell r="F616">
            <v>178</v>
          </cell>
          <cell r="G616">
            <v>96.31</v>
          </cell>
        </row>
        <row r="617">
          <cell r="A617" t="str">
            <v>104703-004</v>
          </cell>
          <cell r="B617" t="str">
            <v>Kit, Compact Flash 32MB US</v>
          </cell>
          <cell r="C617" t="str">
            <v>IPS</v>
          </cell>
          <cell r="D617">
            <v>98</v>
          </cell>
          <cell r="E617">
            <v>225</v>
          </cell>
          <cell r="F617">
            <v>101</v>
          </cell>
          <cell r="G617">
            <v>52.31</v>
          </cell>
        </row>
        <row r="618">
          <cell r="A618" t="str">
            <v>104929-B21</v>
          </cell>
          <cell r="B618" t="str">
            <v>Auto Adaptor</v>
          </cell>
          <cell r="C618" t="str">
            <v>IPS</v>
          </cell>
          <cell r="D618">
            <v>20</v>
          </cell>
          <cell r="E618">
            <v>40</v>
          </cell>
          <cell r="F618">
            <v>21</v>
          </cell>
          <cell r="G618">
            <v>12.31</v>
          </cell>
        </row>
        <row r="619">
          <cell r="A619" t="str">
            <v>104931-B21</v>
          </cell>
          <cell r="B619" t="str">
            <v>Extended Battery Pack</v>
          </cell>
          <cell r="C619" t="str">
            <v>IPS</v>
          </cell>
          <cell r="D619">
            <v>85</v>
          </cell>
          <cell r="E619">
            <v>171</v>
          </cell>
          <cell r="F619">
            <v>88</v>
          </cell>
          <cell r="G619">
            <v>54.31</v>
          </cell>
        </row>
        <row r="620">
          <cell r="A620" t="str">
            <v>113894-B21</v>
          </cell>
          <cell r="B620" t="str">
            <v>Earphone, Microphone &amp; 3 Stylus</v>
          </cell>
          <cell r="C620" t="str">
            <v>IPS</v>
          </cell>
          <cell r="D620">
            <v>17</v>
          </cell>
          <cell r="E620">
            <v>34</v>
          </cell>
          <cell r="F620">
            <v>18</v>
          </cell>
          <cell r="G620">
            <v>9.31</v>
          </cell>
        </row>
        <row r="621">
          <cell r="A621" t="str">
            <v>120248-B21</v>
          </cell>
          <cell r="B621" t="str">
            <v>Smart Card 3K Multiflex - Standard</v>
          </cell>
          <cell r="C621" t="str">
            <v>IPS</v>
          </cell>
          <cell r="D621">
            <v>15</v>
          </cell>
          <cell r="E621">
            <v>30</v>
          </cell>
          <cell r="F621">
            <v>15</v>
          </cell>
          <cell r="G621">
            <v>7.31</v>
          </cell>
        </row>
        <row r="622">
          <cell r="A622" t="str">
            <v>120248-B21</v>
          </cell>
          <cell r="B622" t="str">
            <v>Smart Card 3k Multiflex - Standard</v>
          </cell>
          <cell r="C622" t="str">
            <v>IPS</v>
          </cell>
          <cell r="D622">
            <v>15</v>
          </cell>
          <cell r="E622">
            <v>30</v>
          </cell>
          <cell r="F622">
            <v>15</v>
          </cell>
          <cell r="G622">
            <v>7.31</v>
          </cell>
        </row>
        <row r="623">
          <cell r="A623" t="str">
            <v>120249-B21</v>
          </cell>
          <cell r="B623" t="str">
            <v>Flash ROM Card 20MB</v>
          </cell>
          <cell r="C623" t="str">
            <v>IPS</v>
          </cell>
          <cell r="D623">
            <v>90</v>
          </cell>
          <cell r="E623">
            <v>181</v>
          </cell>
          <cell r="F623">
            <v>93</v>
          </cell>
          <cell r="G623">
            <v>41.31</v>
          </cell>
        </row>
        <row r="624">
          <cell r="A624" t="str">
            <v>120249-B21</v>
          </cell>
          <cell r="B624" t="str">
            <v>Internal Flash Rom Card 20MB</v>
          </cell>
          <cell r="C624" t="str">
            <v>IPS</v>
          </cell>
          <cell r="D624">
            <v>90</v>
          </cell>
          <cell r="E624">
            <v>181</v>
          </cell>
          <cell r="F624">
            <v>93</v>
          </cell>
          <cell r="G624">
            <v>41.31</v>
          </cell>
        </row>
        <row r="625">
          <cell r="A625" t="str">
            <v>135555-021</v>
          </cell>
          <cell r="B625" t="str">
            <v>Univ Battery Charger</v>
          </cell>
          <cell r="C625" t="str">
            <v>IPS</v>
          </cell>
          <cell r="D625">
            <v>85</v>
          </cell>
          <cell r="E625">
            <v>171</v>
          </cell>
          <cell r="F625">
            <v>88</v>
          </cell>
          <cell r="G625">
            <v>47</v>
          </cell>
        </row>
        <row r="626">
          <cell r="A626" t="str">
            <v>135555-021</v>
          </cell>
          <cell r="B626" t="str">
            <v>Univ Battery Charger EURO</v>
          </cell>
          <cell r="C626" t="str">
            <v>IPS</v>
          </cell>
          <cell r="D626">
            <v>85</v>
          </cell>
          <cell r="E626">
            <v>171</v>
          </cell>
          <cell r="F626">
            <v>88</v>
          </cell>
          <cell r="G626">
            <v>47</v>
          </cell>
        </row>
        <row r="627">
          <cell r="A627" t="str">
            <v>136175-B21</v>
          </cell>
          <cell r="B627" t="str">
            <v>Li-ion Battery for Aero 1500</v>
          </cell>
          <cell r="C627" t="str">
            <v>IPS</v>
          </cell>
          <cell r="D627">
            <v>50</v>
          </cell>
          <cell r="E627">
            <v>101</v>
          </cell>
          <cell r="F627">
            <v>52</v>
          </cell>
          <cell r="G627">
            <v>19.309999999999999</v>
          </cell>
        </row>
        <row r="628">
          <cell r="A628" t="str">
            <v>136177-B21</v>
          </cell>
          <cell r="B628" t="str">
            <v>Deluxe Case for Aero 1500</v>
          </cell>
          <cell r="C628" t="str">
            <v>IPS</v>
          </cell>
          <cell r="D628">
            <v>25</v>
          </cell>
          <cell r="E628">
            <v>50</v>
          </cell>
          <cell r="F628">
            <v>26</v>
          </cell>
          <cell r="G628">
            <v>9.83</v>
          </cell>
        </row>
        <row r="629">
          <cell r="A629" t="str">
            <v>136183-021</v>
          </cell>
          <cell r="B629" t="str">
            <v>Cradle for Aero 1500 EURO</v>
          </cell>
          <cell r="C629" t="str">
            <v>IPS</v>
          </cell>
          <cell r="D629">
            <v>45</v>
          </cell>
          <cell r="E629">
            <v>91</v>
          </cell>
          <cell r="F629">
            <v>46</v>
          </cell>
          <cell r="G629">
            <v>18.309999999999999</v>
          </cell>
        </row>
        <row r="630">
          <cell r="A630" t="str">
            <v>146927-B31</v>
          </cell>
          <cell r="B630" t="str">
            <v>Compaq WL 100 Wireless LAN PC Card 11 Mbps INTL</v>
          </cell>
          <cell r="C630" t="str">
            <v>IPS</v>
          </cell>
          <cell r="D630">
            <v>169</v>
          </cell>
          <cell r="E630">
            <v>340</v>
          </cell>
          <cell r="F630">
            <v>174</v>
          </cell>
          <cell r="G630">
            <v>109.53</v>
          </cell>
        </row>
        <row r="631">
          <cell r="A631" t="str">
            <v>146929-B31</v>
          </cell>
          <cell r="B631" t="str">
            <v>Compaq WL 200 Wireless LAN PCI Card 11 Mbps  INTL</v>
          </cell>
          <cell r="C631" t="str">
            <v>IPS</v>
          </cell>
          <cell r="D631">
            <v>189</v>
          </cell>
          <cell r="E631">
            <v>381</v>
          </cell>
          <cell r="F631">
            <v>195</v>
          </cell>
          <cell r="G631">
            <v>121.02</v>
          </cell>
        </row>
        <row r="632">
          <cell r="A632" t="str">
            <v>148908-B31</v>
          </cell>
          <cell r="B632" t="str">
            <v>Compaq CompactFlash 56K Modem (Euro)</v>
          </cell>
          <cell r="C632" t="str">
            <v>IPS</v>
          </cell>
          <cell r="D632">
            <v>140</v>
          </cell>
          <cell r="E632">
            <v>282</v>
          </cell>
          <cell r="F632">
            <v>144</v>
          </cell>
          <cell r="G632">
            <v>81.31</v>
          </cell>
        </row>
        <row r="633">
          <cell r="A633" t="str">
            <v>157023-B21</v>
          </cell>
          <cell r="B633" t="str">
            <v>Stylus 3 pack for Aero 1500</v>
          </cell>
          <cell r="C633" t="str">
            <v>IPS</v>
          </cell>
          <cell r="D633">
            <v>10</v>
          </cell>
          <cell r="E633">
            <v>20</v>
          </cell>
          <cell r="F633">
            <v>10</v>
          </cell>
          <cell r="G633">
            <v>8.31</v>
          </cell>
        </row>
        <row r="634">
          <cell r="A634" t="str">
            <v>157209-B21</v>
          </cell>
          <cell r="B634" t="str">
            <v>KIT OPT 11 MBPS SWAP ALL</v>
          </cell>
          <cell r="C634" t="str">
            <v>IPS</v>
          </cell>
          <cell r="D634">
            <v>100</v>
          </cell>
          <cell r="E634">
            <v>201</v>
          </cell>
          <cell r="F634">
            <v>103</v>
          </cell>
          <cell r="G634">
            <v>46.73</v>
          </cell>
        </row>
        <row r="635">
          <cell r="A635" t="str">
            <v>157763-021</v>
          </cell>
          <cell r="B635" t="str">
            <v>T1000 Terminal EURO</v>
          </cell>
          <cell r="C635" t="str">
            <v>IPS</v>
          </cell>
          <cell r="D635">
            <v>552</v>
          </cell>
          <cell r="E635">
            <v>1112</v>
          </cell>
          <cell r="F635">
            <v>569</v>
          </cell>
          <cell r="G635">
            <v>330.68</v>
          </cell>
        </row>
        <row r="636">
          <cell r="A636" t="str">
            <v>157800-021</v>
          </cell>
          <cell r="B636" t="str">
            <v>T1500 Terminal EURO</v>
          </cell>
          <cell r="C636" t="str">
            <v>IPS</v>
          </cell>
          <cell r="D636">
            <v>752</v>
          </cell>
          <cell r="E636">
            <v>1516</v>
          </cell>
          <cell r="F636">
            <v>775</v>
          </cell>
          <cell r="G636">
            <v>442.68</v>
          </cell>
        </row>
        <row r="637">
          <cell r="A637" t="str">
            <v>158603-021</v>
          </cell>
          <cell r="B637" t="str">
            <v>Compaq WL 400 Wireless LAN Hardware AccessPoint 11Mbps  EURO</v>
          </cell>
          <cell r="C637" t="str">
            <v>IPS</v>
          </cell>
          <cell r="D637">
            <v>849</v>
          </cell>
          <cell r="E637">
            <v>1710</v>
          </cell>
          <cell r="F637">
            <v>874</v>
          </cell>
          <cell r="G637">
            <v>453.47</v>
          </cell>
        </row>
        <row r="638">
          <cell r="A638" t="str">
            <v>170294-021</v>
          </cell>
          <cell r="B638" t="str">
            <v>iPAQ  H3630 32MB EURO</v>
          </cell>
          <cell r="C638" t="str">
            <v>IPS</v>
          </cell>
          <cell r="D638">
            <v>449</v>
          </cell>
          <cell r="E638">
            <v>989</v>
          </cell>
          <cell r="F638">
            <v>459</v>
          </cell>
          <cell r="G638">
            <v>347.73</v>
          </cell>
        </row>
        <row r="639">
          <cell r="A639" t="str">
            <v>170338-B21</v>
          </cell>
          <cell r="B639" t="str">
            <v>Expansion Pack PCMCIA</v>
          </cell>
          <cell r="C639" t="str">
            <v>IPS</v>
          </cell>
          <cell r="D639">
            <v>95</v>
          </cell>
          <cell r="E639">
            <v>209</v>
          </cell>
          <cell r="F639">
            <v>98</v>
          </cell>
          <cell r="G639">
            <v>63.31</v>
          </cell>
        </row>
        <row r="640">
          <cell r="A640" t="str">
            <v>170339-B21</v>
          </cell>
          <cell r="B640" t="str">
            <v>Expansion Pack Compact Flash</v>
          </cell>
          <cell r="C640" t="str">
            <v>IPS</v>
          </cell>
          <cell r="D640">
            <v>39</v>
          </cell>
          <cell r="E640">
            <v>86</v>
          </cell>
          <cell r="F640">
            <v>40</v>
          </cell>
          <cell r="G640">
            <v>21.31</v>
          </cell>
        </row>
        <row r="641">
          <cell r="A641" t="str">
            <v>170540-021</v>
          </cell>
          <cell r="B641" t="str">
            <v>Aero 1550 16MB EURO</v>
          </cell>
          <cell r="C641" t="str">
            <v>IPS</v>
          </cell>
          <cell r="D641">
            <v>311</v>
          </cell>
          <cell r="E641">
            <v>655</v>
          </cell>
          <cell r="F641">
            <v>320</v>
          </cell>
          <cell r="G641">
            <v>254.98</v>
          </cell>
        </row>
        <row r="642">
          <cell r="A642" t="str">
            <v>175593-001</v>
          </cell>
          <cell r="B642" t="str">
            <v>Upgrd CE3.0 1500 PRO US</v>
          </cell>
          <cell r="C642" t="str">
            <v>IPS</v>
          </cell>
          <cell r="D642">
            <v>60</v>
          </cell>
          <cell r="E642">
            <v>127</v>
          </cell>
          <cell r="F642">
            <v>62</v>
          </cell>
          <cell r="G642">
            <v>42.31</v>
          </cell>
        </row>
        <row r="643">
          <cell r="A643" t="str">
            <v>175593-041</v>
          </cell>
          <cell r="B643" t="str">
            <v>Upgrd CE3.0 1500 PRO GR</v>
          </cell>
          <cell r="C643" t="str">
            <v>IPS</v>
          </cell>
          <cell r="D643">
            <v>60</v>
          </cell>
          <cell r="E643">
            <v>127</v>
          </cell>
          <cell r="F643">
            <v>62</v>
          </cell>
          <cell r="G643">
            <v>42</v>
          </cell>
        </row>
        <row r="644">
          <cell r="A644" t="str">
            <v>175595-001</v>
          </cell>
          <cell r="B644" t="str">
            <v>ROM UPG CE3.0 21 PRO US</v>
          </cell>
          <cell r="C644" t="str">
            <v>IPS</v>
          </cell>
          <cell r="D644">
            <v>75</v>
          </cell>
          <cell r="E644">
            <v>158</v>
          </cell>
          <cell r="F644">
            <v>77</v>
          </cell>
          <cell r="G644">
            <v>66.31</v>
          </cell>
        </row>
        <row r="645">
          <cell r="A645" t="str">
            <v>175595-041</v>
          </cell>
          <cell r="B645" t="str">
            <v>ROM UPG CE3.0 21 PRO GR</v>
          </cell>
          <cell r="C645" t="str">
            <v>IPS</v>
          </cell>
          <cell r="D645">
            <v>75</v>
          </cell>
          <cell r="E645">
            <v>158</v>
          </cell>
          <cell r="F645">
            <v>77</v>
          </cell>
          <cell r="G645">
            <v>66.31</v>
          </cell>
        </row>
        <row r="646">
          <cell r="A646" t="str">
            <v>176184-B21</v>
          </cell>
          <cell r="B646" t="str">
            <v>Stylus 3 Pack</v>
          </cell>
          <cell r="C646" t="str">
            <v>IPS</v>
          </cell>
          <cell r="D646">
            <v>13</v>
          </cell>
          <cell r="E646">
            <v>29</v>
          </cell>
          <cell r="F646">
            <v>13</v>
          </cell>
          <cell r="G646">
            <v>8.31</v>
          </cell>
        </row>
        <row r="647">
          <cell r="A647" t="str">
            <v>176481-021</v>
          </cell>
          <cell r="B647" t="str">
            <v>Cradle USB W/Charger EURO</v>
          </cell>
          <cell r="C647" t="str">
            <v>IPS</v>
          </cell>
          <cell r="D647">
            <v>0</v>
          </cell>
          <cell r="E647">
            <v>0</v>
          </cell>
          <cell r="F647">
            <v>0</v>
          </cell>
          <cell r="G647">
            <v>19.309999999999999</v>
          </cell>
        </row>
        <row r="648">
          <cell r="A648" t="str">
            <v>176481-B21</v>
          </cell>
          <cell r="B648" t="str">
            <v>Cradle USB w/o charger</v>
          </cell>
          <cell r="C648" t="str">
            <v>IPS</v>
          </cell>
          <cell r="D648">
            <v>39</v>
          </cell>
          <cell r="E648">
            <v>90</v>
          </cell>
          <cell r="F648">
            <v>40</v>
          </cell>
          <cell r="G648">
            <v>15</v>
          </cell>
        </row>
        <row r="649">
          <cell r="A649" t="str">
            <v>176482-021</v>
          </cell>
          <cell r="B649" t="str">
            <v>Cradle Serl W/Charger EURO</v>
          </cell>
          <cell r="C649" t="str">
            <v>IPS</v>
          </cell>
          <cell r="D649">
            <v>0</v>
          </cell>
          <cell r="E649">
            <v>0</v>
          </cell>
          <cell r="F649">
            <v>0</v>
          </cell>
          <cell r="G649">
            <v>20.309999999999999</v>
          </cell>
        </row>
        <row r="650">
          <cell r="A650" t="str">
            <v>176482-B21</v>
          </cell>
          <cell r="B650" t="str">
            <v>Cradle Serial w/o Charger</v>
          </cell>
          <cell r="C650" t="str">
            <v>IPS</v>
          </cell>
          <cell r="D650">
            <v>29</v>
          </cell>
          <cell r="E650">
            <v>66</v>
          </cell>
          <cell r="F650">
            <v>30</v>
          </cell>
          <cell r="G650">
            <v>15</v>
          </cell>
        </row>
        <row r="651">
          <cell r="A651" t="str">
            <v>180743-B21</v>
          </cell>
          <cell r="B651" t="str">
            <v>Auto Adapter</v>
          </cell>
          <cell r="C651" t="str">
            <v>IPS</v>
          </cell>
          <cell r="D651">
            <v>59</v>
          </cell>
          <cell r="E651">
            <v>135</v>
          </cell>
          <cell r="F651">
            <v>61</v>
          </cell>
          <cell r="G651">
            <v>20</v>
          </cell>
        </row>
        <row r="652">
          <cell r="A652" t="str">
            <v>191007-B21</v>
          </cell>
          <cell r="B652" t="str">
            <v>USB Autosync Cable</v>
          </cell>
          <cell r="C652" t="str">
            <v>IPS</v>
          </cell>
          <cell r="D652">
            <v>24</v>
          </cell>
          <cell r="E652">
            <v>55</v>
          </cell>
          <cell r="F652">
            <v>25</v>
          </cell>
          <cell r="G652">
            <v>9</v>
          </cell>
        </row>
        <row r="653">
          <cell r="A653" t="str">
            <v>191008-B21</v>
          </cell>
          <cell r="B653" t="str">
            <v>Serial Autosync Cable</v>
          </cell>
          <cell r="C653" t="str">
            <v>IPS</v>
          </cell>
          <cell r="D653">
            <v>19</v>
          </cell>
          <cell r="E653">
            <v>43</v>
          </cell>
          <cell r="F653">
            <v>20</v>
          </cell>
          <cell r="G653">
            <v>10</v>
          </cell>
        </row>
        <row r="654">
          <cell r="A654" t="str">
            <v>388321-021</v>
          </cell>
          <cell r="B654" t="str">
            <v>AC Adapter-Aero 8000 EURO</v>
          </cell>
          <cell r="C654" t="str">
            <v>IPS</v>
          </cell>
          <cell r="D654">
            <v>35</v>
          </cell>
          <cell r="E654">
            <v>71</v>
          </cell>
          <cell r="F654">
            <v>36</v>
          </cell>
          <cell r="G654">
            <v>17.309999999999999</v>
          </cell>
        </row>
        <row r="655">
          <cell r="A655" t="str">
            <v>402141-021</v>
          </cell>
          <cell r="B655" t="str">
            <v>Cradle De Luxe EURO w/charger</v>
          </cell>
          <cell r="C655" t="str">
            <v>IPS</v>
          </cell>
          <cell r="D655">
            <v>75</v>
          </cell>
          <cell r="E655">
            <v>151</v>
          </cell>
          <cell r="F655">
            <v>77</v>
          </cell>
          <cell r="G655">
            <v>25.31</v>
          </cell>
        </row>
        <row r="656">
          <cell r="A656" t="str">
            <v>402142-021</v>
          </cell>
          <cell r="B656" t="str">
            <v>Cradle EURO</v>
          </cell>
          <cell r="C656" t="str">
            <v>IPS</v>
          </cell>
          <cell r="D656">
            <v>50</v>
          </cell>
          <cell r="E656">
            <v>101</v>
          </cell>
          <cell r="F656">
            <v>52</v>
          </cell>
          <cell r="G656">
            <v>18.309999999999999</v>
          </cell>
        </row>
        <row r="657">
          <cell r="A657" t="str">
            <v>402143-021</v>
          </cell>
          <cell r="B657" t="str">
            <v>AC Adapter EURO</v>
          </cell>
          <cell r="C657" t="str">
            <v>IPS</v>
          </cell>
          <cell r="D657">
            <v>25</v>
          </cell>
          <cell r="E657">
            <v>50</v>
          </cell>
          <cell r="F657">
            <v>26</v>
          </cell>
          <cell r="G657">
            <v>12.31</v>
          </cell>
        </row>
        <row r="658">
          <cell r="A658" t="str">
            <v>402144-B21</v>
          </cell>
          <cell r="B658" t="str">
            <v>LiON Battery Pack</v>
          </cell>
          <cell r="C658" t="str">
            <v>IPS</v>
          </cell>
          <cell r="D658">
            <v>50</v>
          </cell>
          <cell r="E658">
            <v>101</v>
          </cell>
          <cell r="F658">
            <v>52</v>
          </cell>
          <cell r="G658">
            <v>20.309999999999999</v>
          </cell>
        </row>
        <row r="659">
          <cell r="A659" t="str">
            <v>402146-B21</v>
          </cell>
          <cell r="B659" t="str">
            <v>Serial Cable</v>
          </cell>
          <cell r="C659" t="str">
            <v>IPS</v>
          </cell>
          <cell r="D659">
            <v>20</v>
          </cell>
          <cell r="E659">
            <v>40</v>
          </cell>
          <cell r="F659">
            <v>21</v>
          </cell>
          <cell r="G659">
            <v>11.31</v>
          </cell>
        </row>
        <row r="660">
          <cell r="A660" t="str">
            <v>402147-B21</v>
          </cell>
          <cell r="B660" t="str">
            <v>Carry Case - De Luxe</v>
          </cell>
          <cell r="C660" t="str">
            <v>IPS</v>
          </cell>
          <cell r="D660">
            <v>25</v>
          </cell>
          <cell r="E660">
            <v>50</v>
          </cell>
          <cell r="F660">
            <v>26</v>
          </cell>
          <cell r="G660">
            <v>10.31</v>
          </cell>
        </row>
        <row r="661">
          <cell r="A661" t="str">
            <v>402148-B21</v>
          </cell>
          <cell r="B661" t="str">
            <v>Carry Case - Executive Portfolio</v>
          </cell>
          <cell r="C661" t="str">
            <v>IPS</v>
          </cell>
          <cell r="D661">
            <v>35</v>
          </cell>
          <cell r="E661">
            <v>71</v>
          </cell>
          <cell r="F661">
            <v>36</v>
          </cell>
          <cell r="G661">
            <v>17.309999999999999</v>
          </cell>
        </row>
        <row r="662">
          <cell r="A662" t="str">
            <v>104741-021</v>
          </cell>
          <cell r="B662" t="str">
            <v>TFT5010 15" LCD Digital Monitor EURO</v>
          </cell>
          <cell r="C662" t="str">
            <v>Monitors</v>
          </cell>
          <cell r="D662">
            <v>1150</v>
          </cell>
          <cell r="E662">
            <v>2318</v>
          </cell>
          <cell r="F662">
            <v>1185</v>
          </cell>
          <cell r="G662">
            <v>794.52</v>
          </cell>
        </row>
        <row r="663">
          <cell r="A663" t="str">
            <v>136143-021</v>
          </cell>
          <cell r="B663" t="str">
            <v>TFT 7000,  17"  Flat Panel Monitor</v>
          </cell>
          <cell r="C663" t="str">
            <v>Monitors</v>
          </cell>
          <cell r="D663">
            <v>2100</v>
          </cell>
          <cell r="E663">
            <v>4424</v>
          </cell>
          <cell r="F663">
            <v>2163</v>
          </cell>
          <cell r="G663">
            <v>1387.39</v>
          </cell>
        </row>
        <row r="664">
          <cell r="A664" t="str">
            <v>138485-021</v>
          </cell>
          <cell r="B664" t="str">
            <v>S910  19" Monitor TCO99NH EURO</v>
          </cell>
          <cell r="C664" t="str">
            <v>Monitors</v>
          </cell>
          <cell r="D664">
            <v>425</v>
          </cell>
          <cell r="E664">
            <v>857</v>
          </cell>
          <cell r="F664">
            <v>438</v>
          </cell>
          <cell r="G664">
            <v>285.39</v>
          </cell>
        </row>
        <row r="665">
          <cell r="A665" t="str">
            <v>138638-021</v>
          </cell>
          <cell r="B665" t="str">
            <v>Penske USB Hub Option EURO</v>
          </cell>
          <cell r="C665" t="str">
            <v>Monitors</v>
          </cell>
          <cell r="D665">
            <v>49</v>
          </cell>
          <cell r="E665">
            <v>99</v>
          </cell>
          <cell r="F665">
            <v>50</v>
          </cell>
          <cell r="G665">
            <v>32.1</v>
          </cell>
        </row>
        <row r="666">
          <cell r="A666" t="str">
            <v>154499-021</v>
          </cell>
          <cell r="B666" t="str">
            <v>S710  17"  Monitor TCO99/NH Opal EURO</v>
          </cell>
          <cell r="C666" t="str">
            <v>Monitors</v>
          </cell>
          <cell r="D666">
            <v>245</v>
          </cell>
          <cell r="E666">
            <v>500</v>
          </cell>
          <cell r="F666">
            <v>252</v>
          </cell>
          <cell r="G666">
            <v>167.63</v>
          </cell>
        </row>
        <row r="667">
          <cell r="A667" t="str">
            <v>154499-023</v>
          </cell>
          <cell r="B667" t="str">
            <v>S710 17" Monitor TCO95/NH EURO Carbon</v>
          </cell>
          <cell r="C667" t="str">
            <v>Monitors</v>
          </cell>
          <cell r="D667">
            <v>245</v>
          </cell>
          <cell r="E667">
            <v>500</v>
          </cell>
          <cell r="F667">
            <v>252</v>
          </cell>
          <cell r="G667">
            <v>171.5</v>
          </cell>
        </row>
        <row r="668">
          <cell r="A668" t="str">
            <v>168636-022</v>
          </cell>
          <cell r="B668" t="str">
            <v>S510 15" Monitor MPRII</v>
          </cell>
          <cell r="C668" t="str">
            <v>Monitors</v>
          </cell>
          <cell r="D668">
            <v>155</v>
          </cell>
          <cell r="E668">
            <v>332</v>
          </cell>
          <cell r="F668">
            <v>160</v>
          </cell>
          <cell r="G668">
            <v>119.24</v>
          </cell>
        </row>
        <row r="669">
          <cell r="A669" t="str">
            <v>307710-023</v>
          </cell>
          <cell r="B669" t="str">
            <v>V75 Color Monitor TCO/NH carbon</v>
          </cell>
          <cell r="C669" t="str">
            <v>Monitors</v>
          </cell>
          <cell r="D669">
            <v>299</v>
          </cell>
          <cell r="E669">
            <v>630</v>
          </cell>
          <cell r="F669">
            <v>308</v>
          </cell>
          <cell r="G669">
            <v>214.16</v>
          </cell>
        </row>
        <row r="670">
          <cell r="A670" t="str">
            <v>325500-021</v>
          </cell>
          <cell r="B670" t="str">
            <v>P1610 24" Color Monitor NH, TCO</v>
          </cell>
          <cell r="C670" t="str">
            <v>Monitors</v>
          </cell>
          <cell r="D670">
            <v>1900</v>
          </cell>
          <cell r="E670">
            <v>3538</v>
          </cell>
          <cell r="F670">
            <v>1957</v>
          </cell>
          <cell r="G670">
            <v>1096.23</v>
          </cell>
        </row>
        <row r="671">
          <cell r="A671" t="str">
            <v>325606-021</v>
          </cell>
          <cell r="B671" t="str">
            <v>P1100  TCO99/NH EURO</v>
          </cell>
          <cell r="C671" t="str">
            <v>Monitors</v>
          </cell>
          <cell r="D671">
            <v>990</v>
          </cell>
          <cell r="E671">
            <v>1842</v>
          </cell>
          <cell r="F671">
            <v>1020</v>
          </cell>
          <cell r="G671">
            <v>679.29</v>
          </cell>
        </row>
        <row r="672">
          <cell r="A672" t="str">
            <v>325700-001</v>
          </cell>
          <cell r="B672" t="str">
            <v>TFT5000 US</v>
          </cell>
          <cell r="C672" t="str">
            <v>Monitors</v>
          </cell>
          <cell r="D672">
            <v>0</v>
          </cell>
          <cell r="E672">
            <v>1971</v>
          </cell>
          <cell r="F672">
            <v>0</v>
          </cell>
          <cell r="G672">
            <v>839.54</v>
          </cell>
        </row>
        <row r="673">
          <cell r="A673" t="str">
            <v>325700-021</v>
          </cell>
          <cell r="B673" t="str">
            <v>TFT5000 Color Monitor NH, TCO, EURO</v>
          </cell>
          <cell r="C673" t="str">
            <v>Monitors</v>
          </cell>
          <cell r="D673">
            <v>1150</v>
          </cell>
          <cell r="E673">
            <v>2142</v>
          </cell>
          <cell r="F673">
            <v>1185</v>
          </cell>
          <cell r="G673">
            <v>873.29</v>
          </cell>
        </row>
        <row r="674">
          <cell r="A674" t="str">
            <v>325800-021</v>
          </cell>
          <cell r="B674" t="str">
            <v>V700 17" Monitor, TCO99</v>
          </cell>
          <cell r="C674" t="str">
            <v>Monitors</v>
          </cell>
          <cell r="D674">
            <v>290</v>
          </cell>
          <cell r="E674">
            <v>587</v>
          </cell>
          <cell r="F674">
            <v>299</v>
          </cell>
          <cell r="G674">
            <v>201.32</v>
          </cell>
        </row>
        <row r="675">
          <cell r="A675" t="str">
            <v>326100-021</v>
          </cell>
          <cell r="B675" t="str">
            <v>TFT 8020  18" Flat Panel Monitor EURO</v>
          </cell>
          <cell r="C675" t="str">
            <v>Monitors</v>
          </cell>
          <cell r="D675">
            <v>3140</v>
          </cell>
          <cell r="E675">
            <v>6325</v>
          </cell>
          <cell r="F675">
            <v>3234</v>
          </cell>
          <cell r="G675">
            <v>1909.21</v>
          </cell>
        </row>
        <row r="676">
          <cell r="A676" t="str">
            <v>380207-021</v>
          </cell>
          <cell r="B676" t="str">
            <v>P700  17" TCO99/NH EURO</v>
          </cell>
          <cell r="C676" t="str">
            <v>Monitors</v>
          </cell>
          <cell r="D676">
            <v>410</v>
          </cell>
          <cell r="E676">
            <v>829</v>
          </cell>
          <cell r="F676">
            <v>422</v>
          </cell>
          <cell r="G676">
            <v>281.02</v>
          </cell>
        </row>
        <row r="677">
          <cell r="A677" t="str">
            <v>386326-021</v>
          </cell>
          <cell r="B677" t="str">
            <v>P900  19" NH/TCO99 EURO</v>
          </cell>
          <cell r="C677" t="str">
            <v>Monitors</v>
          </cell>
          <cell r="D677">
            <v>580</v>
          </cell>
          <cell r="E677">
            <v>1115</v>
          </cell>
          <cell r="F677">
            <v>597</v>
          </cell>
          <cell r="G677">
            <v>392.86</v>
          </cell>
        </row>
        <row r="678">
          <cell r="A678" t="str">
            <v>386472-021</v>
          </cell>
          <cell r="B678" t="str">
            <v>V1100  21" TCO99/NH EURO</v>
          </cell>
          <cell r="C678" t="str">
            <v>Monitors</v>
          </cell>
          <cell r="D678">
            <v>790</v>
          </cell>
          <cell r="E678">
            <v>1664</v>
          </cell>
          <cell r="F678">
            <v>814</v>
          </cell>
          <cell r="G678">
            <v>596.25</v>
          </cell>
        </row>
        <row r="679">
          <cell r="A679" t="str">
            <v>127453-B21</v>
          </cell>
          <cell r="B679" t="str">
            <v>Intel Pro/100+ ALL</v>
          </cell>
          <cell r="C679" t="str">
            <v>NTWK_PROD</v>
          </cell>
          <cell r="D679">
            <v>55</v>
          </cell>
          <cell r="E679">
            <v>111</v>
          </cell>
          <cell r="F679">
            <v>57</v>
          </cell>
          <cell r="G679">
            <v>37.880000000000003</v>
          </cell>
        </row>
        <row r="680">
          <cell r="A680" t="str">
            <v>127453-B22</v>
          </cell>
          <cell r="B680" t="str">
            <v>Intel Pro/100+ 5pk ALL</v>
          </cell>
          <cell r="C680" t="str">
            <v>NTWK_PROD</v>
          </cell>
          <cell r="D680">
            <v>245</v>
          </cell>
          <cell r="E680">
            <v>494</v>
          </cell>
          <cell r="F680">
            <v>252</v>
          </cell>
          <cell r="G680">
            <v>161.16999999999999</v>
          </cell>
        </row>
        <row r="681">
          <cell r="A681" t="str">
            <v>127453-B23</v>
          </cell>
          <cell r="B681" t="str">
            <v>Intel Pro/100+ 20pk ALL</v>
          </cell>
          <cell r="C681" t="str">
            <v>NTWK_PROD</v>
          </cell>
          <cell r="D681">
            <v>930</v>
          </cell>
          <cell r="E681">
            <v>1873</v>
          </cell>
          <cell r="F681">
            <v>958</v>
          </cell>
          <cell r="G681">
            <v>593.62</v>
          </cell>
        </row>
        <row r="682">
          <cell r="A682" t="str">
            <v>127453-B24</v>
          </cell>
          <cell r="B682" t="str">
            <v>Intel Pro/100+ 80pk ALL</v>
          </cell>
          <cell r="C682" t="str">
            <v>NTWK_PROD</v>
          </cell>
          <cell r="D682">
            <v>3625</v>
          </cell>
          <cell r="E682">
            <v>7303</v>
          </cell>
          <cell r="F682">
            <v>3734</v>
          </cell>
          <cell r="G682">
            <v>2347.42</v>
          </cell>
        </row>
        <row r="683">
          <cell r="A683" t="str">
            <v>133749-B21</v>
          </cell>
          <cell r="B683" t="str">
            <v>16/4 Token Ring  PCI ALL</v>
          </cell>
          <cell r="C683" t="str">
            <v>NTWK_PROD</v>
          </cell>
          <cell r="D683">
            <v>210</v>
          </cell>
          <cell r="E683">
            <v>481</v>
          </cell>
          <cell r="F683">
            <v>216</v>
          </cell>
          <cell r="G683">
            <v>109.31</v>
          </cell>
        </row>
        <row r="684">
          <cell r="A684" t="str">
            <v>169845-001</v>
          </cell>
          <cell r="B684" t="str">
            <v>Netelligent 10/100 TX PCI UTP</v>
          </cell>
          <cell r="C684" t="str">
            <v>NTWK_PROD</v>
          </cell>
          <cell r="D684">
            <v>120</v>
          </cell>
          <cell r="E684">
            <v>242</v>
          </cell>
          <cell r="F684">
            <v>124</v>
          </cell>
          <cell r="G684">
            <v>43.39</v>
          </cell>
        </row>
        <row r="685">
          <cell r="A685" t="str">
            <v>174818-B21</v>
          </cell>
          <cell r="B685" t="str">
            <v>NC 6134  64PCI 1000SX ALL</v>
          </cell>
          <cell r="C685" t="str">
            <v>NTWK_PROD</v>
          </cell>
          <cell r="D685">
            <v>550</v>
          </cell>
          <cell r="E685">
            <v>1108</v>
          </cell>
          <cell r="F685">
            <v>567</v>
          </cell>
          <cell r="G685">
            <v>225.17</v>
          </cell>
        </row>
        <row r="686">
          <cell r="A686" t="str">
            <v>174830-B21</v>
          </cell>
          <cell r="B686" t="str">
            <v>NC3123 PCI 10/100 WOL ALL</v>
          </cell>
          <cell r="C686" t="str">
            <v>NTWK_PROD</v>
          </cell>
          <cell r="D686">
            <v>75</v>
          </cell>
          <cell r="E686">
            <v>149</v>
          </cell>
          <cell r="F686">
            <v>77</v>
          </cell>
          <cell r="G686">
            <v>44</v>
          </cell>
        </row>
        <row r="687">
          <cell r="A687" t="str">
            <v>174830-B22</v>
          </cell>
          <cell r="B687" t="str">
            <v>NC3123 10/100 WOL 5 ALL</v>
          </cell>
          <cell r="C687" t="str">
            <v>NTWK_PROD</v>
          </cell>
          <cell r="D687">
            <v>350</v>
          </cell>
          <cell r="E687">
            <v>705</v>
          </cell>
          <cell r="F687">
            <v>361</v>
          </cell>
          <cell r="G687">
            <v>182.65</v>
          </cell>
        </row>
        <row r="688">
          <cell r="A688" t="str">
            <v>242500-001</v>
          </cell>
          <cell r="B688" t="str">
            <v>Netelligent 10 T PCI UTP Controller</v>
          </cell>
          <cell r="C688" t="str">
            <v>NTWK_PROD</v>
          </cell>
          <cell r="D688">
            <v>53</v>
          </cell>
          <cell r="E688">
            <v>107</v>
          </cell>
          <cell r="F688">
            <v>55</v>
          </cell>
          <cell r="G688">
            <v>38.119999999999997</v>
          </cell>
        </row>
        <row r="689">
          <cell r="A689" t="str">
            <v>242505-001</v>
          </cell>
          <cell r="B689" t="str">
            <v>Netelligent 100 FDDI PCI SAS SC</v>
          </cell>
          <cell r="C689" t="str">
            <v>NTWK_PROD</v>
          </cell>
          <cell r="D689">
            <v>716</v>
          </cell>
          <cell r="E689">
            <v>1442</v>
          </cell>
          <cell r="F689">
            <v>737</v>
          </cell>
          <cell r="G689">
            <v>140.15</v>
          </cell>
        </row>
        <row r="690">
          <cell r="A690" t="str">
            <v>242507-001</v>
          </cell>
          <cell r="B690" t="str">
            <v>Netelligent 100 FDDI PCI SAS UTP</v>
          </cell>
          <cell r="C690" t="str">
            <v>NTWK_PROD</v>
          </cell>
          <cell r="D690">
            <v>416</v>
          </cell>
          <cell r="E690">
            <v>838</v>
          </cell>
          <cell r="F690">
            <v>428</v>
          </cell>
          <cell r="G690">
            <v>123.77</v>
          </cell>
        </row>
        <row r="691">
          <cell r="A691" t="str">
            <v>242509-001</v>
          </cell>
          <cell r="B691" t="str">
            <v>Netelligent 100 FDDI PCI DAS SC</v>
          </cell>
          <cell r="C691" t="str">
            <v>NTWK_PROD</v>
          </cell>
          <cell r="D691">
            <v>1016</v>
          </cell>
          <cell r="E691">
            <v>2047</v>
          </cell>
          <cell r="F691">
            <v>1046</v>
          </cell>
          <cell r="G691">
            <v>203.22</v>
          </cell>
        </row>
        <row r="692">
          <cell r="A692" t="str">
            <v>242511-001</v>
          </cell>
          <cell r="B692" t="str">
            <v>Netelligent 100 FDDI PCI DAS UTP</v>
          </cell>
          <cell r="C692" t="str">
            <v>NTWK_PROD</v>
          </cell>
          <cell r="D692">
            <v>716</v>
          </cell>
          <cell r="E692">
            <v>1442</v>
          </cell>
          <cell r="F692">
            <v>737</v>
          </cell>
          <cell r="G692">
            <v>167.31</v>
          </cell>
        </row>
        <row r="693">
          <cell r="A693" t="str">
            <v>242527-001</v>
          </cell>
          <cell r="B693" t="str">
            <v>Netelligent 10/100 TX PCI UTP (6 pack)</v>
          </cell>
          <cell r="C693" t="str">
            <v>NTWK_PROD</v>
          </cell>
          <cell r="D693">
            <v>344</v>
          </cell>
          <cell r="E693">
            <v>693</v>
          </cell>
          <cell r="F693">
            <v>354</v>
          </cell>
          <cell r="G693">
            <v>225.73</v>
          </cell>
        </row>
        <row r="694">
          <cell r="A694" t="str">
            <v>242529-001</v>
          </cell>
          <cell r="B694" t="str">
            <v>Netelligent 10 T PCI UTP (6 pack)</v>
          </cell>
          <cell r="C694" t="str">
            <v>NTWK_PROD</v>
          </cell>
          <cell r="D694">
            <v>313</v>
          </cell>
          <cell r="E694">
            <v>631</v>
          </cell>
          <cell r="F694">
            <v>322</v>
          </cell>
          <cell r="G694">
            <v>189.02</v>
          </cell>
        </row>
        <row r="695">
          <cell r="A695" t="str">
            <v>242530-001</v>
          </cell>
          <cell r="B695" t="str">
            <v>Netelligent 10 T PCI UTP (50 pack)</v>
          </cell>
          <cell r="C695" t="str">
            <v>NTWK_PROD</v>
          </cell>
          <cell r="D695">
            <v>2515</v>
          </cell>
          <cell r="E695">
            <v>5066</v>
          </cell>
          <cell r="F695">
            <v>2590</v>
          </cell>
          <cell r="G695">
            <v>1576.36</v>
          </cell>
        </row>
        <row r="696">
          <cell r="A696" t="str">
            <v>265435-001</v>
          </cell>
          <cell r="B696" t="str">
            <v>Netelligent 16/4 TR ISA UTP/STP</v>
          </cell>
          <cell r="C696" t="str">
            <v>NTWK_PROD</v>
          </cell>
          <cell r="D696">
            <v>65</v>
          </cell>
          <cell r="E696">
            <v>131</v>
          </cell>
          <cell r="F696">
            <v>67</v>
          </cell>
          <cell r="G696">
            <v>62.29</v>
          </cell>
        </row>
        <row r="697">
          <cell r="A697" t="str">
            <v>265615-001</v>
          </cell>
          <cell r="B697" t="str">
            <v>Netelligent 10 T ISA UTP</v>
          </cell>
          <cell r="C697" t="str">
            <v>NTWK_PROD</v>
          </cell>
          <cell r="D697">
            <v>48</v>
          </cell>
          <cell r="E697">
            <v>97</v>
          </cell>
          <cell r="F697">
            <v>49</v>
          </cell>
          <cell r="G697">
            <v>32.1</v>
          </cell>
        </row>
        <row r="698">
          <cell r="A698" t="str">
            <v>265615-002</v>
          </cell>
          <cell r="B698" t="str">
            <v>Netelligent 10 T ISA UTP (6PK)</v>
          </cell>
          <cell r="C698" t="str">
            <v>NTWK_PROD</v>
          </cell>
          <cell r="D698">
            <v>263</v>
          </cell>
          <cell r="E698">
            <v>530</v>
          </cell>
          <cell r="F698">
            <v>271</v>
          </cell>
          <cell r="G698">
            <v>155.30000000000001</v>
          </cell>
        </row>
        <row r="699">
          <cell r="A699" t="str">
            <v>265615-003</v>
          </cell>
          <cell r="B699" t="str">
            <v>Netelligent 10 T ISA UTP (50PK)</v>
          </cell>
          <cell r="C699" t="str">
            <v>NTWK_PROD</v>
          </cell>
          <cell r="D699">
            <v>1961</v>
          </cell>
          <cell r="E699">
            <v>3950</v>
          </cell>
          <cell r="F699">
            <v>2020</v>
          </cell>
          <cell r="G699">
            <v>1407.46</v>
          </cell>
        </row>
        <row r="700">
          <cell r="A700" t="str">
            <v>267052-001</v>
          </cell>
          <cell r="B700" t="str">
            <v>Backplane Connection Cable for 3024 &amp; 3124 Repeaters</v>
          </cell>
          <cell r="C700" t="str">
            <v>NTWK_PROD</v>
          </cell>
          <cell r="D700">
            <v>49</v>
          </cell>
          <cell r="E700">
            <v>99</v>
          </cell>
          <cell r="F700">
            <v>50</v>
          </cell>
          <cell r="G700" t="e">
            <v>#N/A</v>
          </cell>
        </row>
        <row r="701">
          <cell r="A701" t="str">
            <v>267063-001</v>
          </cell>
          <cell r="B701" t="str">
            <v>AUI Alternate Media Connector</v>
          </cell>
          <cell r="C701" t="str">
            <v>NTWK_PROD</v>
          </cell>
          <cell r="D701">
            <v>142</v>
          </cell>
          <cell r="E701">
            <v>286</v>
          </cell>
          <cell r="F701">
            <v>146</v>
          </cell>
          <cell r="G701" t="e">
            <v>#N/A</v>
          </cell>
        </row>
        <row r="702">
          <cell r="A702" t="str">
            <v>267064-001</v>
          </cell>
          <cell r="B702" t="str">
            <v>BNC Alternate Media Connector</v>
          </cell>
          <cell r="C702" t="str">
            <v>NTWK_PROD</v>
          </cell>
          <cell r="D702">
            <v>156</v>
          </cell>
          <cell r="E702">
            <v>314</v>
          </cell>
          <cell r="F702">
            <v>161</v>
          </cell>
          <cell r="G702" t="e">
            <v>#N/A</v>
          </cell>
        </row>
        <row r="703">
          <cell r="A703" t="str">
            <v>267065-001</v>
          </cell>
          <cell r="B703" t="str">
            <v>10Base-FL Alternate Media Connector</v>
          </cell>
          <cell r="C703" t="str">
            <v>NTWK_PROD</v>
          </cell>
          <cell r="D703">
            <v>184</v>
          </cell>
          <cell r="E703">
            <v>371</v>
          </cell>
          <cell r="F703">
            <v>190</v>
          </cell>
          <cell r="G703" t="e">
            <v>#N/A</v>
          </cell>
        </row>
        <row r="704">
          <cell r="A704" t="str">
            <v>267413-001</v>
          </cell>
          <cell r="B704" t="str">
            <v>Netelligent 100 FDDI EISA SAS MIC</v>
          </cell>
          <cell r="C704" t="str">
            <v>NTWK_PROD</v>
          </cell>
          <cell r="D704">
            <v>542</v>
          </cell>
          <cell r="E704">
            <v>1072</v>
          </cell>
          <cell r="F704">
            <v>558</v>
          </cell>
          <cell r="G704">
            <v>408.9</v>
          </cell>
        </row>
        <row r="705">
          <cell r="A705" t="str">
            <v>267414-001</v>
          </cell>
          <cell r="B705" t="str">
            <v>Netelligent 100 FDDI EISA SAS UTP</v>
          </cell>
          <cell r="C705" t="str">
            <v>NTWK_PROD</v>
          </cell>
          <cell r="D705">
            <v>429</v>
          </cell>
          <cell r="E705">
            <v>849</v>
          </cell>
          <cell r="F705">
            <v>442</v>
          </cell>
          <cell r="G705">
            <v>349.62</v>
          </cell>
        </row>
        <row r="706">
          <cell r="A706" t="str">
            <v>267415-001</v>
          </cell>
          <cell r="B706" t="str">
            <v>Netelligent 100 FDDI EISA DAS MIC</v>
          </cell>
          <cell r="C706" t="str">
            <v>NTWK_PROD</v>
          </cell>
          <cell r="D706">
            <v>837</v>
          </cell>
          <cell r="E706">
            <v>1653</v>
          </cell>
          <cell r="F706">
            <v>862</v>
          </cell>
          <cell r="G706">
            <v>595.47</v>
          </cell>
        </row>
        <row r="707">
          <cell r="A707" t="str">
            <v>267416-001</v>
          </cell>
          <cell r="B707" t="str">
            <v>Netelligent 100 FDDI EISA DAS UTP</v>
          </cell>
          <cell r="C707" t="str">
            <v>NTWK_PROD</v>
          </cell>
          <cell r="D707">
            <v>717</v>
          </cell>
          <cell r="E707">
            <v>1416</v>
          </cell>
          <cell r="F707">
            <v>739</v>
          </cell>
          <cell r="G707">
            <v>576.47</v>
          </cell>
        </row>
        <row r="708">
          <cell r="A708" t="str">
            <v>267657-001</v>
          </cell>
          <cell r="B708" t="str">
            <v>100base-FX(SC) Module for NetFlex-3</v>
          </cell>
          <cell r="C708" t="str">
            <v>NTWK_PROD</v>
          </cell>
          <cell r="D708">
            <v>261</v>
          </cell>
          <cell r="E708">
            <v>516</v>
          </cell>
          <cell r="F708">
            <v>269</v>
          </cell>
          <cell r="G708">
            <v>78.34</v>
          </cell>
        </row>
        <row r="709">
          <cell r="A709" t="str">
            <v>283305-001</v>
          </cell>
          <cell r="B709" t="str">
            <v>2524/2624/2724/2824 Stacking Expansion Cable</v>
          </cell>
          <cell r="C709" t="str">
            <v>NTWK_PROD</v>
          </cell>
          <cell r="D709">
            <v>27</v>
          </cell>
          <cell r="E709">
            <v>54</v>
          </cell>
          <cell r="F709">
            <v>28</v>
          </cell>
          <cell r="G709">
            <v>18</v>
          </cell>
        </row>
        <row r="710">
          <cell r="A710" t="str">
            <v>287728-001</v>
          </cell>
          <cell r="B710" t="str">
            <v>Netelligent 100 FDDI PCI SAS MIC</v>
          </cell>
          <cell r="C710" t="str">
            <v>NTWK_PROD</v>
          </cell>
          <cell r="D710">
            <v>716</v>
          </cell>
          <cell r="E710">
            <v>1414</v>
          </cell>
          <cell r="F710">
            <v>737</v>
          </cell>
          <cell r="G710">
            <v>141</v>
          </cell>
        </row>
        <row r="711">
          <cell r="A711" t="str">
            <v>288907-B21</v>
          </cell>
          <cell r="B711" t="str">
            <v>100Base- TX Uplink Module</v>
          </cell>
          <cell r="C711" t="str">
            <v>NTWK_PROD</v>
          </cell>
          <cell r="D711">
            <v>486</v>
          </cell>
          <cell r="E711">
            <v>979</v>
          </cell>
          <cell r="F711">
            <v>501</v>
          </cell>
          <cell r="G711">
            <v>93</v>
          </cell>
        </row>
        <row r="712">
          <cell r="A712" t="str">
            <v>288908-B21</v>
          </cell>
          <cell r="B712" t="str">
            <v>100Base- FX Uplink Module</v>
          </cell>
          <cell r="C712" t="str">
            <v>NTWK_PROD</v>
          </cell>
          <cell r="D712">
            <v>604</v>
          </cell>
          <cell r="E712">
            <v>1217</v>
          </cell>
          <cell r="F712">
            <v>622</v>
          </cell>
          <cell r="G712">
            <v>170</v>
          </cell>
        </row>
        <row r="713">
          <cell r="A713" t="str">
            <v>292806-B21</v>
          </cell>
          <cell r="B713" t="str">
            <v>Netelligent 10 T PC Card UTP Controller</v>
          </cell>
          <cell r="C713" t="str">
            <v>NTWK_PROD</v>
          </cell>
          <cell r="D713">
            <v>103</v>
          </cell>
          <cell r="E713">
            <v>205</v>
          </cell>
          <cell r="F713">
            <v>106</v>
          </cell>
          <cell r="G713">
            <v>51.85</v>
          </cell>
        </row>
        <row r="714">
          <cell r="A714" t="str">
            <v>292807-B21</v>
          </cell>
          <cell r="B714" t="str">
            <v>Netelligent 10 2 PC Card Coax Controller</v>
          </cell>
          <cell r="C714" t="str">
            <v>NTWK_PROD</v>
          </cell>
          <cell r="D714">
            <v>118</v>
          </cell>
          <cell r="E714">
            <v>233</v>
          </cell>
          <cell r="F714">
            <v>122</v>
          </cell>
          <cell r="G714">
            <v>67.599999999999994</v>
          </cell>
        </row>
        <row r="715">
          <cell r="A715" t="str">
            <v>301206-B21</v>
          </cell>
          <cell r="B715" t="str">
            <v>Netelligent 16/4 TR PCI IBM UTP/STP</v>
          </cell>
          <cell r="C715" t="str">
            <v>NTWK_PROD</v>
          </cell>
          <cell r="D715">
            <v>219</v>
          </cell>
          <cell r="E715">
            <v>407</v>
          </cell>
          <cell r="F715">
            <v>226</v>
          </cell>
          <cell r="G715">
            <v>106.92</v>
          </cell>
        </row>
        <row r="716">
          <cell r="A716" t="str">
            <v>301206-B22</v>
          </cell>
          <cell r="B716" t="str">
            <v>Netelligent 16/4 TR PCI IBM UTP/STP (50PK)</v>
          </cell>
          <cell r="C716" t="str">
            <v>NTWK_PROD</v>
          </cell>
          <cell r="D716">
            <v>10750</v>
          </cell>
          <cell r="E716">
            <v>20012</v>
          </cell>
          <cell r="F716">
            <v>11073</v>
          </cell>
          <cell r="G716">
            <v>5244.98</v>
          </cell>
        </row>
        <row r="717">
          <cell r="A717" t="str">
            <v>301207-B21</v>
          </cell>
          <cell r="B717" t="str">
            <v>Netelligent 16/4 TR ISA IBM UTP/STP</v>
          </cell>
          <cell r="C717" t="str">
            <v>NTWK_PROD</v>
          </cell>
          <cell r="D717">
            <v>194</v>
          </cell>
          <cell r="E717">
            <v>362</v>
          </cell>
          <cell r="F717">
            <v>200</v>
          </cell>
          <cell r="G717">
            <v>111.44</v>
          </cell>
        </row>
        <row r="718">
          <cell r="A718" t="str">
            <v>301207-B22</v>
          </cell>
          <cell r="B718" t="str">
            <v>Netelligent 16/4 TR ISA IBM UTP/STP (50PK)</v>
          </cell>
          <cell r="C718" t="str">
            <v>NTWK_PROD</v>
          </cell>
          <cell r="D718">
            <v>9500</v>
          </cell>
          <cell r="E718">
            <v>17687</v>
          </cell>
          <cell r="F718">
            <v>9785</v>
          </cell>
          <cell r="G718">
            <v>5228.0600000000004</v>
          </cell>
        </row>
        <row r="719">
          <cell r="A719" t="str">
            <v>301208-B21</v>
          </cell>
          <cell r="B719" t="str">
            <v>Netelligent 16/4 TR PC Card IBM UTP/STP</v>
          </cell>
          <cell r="C719" t="str">
            <v>NTWK_PROD</v>
          </cell>
          <cell r="D719">
            <v>245</v>
          </cell>
          <cell r="E719">
            <v>494</v>
          </cell>
          <cell r="F719">
            <v>252</v>
          </cell>
          <cell r="G719">
            <v>151.44</v>
          </cell>
        </row>
        <row r="720">
          <cell r="A720" t="str">
            <v>317356-B21</v>
          </cell>
          <cell r="B720" t="str">
            <v>Netelligent 10T PCI Intel UTP Controller</v>
          </cell>
          <cell r="C720" t="str">
            <v>NTWK_PROD</v>
          </cell>
          <cell r="D720">
            <v>55</v>
          </cell>
          <cell r="E720">
            <v>111</v>
          </cell>
          <cell r="F720">
            <v>57</v>
          </cell>
          <cell r="G720">
            <v>44.4</v>
          </cell>
        </row>
        <row r="721">
          <cell r="A721" t="str">
            <v>317356-B22</v>
          </cell>
          <cell r="B721" t="str">
            <v>Netelligent 10T PCI Intel UTP Controller (5pack)</v>
          </cell>
          <cell r="C721" t="str">
            <v>NTWK_PROD</v>
          </cell>
          <cell r="D721">
            <v>269</v>
          </cell>
          <cell r="E721">
            <v>542</v>
          </cell>
          <cell r="F721">
            <v>277</v>
          </cell>
          <cell r="G721">
            <v>203.75</v>
          </cell>
        </row>
        <row r="722">
          <cell r="A722" t="str">
            <v>317356-B23</v>
          </cell>
          <cell r="B722" t="str">
            <v>Netelligent 10T PCI Intel UTP Controller (20pack)</v>
          </cell>
          <cell r="C722" t="str">
            <v>NTWK_PROD</v>
          </cell>
          <cell r="D722">
            <v>1056</v>
          </cell>
          <cell r="E722">
            <v>2127</v>
          </cell>
          <cell r="F722">
            <v>1088</v>
          </cell>
          <cell r="G722">
            <v>791</v>
          </cell>
        </row>
        <row r="723">
          <cell r="A723" t="str">
            <v>317356-B24</v>
          </cell>
          <cell r="B723" t="str">
            <v>Netelligent 10T PCI Intel UTP Controller (80pack)</v>
          </cell>
          <cell r="C723" t="str">
            <v>NTWK_PROD</v>
          </cell>
          <cell r="D723">
            <v>4160</v>
          </cell>
          <cell r="E723">
            <v>8380</v>
          </cell>
          <cell r="F723">
            <v>4285</v>
          </cell>
          <cell r="G723">
            <v>3122</v>
          </cell>
        </row>
        <row r="724">
          <cell r="A724" t="str">
            <v>317450-B21</v>
          </cell>
          <cell r="B724" t="str">
            <v>NC3122 Dual10/100 TX PCI UTP Controller</v>
          </cell>
          <cell r="C724" t="str">
            <v>NTWK_PROD</v>
          </cell>
          <cell r="D724">
            <v>235</v>
          </cell>
          <cell r="E724">
            <v>473</v>
          </cell>
          <cell r="F724">
            <v>242</v>
          </cell>
          <cell r="G724">
            <v>105.91</v>
          </cell>
        </row>
        <row r="725">
          <cell r="A725" t="str">
            <v>321082-B21</v>
          </cell>
          <cell r="B725" t="str">
            <v>Compaq Microcom 4 Port Digital Adapter</v>
          </cell>
          <cell r="C725" t="str">
            <v>NTWK_PROD</v>
          </cell>
          <cell r="D725">
            <v>120</v>
          </cell>
          <cell r="E725">
            <v>242</v>
          </cell>
          <cell r="F725">
            <v>124</v>
          </cell>
          <cell r="G725" t="e">
            <v>#N/A</v>
          </cell>
        </row>
        <row r="726">
          <cell r="A726" t="str">
            <v>323551-B21</v>
          </cell>
          <cell r="B726" t="str">
            <v>NC3121 10/100 TX PCI Intel WOL  UTP Controller ALL</v>
          </cell>
          <cell r="C726" t="str">
            <v>NTWK_PROD</v>
          </cell>
          <cell r="D726">
            <v>72</v>
          </cell>
          <cell r="E726">
            <v>135</v>
          </cell>
          <cell r="F726">
            <v>74</v>
          </cell>
          <cell r="G726">
            <v>44.1</v>
          </cell>
        </row>
        <row r="727">
          <cell r="A727" t="str">
            <v>323551-B23</v>
          </cell>
          <cell r="B727" t="str">
            <v>NC3121 10/100 TX PCI Intel WOL UTP Controller 20Pack</v>
          </cell>
          <cell r="C727" t="str">
            <v>NTWK_PROD</v>
          </cell>
          <cell r="D727">
            <v>1330</v>
          </cell>
          <cell r="E727">
            <v>2679</v>
          </cell>
          <cell r="F727">
            <v>1370</v>
          </cell>
          <cell r="G727">
            <v>745.67</v>
          </cell>
        </row>
        <row r="728">
          <cell r="A728" t="str">
            <v>323551-B24</v>
          </cell>
          <cell r="B728" t="str">
            <v>NC3121 10/100 TX PCI Intel WOL UTP Controller 80Pack</v>
          </cell>
          <cell r="C728" t="str">
            <v>NTWK_PROD</v>
          </cell>
          <cell r="D728">
            <v>4500</v>
          </cell>
          <cell r="E728">
            <v>8377</v>
          </cell>
          <cell r="F728">
            <v>4635</v>
          </cell>
          <cell r="G728">
            <v>2934.47</v>
          </cell>
        </row>
        <row r="729">
          <cell r="A729" t="str">
            <v>335506-B21</v>
          </cell>
          <cell r="B729" t="str">
            <v>Netelligent 10/100 TX PC Card UTP Controller</v>
          </cell>
          <cell r="C729" t="str">
            <v>NTWK_PROD</v>
          </cell>
          <cell r="D729">
            <v>129</v>
          </cell>
          <cell r="E729">
            <v>260</v>
          </cell>
          <cell r="F729">
            <v>133</v>
          </cell>
          <cell r="G729">
            <v>58.78</v>
          </cell>
        </row>
        <row r="730">
          <cell r="A730" t="str">
            <v>338406-B21</v>
          </cell>
          <cell r="B730" t="str">
            <v>SX GBIC Module ALL</v>
          </cell>
          <cell r="C730" t="str">
            <v>NTWK_PROD</v>
          </cell>
          <cell r="D730">
            <v>324</v>
          </cell>
          <cell r="E730">
            <v>653</v>
          </cell>
          <cell r="F730">
            <v>334</v>
          </cell>
          <cell r="G730">
            <v>167</v>
          </cell>
        </row>
        <row r="731">
          <cell r="A731" t="str">
            <v>338407-B21</v>
          </cell>
          <cell r="B731" t="str">
            <v>LX GBIC Module ALL</v>
          </cell>
          <cell r="C731" t="str">
            <v>NTWK_PROD</v>
          </cell>
          <cell r="D731">
            <v>1109</v>
          </cell>
          <cell r="E731">
            <v>2234</v>
          </cell>
          <cell r="F731">
            <v>1142</v>
          </cell>
          <cell r="G731" t="str">
            <v>N/A</v>
          </cell>
        </row>
        <row r="732">
          <cell r="A732" t="str">
            <v>338456-B21</v>
          </cell>
          <cell r="B732" t="str">
            <v>NC3131 64PCI DualBase ALL</v>
          </cell>
          <cell r="C732" t="str">
            <v>NTWK_PROD</v>
          </cell>
          <cell r="D732">
            <v>250</v>
          </cell>
          <cell r="E732">
            <v>503</v>
          </cell>
          <cell r="F732">
            <v>258</v>
          </cell>
          <cell r="G732">
            <v>97.47</v>
          </cell>
        </row>
        <row r="733">
          <cell r="A733" t="str">
            <v>338456-B22</v>
          </cell>
          <cell r="B733" t="str">
            <v>NC3132 10/100 Up Mod ALL</v>
          </cell>
          <cell r="C733" t="str">
            <v>NTWK_PROD</v>
          </cell>
          <cell r="D733">
            <v>200</v>
          </cell>
          <cell r="E733">
            <v>402</v>
          </cell>
          <cell r="F733">
            <v>206</v>
          </cell>
          <cell r="G733">
            <v>69.5</v>
          </cell>
        </row>
        <row r="734">
          <cell r="A734" t="str">
            <v>338456-B23</v>
          </cell>
          <cell r="B734" t="str">
            <v>NC6132 1000SX Up Mod ALL</v>
          </cell>
          <cell r="C734" t="str">
            <v>NTWK_PROD</v>
          </cell>
          <cell r="D734">
            <v>500</v>
          </cell>
          <cell r="E734">
            <v>1007</v>
          </cell>
          <cell r="F734">
            <v>515</v>
          </cell>
          <cell r="G734">
            <v>205.04</v>
          </cell>
        </row>
        <row r="735">
          <cell r="A735" t="str">
            <v>338456-B24</v>
          </cell>
          <cell r="B735" t="str">
            <v>NC6133 1000LX UPGDMOD ALL</v>
          </cell>
          <cell r="C735" t="str">
            <v>NTWK_PROD</v>
          </cell>
          <cell r="D735">
            <v>600</v>
          </cell>
          <cell r="E735">
            <v>1209</v>
          </cell>
          <cell r="F735">
            <v>618</v>
          </cell>
          <cell r="G735">
            <v>297.87</v>
          </cell>
        </row>
        <row r="736">
          <cell r="A736" t="str">
            <v>338456-B25</v>
          </cell>
          <cell r="B736" t="str">
            <v>NC3133 100FX UPGD MOD ALL</v>
          </cell>
          <cell r="C736" t="str">
            <v>NTWK_PROD</v>
          </cell>
          <cell r="D736">
            <v>200</v>
          </cell>
          <cell r="E736">
            <v>403</v>
          </cell>
          <cell r="F736">
            <v>206</v>
          </cell>
          <cell r="G736">
            <v>79.19</v>
          </cell>
        </row>
        <row r="737">
          <cell r="A737" t="str">
            <v>346707-B31</v>
          </cell>
          <cell r="B737" t="str">
            <v>ISDN BRI Controller with 2 Digital Modems</v>
          </cell>
          <cell r="C737" t="str">
            <v>NTWK_PROD</v>
          </cell>
          <cell r="D737">
            <v>891</v>
          </cell>
          <cell r="E737">
            <v>1795</v>
          </cell>
          <cell r="F737">
            <v>918</v>
          </cell>
          <cell r="G737" t="e">
            <v>#N/A</v>
          </cell>
        </row>
        <row r="738">
          <cell r="A738" t="str">
            <v>349602-B21</v>
          </cell>
          <cell r="B738" t="str">
            <v>Management Module for HB332x</v>
          </cell>
          <cell r="C738" t="str">
            <v>NTWK_PROD</v>
          </cell>
          <cell r="D738">
            <v>208</v>
          </cell>
          <cell r="E738">
            <v>419</v>
          </cell>
          <cell r="F738">
            <v>214</v>
          </cell>
          <cell r="G738">
            <v>116</v>
          </cell>
        </row>
        <row r="739">
          <cell r="A739" t="str">
            <v>349603-B21</v>
          </cell>
          <cell r="B739" t="str">
            <v>Switch Module for HB332X</v>
          </cell>
          <cell r="C739" t="str">
            <v>NTWK_PROD</v>
          </cell>
          <cell r="D739">
            <v>75</v>
          </cell>
          <cell r="E739">
            <v>151</v>
          </cell>
          <cell r="F739">
            <v>77</v>
          </cell>
          <cell r="G739">
            <v>50</v>
          </cell>
        </row>
        <row r="740">
          <cell r="A740" t="str">
            <v>349604-B21</v>
          </cell>
          <cell r="B740" t="str">
            <v>100FX/ST Media Module for HB332X</v>
          </cell>
          <cell r="C740" t="str">
            <v>NTWK_PROD</v>
          </cell>
          <cell r="D740">
            <v>256</v>
          </cell>
          <cell r="E740">
            <v>516</v>
          </cell>
          <cell r="F740">
            <v>264</v>
          </cell>
          <cell r="G740">
            <v>122</v>
          </cell>
        </row>
        <row r="741">
          <cell r="A741" t="str">
            <v>349605-B21</v>
          </cell>
          <cell r="B741" t="str">
            <v>100FX/SC Media Module for HB332X</v>
          </cell>
          <cell r="C741" t="str">
            <v>NTWK_PROD</v>
          </cell>
          <cell r="D741">
            <v>256</v>
          </cell>
          <cell r="E741">
            <v>516</v>
          </cell>
          <cell r="F741">
            <v>264</v>
          </cell>
          <cell r="G741">
            <v>122</v>
          </cell>
        </row>
        <row r="742">
          <cell r="A742" t="str">
            <v>349606-B21</v>
          </cell>
          <cell r="B742" t="str">
            <v>10/100TX Media Module for HB332X</v>
          </cell>
          <cell r="C742" t="str">
            <v>NTWK_PROD</v>
          </cell>
          <cell r="D742">
            <v>112</v>
          </cell>
          <cell r="E742">
            <v>226</v>
          </cell>
          <cell r="F742">
            <v>115</v>
          </cell>
          <cell r="G742">
            <v>62</v>
          </cell>
        </row>
        <row r="743">
          <cell r="A743" t="str">
            <v>360888-B21</v>
          </cell>
          <cell r="B743" t="str">
            <v>Carbon Copy Scripting Manual ALL</v>
          </cell>
          <cell r="C743" t="str">
            <v>NTWK_PROD</v>
          </cell>
          <cell r="D743">
            <v>35</v>
          </cell>
          <cell r="E743">
            <v>70</v>
          </cell>
          <cell r="F743">
            <v>36</v>
          </cell>
          <cell r="G743">
            <v>13</v>
          </cell>
        </row>
        <row r="744">
          <cell r="A744" t="str">
            <v>360889-B21</v>
          </cell>
          <cell r="B744" t="str">
            <v>Carbon Copy Parallel Cable ALL</v>
          </cell>
          <cell r="C744" t="str">
            <v>NTWK_PROD</v>
          </cell>
          <cell r="D744">
            <v>20</v>
          </cell>
          <cell r="E744">
            <v>40</v>
          </cell>
          <cell r="F744">
            <v>21</v>
          </cell>
          <cell r="G744">
            <v>5</v>
          </cell>
        </row>
        <row r="745">
          <cell r="A745" t="str">
            <v>379051-021</v>
          </cell>
          <cell r="B745" t="str">
            <v>8 Port Analog Modem Card - European</v>
          </cell>
          <cell r="C745" t="str">
            <v>NTWK_PROD</v>
          </cell>
          <cell r="D745">
            <v>1783</v>
          </cell>
          <cell r="E745">
            <v>3592</v>
          </cell>
          <cell r="F745">
            <v>1836</v>
          </cell>
          <cell r="G745">
            <v>763</v>
          </cell>
        </row>
        <row r="746">
          <cell r="A746" t="str">
            <v>379956-B21</v>
          </cell>
          <cell r="B746" t="str">
            <v>NC4621 PCI 4/16 WOL ALL</v>
          </cell>
          <cell r="C746" t="str">
            <v>NTWK_PROD</v>
          </cell>
          <cell r="D746">
            <v>130</v>
          </cell>
          <cell r="E746">
            <v>262</v>
          </cell>
          <cell r="F746">
            <v>134</v>
          </cell>
          <cell r="G746">
            <v>76.3</v>
          </cell>
        </row>
        <row r="747">
          <cell r="A747" t="str">
            <v>379956-B22</v>
          </cell>
          <cell r="B747" t="str">
            <v>NC4621 PCI 4/16 WOL10 ALL</v>
          </cell>
          <cell r="C747" t="str">
            <v>NTWK_PROD</v>
          </cell>
          <cell r="D747">
            <v>1370</v>
          </cell>
          <cell r="E747">
            <v>3122</v>
          </cell>
          <cell r="F747">
            <v>1411</v>
          </cell>
          <cell r="G747">
            <v>751.3</v>
          </cell>
        </row>
        <row r="748">
          <cell r="A748" t="str">
            <v>379956-B23</v>
          </cell>
          <cell r="B748" t="str">
            <v>NC4621 PCI 4/16 WOL30 ALL</v>
          </cell>
          <cell r="C748" t="str">
            <v>NTWK_PROD</v>
          </cell>
          <cell r="D748">
            <v>4100</v>
          </cell>
          <cell r="E748">
            <v>9267</v>
          </cell>
          <cell r="F748">
            <v>4223</v>
          </cell>
          <cell r="G748">
            <v>2251.3000000000002</v>
          </cell>
        </row>
        <row r="749">
          <cell r="A749" t="str">
            <v>383900-B21</v>
          </cell>
          <cell r="B749" t="str">
            <v>Redundant Power Supply for 5400 SWITCHES</v>
          </cell>
          <cell r="C749" t="str">
            <v>NTWK_PROD</v>
          </cell>
          <cell r="D749">
            <v>3400</v>
          </cell>
          <cell r="E749">
            <v>6849</v>
          </cell>
          <cell r="F749">
            <v>3502</v>
          </cell>
          <cell r="G749">
            <v>1488</v>
          </cell>
        </row>
        <row r="750">
          <cell r="A750" t="str">
            <v>104723-B25</v>
          </cell>
          <cell r="B750" t="str">
            <v>BATT LiIon 46W-Ar78H ALL</v>
          </cell>
          <cell r="C750" t="str">
            <v>PTPC_OPTS</v>
          </cell>
          <cell r="D750">
            <v>140</v>
          </cell>
          <cell r="E750">
            <v>282</v>
          </cell>
          <cell r="F750">
            <v>144</v>
          </cell>
          <cell r="G750">
            <v>66.069999999999993</v>
          </cell>
        </row>
        <row r="751">
          <cell r="A751" t="str">
            <v>104724-B25</v>
          </cell>
          <cell r="B751" t="str">
            <v>BATT LiIon 46W-Ar74H ALL</v>
          </cell>
          <cell r="C751" t="str">
            <v>PTPC_OPTS</v>
          </cell>
          <cell r="D751">
            <v>140</v>
          </cell>
          <cell r="E751">
            <v>282</v>
          </cell>
          <cell r="F751">
            <v>144</v>
          </cell>
          <cell r="G751">
            <v>74.19</v>
          </cell>
        </row>
        <row r="752">
          <cell r="A752" t="str">
            <v>109094-B21</v>
          </cell>
          <cell r="B752" t="str">
            <v>Battery, 12 Cell multibay -E700</v>
          </cell>
          <cell r="C752" t="str">
            <v>PTPC_OPTS</v>
          </cell>
          <cell r="D752">
            <v>250</v>
          </cell>
          <cell r="E752">
            <v>504</v>
          </cell>
          <cell r="F752">
            <v>258</v>
          </cell>
          <cell r="G752">
            <v>131.59</v>
          </cell>
        </row>
        <row r="753">
          <cell r="A753" t="str">
            <v>109095-B21</v>
          </cell>
          <cell r="B753" t="str">
            <v>Battery, 8 Cell - E700</v>
          </cell>
          <cell r="C753" t="str">
            <v>PTPC_OPTS</v>
          </cell>
          <cell r="D753">
            <v>169</v>
          </cell>
          <cell r="E753">
            <v>340</v>
          </cell>
          <cell r="F753">
            <v>174</v>
          </cell>
          <cell r="G753">
            <v>63.87</v>
          </cell>
        </row>
        <row r="754">
          <cell r="A754" t="str">
            <v>112162-A42</v>
          </cell>
          <cell r="B754" t="str">
            <v>ArmadaStation II Crbn EUROA4</v>
          </cell>
          <cell r="C754" t="str">
            <v>PTPC_OPTS</v>
          </cell>
          <cell r="D754">
            <v>800</v>
          </cell>
          <cell r="E754">
            <v>1612</v>
          </cell>
          <cell r="F754">
            <v>824</v>
          </cell>
          <cell r="G754">
            <v>483.95</v>
          </cell>
        </row>
        <row r="755">
          <cell r="A755" t="str">
            <v>116298-001</v>
          </cell>
          <cell r="B755" t="str">
            <v>Video Adapter MP1600 PAL</v>
          </cell>
          <cell r="C755" t="str">
            <v>PTPC_OPTS</v>
          </cell>
          <cell r="D755">
            <v>259</v>
          </cell>
          <cell r="E755">
            <v>522</v>
          </cell>
          <cell r="F755">
            <v>267</v>
          </cell>
          <cell r="G755">
            <v>130.96</v>
          </cell>
        </row>
        <row r="756">
          <cell r="A756" t="str">
            <v>118052-001</v>
          </cell>
          <cell r="B756" t="str">
            <v>Lamp Replacement Kit MP1600</v>
          </cell>
          <cell r="C756" t="str">
            <v>PTPC_OPTS</v>
          </cell>
          <cell r="D756">
            <v>379</v>
          </cell>
          <cell r="E756">
            <v>763</v>
          </cell>
          <cell r="F756">
            <v>390</v>
          </cell>
          <cell r="G756">
            <v>266.17</v>
          </cell>
        </row>
        <row r="757">
          <cell r="A757" t="str">
            <v>118103-B25</v>
          </cell>
          <cell r="B757" t="str">
            <v>DVD 4x Upg. - Armada</v>
          </cell>
          <cell r="C757" t="str">
            <v>PTPC_OPTS</v>
          </cell>
          <cell r="D757">
            <v>233</v>
          </cell>
          <cell r="E757">
            <v>514</v>
          </cell>
          <cell r="F757">
            <v>240</v>
          </cell>
          <cell r="G757">
            <v>136.5</v>
          </cell>
        </row>
        <row r="758">
          <cell r="A758" t="str">
            <v>120264-021</v>
          </cell>
          <cell r="B758" t="str">
            <v>ARMADA Station EM 3Com w MonStd EURO</v>
          </cell>
          <cell r="C758" t="str">
            <v>PTPC_OPTS</v>
          </cell>
          <cell r="D758">
            <v>650</v>
          </cell>
          <cell r="E758">
            <v>1309</v>
          </cell>
          <cell r="F758">
            <v>670</v>
          </cell>
          <cell r="G758">
            <v>380.57</v>
          </cell>
        </row>
        <row r="759">
          <cell r="A759" t="str">
            <v>120266-021</v>
          </cell>
          <cell r="B759" t="str">
            <v>ARMADA Station EM Intel w MonStd EURO</v>
          </cell>
          <cell r="C759" t="str">
            <v>PTPC_OPTS</v>
          </cell>
          <cell r="D759">
            <v>650</v>
          </cell>
          <cell r="E759">
            <v>1309</v>
          </cell>
          <cell r="F759">
            <v>670</v>
          </cell>
          <cell r="G759">
            <v>381.57</v>
          </cell>
        </row>
        <row r="760">
          <cell r="A760" t="str">
            <v>120765-021</v>
          </cell>
          <cell r="B760" t="str">
            <v>Univ AC Adapter EURO</v>
          </cell>
          <cell r="C760" t="str">
            <v>PTPC_OPTS</v>
          </cell>
          <cell r="D760">
            <v>40</v>
          </cell>
          <cell r="E760">
            <v>81</v>
          </cell>
          <cell r="F760">
            <v>41</v>
          </cell>
          <cell r="G760">
            <v>20.73</v>
          </cell>
        </row>
        <row r="761">
          <cell r="A761" t="str">
            <v>120970-021</v>
          </cell>
          <cell r="B761" t="str">
            <v>ARMADA Convinience Base EM  CnvBase-3COM EURO</v>
          </cell>
          <cell r="C761" t="str">
            <v>PTPC_OPTS</v>
          </cell>
          <cell r="D761">
            <v>350</v>
          </cell>
          <cell r="E761">
            <v>705</v>
          </cell>
          <cell r="F761">
            <v>361</v>
          </cell>
          <cell r="G761">
            <v>201.42</v>
          </cell>
        </row>
        <row r="762">
          <cell r="A762" t="str">
            <v>120971-021</v>
          </cell>
          <cell r="B762" t="str">
            <v>ARMADA Convinience Base EM  CnvBase-Intel EURO</v>
          </cell>
          <cell r="C762" t="str">
            <v>PTPC_OPTS</v>
          </cell>
          <cell r="D762">
            <v>350</v>
          </cell>
          <cell r="E762">
            <v>705</v>
          </cell>
          <cell r="F762">
            <v>361</v>
          </cell>
          <cell r="G762">
            <v>202.42</v>
          </cell>
        </row>
        <row r="763">
          <cell r="A763" t="str">
            <v>122931-B25</v>
          </cell>
          <cell r="B763" t="str">
            <v>Monitor Stand - Armada Convinience Base EM</v>
          </cell>
          <cell r="C763" t="str">
            <v>PTPC_OPTS</v>
          </cell>
          <cell r="D763">
            <v>70</v>
          </cell>
          <cell r="E763">
            <v>151</v>
          </cell>
          <cell r="F763">
            <v>72</v>
          </cell>
          <cell r="G763">
            <v>44.28</v>
          </cell>
        </row>
        <row r="764">
          <cell r="A764" t="str">
            <v>123129-B25</v>
          </cell>
          <cell r="B764" t="str">
            <v>Tower Stand Armada Station EM</v>
          </cell>
          <cell r="C764" t="str">
            <v>PTPC_OPTS</v>
          </cell>
          <cell r="D764">
            <v>60</v>
          </cell>
          <cell r="E764">
            <v>121</v>
          </cell>
          <cell r="F764">
            <v>62</v>
          </cell>
          <cell r="G764">
            <v>33.17</v>
          </cell>
        </row>
        <row r="765">
          <cell r="A765" t="str">
            <v>127397-B25</v>
          </cell>
          <cell r="B765" t="str">
            <v>PCI CardBus Reader</v>
          </cell>
          <cell r="C765" t="str">
            <v>PTPC_OPTS</v>
          </cell>
          <cell r="D765">
            <v>130</v>
          </cell>
          <cell r="E765">
            <v>274</v>
          </cell>
          <cell r="F765">
            <v>134</v>
          </cell>
          <cell r="G765">
            <v>74.66</v>
          </cell>
        </row>
        <row r="766">
          <cell r="A766" t="str">
            <v>128628-B25</v>
          </cell>
          <cell r="B766" t="str">
            <v>10 GB MultiBay HD Upg. - M700</v>
          </cell>
          <cell r="C766" t="str">
            <v>PTPC_OPTS</v>
          </cell>
          <cell r="D766">
            <v>700</v>
          </cell>
          <cell r="E766">
            <v>1410</v>
          </cell>
          <cell r="F766">
            <v>721</v>
          </cell>
          <cell r="G766">
            <v>231.23</v>
          </cell>
        </row>
        <row r="767">
          <cell r="A767" t="str">
            <v>134096-B21</v>
          </cell>
          <cell r="B767" t="str">
            <v>Battery, 4 cell - M300</v>
          </cell>
          <cell r="C767" t="str">
            <v>PTPC_OPTS</v>
          </cell>
          <cell r="D767">
            <v>125</v>
          </cell>
          <cell r="E767">
            <v>252</v>
          </cell>
          <cell r="F767">
            <v>129</v>
          </cell>
          <cell r="G767">
            <v>57.28</v>
          </cell>
        </row>
        <row r="768">
          <cell r="A768" t="str">
            <v>134097-B21</v>
          </cell>
          <cell r="B768" t="str">
            <v>MEU, CD - M300</v>
          </cell>
          <cell r="C768" t="str">
            <v>PTPC_OPTS</v>
          </cell>
          <cell r="D768">
            <v>375</v>
          </cell>
          <cell r="E768">
            <v>790</v>
          </cell>
          <cell r="F768">
            <v>386</v>
          </cell>
          <cell r="G768">
            <v>193.69</v>
          </cell>
        </row>
        <row r="769">
          <cell r="A769" t="str">
            <v>134098-B21</v>
          </cell>
          <cell r="B769" t="str">
            <v>MEU, DVD - M300</v>
          </cell>
          <cell r="C769" t="str">
            <v>PTPC_OPTS</v>
          </cell>
          <cell r="D769">
            <v>525</v>
          </cell>
          <cell r="E769">
            <v>1107</v>
          </cell>
          <cell r="F769">
            <v>541</v>
          </cell>
          <cell r="G769">
            <v>261.69</v>
          </cell>
        </row>
        <row r="770">
          <cell r="A770" t="str">
            <v>134099-B21</v>
          </cell>
          <cell r="B770" t="str">
            <v>Battery, High Capacity - M300</v>
          </cell>
          <cell r="C770" t="str">
            <v>PTPC_OPTS</v>
          </cell>
          <cell r="D770">
            <v>200</v>
          </cell>
          <cell r="E770">
            <v>403</v>
          </cell>
          <cell r="F770">
            <v>206</v>
          </cell>
          <cell r="G770">
            <v>72.28</v>
          </cell>
        </row>
        <row r="771">
          <cell r="A771" t="str">
            <v>134111-B21</v>
          </cell>
          <cell r="B771" t="str">
            <v>Battery, 8 Cell - M700</v>
          </cell>
          <cell r="C771" t="str">
            <v>PTPC_OPTS</v>
          </cell>
          <cell r="D771">
            <v>169</v>
          </cell>
          <cell r="E771">
            <v>340</v>
          </cell>
          <cell r="F771">
            <v>174</v>
          </cell>
          <cell r="G771">
            <v>70.28</v>
          </cell>
        </row>
        <row r="772">
          <cell r="A772" t="str">
            <v>135555-021</v>
          </cell>
          <cell r="B772" t="str">
            <v>Univ Battery Charger EURO</v>
          </cell>
          <cell r="C772" t="str">
            <v>PTPC_OPTS</v>
          </cell>
          <cell r="D772">
            <v>85</v>
          </cell>
          <cell r="E772">
            <v>171</v>
          </cell>
          <cell r="F772">
            <v>88</v>
          </cell>
          <cell r="G772">
            <v>47</v>
          </cell>
        </row>
        <row r="773">
          <cell r="A773" t="str">
            <v>135646-B25</v>
          </cell>
          <cell r="B773" t="str">
            <v>PC Card Smart Card Reader</v>
          </cell>
          <cell r="C773" t="str">
            <v>PTPC_OPTS</v>
          </cell>
          <cell r="D773">
            <v>190</v>
          </cell>
          <cell r="E773">
            <v>401</v>
          </cell>
          <cell r="F773">
            <v>196</v>
          </cell>
          <cell r="G773">
            <v>72.25</v>
          </cell>
        </row>
        <row r="774">
          <cell r="A774" t="str">
            <v>138230-B25</v>
          </cell>
          <cell r="B774" t="str">
            <v>DVD 8x Upg-Arm Shared ALL</v>
          </cell>
          <cell r="C774" t="str">
            <v>PTPC_OPTS</v>
          </cell>
          <cell r="D774">
            <v>310</v>
          </cell>
          <cell r="E774">
            <v>653</v>
          </cell>
          <cell r="F774">
            <v>319</v>
          </cell>
          <cell r="G774">
            <v>134.54</v>
          </cell>
        </row>
        <row r="775">
          <cell r="A775" t="str">
            <v>138240-B25</v>
          </cell>
          <cell r="B775" t="str">
            <v>10 GB HD Upg. - M300/ Nascar/Spwy.</v>
          </cell>
          <cell r="C775" t="str">
            <v>PTPC_OPTS</v>
          </cell>
          <cell r="D775">
            <v>800</v>
          </cell>
          <cell r="E775">
            <v>1612</v>
          </cell>
          <cell r="F775">
            <v>824</v>
          </cell>
          <cell r="G775">
            <v>300</v>
          </cell>
        </row>
        <row r="776">
          <cell r="A776" t="str">
            <v>146252-B25</v>
          </cell>
          <cell r="B776" t="str">
            <v>BATT 9-Cell-E500</v>
          </cell>
          <cell r="C776" t="str">
            <v>PTPC_OPTS</v>
          </cell>
          <cell r="D776">
            <v>155</v>
          </cell>
          <cell r="E776">
            <v>313</v>
          </cell>
          <cell r="F776">
            <v>160</v>
          </cell>
          <cell r="G776">
            <v>69.28</v>
          </cell>
        </row>
        <row r="777">
          <cell r="A777" t="str">
            <v>146805-B25</v>
          </cell>
          <cell r="B777" t="str">
            <v>Biometrics</v>
          </cell>
          <cell r="C777" t="str">
            <v>PTPC_OPTS</v>
          </cell>
          <cell r="D777">
            <v>165</v>
          </cell>
          <cell r="E777">
            <v>348</v>
          </cell>
          <cell r="F777">
            <v>170</v>
          </cell>
          <cell r="G777">
            <v>86</v>
          </cell>
        </row>
        <row r="778">
          <cell r="A778" t="str">
            <v>147671-001</v>
          </cell>
          <cell r="B778" t="str">
            <v>AC Adapter-A1097</v>
          </cell>
          <cell r="C778" t="str">
            <v>PTPC_OPTS</v>
          </cell>
          <cell r="D778">
            <v>50</v>
          </cell>
          <cell r="E778">
            <v>101</v>
          </cell>
          <cell r="F778">
            <v>52</v>
          </cell>
          <cell r="G778">
            <v>23.49</v>
          </cell>
        </row>
        <row r="779">
          <cell r="A779" t="str">
            <v>155759-B25</v>
          </cell>
          <cell r="B779" t="str">
            <v>HD 25GB Upg-E700</v>
          </cell>
          <cell r="C779" t="str">
            <v>PTPC_OPTS</v>
          </cell>
          <cell r="D779">
            <v>920</v>
          </cell>
          <cell r="E779">
            <v>2030</v>
          </cell>
          <cell r="F779">
            <v>948</v>
          </cell>
          <cell r="G779">
            <v>535.95000000000005</v>
          </cell>
        </row>
        <row r="780">
          <cell r="A780" t="str">
            <v>157282-B21</v>
          </cell>
          <cell r="B780" t="str">
            <v>External FDD-M300</v>
          </cell>
          <cell r="C780" t="str">
            <v>PTPC_OPTS</v>
          </cell>
          <cell r="D780">
            <v>99</v>
          </cell>
          <cell r="E780">
            <v>199</v>
          </cell>
          <cell r="F780">
            <v>102</v>
          </cell>
          <cell r="G780">
            <v>38.28</v>
          </cell>
        </row>
        <row r="781">
          <cell r="A781" t="str">
            <v>161268-B21</v>
          </cell>
          <cell r="B781" t="str">
            <v>ESL9000 Passthrough Option  Kit</v>
          </cell>
          <cell r="C781" t="str">
            <v>PTPC_OPTS</v>
          </cell>
          <cell r="D781">
            <v>4500</v>
          </cell>
          <cell r="E781">
            <v>9480</v>
          </cell>
          <cell r="F781">
            <v>4635</v>
          </cell>
          <cell r="G781">
            <v>3405</v>
          </cell>
        </row>
        <row r="782">
          <cell r="A782" t="str">
            <v>161554-B21</v>
          </cell>
          <cell r="B782" t="str">
            <v>256MB SDRAM 100MHz</v>
          </cell>
          <cell r="C782" t="str">
            <v>PTPC_OPTS</v>
          </cell>
          <cell r="D782">
            <v>850</v>
          </cell>
          <cell r="E782">
            <v>1791</v>
          </cell>
          <cell r="F782">
            <v>876</v>
          </cell>
          <cell r="G782">
            <v>315.63</v>
          </cell>
        </row>
        <row r="783">
          <cell r="A783" t="str">
            <v>163531-B25</v>
          </cell>
          <cell r="B783" t="str">
            <v>12GB HDD ALL</v>
          </cell>
          <cell r="C783" t="str">
            <v>PTPC_OPTS</v>
          </cell>
          <cell r="D783">
            <v>470</v>
          </cell>
          <cell r="E783">
            <v>1039</v>
          </cell>
          <cell r="F783">
            <v>484</v>
          </cell>
          <cell r="G783">
            <v>188.28</v>
          </cell>
        </row>
        <row r="784">
          <cell r="A784" t="str">
            <v>164614-B25</v>
          </cell>
          <cell r="B784" t="str">
            <v>18 GB HDD Multibay</v>
          </cell>
          <cell r="C784" t="str">
            <v>PTPC_OPTS</v>
          </cell>
          <cell r="D784">
            <v>630</v>
          </cell>
          <cell r="E784">
            <v>1391</v>
          </cell>
          <cell r="F784">
            <v>649</v>
          </cell>
          <cell r="G784">
            <v>253.28</v>
          </cell>
        </row>
        <row r="785">
          <cell r="A785" t="str">
            <v>166234-B25</v>
          </cell>
          <cell r="B785" t="str">
            <v>Multibay Adapter CD/Floppy 17mm</v>
          </cell>
          <cell r="C785" t="str">
            <v>PTPC_OPTS</v>
          </cell>
          <cell r="D785">
            <v>15</v>
          </cell>
          <cell r="E785">
            <v>31</v>
          </cell>
          <cell r="F785">
            <v>15</v>
          </cell>
          <cell r="G785">
            <v>10.9</v>
          </cell>
        </row>
        <row r="786">
          <cell r="A786" t="str">
            <v>167336-B21</v>
          </cell>
          <cell r="B786" t="str">
            <v>Compaq Ultralight Case ALL</v>
          </cell>
          <cell r="C786" t="str">
            <v>PTPC_OPTS</v>
          </cell>
          <cell r="D786">
            <v>55</v>
          </cell>
          <cell r="E786">
            <v>111</v>
          </cell>
          <cell r="F786">
            <v>57</v>
          </cell>
          <cell r="G786">
            <v>36.26</v>
          </cell>
        </row>
        <row r="787">
          <cell r="A787" t="str">
            <v>167336-B21</v>
          </cell>
          <cell r="B787" t="str">
            <v>Compaq Ultralight Case ALL</v>
          </cell>
          <cell r="C787" t="str">
            <v>PTPC_OPTS</v>
          </cell>
          <cell r="D787">
            <v>55</v>
          </cell>
          <cell r="E787">
            <v>111</v>
          </cell>
          <cell r="F787">
            <v>57</v>
          </cell>
          <cell r="G787">
            <v>36</v>
          </cell>
        </row>
        <row r="788">
          <cell r="A788" t="str">
            <v>169762-021</v>
          </cell>
          <cell r="B788" t="str">
            <v>AC Power Cord (single/pk)</v>
          </cell>
          <cell r="C788" t="str">
            <v>PTPC_OPTS</v>
          </cell>
          <cell r="D788">
            <v>5</v>
          </cell>
          <cell r="E788">
            <v>10</v>
          </cell>
          <cell r="F788">
            <v>5</v>
          </cell>
          <cell r="G788">
            <v>3.15</v>
          </cell>
        </row>
        <row r="789">
          <cell r="A789" t="str">
            <v>173395-B25</v>
          </cell>
          <cell r="B789" t="str">
            <v>HD 6GB Upg-E500/M300 ALL</v>
          </cell>
          <cell r="C789" t="str">
            <v>PTPC_OPTS</v>
          </cell>
          <cell r="D789">
            <v>270</v>
          </cell>
          <cell r="E789">
            <v>597</v>
          </cell>
          <cell r="F789">
            <v>278</v>
          </cell>
          <cell r="G789">
            <v>141.28</v>
          </cell>
        </row>
        <row r="790">
          <cell r="A790" t="str">
            <v>174963-001</v>
          </cell>
          <cell r="B790" t="str">
            <v>MultiMedia Adapter &amp; Remote Control MP 1400/1800</v>
          </cell>
          <cell r="C790" t="str">
            <v>PTPC_OPTS</v>
          </cell>
          <cell r="D790">
            <v>395</v>
          </cell>
          <cell r="E790">
            <v>906</v>
          </cell>
          <cell r="F790">
            <v>407</v>
          </cell>
          <cell r="G790">
            <v>265</v>
          </cell>
        </row>
        <row r="791">
          <cell r="A791" t="str">
            <v>175101-021</v>
          </cell>
          <cell r="B791" t="str">
            <v>AC Adapter-LEGENDS EURO</v>
          </cell>
          <cell r="C791" t="str">
            <v>PTPC_OPTS</v>
          </cell>
          <cell r="D791">
            <v>35</v>
          </cell>
          <cell r="E791">
            <v>74</v>
          </cell>
          <cell r="F791">
            <v>36</v>
          </cell>
          <cell r="G791">
            <v>13</v>
          </cell>
        </row>
        <row r="792">
          <cell r="A792" t="str">
            <v>175103-B25</v>
          </cell>
          <cell r="B792" t="str">
            <v>BATT LiIon-LEGENDS ALL</v>
          </cell>
          <cell r="C792" t="str">
            <v>PTPC_OPTS</v>
          </cell>
          <cell r="D792">
            <v>117</v>
          </cell>
          <cell r="E792">
            <v>246</v>
          </cell>
          <cell r="F792">
            <v>121</v>
          </cell>
          <cell r="G792">
            <v>73</v>
          </cell>
        </row>
        <row r="793">
          <cell r="A793" t="str">
            <v>177596-B21</v>
          </cell>
          <cell r="B793" t="str">
            <v>12X DVD-ROM Kit ALL</v>
          </cell>
          <cell r="C793" t="str">
            <v>PTPC_OPTS</v>
          </cell>
          <cell r="D793">
            <v>135</v>
          </cell>
          <cell r="E793">
            <v>291</v>
          </cell>
          <cell r="F793">
            <v>139</v>
          </cell>
          <cell r="G793">
            <v>84</v>
          </cell>
        </row>
        <row r="794">
          <cell r="A794" t="str">
            <v>177766-B21</v>
          </cell>
          <cell r="B794" t="str">
            <v>Armada M-Ser Prtfl-EU ALL</v>
          </cell>
          <cell r="C794" t="str">
            <v>PTPC_OPTS</v>
          </cell>
          <cell r="D794">
            <v>45</v>
          </cell>
          <cell r="E794">
            <v>98</v>
          </cell>
          <cell r="F794">
            <v>46</v>
          </cell>
          <cell r="G794">
            <v>25.82</v>
          </cell>
        </row>
        <row r="795">
          <cell r="A795" t="str">
            <v>177767-B21</v>
          </cell>
          <cell r="B795" t="str">
            <v>Armada Ultrlt Case-EU ALL</v>
          </cell>
          <cell r="C795" t="str">
            <v>PTPC_OPTS</v>
          </cell>
          <cell r="D795">
            <v>54</v>
          </cell>
          <cell r="E795">
            <v>113</v>
          </cell>
          <cell r="F795">
            <v>56</v>
          </cell>
          <cell r="G795">
            <v>31</v>
          </cell>
        </row>
        <row r="796">
          <cell r="A796" t="str">
            <v>179404-022</v>
          </cell>
          <cell r="B796" t="str">
            <v>CarePaq for Armada V300, E500, 2BD, Pickup &amp; Return, 3 years</v>
          </cell>
          <cell r="C796" t="str">
            <v>PTPC_OPTS</v>
          </cell>
          <cell r="D796">
            <v>220</v>
          </cell>
          <cell r="E796">
            <v>475</v>
          </cell>
          <cell r="F796">
            <v>227</v>
          </cell>
          <cell r="G796">
            <v>6</v>
          </cell>
        </row>
        <row r="797">
          <cell r="A797" t="str">
            <v>179863-B21</v>
          </cell>
          <cell r="B797" t="str">
            <v>SDRAM 100 32MB  SODIMM ALL</v>
          </cell>
          <cell r="C797" t="str">
            <v>PTPC_OPTS</v>
          </cell>
          <cell r="D797">
            <v>70</v>
          </cell>
          <cell r="E797">
            <v>155</v>
          </cell>
          <cell r="F797">
            <v>72</v>
          </cell>
          <cell r="G797">
            <v>39.28</v>
          </cell>
        </row>
        <row r="798">
          <cell r="A798" t="str">
            <v>179864-B21</v>
          </cell>
          <cell r="B798" t="str">
            <v>SDRAM100 64MB SODIMM ALL</v>
          </cell>
          <cell r="C798" t="str">
            <v>PTPC_OPTS</v>
          </cell>
          <cell r="D798">
            <v>140</v>
          </cell>
          <cell r="E798">
            <v>295</v>
          </cell>
          <cell r="F798">
            <v>144</v>
          </cell>
          <cell r="G798">
            <v>74.28</v>
          </cell>
        </row>
        <row r="799">
          <cell r="A799" t="str">
            <v>179865-B21</v>
          </cell>
          <cell r="B799" t="str">
            <v>SDRAM100 128MB SODIMM ALL</v>
          </cell>
          <cell r="C799" t="str">
            <v>PTPC_OPTS</v>
          </cell>
          <cell r="D799">
            <v>315</v>
          </cell>
          <cell r="E799">
            <v>663</v>
          </cell>
          <cell r="F799">
            <v>324</v>
          </cell>
          <cell r="G799">
            <v>144.28</v>
          </cell>
        </row>
        <row r="800">
          <cell r="A800" t="str">
            <v>180947-B21</v>
          </cell>
          <cell r="B800" t="str">
            <v>Xircom Portstation ALL</v>
          </cell>
          <cell r="C800" t="str">
            <v>PTPC_OPTS</v>
          </cell>
          <cell r="D800">
            <v>163</v>
          </cell>
          <cell r="E800">
            <v>344</v>
          </cell>
          <cell r="F800">
            <v>168</v>
          </cell>
          <cell r="G800">
            <v>110</v>
          </cell>
        </row>
        <row r="801">
          <cell r="A801" t="str">
            <v>189789-001</v>
          </cell>
          <cell r="B801" t="str">
            <v>Lamp Replacement Kit MP1800/1400</v>
          </cell>
          <cell r="C801" t="str">
            <v>PTPC_OPTS</v>
          </cell>
          <cell r="D801">
            <v>379</v>
          </cell>
          <cell r="E801">
            <v>870</v>
          </cell>
          <cell r="F801">
            <v>390</v>
          </cell>
          <cell r="G801">
            <v>245</v>
          </cell>
        </row>
        <row r="802">
          <cell r="A802" t="str">
            <v>197895-B25</v>
          </cell>
          <cell r="B802" t="str">
            <v>LS-120 2X MultiBay Carbon-Cmn ALL</v>
          </cell>
          <cell r="C802" t="str">
            <v>PTPC_OPTS</v>
          </cell>
          <cell r="D802">
            <v>155</v>
          </cell>
          <cell r="E802">
            <v>356</v>
          </cell>
          <cell r="F802">
            <v>160</v>
          </cell>
          <cell r="G802">
            <v>90</v>
          </cell>
        </row>
        <row r="803">
          <cell r="A803" t="str">
            <v>202861-B21</v>
          </cell>
          <cell r="B803" t="str">
            <v>Margi MPEG-2 Card</v>
          </cell>
          <cell r="C803" t="str">
            <v>PTPC_OPTS</v>
          </cell>
          <cell r="D803">
            <v>295</v>
          </cell>
          <cell r="E803">
            <v>594</v>
          </cell>
          <cell r="F803">
            <v>304</v>
          </cell>
          <cell r="G803">
            <v>162.08000000000001</v>
          </cell>
        </row>
        <row r="804">
          <cell r="A804" t="str">
            <v>204220-B25</v>
          </cell>
          <cell r="B804" t="str">
            <v>6.4GB Hard Drive (7400 only)</v>
          </cell>
          <cell r="C804" t="str">
            <v>PTPC_OPTS</v>
          </cell>
          <cell r="D804">
            <v>1150</v>
          </cell>
          <cell r="E804">
            <v>2317</v>
          </cell>
          <cell r="F804">
            <v>1185</v>
          </cell>
          <cell r="G804">
            <v>251.78</v>
          </cell>
        </row>
        <row r="805">
          <cell r="A805" t="str">
            <v>206637-B25</v>
          </cell>
          <cell r="B805" t="str">
            <v>HD 12G Upg-M700 ALL</v>
          </cell>
          <cell r="C805" t="str">
            <v>PTPC_OPTS</v>
          </cell>
          <cell r="D805">
            <v>700</v>
          </cell>
          <cell r="E805">
            <v>1475</v>
          </cell>
          <cell r="F805">
            <v>721</v>
          </cell>
          <cell r="G805">
            <v>194.28</v>
          </cell>
        </row>
        <row r="806">
          <cell r="A806" t="str">
            <v>206638-B25</v>
          </cell>
          <cell r="B806" t="str">
            <v>HD 18G Upg-M700 ALL</v>
          </cell>
          <cell r="C806" t="str">
            <v>PTPC_OPTS</v>
          </cell>
          <cell r="D806">
            <v>908</v>
          </cell>
          <cell r="E806">
            <v>1913</v>
          </cell>
          <cell r="F806">
            <v>935</v>
          </cell>
          <cell r="G806">
            <v>260.27999999999997</v>
          </cell>
        </row>
        <row r="807">
          <cell r="A807" t="str">
            <v>217930-001</v>
          </cell>
          <cell r="B807" t="str">
            <v>Li-Ion Battery - Handle</v>
          </cell>
          <cell r="C807" t="str">
            <v>PTPC_OPTS</v>
          </cell>
          <cell r="D807">
            <v>110</v>
          </cell>
          <cell r="E807">
            <v>205</v>
          </cell>
          <cell r="F807">
            <v>113</v>
          </cell>
          <cell r="G807">
            <v>55.07</v>
          </cell>
        </row>
        <row r="808">
          <cell r="A808" t="str">
            <v>217931-002</v>
          </cell>
          <cell r="B808" t="str">
            <v>AC Adapter (Intl - without Power Cord)</v>
          </cell>
          <cell r="C808" t="str">
            <v>PTPC_OPTS</v>
          </cell>
          <cell r="D808">
            <v>60</v>
          </cell>
          <cell r="E808">
            <v>111</v>
          </cell>
          <cell r="F808">
            <v>62</v>
          </cell>
          <cell r="G808">
            <v>24.24</v>
          </cell>
        </row>
        <row r="809">
          <cell r="A809" t="str">
            <v>217932-021</v>
          </cell>
          <cell r="B809" t="str">
            <v>AC Cord 3-wire Armada EURO</v>
          </cell>
          <cell r="C809" t="str">
            <v>PTPC_OPTS</v>
          </cell>
          <cell r="D809">
            <v>9</v>
          </cell>
          <cell r="E809">
            <v>16</v>
          </cell>
          <cell r="F809">
            <v>9</v>
          </cell>
          <cell r="G809">
            <v>2.3199999999999998</v>
          </cell>
        </row>
        <row r="810">
          <cell r="A810" t="str">
            <v>217932-022</v>
          </cell>
          <cell r="B810" t="str">
            <v>10ft AC Power Cord-A1500 EURO</v>
          </cell>
          <cell r="C810" t="str">
            <v>PTPC_OPTS</v>
          </cell>
          <cell r="D810">
            <v>10</v>
          </cell>
          <cell r="E810">
            <v>20</v>
          </cell>
          <cell r="F810">
            <v>10</v>
          </cell>
          <cell r="G810">
            <v>6.28</v>
          </cell>
        </row>
        <row r="811">
          <cell r="A811" t="str">
            <v>217935-001</v>
          </cell>
          <cell r="B811" t="str">
            <v>Li-Ion Battery - Bay</v>
          </cell>
          <cell r="C811" t="str">
            <v>PTPC_OPTS</v>
          </cell>
          <cell r="D811">
            <v>110</v>
          </cell>
          <cell r="E811">
            <v>205</v>
          </cell>
          <cell r="F811">
            <v>113</v>
          </cell>
          <cell r="G811">
            <v>53.33</v>
          </cell>
        </row>
        <row r="812">
          <cell r="A812" t="str">
            <v>220460-001</v>
          </cell>
          <cell r="B812" t="str">
            <v>Armada Headset</v>
          </cell>
          <cell r="C812" t="str">
            <v>PTPC_OPTS</v>
          </cell>
          <cell r="D812">
            <v>20</v>
          </cell>
          <cell r="E812">
            <v>40</v>
          </cell>
          <cell r="F812">
            <v>21</v>
          </cell>
          <cell r="G812">
            <v>13.58</v>
          </cell>
        </row>
        <row r="813">
          <cell r="A813" t="str">
            <v>220461-021</v>
          </cell>
          <cell r="B813" t="str">
            <v>Battery Charger - Ar7000, EURO</v>
          </cell>
          <cell r="C813" t="str">
            <v>PTPC_OPTS</v>
          </cell>
          <cell r="D813">
            <v>140</v>
          </cell>
          <cell r="E813">
            <v>282</v>
          </cell>
          <cell r="F813">
            <v>144</v>
          </cell>
          <cell r="G813">
            <v>95.59</v>
          </cell>
        </row>
        <row r="814">
          <cell r="A814" t="str">
            <v>220463-001</v>
          </cell>
          <cell r="B814" t="str">
            <v>Li-Ion Battery Pack - Ar7700, all</v>
          </cell>
          <cell r="C814" t="str">
            <v>PTPC_OPTS</v>
          </cell>
          <cell r="D814">
            <v>110</v>
          </cell>
          <cell r="E814">
            <v>222</v>
          </cell>
          <cell r="F814">
            <v>113</v>
          </cell>
          <cell r="G814">
            <v>54.07</v>
          </cell>
        </row>
        <row r="815">
          <cell r="A815" t="str">
            <v>220464-001</v>
          </cell>
          <cell r="B815" t="str">
            <v>1.4GB Hard Drive Upgrade - Ar7300</v>
          </cell>
          <cell r="C815" t="str">
            <v>PTPC_OPTS</v>
          </cell>
          <cell r="D815">
            <v>320</v>
          </cell>
          <cell r="E815">
            <v>645</v>
          </cell>
          <cell r="F815">
            <v>330</v>
          </cell>
          <cell r="G815">
            <v>299.33</v>
          </cell>
        </row>
        <row r="816">
          <cell r="A816" t="str">
            <v>220468-001</v>
          </cell>
          <cell r="B816" t="str">
            <v>1.6GB SMART Hard Drive - Ar7700, all</v>
          </cell>
          <cell r="C816" t="str">
            <v>PTPC_OPTS</v>
          </cell>
          <cell r="D816">
            <v>280</v>
          </cell>
          <cell r="E816">
            <v>522</v>
          </cell>
          <cell r="F816">
            <v>288</v>
          </cell>
          <cell r="G816">
            <v>391.66</v>
          </cell>
        </row>
        <row r="817">
          <cell r="A817" t="str">
            <v>220580-001</v>
          </cell>
          <cell r="B817" t="str">
            <v>32MB Memory Upgrade-Armada</v>
          </cell>
          <cell r="C817" t="str">
            <v>PTPC_OPTS</v>
          </cell>
          <cell r="D817">
            <v>90</v>
          </cell>
          <cell r="E817">
            <v>181</v>
          </cell>
          <cell r="F817">
            <v>93</v>
          </cell>
          <cell r="G817">
            <v>57.96</v>
          </cell>
        </row>
        <row r="818">
          <cell r="A818" t="str">
            <v>220685-001</v>
          </cell>
          <cell r="B818" t="str">
            <v>64MB Memory Upgrade-Armada</v>
          </cell>
          <cell r="C818" t="str">
            <v>PTPC_OPTS</v>
          </cell>
          <cell r="D818">
            <v>160</v>
          </cell>
          <cell r="E818">
            <v>322</v>
          </cell>
          <cell r="F818">
            <v>165</v>
          </cell>
          <cell r="G818">
            <v>101.94</v>
          </cell>
        </row>
        <row r="819">
          <cell r="A819" t="str">
            <v>220841-021</v>
          </cell>
          <cell r="B819" t="str">
            <v>AC Adapter - Ar7300 EURO</v>
          </cell>
          <cell r="C819" t="str">
            <v>PTPC_OPTS</v>
          </cell>
          <cell r="D819">
            <v>60</v>
          </cell>
          <cell r="E819">
            <v>121</v>
          </cell>
          <cell r="F819">
            <v>62</v>
          </cell>
          <cell r="G819">
            <v>43.1</v>
          </cell>
        </row>
        <row r="820">
          <cell r="A820" t="str">
            <v>220841-025</v>
          </cell>
          <cell r="B820" t="str">
            <v>ACAdapter -Armada 7300, 7400Carb EURO</v>
          </cell>
          <cell r="C820" t="str">
            <v>PTPC_OPTS</v>
          </cell>
          <cell r="D820">
            <v>70</v>
          </cell>
          <cell r="E820">
            <v>141</v>
          </cell>
          <cell r="F820">
            <v>72</v>
          </cell>
          <cell r="G820">
            <v>28.11</v>
          </cell>
        </row>
        <row r="821">
          <cell r="A821" t="str">
            <v>224198-001</v>
          </cell>
          <cell r="B821" t="str">
            <v>CD-ROM 6x Speed Module - LTE 5000</v>
          </cell>
          <cell r="C821" t="str">
            <v>PTPC_OPTS</v>
          </cell>
          <cell r="D821">
            <v>224</v>
          </cell>
          <cell r="E821">
            <v>386</v>
          </cell>
          <cell r="F821">
            <v>231</v>
          </cell>
          <cell r="G821">
            <v>165.25</v>
          </cell>
        </row>
        <row r="822">
          <cell r="A822" t="str">
            <v>246984-001</v>
          </cell>
          <cell r="B822" t="str">
            <v>133-MHz Processor Upgrade</v>
          </cell>
          <cell r="C822" t="str">
            <v>PTPC_OPTS</v>
          </cell>
          <cell r="D822">
            <v>480</v>
          </cell>
          <cell r="E822">
            <v>967</v>
          </cell>
          <cell r="F822">
            <v>494</v>
          </cell>
          <cell r="G822">
            <v>227.84</v>
          </cell>
        </row>
        <row r="823">
          <cell r="A823" t="str">
            <v>254930-021</v>
          </cell>
          <cell r="B823" t="str">
            <v>PT Convenience Base-A1500 EURO</v>
          </cell>
          <cell r="C823" t="str">
            <v>PTPC_OPTS</v>
          </cell>
          <cell r="D823">
            <v>135</v>
          </cell>
          <cell r="E823">
            <v>272</v>
          </cell>
          <cell r="F823">
            <v>139</v>
          </cell>
          <cell r="G823">
            <v>99.74</v>
          </cell>
        </row>
        <row r="824">
          <cell r="A824" t="str">
            <v>254930-031</v>
          </cell>
          <cell r="B824" t="str">
            <v>PT Convenience Base-A1500 UK</v>
          </cell>
          <cell r="C824" t="str">
            <v>PTPC_OPTS</v>
          </cell>
          <cell r="D824">
            <v>135</v>
          </cell>
          <cell r="E824">
            <v>272</v>
          </cell>
          <cell r="F824">
            <v>139</v>
          </cell>
          <cell r="G824">
            <v>100.74</v>
          </cell>
        </row>
        <row r="825">
          <cell r="A825" t="str">
            <v>254931-021</v>
          </cell>
          <cell r="B825" t="str">
            <v>EN Convenience Base-A1500 EURO</v>
          </cell>
          <cell r="C825" t="str">
            <v>PTPC_OPTS</v>
          </cell>
          <cell r="D825">
            <v>220</v>
          </cell>
          <cell r="E825">
            <v>443</v>
          </cell>
          <cell r="F825">
            <v>227</v>
          </cell>
          <cell r="G825">
            <v>135.74</v>
          </cell>
        </row>
        <row r="826">
          <cell r="A826" t="str">
            <v>254931-031</v>
          </cell>
          <cell r="B826" t="str">
            <v>EN Convenience Base-A1500 UK</v>
          </cell>
          <cell r="C826" t="str">
            <v>PTPC_OPTS</v>
          </cell>
          <cell r="D826">
            <v>220</v>
          </cell>
          <cell r="E826">
            <v>443</v>
          </cell>
          <cell r="F826">
            <v>227</v>
          </cell>
          <cell r="G826">
            <v>133.96</v>
          </cell>
        </row>
        <row r="827">
          <cell r="A827" t="str">
            <v>254935-B21</v>
          </cell>
          <cell r="B827" t="str">
            <v>NiMH Battery - Armada 1500</v>
          </cell>
          <cell r="C827" t="str">
            <v>PTPC_OPTS</v>
          </cell>
          <cell r="D827">
            <v>100</v>
          </cell>
          <cell r="E827">
            <v>186</v>
          </cell>
          <cell r="F827">
            <v>103</v>
          </cell>
          <cell r="G827">
            <v>51.22</v>
          </cell>
        </row>
        <row r="828">
          <cell r="A828" t="str">
            <v>254936-B21</v>
          </cell>
          <cell r="B828" t="str">
            <v>Li-Ion Battery - Armada 1500</v>
          </cell>
          <cell r="C828" t="str">
            <v>PTPC_OPTS</v>
          </cell>
          <cell r="D828">
            <v>110</v>
          </cell>
          <cell r="E828">
            <v>222</v>
          </cell>
          <cell r="F828">
            <v>113</v>
          </cell>
          <cell r="G828">
            <v>49.28</v>
          </cell>
        </row>
        <row r="829">
          <cell r="A829" t="str">
            <v>254938-B21</v>
          </cell>
          <cell r="B829" t="str">
            <v>External Battery Charger-Armada 1500</v>
          </cell>
          <cell r="C829" t="str">
            <v>PTPC_OPTS</v>
          </cell>
          <cell r="D829">
            <v>70</v>
          </cell>
          <cell r="E829">
            <v>141</v>
          </cell>
          <cell r="F829">
            <v>72</v>
          </cell>
          <cell r="G829">
            <v>47.07</v>
          </cell>
        </row>
        <row r="830">
          <cell r="A830" t="str">
            <v>255144-021</v>
          </cell>
          <cell r="B830" t="str">
            <v>Armada 1500/1700 Slip Case</v>
          </cell>
          <cell r="C830" t="str">
            <v>PTPC_OPTS</v>
          </cell>
          <cell r="D830">
            <v>15</v>
          </cell>
          <cell r="E830">
            <v>30</v>
          </cell>
          <cell r="F830">
            <v>15</v>
          </cell>
          <cell r="G830">
            <v>7.77</v>
          </cell>
        </row>
        <row r="831">
          <cell r="A831" t="str">
            <v>255145-B21</v>
          </cell>
          <cell r="B831" t="str">
            <v>2.16GB Hard Drive Upg-Armada 1500</v>
          </cell>
          <cell r="C831" t="str">
            <v>PTPC_OPTS</v>
          </cell>
          <cell r="D831">
            <v>260</v>
          </cell>
          <cell r="E831">
            <v>483</v>
          </cell>
          <cell r="F831">
            <v>268</v>
          </cell>
          <cell r="G831">
            <v>178.27</v>
          </cell>
        </row>
        <row r="832">
          <cell r="A832" t="str">
            <v>255182-B21</v>
          </cell>
          <cell r="B832" t="str">
            <v>CD ROM 20x - Ar1500</v>
          </cell>
          <cell r="C832" t="str">
            <v>PTPC_OPTS</v>
          </cell>
          <cell r="D832">
            <v>150</v>
          </cell>
          <cell r="E832">
            <v>280</v>
          </cell>
          <cell r="F832">
            <v>155</v>
          </cell>
          <cell r="G832">
            <v>75.19</v>
          </cell>
        </row>
        <row r="833">
          <cell r="A833" t="str">
            <v>255240-B21</v>
          </cell>
          <cell r="B833" t="str">
            <v>3.2GB Hard Drive Upgrade - Ar1500</v>
          </cell>
          <cell r="C833" t="str">
            <v>PTPC_OPTS</v>
          </cell>
          <cell r="D833">
            <v>360</v>
          </cell>
          <cell r="E833">
            <v>671</v>
          </cell>
          <cell r="F833">
            <v>371</v>
          </cell>
          <cell r="G833">
            <v>180.24</v>
          </cell>
        </row>
        <row r="834">
          <cell r="A834" t="str">
            <v>258793-001</v>
          </cell>
          <cell r="B834" t="str">
            <v>Trackball - Optical Pointing Device</v>
          </cell>
          <cell r="C834" t="str">
            <v>PTPC_OPTS</v>
          </cell>
          <cell r="D834">
            <v>45</v>
          </cell>
          <cell r="E834">
            <v>84</v>
          </cell>
          <cell r="F834">
            <v>46</v>
          </cell>
          <cell r="G834">
            <v>21.16</v>
          </cell>
        </row>
        <row r="835">
          <cell r="A835" t="str">
            <v>267863-001</v>
          </cell>
          <cell r="B835" t="str">
            <v>Armada Station Tower Stand - Ar7000, all</v>
          </cell>
          <cell r="C835" t="str">
            <v>PTPC_OPTS</v>
          </cell>
          <cell r="D835">
            <v>20</v>
          </cell>
          <cell r="E835">
            <v>40</v>
          </cell>
          <cell r="F835">
            <v>21</v>
          </cell>
          <cell r="G835">
            <v>21.55</v>
          </cell>
        </row>
        <row r="836">
          <cell r="A836" t="str">
            <v>267863-B25</v>
          </cell>
          <cell r="B836" t="str">
            <v>ArmadaStn Tower-Opal ALL</v>
          </cell>
          <cell r="C836" t="str">
            <v>PTPC_OPTS</v>
          </cell>
          <cell r="D836">
            <v>65</v>
          </cell>
          <cell r="E836">
            <v>131</v>
          </cell>
          <cell r="F836">
            <v>67</v>
          </cell>
          <cell r="G836">
            <v>34.56</v>
          </cell>
        </row>
        <row r="837">
          <cell r="A837" t="str">
            <v>267865-001</v>
          </cell>
          <cell r="B837" t="str">
            <v>Li-Ion Battery - Ar7300</v>
          </cell>
          <cell r="C837" t="str">
            <v>PTPC_OPTS</v>
          </cell>
          <cell r="D837">
            <v>110</v>
          </cell>
          <cell r="E837">
            <v>222</v>
          </cell>
          <cell r="F837">
            <v>113</v>
          </cell>
          <cell r="G837">
            <v>59.07</v>
          </cell>
        </row>
        <row r="838">
          <cell r="A838" t="str">
            <v>267865-B25</v>
          </cell>
          <cell r="B838" t="str">
            <v>Li-Ion Battery -Armada 7400 Carb</v>
          </cell>
          <cell r="C838" t="str">
            <v>PTPC_OPTS</v>
          </cell>
          <cell r="D838">
            <v>110</v>
          </cell>
          <cell r="E838">
            <v>222</v>
          </cell>
          <cell r="F838">
            <v>113</v>
          </cell>
          <cell r="G838">
            <v>55.7</v>
          </cell>
        </row>
        <row r="839">
          <cell r="A839" t="str">
            <v>267867-001</v>
          </cell>
          <cell r="B839" t="str">
            <v>Hard Drive MultiBay Adapter - Ar7300</v>
          </cell>
          <cell r="C839" t="str">
            <v>PTPC_OPTS</v>
          </cell>
          <cell r="D839">
            <v>65</v>
          </cell>
          <cell r="E839">
            <v>131</v>
          </cell>
          <cell r="F839">
            <v>67</v>
          </cell>
          <cell r="G839">
            <v>40.11</v>
          </cell>
        </row>
        <row r="840">
          <cell r="A840" t="str">
            <v>267868-B25</v>
          </cell>
          <cell r="B840" t="str">
            <v>Hard Drive MB Adapter 7800 Carbon ALL</v>
          </cell>
          <cell r="C840" t="str">
            <v>PTPC_OPTS</v>
          </cell>
          <cell r="D840">
            <v>80</v>
          </cell>
          <cell r="E840">
            <v>161</v>
          </cell>
          <cell r="F840">
            <v>82</v>
          </cell>
          <cell r="G840">
            <v>53.07</v>
          </cell>
        </row>
        <row r="841">
          <cell r="A841" t="str">
            <v>272109-001</v>
          </cell>
          <cell r="B841" t="str">
            <v>16 MB EDO Memory Upgrade</v>
          </cell>
          <cell r="C841" t="str">
            <v>PTPC_OPTS</v>
          </cell>
          <cell r="D841">
            <v>55</v>
          </cell>
          <cell r="E841">
            <v>102</v>
          </cell>
          <cell r="F841">
            <v>57</v>
          </cell>
          <cell r="G841">
            <v>41.32</v>
          </cell>
        </row>
        <row r="842">
          <cell r="A842" t="str">
            <v>287325-B21</v>
          </cell>
          <cell r="B842" t="str">
            <v>64 MB Memory Upgrade-Armada 4100</v>
          </cell>
          <cell r="C842" t="str">
            <v>PTPC_OPTS</v>
          </cell>
          <cell r="D842">
            <v>169</v>
          </cell>
          <cell r="E842">
            <v>340</v>
          </cell>
          <cell r="F842">
            <v>174</v>
          </cell>
          <cell r="G842">
            <v>137.66999999999999</v>
          </cell>
        </row>
        <row r="843">
          <cell r="A843" t="str">
            <v>294266-B21</v>
          </cell>
          <cell r="B843" t="str">
            <v>Compaq Value Carrying Case</v>
          </cell>
          <cell r="C843" t="str">
            <v>PTPC_OPTS</v>
          </cell>
          <cell r="D843">
            <v>44</v>
          </cell>
          <cell r="E843">
            <v>88</v>
          </cell>
          <cell r="F843">
            <v>45</v>
          </cell>
          <cell r="G843">
            <v>25.16</v>
          </cell>
        </row>
        <row r="844">
          <cell r="A844" t="str">
            <v>294267-B21</v>
          </cell>
          <cell r="B844" t="str">
            <v>Compaq "Workstation" Carrying Case</v>
          </cell>
          <cell r="C844" t="str">
            <v>PTPC_OPTS</v>
          </cell>
          <cell r="D844">
            <v>58</v>
          </cell>
          <cell r="E844">
            <v>117</v>
          </cell>
          <cell r="F844">
            <v>60</v>
          </cell>
          <cell r="G844">
            <v>33.159999999999997</v>
          </cell>
        </row>
        <row r="845">
          <cell r="A845" t="str">
            <v>294268-B21</v>
          </cell>
          <cell r="B845" t="str">
            <v>Compaq Global Carrying Case</v>
          </cell>
          <cell r="C845" t="str">
            <v>PTPC_OPTS</v>
          </cell>
          <cell r="D845">
            <v>78</v>
          </cell>
          <cell r="E845">
            <v>156</v>
          </cell>
          <cell r="F845">
            <v>80</v>
          </cell>
          <cell r="G845">
            <v>47.91</v>
          </cell>
        </row>
        <row r="846">
          <cell r="A846" t="str">
            <v>294269-B21</v>
          </cell>
          <cell r="B846" t="str">
            <v>Compaq Executive Leather Carrying Case Black</v>
          </cell>
          <cell r="C846" t="str">
            <v>PTPC_OPTS</v>
          </cell>
          <cell r="D846">
            <v>140</v>
          </cell>
          <cell r="E846">
            <v>282</v>
          </cell>
          <cell r="F846">
            <v>144</v>
          </cell>
          <cell r="G846">
            <v>106.69</v>
          </cell>
        </row>
        <row r="847">
          <cell r="A847" t="str">
            <v>294315-B21</v>
          </cell>
          <cell r="B847" t="str">
            <v>Monitor Stand ALL</v>
          </cell>
          <cell r="C847" t="str">
            <v>PTPC_OPTS</v>
          </cell>
          <cell r="D847">
            <v>49</v>
          </cell>
          <cell r="E847">
            <v>99</v>
          </cell>
          <cell r="F847">
            <v>50</v>
          </cell>
          <cell r="G847">
            <v>34.11</v>
          </cell>
        </row>
        <row r="848">
          <cell r="A848" t="str">
            <v>294316-B21</v>
          </cell>
          <cell r="B848" t="str">
            <v>Security Lock ind. ALL</v>
          </cell>
          <cell r="C848" t="str">
            <v>PTPC_OPTS</v>
          </cell>
          <cell r="D848">
            <v>47</v>
          </cell>
          <cell r="E848">
            <v>94</v>
          </cell>
          <cell r="F848">
            <v>48</v>
          </cell>
          <cell r="G848">
            <v>32.979999999999997</v>
          </cell>
        </row>
        <row r="849">
          <cell r="A849" t="str">
            <v>294316-B22</v>
          </cell>
          <cell r="B849" t="str">
            <v>Security Lock Common ALL</v>
          </cell>
          <cell r="C849" t="str">
            <v>PTPC_OPTS</v>
          </cell>
          <cell r="D849">
            <v>47</v>
          </cell>
          <cell r="E849">
            <v>94</v>
          </cell>
          <cell r="F849">
            <v>48</v>
          </cell>
          <cell r="G849">
            <v>27.21</v>
          </cell>
        </row>
        <row r="850">
          <cell r="A850" t="str">
            <v>294317-B21</v>
          </cell>
          <cell r="B850" t="str">
            <v>Numeric Keypad-Armada</v>
          </cell>
          <cell r="C850" t="str">
            <v>PTPC_OPTS</v>
          </cell>
          <cell r="D850">
            <v>50</v>
          </cell>
          <cell r="E850">
            <v>102</v>
          </cell>
          <cell r="F850">
            <v>52</v>
          </cell>
          <cell r="G850">
            <v>18.760000000000002</v>
          </cell>
        </row>
        <row r="851">
          <cell r="A851" t="str">
            <v>296501-B21</v>
          </cell>
          <cell r="B851" t="str">
            <v>USB Cardbus-Armada</v>
          </cell>
          <cell r="C851" t="str">
            <v>PTPC_OPTS</v>
          </cell>
          <cell r="D851">
            <v>140</v>
          </cell>
          <cell r="E851">
            <v>260</v>
          </cell>
          <cell r="F851">
            <v>144</v>
          </cell>
          <cell r="G851">
            <v>88.07</v>
          </cell>
        </row>
        <row r="852">
          <cell r="A852" t="str">
            <v>296502-B21</v>
          </cell>
          <cell r="B852" t="str">
            <v>LS-120 Drive-MultiBay  OPAL ALL</v>
          </cell>
          <cell r="C852" t="str">
            <v>PTPC_OPTS</v>
          </cell>
          <cell r="D852">
            <v>160</v>
          </cell>
          <cell r="E852">
            <v>322</v>
          </cell>
          <cell r="F852">
            <v>165</v>
          </cell>
          <cell r="G852">
            <v>99.07</v>
          </cell>
        </row>
        <row r="853">
          <cell r="A853" t="str">
            <v>296537-B21</v>
          </cell>
          <cell r="B853" t="str">
            <v>Aircraft Adaptor Armada All</v>
          </cell>
          <cell r="C853" t="str">
            <v>PTPC_OPTS</v>
          </cell>
          <cell r="D853">
            <v>90</v>
          </cell>
          <cell r="E853">
            <v>182</v>
          </cell>
          <cell r="F853">
            <v>93</v>
          </cell>
          <cell r="G853">
            <v>54.68</v>
          </cell>
        </row>
        <row r="854">
          <cell r="A854" t="str">
            <v>297186-B21</v>
          </cell>
          <cell r="B854" t="str">
            <v>FD 1.44MB Ext-Ar7x00 ALL</v>
          </cell>
          <cell r="C854" t="str">
            <v>PTPC_OPTS</v>
          </cell>
          <cell r="D854">
            <v>135</v>
          </cell>
          <cell r="E854">
            <v>272</v>
          </cell>
          <cell r="F854">
            <v>139</v>
          </cell>
          <cell r="G854">
            <v>76</v>
          </cell>
        </row>
        <row r="855">
          <cell r="A855" t="str">
            <v>297188-B25</v>
          </cell>
          <cell r="B855" t="str">
            <v>HD 4.0GB Upg-7400 Carb ALL</v>
          </cell>
          <cell r="C855" t="str">
            <v>PTPC_OPTS</v>
          </cell>
          <cell r="D855">
            <v>800</v>
          </cell>
          <cell r="E855">
            <v>1612</v>
          </cell>
          <cell r="F855">
            <v>824</v>
          </cell>
          <cell r="G855">
            <v>266.22000000000003</v>
          </cell>
        </row>
        <row r="856">
          <cell r="A856" t="str">
            <v>297720-B21</v>
          </cell>
          <cell r="B856" t="str">
            <v>CD ROM 20x-A7300</v>
          </cell>
          <cell r="C856" t="str">
            <v>PTPC_OPTS</v>
          </cell>
          <cell r="D856">
            <v>195</v>
          </cell>
          <cell r="E856">
            <v>393</v>
          </cell>
          <cell r="F856">
            <v>201</v>
          </cell>
          <cell r="G856">
            <v>93.23</v>
          </cell>
        </row>
        <row r="857">
          <cell r="A857" t="str">
            <v>298452-B25</v>
          </cell>
          <cell r="B857" t="str">
            <v>CD-ROM Upg-24XCarbA78 ALL</v>
          </cell>
          <cell r="C857" t="str">
            <v>PTPC_OPTS</v>
          </cell>
          <cell r="D857">
            <v>114</v>
          </cell>
          <cell r="E857">
            <v>252</v>
          </cell>
          <cell r="F857">
            <v>117</v>
          </cell>
          <cell r="G857">
            <v>62.45</v>
          </cell>
        </row>
        <row r="858">
          <cell r="A858" t="str">
            <v>310250-021</v>
          </cell>
          <cell r="B858" t="str">
            <v>M3500 ExpUnit 24xCD EURO</v>
          </cell>
          <cell r="C858" t="str">
            <v>PTPC_OPTS</v>
          </cell>
          <cell r="D858">
            <v>155</v>
          </cell>
          <cell r="E858">
            <v>312</v>
          </cell>
          <cell r="F858">
            <v>160</v>
          </cell>
          <cell r="G858">
            <v>205.64</v>
          </cell>
        </row>
        <row r="859">
          <cell r="A859" t="str">
            <v>310312-B21</v>
          </cell>
          <cell r="B859" t="str">
            <v>4GB Hard Drive Upgrade- Armada 3500 ALL</v>
          </cell>
          <cell r="C859" t="str">
            <v>PTPC_OPTS</v>
          </cell>
          <cell r="D859">
            <v>490</v>
          </cell>
          <cell r="E859">
            <v>987</v>
          </cell>
          <cell r="F859">
            <v>505</v>
          </cell>
          <cell r="G859">
            <v>144.19</v>
          </cell>
        </row>
        <row r="860">
          <cell r="A860" t="str">
            <v>310313-B21</v>
          </cell>
          <cell r="B860" t="str">
            <v>6GB Hard Drive Upgrade - Armada 3500 ALL</v>
          </cell>
          <cell r="C860" t="str">
            <v>PTPC_OPTS</v>
          </cell>
          <cell r="D860">
            <v>640</v>
          </cell>
          <cell r="E860">
            <v>1289</v>
          </cell>
          <cell r="F860">
            <v>659</v>
          </cell>
          <cell r="G860">
            <v>181.19</v>
          </cell>
        </row>
        <row r="861">
          <cell r="A861" t="str">
            <v>310314-B21</v>
          </cell>
          <cell r="B861" t="str">
            <v>LS-120 Drive-Ar3500 ALL</v>
          </cell>
          <cell r="C861" t="str">
            <v>PTPC_OPTS</v>
          </cell>
          <cell r="D861">
            <v>195</v>
          </cell>
          <cell r="E861">
            <v>393</v>
          </cell>
          <cell r="F861">
            <v>201</v>
          </cell>
          <cell r="G861">
            <v>98.19</v>
          </cell>
        </row>
        <row r="862">
          <cell r="A862" t="str">
            <v>310315-B21</v>
          </cell>
          <cell r="B862" t="str">
            <v>ZIP Drive-Ar3500 ALL</v>
          </cell>
          <cell r="C862" t="str">
            <v>PTPC_OPTS</v>
          </cell>
          <cell r="D862">
            <v>195</v>
          </cell>
          <cell r="E862">
            <v>393</v>
          </cell>
          <cell r="F862">
            <v>201</v>
          </cell>
          <cell r="G862">
            <v>98.19</v>
          </cell>
        </row>
        <row r="863">
          <cell r="A863" t="str">
            <v>310316-B21</v>
          </cell>
          <cell r="B863" t="str">
            <v>BATT Extended Life-Ar3500 ALL</v>
          </cell>
          <cell r="C863" t="str">
            <v>PTPC_OPTS</v>
          </cell>
          <cell r="D863">
            <v>130</v>
          </cell>
          <cell r="E863">
            <v>262</v>
          </cell>
          <cell r="F863">
            <v>134</v>
          </cell>
          <cell r="G863">
            <v>64.28</v>
          </cell>
        </row>
        <row r="864">
          <cell r="A864" t="str">
            <v>310330-021</v>
          </cell>
          <cell r="B864" t="str">
            <v>M3500 ExpUnit DVD EURO</v>
          </cell>
          <cell r="C864" t="str">
            <v>PTPC_OPTS</v>
          </cell>
          <cell r="D864">
            <v>225</v>
          </cell>
          <cell r="E864">
            <v>453</v>
          </cell>
          <cell r="F864">
            <v>232</v>
          </cell>
          <cell r="G864">
            <v>287.64999999999998</v>
          </cell>
        </row>
        <row r="865">
          <cell r="A865" t="str">
            <v>310380-B21</v>
          </cell>
          <cell r="B865" t="str">
            <v>6.4GB Hard Drive Upg-Ar 3500</v>
          </cell>
          <cell r="C865" t="str">
            <v>PTPC_OPTS</v>
          </cell>
          <cell r="D865">
            <v>930</v>
          </cell>
          <cell r="E865">
            <v>1873</v>
          </cell>
          <cell r="F865">
            <v>958</v>
          </cell>
          <cell r="G865">
            <v>185.19</v>
          </cell>
        </row>
        <row r="866">
          <cell r="A866" t="str">
            <v>310381-B21</v>
          </cell>
          <cell r="B866" t="str">
            <v>AC Adapter-Ar3500 ALL</v>
          </cell>
          <cell r="C866" t="str">
            <v>PTPC_OPTS</v>
          </cell>
          <cell r="D866">
            <v>75</v>
          </cell>
          <cell r="E866">
            <v>151</v>
          </cell>
          <cell r="F866">
            <v>77</v>
          </cell>
          <cell r="G866">
            <v>47.23</v>
          </cell>
        </row>
        <row r="867">
          <cell r="A867" t="str">
            <v>314891-B21</v>
          </cell>
          <cell r="B867" t="str">
            <v>SDRAM66 64MB 8n144C2 ALL</v>
          </cell>
          <cell r="C867" t="str">
            <v>PTPC_OPTS</v>
          </cell>
          <cell r="D867">
            <v>150</v>
          </cell>
          <cell r="E867">
            <v>274</v>
          </cell>
          <cell r="F867">
            <v>155</v>
          </cell>
          <cell r="G867">
            <v>73.709999999999994</v>
          </cell>
        </row>
        <row r="868">
          <cell r="A868" t="str">
            <v>315043-B25</v>
          </cell>
          <cell r="B868" t="str">
            <v>8.0GB Hard Drive Upgrade - Ar7800 Carbon ALL</v>
          </cell>
          <cell r="C868" t="str">
            <v>PTPC_OPTS</v>
          </cell>
          <cell r="D868">
            <v>700</v>
          </cell>
          <cell r="E868">
            <v>1545</v>
          </cell>
          <cell r="F868">
            <v>721</v>
          </cell>
          <cell r="G868">
            <v>369.71</v>
          </cell>
        </row>
        <row r="869">
          <cell r="A869" t="str">
            <v>315177-B21</v>
          </cell>
          <cell r="B869" t="str">
            <v>SDRAM 66MHz 128MB Memory Upgrade</v>
          </cell>
          <cell r="C869" t="str">
            <v>PTPC_OPTS</v>
          </cell>
          <cell r="D869">
            <v>310</v>
          </cell>
          <cell r="E869">
            <v>624</v>
          </cell>
          <cell r="F869">
            <v>319</v>
          </cell>
          <cell r="G869">
            <v>154.47</v>
          </cell>
        </row>
        <row r="870">
          <cell r="A870" t="str">
            <v>316237-B21</v>
          </cell>
          <cell r="B870" t="str">
            <v>BATT Li-Ion-Armada 1700 ALL</v>
          </cell>
          <cell r="C870" t="str">
            <v>PTPC_OPTS</v>
          </cell>
          <cell r="D870">
            <v>110</v>
          </cell>
          <cell r="E870">
            <v>222</v>
          </cell>
          <cell r="F870">
            <v>113</v>
          </cell>
          <cell r="G870">
            <v>60.28</v>
          </cell>
        </row>
        <row r="871">
          <cell r="A871" t="str">
            <v>316238-021</v>
          </cell>
          <cell r="B871" t="str">
            <v>PT Convenience Base - Armada 1700</v>
          </cell>
          <cell r="C871" t="str">
            <v>PTPC_OPTS</v>
          </cell>
          <cell r="D871">
            <v>190</v>
          </cell>
          <cell r="E871">
            <v>383</v>
          </cell>
          <cell r="F871">
            <v>196</v>
          </cell>
          <cell r="G871">
            <v>113.69</v>
          </cell>
        </row>
        <row r="872">
          <cell r="A872" t="str">
            <v>316239-021</v>
          </cell>
          <cell r="B872" t="str">
            <v>EN Convenience Base - Armada 1700</v>
          </cell>
          <cell r="C872" t="str">
            <v>PTPC_OPTS</v>
          </cell>
          <cell r="D872">
            <v>270</v>
          </cell>
          <cell r="E872">
            <v>544</v>
          </cell>
          <cell r="F872">
            <v>278</v>
          </cell>
          <cell r="G872">
            <v>142.69</v>
          </cell>
        </row>
        <row r="873">
          <cell r="A873" t="str">
            <v>316246-B21</v>
          </cell>
          <cell r="B873" t="str">
            <v>Monitor Stand-Ar1700 ALL</v>
          </cell>
          <cell r="C873" t="str">
            <v>PTPC_OPTS</v>
          </cell>
          <cell r="D873">
            <v>30</v>
          </cell>
          <cell r="E873">
            <v>60</v>
          </cell>
          <cell r="F873">
            <v>31</v>
          </cell>
          <cell r="G873">
            <v>9.2799999999999994</v>
          </cell>
        </row>
        <row r="874">
          <cell r="A874" t="str">
            <v>316247-B21</v>
          </cell>
          <cell r="B874" t="str">
            <v>HD 4.0GB Upg-AR1500 ALL</v>
          </cell>
          <cell r="C874" t="str">
            <v>PTPC_OPTS</v>
          </cell>
          <cell r="D874">
            <v>480</v>
          </cell>
          <cell r="E874">
            <v>967</v>
          </cell>
          <cell r="F874">
            <v>494</v>
          </cell>
          <cell r="G874">
            <v>204.22</v>
          </cell>
        </row>
        <row r="875">
          <cell r="A875" t="str">
            <v>316248-B21</v>
          </cell>
          <cell r="B875" t="str">
            <v>HD 5.0GB Upg-Armada1700 ALL</v>
          </cell>
          <cell r="C875" t="str">
            <v>PTPC_OPTS</v>
          </cell>
          <cell r="D875">
            <v>550</v>
          </cell>
          <cell r="E875">
            <v>1108</v>
          </cell>
          <cell r="F875">
            <v>567</v>
          </cell>
          <cell r="G875">
            <v>199.19</v>
          </cell>
        </row>
        <row r="876">
          <cell r="A876" t="str">
            <v>316249-B21</v>
          </cell>
          <cell r="B876" t="str">
            <v>MultiBay Adapt-Armada 1700 ALL</v>
          </cell>
          <cell r="C876" t="str">
            <v>PTPC_OPTS</v>
          </cell>
          <cell r="D876">
            <v>25</v>
          </cell>
          <cell r="E876">
            <v>50</v>
          </cell>
          <cell r="F876">
            <v>26</v>
          </cell>
          <cell r="G876">
            <v>4.28</v>
          </cell>
        </row>
        <row r="877">
          <cell r="A877" t="str">
            <v>316257-B21</v>
          </cell>
          <cell r="B877" t="str">
            <v>LS-120 Drive-Armada 1700 ALL</v>
          </cell>
          <cell r="C877" t="str">
            <v>PTPC_OPTS</v>
          </cell>
          <cell r="D877">
            <v>185</v>
          </cell>
          <cell r="E877">
            <v>373</v>
          </cell>
          <cell r="F877">
            <v>191</v>
          </cell>
          <cell r="G877">
            <v>97.28</v>
          </cell>
        </row>
        <row r="878">
          <cell r="A878" t="str">
            <v>316258-B21</v>
          </cell>
          <cell r="B878" t="str">
            <v>DVD Drive Upg-Armada 1700 ALL</v>
          </cell>
          <cell r="C878" t="str">
            <v>PTPC_OPTS</v>
          </cell>
          <cell r="D878">
            <v>390</v>
          </cell>
          <cell r="E878">
            <v>786</v>
          </cell>
          <cell r="F878">
            <v>402</v>
          </cell>
          <cell r="G878">
            <v>139.28</v>
          </cell>
        </row>
        <row r="879">
          <cell r="A879" t="str">
            <v>316311-B21</v>
          </cell>
          <cell r="B879" t="str">
            <v>ZIP Drive - Armada 1700 ALL</v>
          </cell>
          <cell r="C879" t="str">
            <v>PTPC_OPTS</v>
          </cell>
          <cell r="D879">
            <v>185</v>
          </cell>
          <cell r="E879">
            <v>373</v>
          </cell>
          <cell r="F879">
            <v>191</v>
          </cell>
          <cell r="G879">
            <v>98.28</v>
          </cell>
        </row>
        <row r="880">
          <cell r="A880" t="str">
            <v>319660-001</v>
          </cell>
          <cell r="B880" t="str">
            <v>Monitor Stand MiniStation Ar7000 Opal US</v>
          </cell>
          <cell r="C880" t="str">
            <v>PTPC_OPTS</v>
          </cell>
          <cell r="D880">
            <v>40</v>
          </cell>
          <cell r="E880">
            <v>81</v>
          </cell>
          <cell r="F880">
            <v>41</v>
          </cell>
          <cell r="G880">
            <v>18.86</v>
          </cell>
        </row>
        <row r="881">
          <cell r="A881" t="str">
            <v>319660-B25</v>
          </cell>
          <cell r="B881" t="str">
            <v>MiniStnCvrAr7000 Opal ALL</v>
          </cell>
          <cell r="C881" t="str">
            <v>PTPC_OPTS</v>
          </cell>
          <cell r="D881">
            <v>40</v>
          </cell>
          <cell r="E881">
            <v>81</v>
          </cell>
          <cell r="F881">
            <v>41</v>
          </cell>
          <cell r="G881">
            <v>35.43</v>
          </cell>
        </row>
        <row r="882">
          <cell r="A882" t="str">
            <v>327137-A41</v>
          </cell>
          <cell r="B882" t="str">
            <v>ArmadaMiniStatnE-Opl EUROA4</v>
          </cell>
          <cell r="C882" t="str">
            <v>PTPC_OPTS</v>
          </cell>
          <cell r="D882">
            <v>465</v>
          </cell>
          <cell r="E882">
            <v>937</v>
          </cell>
          <cell r="F882">
            <v>479</v>
          </cell>
          <cell r="G882">
            <v>410.27</v>
          </cell>
        </row>
        <row r="883">
          <cell r="A883" t="str">
            <v>327138-A41</v>
          </cell>
          <cell r="B883" t="str">
            <v>ArmadaMiniStn EX-Opal EUROA4</v>
          </cell>
          <cell r="C883" t="str">
            <v>PTPC_OPTS</v>
          </cell>
          <cell r="D883">
            <v>640</v>
          </cell>
          <cell r="E883">
            <v>1289</v>
          </cell>
          <cell r="F883">
            <v>659</v>
          </cell>
          <cell r="G883">
            <v>515.46</v>
          </cell>
        </row>
        <row r="884">
          <cell r="A884" t="str">
            <v>354230-B25</v>
          </cell>
          <cell r="B884" t="str">
            <v>HD 10GB Upg-Ar7400</v>
          </cell>
          <cell r="C884" t="str">
            <v>PTPC_OPTS</v>
          </cell>
          <cell r="D884">
            <v>560</v>
          </cell>
          <cell r="E884">
            <v>1236</v>
          </cell>
          <cell r="F884">
            <v>577</v>
          </cell>
          <cell r="G884">
            <v>283.45</v>
          </cell>
        </row>
        <row r="885">
          <cell r="A885" t="str">
            <v>354231-B25</v>
          </cell>
          <cell r="B885" t="str">
            <v>HD 14GB Upg-Ar7800 ALL</v>
          </cell>
          <cell r="C885" t="str">
            <v>PTPC_OPTS</v>
          </cell>
          <cell r="D885">
            <v>1000</v>
          </cell>
          <cell r="E885">
            <v>2015</v>
          </cell>
          <cell r="F885">
            <v>1030</v>
          </cell>
          <cell r="G885">
            <v>477.41</v>
          </cell>
        </row>
        <row r="886">
          <cell r="A886" t="str">
            <v>358907-B21</v>
          </cell>
          <cell r="B886" t="str">
            <v>Armada 6500 Exp Unit ALL</v>
          </cell>
          <cell r="C886" t="str">
            <v>PTPC_OPTS</v>
          </cell>
          <cell r="D886">
            <v>275</v>
          </cell>
          <cell r="E886">
            <v>554</v>
          </cell>
          <cell r="F886">
            <v>283</v>
          </cell>
          <cell r="G886">
            <v>215.63</v>
          </cell>
        </row>
        <row r="887">
          <cell r="A887" t="str">
            <v>358908-021</v>
          </cell>
          <cell r="B887" t="str">
            <v>ConvBase-Ar6500 EURO</v>
          </cell>
          <cell r="C887" t="str">
            <v>PTPC_OPTS</v>
          </cell>
          <cell r="D887">
            <v>270</v>
          </cell>
          <cell r="E887">
            <v>544</v>
          </cell>
          <cell r="F887">
            <v>278</v>
          </cell>
          <cell r="G887">
            <v>160.63</v>
          </cell>
        </row>
        <row r="888">
          <cell r="A888" t="str">
            <v>358909-021</v>
          </cell>
          <cell r="B888" t="str">
            <v>AC Adapter-Ar6500 EURO</v>
          </cell>
          <cell r="C888" t="str">
            <v>PTPC_OPTS</v>
          </cell>
          <cell r="D888">
            <v>60</v>
          </cell>
          <cell r="E888">
            <v>121</v>
          </cell>
          <cell r="F888">
            <v>62</v>
          </cell>
          <cell r="G888">
            <v>34.020000000000003</v>
          </cell>
        </row>
        <row r="889">
          <cell r="A889" t="str">
            <v>358910-B21</v>
          </cell>
          <cell r="B889" t="str">
            <v>BATT Li-Ion-Ar6500</v>
          </cell>
          <cell r="C889" t="str">
            <v>PTPC_OPTS</v>
          </cell>
          <cell r="D889">
            <v>170</v>
          </cell>
          <cell r="E889">
            <v>342</v>
          </cell>
          <cell r="F889">
            <v>175</v>
          </cell>
          <cell r="G889">
            <v>91.24</v>
          </cell>
        </row>
        <row r="890">
          <cell r="A890" t="str">
            <v>358911-B21</v>
          </cell>
          <cell r="B890" t="str">
            <v>LS-120 Drive-Ar6500 ALL</v>
          </cell>
          <cell r="C890" t="str">
            <v>PTPC_OPTS</v>
          </cell>
          <cell r="D890">
            <v>200</v>
          </cell>
          <cell r="E890">
            <v>403</v>
          </cell>
          <cell r="F890">
            <v>206</v>
          </cell>
          <cell r="G890">
            <v>73.02</v>
          </cell>
        </row>
        <row r="891">
          <cell r="A891" t="str">
            <v>358912-B21</v>
          </cell>
          <cell r="B891" t="str">
            <v>DVD Drive-Ar6500 ALL</v>
          </cell>
          <cell r="C891" t="str">
            <v>PTPC_OPTS</v>
          </cell>
          <cell r="D891">
            <v>390</v>
          </cell>
          <cell r="E891">
            <v>786</v>
          </cell>
          <cell r="F891">
            <v>402</v>
          </cell>
          <cell r="G891">
            <v>170.33</v>
          </cell>
        </row>
        <row r="892">
          <cell r="A892" t="str">
            <v>358914-B21</v>
          </cell>
          <cell r="B892" t="str">
            <v>HD 6.4GB Bay-Ar6500 ALL</v>
          </cell>
          <cell r="C892" t="str">
            <v>PTPC_OPTS</v>
          </cell>
          <cell r="D892">
            <v>640</v>
          </cell>
          <cell r="E892">
            <v>1289</v>
          </cell>
          <cell r="F892">
            <v>659</v>
          </cell>
          <cell r="G892">
            <v>250.33</v>
          </cell>
        </row>
        <row r="893">
          <cell r="A893" t="str">
            <v>358917-B21</v>
          </cell>
          <cell r="B893" t="str">
            <v>ZIP Drive-Ar6500 ALL</v>
          </cell>
          <cell r="C893" t="str">
            <v>PTPC_OPTS</v>
          </cell>
          <cell r="D893">
            <v>220</v>
          </cell>
          <cell r="E893">
            <v>443</v>
          </cell>
          <cell r="F893">
            <v>227</v>
          </cell>
          <cell r="G893">
            <v>127.02</v>
          </cell>
        </row>
        <row r="894">
          <cell r="A894" t="str">
            <v>358918-B21</v>
          </cell>
          <cell r="B894" t="str">
            <v>32MB SDRAM 66MHz-Ar6500 ALL</v>
          </cell>
          <cell r="C894" t="str">
            <v>PTPC_OPTS</v>
          </cell>
          <cell r="D894">
            <v>110</v>
          </cell>
          <cell r="E894">
            <v>222</v>
          </cell>
          <cell r="F894">
            <v>113</v>
          </cell>
          <cell r="G894">
            <v>51</v>
          </cell>
        </row>
        <row r="895">
          <cell r="A895" t="str">
            <v>358919-B21</v>
          </cell>
          <cell r="B895" t="str">
            <v>64MB SDRAM 66MHz-Ar6500 ALL</v>
          </cell>
          <cell r="C895" t="str">
            <v>PTPC_OPTS</v>
          </cell>
          <cell r="D895">
            <v>220</v>
          </cell>
          <cell r="E895">
            <v>443</v>
          </cell>
          <cell r="F895">
            <v>227</v>
          </cell>
          <cell r="G895">
            <v>83.24</v>
          </cell>
        </row>
        <row r="896">
          <cell r="A896" t="str">
            <v>358920-B21</v>
          </cell>
          <cell r="B896" t="str">
            <v>MEM 128MB Upg-Ar6500 ALL</v>
          </cell>
          <cell r="C896" t="str">
            <v>PTPC_OPTS</v>
          </cell>
          <cell r="D896">
            <v>570</v>
          </cell>
          <cell r="E896">
            <v>1148</v>
          </cell>
          <cell r="F896">
            <v>587</v>
          </cell>
          <cell r="G896">
            <v>258.93</v>
          </cell>
        </row>
        <row r="897">
          <cell r="A897" t="str">
            <v>382300-021</v>
          </cell>
          <cell r="B897" t="str">
            <v>ARMADA Port Replicator EM  Port Repl EURO</v>
          </cell>
          <cell r="C897" t="str">
            <v>PTPC_OPTS</v>
          </cell>
          <cell r="D897">
            <v>130</v>
          </cell>
          <cell r="E897">
            <v>262</v>
          </cell>
          <cell r="F897">
            <v>134</v>
          </cell>
          <cell r="G897">
            <v>81.42</v>
          </cell>
        </row>
        <row r="898">
          <cell r="A898" t="str">
            <v>382500-021</v>
          </cell>
          <cell r="B898" t="str">
            <v>ARMADA Convinience Base EM  CnvBase-NoNIC EURO</v>
          </cell>
          <cell r="C898" t="str">
            <v>PTPC_OPTS</v>
          </cell>
          <cell r="D898">
            <v>280</v>
          </cell>
          <cell r="E898">
            <v>564</v>
          </cell>
          <cell r="F898">
            <v>288</v>
          </cell>
          <cell r="G898">
            <v>160.41999999999999</v>
          </cell>
        </row>
        <row r="899">
          <cell r="A899" t="str">
            <v>383500-021</v>
          </cell>
          <cell r="B899" t="str">
            <v>ARMADA Station EM NoNIC w MonStd EURO</v>
          </cell>
          <cell r="C899" t="str">
            <v>PTPC_OPTS</v>
          </cell>
          <cell r="D899">
            <v>600</v>
          </cell>
          <cell r="E899">
            <v>1209</v>
          </cell>
          <cell r="F899">
            <v>618</v>
          </cell>
          <cell r="G899">
            <v>341.57</v>
          </cell>
        </row>
        <row r="900">
          <cell r="A900" t="str">
            <v>386504-B21</v>
          </cell>
          <cell r="B900" t="str">
            <v>Aircraft Power Adapter</v>
          </cell>
          <cell r="C900" t="str">
            <v>PTPC_OPTS</v>
          </cell>
          <cell r="D900">
            <v>50</v>
          </cell>
          <cell r="E900">
            <v>101</v>
          </cell>
          <cell r="F900">
            <v>52</v>
          </cell>
          <cell r="G900">
            <v>23.19</v>
          </cell>
        </row>
        <row r="901">
          <cell r="A901" t="str">
            <v>387602-B21</v>
          </cell>
          <cell r="B901" t="str">
            <v>10GB Hard Drive Bay-Armada 6500 ALL</v>
          </cell>
          <cell r="C901" t="str">
            <v>PTPC_OPTS</v>
          </cell>
          <cell r="D901">
            <v>900</v>
          </cell>
          <cell r="E901">
            <v>1813</v>
          </cell>
          <cell r="F901">
            <v>927</v>
          </cell>
          <cell r="G901">
            <v>492.96</v>
          </cell>
        </row>
        <row r="902">
          <cell r="A902" t="str">
            <v>387937-B25</v>
          </cell>
          <cell r="B902" t="str">
            <v>Battery, MultiBay (Li-Ion Pris. 6 Cell)</v>
          </cell>
          <cell r="C902" t="str">
            <v>PTPC_OPTS</v>
          </cell>
          <cell r="D902">
            <v>240</v>
          </cell>
          <cell r="E902">
            <v>483</v>
          </cell>
          <cell r="F902">
            <v>247</v>
          </cell>
          <cell r="G902">
            <v>80.959999999999994</v>
          </cell>
        </row>
        <row r="903">
          <cell r="A903" t="str">
            <v>388446-B21</v>
          </cell>
          <cell r="B903" t="str">
            <v>HD 10GB Upg-Ar1700 ALL</v>
          </cell>
          <cell r="C903" t="str">
            <v>PTPC_OPTS</v>
          </cell>
          <cell r="D903">
            <v>470</v>
          </cell>
          <cell r="E903">
            <v>1039</v>
          </cell>
          <cell r="F903">
            <v>484</v>
          </cell>
          <cell r="G903">
            <v>220.28</v>
          </cell>
        </row>
        <row r="904">
          <cell r="A904" t="str">
            <v>400311-B21</v>
          </cell>
          <cell r="B904" t="str">
            <v>32 MB 100MHz SDRAM</v>
          </cell>
          <cell r="C904" t="str">
            <v>PTPC_OPTS</v>
          </cell>
          <cell r="D904">
            <v>90</v>
          </cell>
          <cell r="E904">
            <v>190</v>
          </cell>
          <cell r="F904">
            <v>93</v>
          </cell>
          <cell r="G904">
            <v>49.82</v>
          </cell>
        </row>
        <row r="905">
          <cell r="A905" t="str">
            <v>400312-B21</v>
          </cell>
          <cell r="B905" t="str">
            <v>64 MB 100MHz SDRAM</v>
          </cell>
          <cell r="C905" t="str">
            <v>PTPC_OPTS</v>
          </cell>
          <cell r="D905">
            <v>170</v>
          </cell>
          <cell r="E905">
            <v>376</v>
          </cell>
          <cell r="F905">
            <v>175</v>
          </cell>
          <cell r="G905">
            <v>73.709999999999994</v>
          </cell>
        </row>
        <row r="906">
          <cell r="A906" t="str">
            <v>400313-B21</v>
          </cell>
          <cell r="B906" t="str">
            <v>128 MB 100MHz SDRAM</v>
          </cell>
          <cell r="C906" t="str">
            <v>PTPC_OPTS</v>
          </cell>
          <cell r="D906">
            <v>315</v>
          </cell>
          <cell r="E906">
            <v>664</v>
          </cell>
          <cell r="F906">
            <v>324</v>
          </cell>
          <cell r="G906">
            <v>154.76</v>
          </cell>
        </row>
        <row r="907">
          <cell r="A907" t="str">
            <v>401043-B25</v>
          </cell>
          <cell r="B907" t="str">
            <v>Auto Power Adapter/Charger</v>
          </cell>
          <cell r="C907" t="str">
            <v>PTPC_OPTS</v>
          </cell>
          <cell r="D907">
            <v>60</v>
          </cell>
          <cell r="E907">
            <v>121</v>
          </cell>
          <cell r="F907">
            <v>62</v>
          </cell>
          <cell r="G907">
            <v>36.81</v>
          </cell>
        </row>
        <row r="908">
          <cell r="A908" t="str">
            <v>401366-B21</v>
          </cell>
          <cell r="B908" t="str">
            <v>CPQ PROF NYLON CASE ALL</v>
          </cell>
          <cell r="C908" t="str">
            <v>PTPC_OPTS</v>
          </cell>
          <cell r="D908">
            <v>115</v>
          </cell>
          <cell r="E908">
            <v>231</v>
          </cell>
          <cell r="F908">
            <v>118</v>
          </cell>
          <cell r="G908">
            <v>68.16</v>
          </cell>
        </row>
        <row r="909">
          <cell r="A909" t="str">
            <v>401367-B21</v>
          </cell>
          <cell r="B909" t="str">
            <v>CPQ PROF LEATHER CASE ALL</v>
          </cell>
          <cell r="C909" t="str">
            <v>PTPC_OPTS</v>
          </cell>
          <cell r="D909">
            <v>210</v>
          </cell>
          <cell r="E909">
            <v>422</v>
          </cell>
          <cell r="F909">
            <v>216</v>
          </cell>
          <cell r="G909">
            <v>125.16</v>
          </cell>
        </row>
        <row r="910">
          <cell r="A910" t="str">
            <v>401883-B21</v>
          </cell>
          <cell r="B910" t="str">
            <v>AC Adapter-Ar1500c</v>
          </cell>
          <cell r="C910" t="str">
            <v>PTPC_OPTS</v>
          </cell>
          <cell r="D910">
            <v>50</v>
          </cell>
          <cell r="E910">
            <v>101</v>
          </cell>
          <cell r="F910">
            <v>52</v>
          </cell>
          <cell r="G910">
            <v>22.28</v>
          </cell>
        </row>
        <row r="911">
          <cell r="A911" t="str">
            <v>401885-B21</v>
          </cell>
          <cell r="B911" t="str">
            <v>DVD Upg-Ar1500c</v>
          </cell>
          <cell r="C911" t="str">
            <v>PTPC_OPTS</v>
          </cell>
          <cell r="D911">
            <v>390</v>
          </cell>
          <cell r="E911">
            <v>786</v>
          </cell>
          <cell r="F911">
            <v>402</v>
          </cell>
          <cell r="G911">
            <v>139.02000000000001</v>
          </cell>
        </row>
        <row r="912">
          <cell r="A912" t="str">
            <v>401965-B21</v>
          </cell>
          <cell r="B912" t="str">
            <v>HD10GB CPU UPG-Ar3500 ALL</v>
          </cell>
          <cell r="C912" t="str">
            <v>PTPC_OPTS</v>
          </cell>
          <cell r="D912">
            <v>900</v>
          </cell>
          <cell r="E912">
            <v>1813</v>
          </cell>
          <cell r="F912">
            <v>927</v>
          </cell>
          <cell r="G912">
            <v>220.24</v>
          </cell>
        </row>
        <row r="913">
          <cell r="A913" t="str">
            <v>139114-022</v>
          </cell>
          <cell r="B913" t="str">
            <v>M700 P3500 14TFT 12 DVD 64 W58 EURO</v>
          </cell>
          <cell r="C913" t="str">
            <v>PTPC_UNITS</v>
          </cell>
          <cell r="D913">
            <v>2634</v>
          </cell>
          <cell r="E913">
            <v>5814</v>
          </cell>
          <cell r="F913">
            <v>2713</v>
          </cell>
          <cell r="G913">
            <v>1868.29</v>
          </cell>
        </row>
        <row r="914">
          <cell r="A914" t="str">
            <v>139114-026</v>
          </cell>
          <cell r="B914" t="str">
            <v>M700 P3500 14TFT 12 DVD 64 N4 EURO</v>
          </cell>
          <cell r="C914" t="str">
            <v>PTPC_UNITS</v>
          </cell>
          <cell r="D914">
            <v>2700</v>
          </cell>
          <cell r="E914">
            <v>5961</v>
          </cell>
          <cell r="F914">
            <v>2781</v>
          </cell>
          <cell r="G914">
            <v>1915.29</v>
          </cell>
        </row>
        <row r="915">
          <cell r="A915" t="str">
            <v>139114-BP2</v>
          </cell>
          <cell r="B915" t="str">
            <v>M700 P3500 14TFT 12 DVD 64 W58 BDG3</v>
          </cell>
          <cell r="C915" t="str">
            <v>PTPC_UNITS</v>
          </cell>
          <cell r="D915">
            <v>2634</v>
          </cell>
          <cell r="E915">
            <v>5814</v>
          </cell>
          <cell r="F915">
            <v>2713</v>
          </cell>
          <cell r="G915">
            <v>1868.29</v>
          </cell>
        </row>
        <row r="916">
          <cell r="A916" t="str">
            <v>139114-BP6</v>
          </cell>
          <cell r="B916" t="str">
            <v>M700 P3500 14TFT 12 DVD 64 N4 BDG3</v>
          </cell>
          <cell r="C916" t="str">
            <v>PTPC_UNITS</v>
          </cell>
          <cell r="D916">
            <v>2700</v>
          </cell>
          <cell r="E916">
            <v>5961</v>
          </cell>
          <cell r="F916">
            <v>2781</v>
          </cell>
          <cell r="G916">
            <v>1915.29</v>
          </cell>
        </row>
        <row r="917">
          <cell r="A917" t="str">
            <v>140148-021</v>
          </cell>
          <cell r="B917" t="str">
            <v>E700 P3500 15TFT 18 DVD 128 N4 EURO</v>
          </cell>
          <cell r="C917" t="str">
            <v>PTPC_UNITS</v>
          </cell>
          <cell r="D917">
            <v>3408</v>
          </cell>
          <cell r="E917">
            <v>7817</v>
          </cell>
          <cell r="F917">
            <v>3510</v>
          </cell>
          <cell r="G917">
            <v>2171.9699999999998</v>
          </cell>
        </row>
        <row r="918">
          <cell r="A918" t="str">
            <v>140199-021</v>
          </cell>
          <cell r="B918" t="str">
            <v>E700 P3500 15TFT 18 DVD 128 58 EURO</v>
          </cell>
          <cell r="C918" t="str">
            <v>PTPC_UNITS</v>
          </cell>
          <cell r="D918">
            <v>3334</v>
          </cell>
          <cell r="E918">
            <v>7647</v>
          </cell>
          <cell r="F918">
            <v>3434</v>
          </cell>
          <cell r="G918">
            <v>2124.9699999999998</v>
          </cell>
        </row>
        <row r="919">
          <cell r="A919" t="str">
            <v>161602-021</v>
          </cell>
          <cell r="B919" t="str">
            <v>E500 P3500 12TFT 6 CD 64 W58 EURO</v>
          </cell>
          <cell r="C919" t="str">
            <v>PTPC_UNITS</v>
          </cell>
          <cell r="D919">
            <v>1830</v>
          </cell>
          <cell r="E919">
            <v>4039</v>
          </cell>
          <cell r="F919">
            <v>1884</v>
          </cell>
          <cell r="G919">
            <v>1405.3</v>
          </cell>
        </row>
        <row r="920">
          <cell r="A920" t="str">
            <v>161602-026</v>
          </cell>
          <cell r="B920" t="str">
            <v>E500 P3500 T2S 6CD 64 N4 EURO</v>
          </cell>
          <cell r="C920" t="str">
            <v>PTPC_UNITS</v>
          </cell>
          <cell r="D920">
            <v>1911</v>
          </cell>
          <cell r="E920">
            <v>4020</v>
          </cell>
          <cell r="F920">
            <v>1968</v>
          </cell>
          <cell r="G920">
            <v>1452.3</v>
          </cell>
        </row>
        <row r="921">
          <cell r="A921" t="str">
            <v>161603-D41</v>
          </cell>
          <cell r="B921" t="str">
            <v>E500 P3500 12TFT 6 CD 56k 64 W58 P/G/I</v>
          </cell>
          <cell r="C921" t="str">
            <v>PTPC_UNITS</v>
          </cell>
          <cell r="D921">
            <v>1855</v>
          </cell>
          <cell r="E921">
            <v>4096</v>
          </cell>
          <cell r="F921">
            <v>1911</v>
          </cell>
          <cell r="G921">
            <v>1425.3</v>
          </cell>
        </row>
        <row r="922">
          <cell r="A922" t="str">
            <v>161603-D46</v>
          </cell>
          <cell r="B922" t="str">
            <v>E500 P3500 12TFT 6 CD 56k 64 N4 P/G/I</v>
          </cell>
          <cell r="C922" t="str">
            <v>PTPC_UNITS</v>
          </cell>
          <cell r="D922">
            <v>1916</v>
          </cell>
          <cell r="E922">
            <v>4229</v>
          </cell>
          <cell r="F922">
            <v>1973</v>
          </cell>
          <cell r="G922">
            <v>1472.3</v>
          </cell>
        </row>
        <row r="923">
          <cell r="A923" t="str">
            <v>161604-021</v>
          </cell>
          <cell r="B923" t="str">
            <v>E500 P3500 13TFT 6 CD 64 W58 EURO</v>
          </cell>
          <cell r="C923" t="str">
            <v>PTPC_UNITS</v>
          </cell>
          <cell r="D923">
            <v>1909</v>
          </cell>
          <cell r="E923">
            <v>4297</v>
          </cell>
          <cell r="F923">
            <v>1967</v>
          </cell>
          <cell r="G923">
            <v>1460.3</v>
          </cell>
        </row>
        <row r="924">
          <cell r="A924" t="str">
            <v>161606-021</v>
          </cell>
          <cell r="B924" t="str">
            <v>E500 P3600 14TFT 12 CD 64 W58 EURO</v>
          </cell>
          <cell r="C924" t="str">
            <v>PTPC_UNITS</v>
          </cell>
          <cell r="D924">
            <v>2099</v>
          </cell>
          <cell r="E924">
            <v>4815</v>
          </cell>
          <cell r="F924">
            <v>2162</v>
          </cell>
          <cell r="G924">
            <v>1605.3</v>
          </cell>
        </row>
        <row r="925">
          <cell r="A925" t="str">
            <v>161606-026</v>
          </cell>
          <cell r="B925" t="str">
            <v>E500 P3600 14TFT 12 CD 64 N4 EURO</v>
          </cell>
          <cell r="C925" t="str">
            <v>PTPC_UNITS</v>
          </cell>
          <cell r="D925">
            <v>2160</v>
          </cell>
          <cell r="E925">
            <v>4954</v>
          </cell>
          <cell r="F925">
            <v>2225</v>
          </cell>
          <cell r="G925">
            <v>1652</v>
          </cell>
        </row>
        <row r="926">
          <cell r="A926" t="str">
            <v>161608-021</v>
          </cell>
          <cell r="B926" t="str">
            <v>E500 P3650 14TFT 12 DVD 64 W58 EURO</v>
          </cell>
          <cell r="C926" t="str">
            <v>PTPC_UNITS</v>
          </cell>
          <cell r="D926">
            <v>2292</v>
          </cell>
          <cell r="E926">
            <v>5257</v>
          </cell>
          <cell r="F926">
            <v>2361</v>
          </cell>
          <cell r="G926">
            <v>1753.3</v>
          </cell>
        </row>
        <row r="927">
          <cell r="A927" t="str">
            <v>163299-212</v>
          </cell>
          <cell r="B927" t="str">
            <v>V300 C466 13DSTN 6 CD 56k 32 W58 HUNG</v>
          </cell>
          <cell r="C927" t="str">
            <v>PTPC_UNITS</v>
          </cell>
          <cell r="D927">
            <v>1452</v>
          </cell>
          <cell r="E927">
            <v>3206</v>
          </cell>
          <cell r="F927">
            <v>1496</v>
          </cell>
          <cell r="G927">
            <v>1147.47</v>
          </cell>
        </row>
        <row r="928">
          <cell r="A928" t="str">
            <v>163299-D42</v>
          </cell>
          <cell r="B928" t="str">
            <v>V300 C466 13DSTN 6 CD 56k 32 W58 P/G/I</v>
          </cell>
          <cell r="C928" t="str">
            <v>PTPC_UNITS</v>
          </cell>
          <cell r="D928">
            <v>1452</v>
          </cell>
          <cell r="E928">
            <v>3206</v>
          </cell>
          <cell r="F928">
            <v>1496</v>
          </cell>
          <cell r="G928">
            <v>1147.47</v>
          </cell>
        </row>
        <row r="929">
          <cell r="A929" t="str">
            <v>163305-022</v>
          </cell>
          <cell r="B929" t="str">
            <v>V300 C466 12TFT 6 CD 64 W58 EURO</v>
          </cell>
          <cell r="C929" t="str">
            <v>PTPC_UNITS</v>
          </cell>
          <cell r="D929">
            <v>1626</v>
          </cell>
          <cell r="E929">
            <v>3589</v>
          </cell>
          <cell r="F929">
            <v>1675</v>
          </cell>
          <cell r="G929">
            <v>1287.47</v>
          </cell>
        </row>
        <row r="930">
          <cell r="A930" t="str">
            <v>163306-D42</v>
          </cell>
          <cell r="B930" t="str">
            <v>V300 C466 12TFT 6 CD 56k 64 W58 P/G/I</v>
          </cell>
          <cell r="C930" t="str">
            <v>PTPC_UNITS</v>
          </cell>
          <cell r="D930">
            <v>1651</v>
          </cell>
          <cell r="E930">
            <v>3646</v>
          </cell>
          <cell r="F930">
            <v>1701</v>
          </cell>
          <cell r="G930">
            <v>1306.47</v>
          </cell>
        </row>
        <row r="931">
          <cell r="A931" t="str">
            <v>163308-022</v>
          </cell>
          <cell r="B931" t="str">
            <v>V300 C500 14TFT 6 CD 64 W58 EURO</v>
          </cell>
          <cell r="C931" t="str">
            <v>PTPC_UNITS</v>
          </cell>
          <cell r="D931">
            <v>1855</v>
          </cell>
          <cell r="E931">
            <v>4096</v>
          </cell>
          <cell r="F931">
            <v>1911</v>
          </cell>
          <cell r="G931">
            <v>1450.47</v>
          </cell>
        </row>
        <row r="932">
          <cell r="A932" t="str">
            <v>163309-212</v>
          </cell>
          <cell r="B932" t="str">
            <v>V300 C500 14TFT 6 CD 56k 64 W58 HUNG</v>
          </cell>
          <cell r="C932" t="str">
            <v>PTPC_UNITS</v>
          </cell>
          <cell r="D932">
            <v>1880</v>
          </cell>
          <cell r="E932">
            <v>4150</v>
          </cell>
          <cell r="F932">
            <v>1936</v>
          </cell>
          <cell r="G932">
            <v>1470.47</v>
          </cell>
        </row>
        <row r="933">
          <cell r="A933" t="str">
            <v>163309-D42</v>
          </cell>
          <cell r="B933" t="str">
            <v>V300 C500 14TFT 6 CD 56k 64 W58 P/G/I</v>
          </cell>
          <cell r="C933" t="str">
            <v>PTPC_UNITS</v>
          </cell>
          <cell r="D933">
            <v>1880</v>
          </cell>
          <cell r="E933">
            <v>4150</v>
          </cell>
          <cell r="F933">
            <v>1936</v>
          </cell>
          <cell r="G933">
            <v>1470.47</v>
          </cell>
        </row>
        <row r="934">
          <cell r="A934" t="str">
            <v>164763-B98</v>
          </cell>
          <cell r="B934" t="str">
            <v>E500 P3600 14TFT 12 CD 56k/10/100 64 W2000/N4 NL_2</v>
          </cell>
          <cell r="C934" t="str">
            <v>PTPC_UNITS</v>
          </cell>
          <cell r="D934">
            <v>2176</v>
          </cell>
          <cell r="E934">
            <v>4991</v>
          </cell>
          <cell r="F934">
            <v>2241</v>
          </cell>
          <cell r="G934">
            <v>1700</v>
          </cell>
        </row>
        <row r="935">
          <cell r="A935" t="str">
            <v>164763-D41</v>
          </cell>
          <cell r="B935" t="str">
            <v>E500 P3600 14TFT 12 CD 56k/10/100 64 W58 P/G/I</v>
          </cell>
          <cell r="C935" t="str">
            <v>PTPC_UNITS</v>
          </cell>
          <cell r="D935">
            <v>2162</v>
          </cell>
          <cell r="E935">
            <v>4960</v>
          </cell>
          <cell r="F935">
            <v>2227</v>
          </cell>
          <cell r="G935">
            <v>1653.3</v>
          </cell>
        </row>
        <row r="936">
          <cell r="A936" t="str">
            <v>164763-D46</v>
          </cell>
          <cell r="B936" t="str">
            <v>E500 P3600 14TFT 12 CD 56k/10/100 64 N4 P/G/I</v>
          </cell>
          <cell r="C936" t="str">
            <v>PTPC_UNITS</v>
          </cell>
          <cell r="D936">
            <v>2176</v>
          </cell>
          <cell r="E936">
            <v>4991</v>
          </cell>
          <cell r="F936">
            <v>2241</v>
          </cell>
          <cell r="G936">
            <v>1664.3</v>
          </cell>
        </row>
        <row r="937">
          <cell r="A937" t="str">
            <v>164763-D48</v>
          </cell>
          <cell r="B937" t="str">
            <v>E500 P3600 14TFT 12 CD 56k/10/100 64 N4/W2000 P/G/I</v>
          </cell>
          <cell r="C937" t="str">
            <v>PTPC_UNITS</v>
          </cell>
          <cell r="D937">
            <v>2317</v>
          </cell>
          <cell r="E937">
            <v>5114</v>
          </cell>
          <cell r="F937">
            <v>2386</v>
          </cell>
          <cell r="G937">
            <v>1664.3</v>
          </cell>
        </row>
        <row r="938">
          <cell r="A938" t="str">
            <v>164764-211</v>
          </cell>
          <cell r="B938" t="str">
            <v>E500 P3650 14TFT 12 DVD 56k/10/100 64 W58 HUNG</v>
          </cell>
          <cell r="C938" t="str">
            <v>PTPC_UNITS</v>
          </cell>
          <cell r="D938">
            <v>2325</v>
          </cell>
          <cell r="E938">
            <v>5334</v>
          </cell>
          <cell r="F938">
            <v>2395</v>
          </cell>
          <cell r="G938">
            <v>1778.3</v>
          </cell>
        </row>
        <row r="939">
          <cell r="A939" t="str">
            <v>164764-B98</v>
          </cell>
          <cell r="B939" t="str">
            <v>E500 P3650 14TFT 12 DVD 56k/10/100 64 W2000/N4 NL_2</v>
          </cell>
          <cell r="C939" t="str">
            <v>PTPC_UNITS</v>
          </cell>
          <cell r="D939">
            <v>2387</v>
          </cell>
          <cell r="E939">
            <v>5476</v>
          </cell>
          <cell r="F939">
            <v>2459</v>
          </cell>
          <cell r="G939">
            <v>1825</v>
          </cell>
        </row>
        <row r="940">
          <cell r="A940" t="str">
            <v>164764-D41</v>
          </cell>
          <cell r="B940" t="str">
            <v>E500 P3650 14TFT 12 DVD 56k/10/100 64 W58 P/G/I</v>
          </cell>
          <cell r="C940" t="str">
            <v>PTPC_UNITS</v>
          </cell>
          <cell r="D940">
            <v>2325</v>
          </cell>
          <cell r="E940">
            <v>5334</v>
          </cell>
          <cell r="F940">
            <v>2395</v>
          </cell>
          <cell r="G940">
            <v>1778.3</v>
          </cell>
        </row>
        <row r="941">
          <cell r="A941" t="str">
            <v>164764-D46</v>
          </cell>
          <cell r="B941" t="str">
            <v>E500 P3650 14TFT 12 DVD 56k/10/100 64 N4 P/G/I</v>
          </cell>
          <cell r="C941" t="str">
            <v>PTPC_UNITS</v>
          </cell>
          <cell r="D941">
            <v>2387</v>
          </cell>
          <cell r="E941">
            <v>5476</v>
          </cell>
          <cell r="F941">
            <v>2459</v>
          </cell>
          <cell r="G941">
            <v>1825.3</v>
          </cell>
        </row>
        <row r="942">
          <cell r="A942" t="str">
            <v>164764-D48</v>
          </cell>
          <cell r="B942" t="str">
            <v>E500 P3650 14TFT 12 DVD 56k/10/100 64 N4/W2000 P/G/I</v>
          </cell>
          <cell r="C942" t="str">
            <v>PTPC_UNITS</v>
          </cell>
          <cell r="D942">
            <v>2532</v>
          </cell>
          <cell r="E942">
            <v>5590</v>
          </cell>
          <cell r="F942">
            <v>2608</v>
          </cell>
          <cell r="G942">
            <v>1825.3</v>
          </cell>
        </row>
        <row r="943">
          <cell r="A943" t="str">
            <v>165288-B98</v>
          </cell>
          <cell r="B943" t="str">
            <v>M300 P3500 11TFT 12 56k/10/100 64 W2000/N4 NL_2</v>
          </cell>
          <cell r="C943" t="str">
            <v>PTPC_UNITS</v>
          </cell>
          <cell r="D943">
            <v>2127</v>
          </cell>
          <cell r="E943">
            <v>4695</v>
          </cell>
          <cell r="F943">
            <v>2190</v>
          </cell>
          <cell r="G943">
            <v>1553</v>
          </cell>
        </row>
        <row r="944">
          <cell r="A944" t="str">
            <v>165288-D42</v>
          </cell>
          <cell r="B944" t="str">
            <v>M300 P3500 11TFT 12 56k/10/100 64 W58 P/G/I</v>
          </cell>
          <cell r="C944" t="str">
            <v>PTPC_UNITS</v>
          </cell>
          <cell r="D944">
            <v>2091</v>
          </cell>
          <cell r="E944">
            <v>4616</v>
          </cell>
          <cell r="F944">
            <v>2153</v>
          </cell>
          <cell r="G944">
            <v>1505.51</v>
          </cell>
        </row>
        <row r="945">
          <cell r="A945" t="str">
            <v>165288-D46</v>
          </cell>
          <cell r="B945" t="str">
            <v>M300 P3500 11TFT 12 56k/10/100 64 N4 P/G/I</v>
          </cell>
          <cell r="C945" t="str">
            <v>PTPC_UNITS</v>
          </cell>
          <cell r="D945">
            <v>2127</v>
          </cell>
          <cell r="E945">
            <v>4695</v>
          </cell>
          <cell r="F945">
            <v>2190</v>
          </cell>
          <cell r="G945">
            <v>1552.51</v>
          </cell>
        </row>
        <row r="946">
          <cell r="A946" t="str">
            <v>165288-D48</v>
          </cell>
          <cell r="B946" t="str">
            <v>M300 P3500 11TFT 12 56k/10/100 64 N4/W2000 P/G/I</v>
          </cell>
          <cell r="C946" t="str">
            <v>PTPC_UNITS</v>
          </cell>
          <cell r="D946">
            <v>2127</v>
          </cell>
          <cell r="E946">
            <v>4695</v>
          </cell>
          <cell r="F946">
            <v>2190</v>
          </cell>
          <cell r="G946">
            <v>1552.51</v>
          </cell>
        </row>
        <row r="947">
          <cell r="A947" t="str">
            <v>174519-D41</v>
          </cell>
          <cell r="B947" t="str">
            <v>E500 P3700 15TFT 12 DVD 56k/10/100 64 W58 P/G/I</v>
          </cell>
          <cell r="C947" t="str">
            <v>PTPC_UNITS</v>
          </cell>
          <cell r="D947">
            <v>2806</v>
          </cell>
          <cell r="E947">
            <v>6195</v>
          </cell>
          <cell r="F947">
            <v>2890</v>
          </cell>
          <cell r="G947">
            <v>1978.3</v>
          </cell>
        </row>
        <row r="948">
          <cell r="A948" t="str">
            <v>174519-D48</v>
          </cell>
          <cell r="B948" t="str">
            <v>E500 P3700 15TFT 12 DVD 56k/10/100 64 N4/W2000 P/G/I</v>
          </cell>
          <cell r="C948" t="str">
            <v>PTPC_UNITS</v>
          </cell>
          <cell r="D948">
            <v>2854</v>
          </cell>
          <cell r="E948">
            <v>6300</v>
          </cell>
          <cell r="F948">
            <v>2939</v>
          </cell>
          <cell r="G948">
            <v>2010.3</v>
          </cell>
        </row>
        <row r="949">
          <cell r="A949" t="str">
            <v>174519-B98</v>
          </cell>
          <cell r="B949" t="str">
            <v>E500 P3700 15TFT 12 DVD 56k/10/100 64 N4/W2000 NL</v>
          </cell>
          <cell r="C949" t="str">
            <v>PTPC_UNITS</v>
          </cell>
          <cell r="D949">
            <v>2854</v>
          </cell>
          <cell r="E949">
            <v>6300</v>
          </cell>
          <cell r="F949">
            <v>2939</v>
          </cell>
          <cell r="G949">
            <v>2010</v>
          </cell>
        </row>
        <row r="950">
          <cell r="A950" t="str">
            <v>174626-021</v>
          </cell>
          <cell r="B950" t="str">
            <v>MP 1400 Projector</v>
          </cell>
          <cell r="C950" t="str">
            <v>PTPC_UNITS</v>
          </cell>
          <cell r="D950">
            <v>2870</v>
          </cell>
          <cell r="E950">
            <v>6583</v>
          </cell>
          <cell r="F950">
            <v>2956</v>
          </cell>
          <cell r="G950">
            <v>1978</v>
          </cell>
        </row>
        <row r="951">
          <cell r="A951" t="str">
            <v>175843-024</v>
          </cell>
          <cell r="B951" t="str">
            <v>Notebook100 AMD475/32/12HPA/5/56k/2/WD EURO</v>
          </cell>
          <cell r="C951" t="str">
            <v>PTPC_UNITS</v>
          </cell>
          <cell r="D951">
            <v>1039</v>
          </cell>
          <cell r="E951">
            <v>2316</v>
          </cell>
          <cell r="F951">
            <v>1070</v>
          </cell>
          <cell r="G951">
            <v>871.66</v>
          </cell>
        </row>
        <row r="952">
          <cell r="A952" t="str">
            <v>175843-BP4</v>
          </cell>
          <cell r="B952" t="str">
            <v>Notebook100 AMD475/32/12HPA/5/56k/2/WD BDG3</v>
          </cell>
          <cell r="C952" t="str">
            <v>PTPC_UNITS</v>
          </cell>
          <cell r="D952">
            <v>1039</v>
          </cell>
          <cell r="E952">
            <v>2316</v>
          </cell>
          <cell r="F952">
            <v>1070</v>
          </cell>
          <cell r="G952">
            <v>873.66</v>
          </cell>
        </row>
        <row r="953">
          <cell r="A953" t="str">
            <v>175844-024</v>
          </cell>
          <cell r="B953" t="str">
            <v>Notebook100 AMD475/64/12TFT/5/56k/WD EURO</v>
          </cell>
          <cell r="C953" t="str">
            <v>PTPC_UNITS</v>
          </cell>
          <cell r="D953">
            <v>1291</v>
          </cell>
          <cell r="E953">
            <v>2892</v>
          </cell>
          <cell r="F953">
            <v>1330</v>
          </cell>
          <cell r="G953">
            <v>1082.6600000000001</v>
          </cell>
        </row>
        <row r="954">
          <cell r="A954" t="str">
            <v>175844-BP4</v>
          </cell>
          <cell r="B954" t="str">
            <v>Notebook100 AMD475/64/12TFT/5/56k/WD BDG3</v>
          </cell>
          <cell r="C954" t="str">
            <v>PTPC_UNITS</v>
          </cell>
          <cell r="D954">
            <v>1291</v>
          </cell>
          <cell r="E954">
            <v>2892</v>
          </cell>
          <cell r="F954">
            <v>1330</v>
          </cell>
          <cell r="G954">
            <v>1085.6600000000001</v>
          </cell>
        </row>
        <row r="955">
          <cell r="A955" t="str">
            <v>180226-021</v>
          </cell>
          <cell r="B955" t="str">
            <v>MP 1800 Projector</v>
          </cell>
          <cell r="C955" t="str">
            <v>PTPC_UNITS</v>
          </cell>
          <cell r="D955">
            <v>4305</v>
          </cell>
          <cell r="E955">
            <v>9875</v>
          </cell>
          <cell r="F955">
            <v>4434</v>
          </cell>
          <cell r="G955">
            <v>2811</v>
          </cell>
        </row>
        <row r="956">
          <cell r="A956" t="str">
            <v>187427-021</v>
          </cell>
          <cell r="B956" t="str">
            <v>E500 P3500 14TFT 12 CD 64 W58 EURO</v>
          </cell>
          <cell r="C956" t="str">
            <v>PTPC_UNITS</v>
          </cell>
          <cell r="D956">
            <v>2075</v>
          </cell>
          <cell r="E956">
            <v>4582</v>
          </cell>
          <cell r="F956">
            <v>2138</v>
          </cell>
          <cell r="G956">
            <v>1601.3</v>
          </cell>
        </row>
        <row r="957">
          <cell r="A957" t="str">
            <v>187427-026</v>
          </cell>
          <cell r="B957" t="str">
            <v>Armada E500 P3/500 14.1 TFT/XGA 12G CD 64M NT4.00 EURO</v>
          </cell>
          <cell r="C957" t="str">
            <v>PTPC_UNITS</v>
          </cell>
          <cell r="D957">
            <v>2400</v>
          </cell>
          <cell r="E957">
            <v>5298</v>
          </cell>
          <cell r="F957">
            <v>2472</v>
          </cell>
          <cell r="G957">
            <v>1648.3</v>
          </cell>
        </row>
        <row r="958">
          <cell r="A958" t="str">
            <v>187427-028</v>
          </cell>
          <cell r="B958" t="str">
            <v>Armada E500 P3/500 14.1 TFT/XGA 12G CD 64M NT4/W2K EURO</v>
          </cell>
          <cell r="C958" t="str">
            <v>PTPC_UNITS</v>
          </cell>
          <cell r="D958">
            <v>2400</v>
          </cell>
          <cell r="E958">
            <v>5298</v>
          </cell>
          <cell r="F958">
            <v>2472</v>
          </cell>
          <cell r="G958">
            <v>1648.3</v>
          </cell>
        </row>
        <row r="959">
          <cell r="A959" t="str">
            <v>187428-211</v>
          </cell>
          <cell r="B959" t="str">
            <v>Armada E500 P3/500 14.1 TFT/XGA 12G CD/MDM 64M 95/988 HUNG</v>
          </cell>
          <cell r="C959" t="str">
            <v>PTPC_UNITS</v>
          </cell>
          <cell r="D959">
            <v>2350</v>
          </cell>
          <cell r="E959">
            <v>5189</v>
          </cell>
          <cell r="F959">
            <v>2421</v>
          </cell>
          <cell r="G959">
            <v>1621.3</v>
          </cell>
        </row>
        <row r="960">
          <cell r="A960" t="str">
            <v>187428-216</v>
          </cell>
          <cell r="B960" t="str">
            <v>Armada E500 P3/500 14.1 TFT/XGA 12G CD/MDM 64M NT4.0 HUNG</v>
          </cell>
          <cell r="C960" t="str">
            <v>PTPC_UNITS</v>
          </cell>
          <cell r="D960">
            <v>2450</v>
          </cell>
          <cell r="E960">
            <v>5410</v>
          </cell>
          <cell r="F960">
            <v>2524</v>
          </cell>
          <cell r="G960">
            <v>1668.3</v>
          </cell>
        </row>
        <row r="961">
          <cell r="A961" t="str">
            <v>187428-218</v>
          </cell>
          <cell r="B961" t="str">
            <v>Armada E500 P3/500 14.1 TFT/XGA 12G CD/MDM 64M NT4/W2K HUNG</v>
          </cell>
          <cell r="C961" t="str">
            <v>PTPC_UNITS</v>
          </cell>
          <cell r="D961">
            <v>2450</v>
          </cell>
          <cell r="E961">
            <v>5410</v>
          </cell>
          <cell r="F961">
            <v>2524</v>
          </cell>
          <cell r="G961">
            <v>1668.3</v>
          </cell>
        </row>
        <row r="962">
          <cell r="A962" t="str">
            <v>187428-D41</v>
          </cell>
          <cell r="B962" t="str">
            <v>E500 P3500 14TFT 12 CD 56k 64 W58 P/G/I</v>
          </cell>
          <cell r="C962" t="str">
            <v>PTPC_UNITS</v>
          </cell>
          <cell r="D962">
            <v>2101</v>
          </cell>
          <cell r="E962">
            <v>4638</v>
          </cell>
          <cell r="F962">
            <v>2164</v>
          </cell>
          <cell r="G962">
            <v>1621.3</v>
          </cell>
        </row>
        <row r="963">
          <cell r="A963" t="str">
            <v>187428-D46</v>
          </cell>
          <cell r="B963" t="str">
            <v>Armada E500 P3/500 14.1 TFT/XGA 12G CD/MDM 64M NT4.0 P/G/I</v>
          </cell>
          <cell r="C963" t="str">
            <v>PTPC_UNITS</v>
          </cell>
          <cell r="D963">
            <v>2450</v>
          </cell>
          <cell r="E963">
            <v>5410</v>
          </cell>
          <cell r="F963">
            <v>2524</v>
          </cell>
          <cell r="G963">
            <v>1668.3</v>
          </cell>
        </row>
        <row r="964">
          <cell r="A964" t="str">
            <v>187428-D48</v>
          </cell>
          <cell r="B964" t="str">
            <v>Armada E500 P3/500 14.1 TFT/XGA 12G CD/MDM 64M NT4/W2K P/G/I</v>
          </cell>
          <cell r="C964" t="str">
            <v>PTPC_UNITS</v>
          </cell>
          <cell r="D964">
            <v>2450</v>
          </cell>
          <cell r="E964">
            <v>5410</v>
          </cell>
          <cell r="F964">
            <v>2524</v>
          </cell>
          <cell r="G964">
            <v>1668.3</v>
          </cell>
        </row>
        <row r="965">
          <cell r="A965" t="str">
            <v>201822-022</v>
          </cell>
          <cell r="B965" t="str">
            <v>M700 P3600 14TFT 6CD 64 W58 EURO</v>
          </cell>
          <cell r="C965" t="str">
            <v>PTPC_UNITS</v>
          </cell>
          <cell r="D965">
            <v>2583</v>
          </cell>
          <cell r="E965">
            <v>5924</v>
          </cell>
          <cell r="F965">
            <v>2660</v>
          </cell>
          <cell r="G965">
            <v>1802.29</v>
          </cell>
        </row>
        <row r="966">
          <cell r="A966" t="str">
            <v>201823-D42</v>
          </cell>
          <cell r="B966" t="str">
            <v>M700 P3600 14TFT 6 CD 56k/10/100 64 W58 P/G/I</v>
          </cell>
          <cell r="C966" t="str">
            <v>PTPC_UNITS</v>
          </cell>
          <cell r="D966">
            <v>2631</v>
          </cell>
          <cell r="E966">
            <v>6036</v>
          </cell>
          <cell r="F966">
            <v>2710</v>
          </cell>
          <cell r="G966">
            <v>1836.29</v>
          </cell>
        </row>
        <row r="967">
          <cell r="A967" t="str">
            <v>201825-D46</v>
          </cell>
          <cell r="B967" t="str">
            <v>M700 P3600 14TFT 6 CD 56k/10/100 64 N4 P/G/I</v>
          </cell>
          <cell r="C967" t="str">
            <v>PTPC_UNITS</v>
          </cell>
          <cell r="D967">
            <v>2706</v>
          </cell>
          <cell r="E967">
            <v>6208</v>
          </cell>
          <cell r="F967">
            <v>2787</v>
          </cell>
          <cell r="G967">
            <v>1888.29</v>
          </cell>
        </row>
        <row r="968">
          <cell r="A968" t="str">
            <v>205857-022</v>
          </cell>
          <cell r="B968" t="str">
            <v>M700 P3650 14TFT 6 CD 64 W58 EURO</v>
          </cell>
          <cell r="C968" t="str">
            <v>PTPC_UNITS</v>
          </cell>
          <cell r="D968">
            <v>2740</v>
          </cell>
          <cell r="E968">
            <v>6194</v>
          </cell>
          <cell r="F968">
            <v>2823</v>
          </cell>
          <cell r="G968">
            <v>1871.29</v>
          </cell>
        </row>
        <row r="969">
          <cell r="A969" t="str">
            <v>205859-212</v>
          </cell>
          <cell r="B969" t="str">
            <v>M700 P3650 14TFT 6 CD 56k/10/100 64 W58 HUNG</v>
          </cell>
          <cell r="C969" t="str">
            <v>PTPC_UNITS</v>
          </cell>
          <cell r="D969">
            <v>2797</v>
          </cell>
          <cell r="E969">
            <v>6335</v>
          </cell>
          <cell r="F969">
            <v>2881</v>
          </cell>
          <cell r="G969">
            <v>1910.29</v>
          </cell>
        </row>
        <row r="970">
          <cell r="A970" t="str">
            <v>205859-B98</v>
          </cell>
          <cell r="B970" t="str">
            <v>M700 P3650 14TFT 6 CD 56k/10/100 64 W2000/N4 NL_2</v>
          </cell>
          <cell r="C970" t="str">
            <v>PTPC_UNITS</v>
          </cell>
          <cell r="D970">
            <v>2866</v>
          </cell>
          <cell r="E970">
            <v>6574</v>
          </cell>
          <cell r="F970">
            <v>2952</v>
          </cell>
          <cell r="G970" t="str">
            <v>N/A</v>
          </cell>
        </row>
        <row r="971">
          <cell r="A971" t="str">
            <v>205859-D42</v>
          </cell>
          <cell r="B971" t="str">
            <v>M700 P3650 14TFT 6 CD 56k/10/100 64 W58 P/G/I</v>
          </cell>
          <cell r="C971" t="str">
            <v>PTPC_UNITS</v>
          </cell>
          <cell r="D971">
            <v>2797</v>
          </cell>
          <cell r="E971">
            <v>6335</v>
          </cell>
          <cell r="F971">
            <v>2881</v>
          </cell>
          <cell r="G971">
            <v>1910.29</v>
          </cell>
        </row>
        <row r="972">
          <cell r="A972" t="str">
            <v>205859-D46</v>
          </cell>
          <cell r="B972" t="str">
            <v>M700 P3650 14TFT 6 CD 56k/10/100 64 N4 P/G/I</v>
          </cell>
          <cell r="C972" t="str">
            <v>PTPC_UNITS</v>
          </cell>
          <cell r="D972">
            <v>2866</v>
          </cell>
          <cell r="E972">
            <v>6481</v>
          </cell>
          <cell r="F972">
            <v>2952</v>
          </cell>
          <cell r="G972">
            <v>1957.29</v>
          </cell>
        </row>
        <row r="973">
          <cell r="A973" t="str">
            <v>205859-D48</v>
          </cell>
          <cell r="B973" t="str">
            <v>M700 P3650 14TFT 6 CD 56k/10/100 64 N4/W2000 P/G/I</v>
          </cell>
          <cell r="C973" t="str">
            <v>PTPC_UNITS</v>
          </cell>
          <cell r="D973">
            <v>2936</v>
          </cell>
          <cell r="E973">
            <v>6481</v>
          </cell>
          <cell r="F973">
            <v>3024</v>
          </cell>
          <cell r="G973">
            <v>1957.29</v>
          </cell>
        </row>
        <row r="974">
          <cell r="A974" t="str">
            <v>205860-022</v>
          </cell>
          <cell r="B974" t="str">
            <v>M700 P3700 14TFT 12 DVD 64 W58 EURO</v>
          </cell>
          <cell r="C974" t="str">
            <v>PTPC_UNITS</v>
          </cell>
          <cell r="D974">
            <v>3030</v>
          </cell>
          <cell r="E974">
            <v>6951</v>
          </cell>
          <cell r="F974">
            <v>3121</v>
          </cell>
          <cell r="G974">
            <v>2069.29</v>
          </cell>
        </row>
        <row r="975">
          <cell r="A975" t="str">
            <v>205862-B98</v>
          </cell>
          <cell r="B975" t="str">
            <v>M700 P3700 14TFT 12 DVD 56k/10/100 64 W2000/N4 NL_2</v>
          </cell>
          <cell r="C975" t="str">
            <v>PTPC_UNITS</v>
          </cell>
          <cell r="D975">
            <v>3156</v>
          </cell>
          <cell r="E975">
            <v>7240</v>
          </cell>
          <cell r="F975">
            <v>3251</v>
          </cell>
          <cell r="G975" t="str">
            <v>N/A</v>
          </cell>
        </row>
        <row r="976">
          <cell r="A976" t="str">
            <v>205862-D42</v>
          </cell>
          <cell r="B976" t="str">
            <v>M700 P3700 14TFT 12 DVD 56k/10/100 64 W58 P/G/I</v>
          </cell>
          <cell r="C976" t="str">
            <v>PTPC_UNITS</v>
          </cell>
          <cell r="D976">
            <v>3087</v>
          </cell>
          <cell r="E976">
            <v>7082</v>
          </cell>
          <cell r="F976">
            <v>3180</v>
          </cell>
          <cell r="G976">
            <v>2108.29</v>
          </cell>
        </row>
        <row r="977">
          <cell r="A977" t="str">
            <v>205862-D48</v>
          </cell>
          <cell r="B977" t="str">
            <v>M700 P3700 14TFT 12 DVD 56k/10/100 64 N4/W2000 P/G/I</v>
          </cell>
          <cell r="C977" t="str">
            <v>PTPC_UNITS</v>
          </cell>
          <cell r="D977">
            <v>3289</v>
          </cell>
          <cell r="E977">
            <v>7261</v>
          </cell>
          <cell r="F977">
            <v>3387</v>
          </cell>
          <cell r="G977">
            <v>2155.29</v>
          </cell>
        </row>
        <row r="978">
          <cell r="A978" t="str">
            <v>316560-BN2</v>
          </cell>
          <cell r="B978" t="str">
            <v>Armada 1700  6366 64MB 6.4G 24x 14.1" TFT W95 BDG2</v>
          </cell>
          <cell r="C978" t="str">
            <v>PTPC_UNITS</v>
          </cell>
          <cell r="D978">
            <v>2158</v>
          </cell>
          <cell r="E978">
            <v>4288</v>
          </cell>
          <cell r="F978">
            <v>2223</v>
          </cell>
          <cell r="G978">
            <v>1629.05</v>
          </cell>
        </row>
        <row r="979">
          <cell r="A979" t="str">
            <v>316560-BN6</v>
          </cell>
          <cell r="B979" t="str">
            <v>Armada 1700  6366 64MB 6.4G 24x 14.1" TFT WNT BDG2</v>
          </cell>
          <cell r="C979" t="str">
            <v>PTPC_UNITS</v>
          </cell>
          <cell r="D979">
            <v>2173</v>
          </cell>
          <cell r="E979">
            <v>4319</v>
          </cell>
          <cell r="F979">
            <v>2239</v>
          </cell>
          <cell r="G979">
            <v>1676.05</v>
          </cell>
        </row>
        <row r="980">
          <cell r="A980" t="str">
            <v>316560-BT6</v>
          </cell>
          <cell r="B980" t="str">
            <v>Armada 1700  6366 64MB 6.4G 24x 14.1" TFT WNT ISRAEL</v>
          </cell>
          <cell r="C980" t="str">
            <v>PTPC_UNITS</v>
          </cell>
          <cell r="D980">
            <v>2173</v>
          </cell>
          <cell r="E980">
            <v>4319</v>
          </cell>
          <cell r="F980">
            <v>2239</v>
          </cell>
          <cell r="G980">
            <v>1672.16</v>
          </cell>
        </row>
        <row r="981">
          <cell r="A981" t="str">
            <v>386202-021</v>
          </cell>
          <cell r="B981" t="str">
            <v>MP 1600 Projector - EURO</v>
          </cell>
          <cell r="C981" t="str">
            <v>PTPC_UNITS</v>
          </cell>
          <cell r="D981">
            <v>4156</v>
          </cell>
          <cell r="E981">
            <v>7737</v>
          </cell>
          <cell r="F981">
            <v>4281</v>
          </cell>
          <cell r="G981">
            <v>2639.83</v>
          </cell>
        </row>
        <row r="982">
          <cell r="A982" t="str">
            <v>100675-B21</v>
          </cell>
          <cell r="B982" t="str">
            <v>PL3000 4-WAY XEON U/G ALL</v>
          </cell>
          <cell r="C982" t="str">
            <v>SRVR_OPTS</v>
          </cell>
          <cell r="D982">
            <v>3250</v>
          </cell>
          <cell r="E982">
            <v>6547</v>
          </cell>
          <cell r="F982">
            <v>3348</v>
          </cell>
          <cell r="G982">
            <v>1799</v>
          </cell>
        </row>
        <row r="983">
          <cell r="A983" t="str">
            <v>103250-B22</v>
          </cell>
          <cell r="B983" t="str">
            <v>F500 cluster kit (RA 8000)</v>
          </cell>
          <cell r="C983" t="str">
            <v>SRVR_OPTS</v>
          </cell>
          <cell r="D983">
            <v>80</v>
          </cell>
          <cell r="E983">
            <v>161</v>
          </cell>
          <cell r="F983">
            <v>82</v>
          </cell>
          <cell r="G983">
            <v>47.65</v>
          </cell>
        </row>
        <row r="984">
          <cell r="A984" t="str">
            <v>103357-B21</v>
          </cell>
          <cell r="B984" t="str">
            <v>PL1850R 3x1" Wide Ultra 3 Drive Cage</v>
          </cell>
          <cell r="C984" t="str">
            <v>SRVR_OPTS</v>
          </cell>
          <cell r="D984">
            <v>315</v>
          </cell>
          <cell r="E984">
            <v>635</v>
          </cell>
          <cell r="F984">
            <v>324</v>
          </cell>
          <cell r="G984">
            <v>76.260000000000005</v>
          </cell>
        </row>
        <row r="985">
          <cell r="A985" t="str">
            <v>104936-B21</v>
          </cell>
          <cell r="B985" t="str">
            <v>PL400/800 Ultra 2 Cable option kit</v>
          </cell>
          <cell r="C985" t="str">
            <v>SRVR_OPTS</v>
          </cell>
          <cell r="D985">
            <v>50</v>
          </cell>
          <cell r="E985">
            <v>101</v>
          </cell>
          <cell r="F985">
            <v>52</v>
          </cell>
          <cell r="G985">
            <v>36.97</v>
          </cell>
        </row>
        <row r="986">
          <cell r="A986" t="str">
            <v>105738-B21</v>
          </cell>
          <cell r="B986" t="str">
            <v>Redundant Power Processor Module Option Kit for PL6400R</v>
          </cell>
          <cell r="C986" t="str">
            <v>SRVR_OPTS</v>
          </cell>
          <cell r="D986">
            <v>220</v>
          </cell>
          <cell r="E986">
            <v>443</v>
          </cell>
          <cell r="F986">
            <v>227</v>
          </cell>
          <cell r="G986">
            <v>91.57</v>
          </cell>
        </row>
        <row r="987">
          <cell r="A987" t="str">
            <v>105739-021</v>
          </cell>
          <cell r="B987" t="str">
            <v>Hot Pluggable Power Supply PL 6400R</v>
          </cell>
          <cell r="C987" t="str">
            <v>SRVR_OPTS</v>
          </cell>
          <cell r="D987">
            <v>300</v>
          </cell>
          <cell r="E987">
            <v>604</v>
          </cell>
          <cell r="F987">
            <v>309</v>
          </cell>
          <cell r="G987">
            <v>91.87</v>
          </cell>
        </row>
        <row r="988">
          <cell r="A988" t="str">
            <v>110936-B24</v>
          </cell>
          <cell r="B988" t="str">
            <v>KVM CABLE 3 feet</v>
          </cell>
          <cell r="C988" t="str">
            <v>SRVR_OPTS</v>
          </cell>
          <cell r="D988">
            <v>34</v>
          </cell>
          <cell r="E988">
            <v>74</v>
          </cell>
          <cell r="F988">
            <v>35</v>
          </cell>
          <cell r="G988">
            <v>10.39</v>
          </cell>
        </row>
        <row r="989">
          <cell r="A989" t="str">
            <v>110936-B25</v>
          </cell>
          <cell r="B989" t="str">
            <v>KVM CABLE 6 feet</v>
          </cell>
          <cell r="C989" t="str">
            <v>SRVR_OPTS</v>
          </cell>
          <cell r="D989">
            <v>39</v>
          </cell>
          <cell r="E989">
            <v>86</v>
          </cell>
          <cell r="F989">
            <v>40</v>
          </cell>
          <cell r="G989">
            <v>11.82</v>
          </cell>
        </row>
        <row r="990">
          <cell r="A990" t="str">
            <v>117647-B21</v>
          </cell>
          <cell r="B990" t="str">
            <v>PL6500 PIII Xeon/500-512k Slot2 Processor Option</v>
          </cell>
          <cell r="C990" t="str">
            <v>SRVR_OPTS</v>
          </cell>
          <cell r="D990">
            <v>1500</v>
          </cell>
          <cell r="E990">
            <v>3022</v>
          </cell>
          <cell r="F990">
            <v>1545</v>
          </cell>
          <cell r="G990">
            <v>1000.86</v>
          </cell>
        </row>
        <row r="991">
          <cell r="A991" t="str">
            <v>117648-B21</v>
          </cell>
          <cell r="B991" t="str">
            <v>PL6500 PIII Xeon/500 1MB Slot 2 Processor Option</v>
          </cell>
          <cell r="C991" t="str">
            <v>SRVR_OPTS</v>
          </cell>
          <cell r="D991">
            <v>3400</v>
          </cell>
          <cell r="E991">
            <v>6849</v>
          </cell>
          <cell r="F991">
            <v>3502</v>
          </cell>
          <cell r="G991">
            <v>1980.86</v>
          </cell>
        </row>
        <row r="992">
          <cell r="A992" t="str">
            <v>117649-B21</v>
          </cell>
          <cell r="B992" t="str">
            <v>PL6500 PIII Xeon/500 2MB Slot 2 Processor Option</v>
          </cell>
          <cell r="C992" t="str">
            <v>SRVR_OPTS</v>
          </cell>
          <cell r="D992">
            <v>6000</v>
          </cell>
          <cell r="E992">
            <v>12087</v>
          </cell>
          <cell r="F992">
            <v>6180</v>
          </cell>
          <cell r="G992">
            <v>3580.86</v>
          </cell>
        </row>
        <row r="993">
          <cell r="A993" t="str">
            <v>117650-B21</v>
          </cell>
          <cell r="B993" t="str">
            <v>PL6000/7000 PIII Xeon/500 512k Slot 2 Processor Option</v>
          </cell>
          <cell r="C993" t="str">
            <v>SRVR_OPTS</v>
          </cell>
          <cell r="D993">
            <v>1500</v>
          </cell>
          <cell r="E993">
            <v>3022</v>
          </cell>
          <cell r="F993">
            <v>1545</v>
          </cell>
          <cell r="G993">
            <v>1010.27</v>
          </cell>
        </row>
        <row r="994">
          <cell r="A994" t="str">
            <v>117651-B21</v>
          </cell>
          <cell r="B994" t="str">
            <v>PL6000/7000 PIII Xeon/500-1MB Slt 2 Processor Option</v>
          </cell>
          <cell r="C994" t="str">
            <v>SRVR_OPTS</v>
          </cell>
          <cell r="D994">
            <v>3400</v>
          </cell>
          <cell r="E994">
            <v>6849</v>
          </cell>
          <cell r="F994">
            <v>3502</v>
          </cell>
          <cell r="G994">
            <v>1990.27</v>
          </cell>
        </row>
        <row r="995">
          <cell r="A995" t="str">
            <v>117652-B21</v>
          </cell>
          <cell r="B995" t="str">
            <v>PL6000/7000 PIII Xeon/500-2MB Slot 2 Processor Option</v>
          </cell>
          <cell r="C995" t="str">
            <v>SRVR_OPTS</v>
          </cell>
          <cell r="D995">
            <v>6000</v>
          </cell>
          <cell r="E995">
            <v>12087</v>
          </cell>
          <cell r="F995">
            <v>6180</v>
          </cell>
          <cell r="G995">
            <v>3590.27</v>
          </cell>
        </row>
        <row r="996">
          <cell r="A996" t="str">
            <v>117810-B21</v>
          </cell>
          <cell r="B996" t="str">
            <v>PL5500/6400R PIII Xeon/500-512k Slot 2 Processor Option</v>
          </cell>
          <cell r="C996" t="str">
            <v>SRVR_OPTS</v>
          </cell>
          <cell r="D996">
            <v>1400</v>
          </cell>
          <cell r="E996">
            <v>2820</v>
          </cell>
          <cell r="F996">
            <v>1442</v>
          </cell>
          <cell r="G996">
            <v>937.08</v>
          </cell>
        </row>
        <row r="997">
          <cell r="A997" t="str">
            <v>117811-B21</v>
          </cell>
          <cell r="B997" t="str">
            <v>PL5500/6400R PIII Xeon/500-1MB Slot 2 Processor Option</v>
          </cell>
          <cell r="C997" t="str">
            <v>SRVR_OPTS</v>
          </cell>
          <cell r="D997">
            <v>3400</v>
          </cell>
          <cell r="E997">
            <v>6849</v>
          </cell>
          <cell r="F997">
            <v>3502</v>
          </cell>
          <cell r="G997">
            <v>1917.08</v>
          </cell>
        </row>
        <row r="998">
          <cell r="A998" t="str">
            <v>117812-B21</v>
          </cell>
          <cell r="B998" t="str">
            <v>PL5500/6400R PIII Xeon/500-2MB Slot 2 Processor Option</v>
          </cell>
          <cell r="C998" t="str">
            <v>SRVR_OPTS</v>
          </cell>
          <cell r="D998">
            <v>6000</v>
          </cell>
          <cell r="E998">
            <v>12087</v>
          </cell>
          <cell r="F998">
            <v>6180</v>
          </cell>
          <cell r="G998">
            <v>3517.08</v>
          </cell>
        </row>
        <row r="999">
          <cell r="A999" t="str">
            <v>122284-B21</v>
          </cell>
          <cell r="B999" t="str">
            <v>CD INTLNTCLSTR MGMT ALL</v>
          </cell>
          <cell r="C999" t="str">
            <v>SRVR_OPTS</v>
          </cell>
          <cell r="D999">
            <v>1295</v>
          </cell>
          <cell r="E999">
            <v>2799</v>
          </cell>
          <cell r="F999">
            <v>1334</v>
          </cell>
          <cell r="G999">
            <v>859.65</v>
          </cell>
        </row>
        <row r="1000">
          <cell r="A1000" t="str">
            <v>123135-B21</v>
          </cell>
          <cell r="B1000" t="str">
            <v>WU2 DPLX/CAGE PL55/30 ALL</v>
          </cell>
          <cell r="C1000" t="str">
            <v>SRVR_OPTS</v>
          </cell>
          <cell r="D1000">
            <v>650</v>
          </cell>
          <cell r="E1000">
            <v>1309</v>
          </cell>
          <cell r="F1000">
            <v>670</v>
          </cell>
          <cell r="G1000">
            <v>265.74</v>
          </cell>
        </row>
        <row r="1001">
          <cell r="A1001" t="str">
            <v>124711-B21</v>
          </cell>
          <cell r="B1001" t="str">
            <v>High Cap cbl Mng Arrm ALL</v>
          </cell>
          <cell r="C1001" t="str">
            <v>SRVR_OPTS</v>
          </cell>
          <cell r="D1001">
            <v>160</v>
          </cell>
          <cell r="E1001">
            <v>322</v>
          </cell>
          <cell r="F1001">
            <v>165</v>
          </cell>
          <cell r="G1001">
            <v>65.58</v>
          </cell>
        </row>
        <row r="1002">
          <cell r="A1002" t="str">
            <v>124720-B21</v>
          </cell>
          <cell r="B1002" t="str">
            <v>Wide Ultra2 SCSI ALL</v>
          </cell>
          <cell r="C1002" t="str">
            <v>SRVR_OPTS</v>
          </cell>
          <cell r="D1002">
            <v>155</v>
          </cell>
          <cell r="E1002">
            <v>312</v>
          </cell>
          <cell r="F1002">
            <v>160</v>
          </cell>
          <cell r="G1002">
            <v>110.98</v>
          </cell>
        </row>
        <row r="1003">
          <cell r="A1003" t="str">
            <v>124721-B21</v>
          </cell>
          <cell r="B1003" t="str">
            <v>6.4 UDMA/66 HDD ALL</v>
          </cell>
          <cell r="C1003" t="str">
            <v>SRVR_OPTS</v>
          </cell>
          <cell r="D1003">
            <v>165</v>
          </cell>
          <cell r="E1003">
            <v>332</v>
          </cell>
          <cell r="F1003">
            <v>170</v>
          </cell>
          <cell r="G1003">
            <v>93.6</v>
          </cell>
        </row>
        <row r="1004">
          <cell r="A1004" t="str">
            <v>124723-B21</v>
          </cell>
          <cell r="B1004" t="str">
            <v>13.5 UDMA/66 HDD ALL</v>
          </cell>
          <cell r="C1004" t="str">
            <v>SRVR_OPTS</v>
          </cell>
          <cell r="D1004">
            <v>220</v>
          </cell>
          <cell r="E1004">
            <v>443</v>
          </cell>
          <cell r="F1004">
            <v>227</v>
          </cell>
          <cell r="G1004">
            <v>127.61</v>
          </cell>
        </row>
        <row r="1005">
          <cell r="A1005" t="str">
            <v>124724-B21</v>
          </cell>
          <cell r="B1005" t="str">
            <v>20.0 UDMA/66 HDD ALL</v>
          </cell>
          <cell r="C1005" t="str">
            <v>SRVR_OPTS</v>
          </cell>
          <cell r="D1005">
            <v>246</v>
          </cell>
          <cell r="E1005">
            <v>518</v>
          </cell>
          <cell r="F1005">
            <v>253</v>
          </cell>
          <cell r="G1005">
            <v>163.83000000000001</v>
          </cell>
        </row>
        <row r="1006">
          <cell r="A1006" t="str">
            <v>124726-B21</v>
          </cell>
          <cell r="B1006" t="str">
            <v>24x CD slim NB ALL</v>
          </cell>
          <cell r="C1006" t="str">
            <v>SRVR_OPTS</v>
          </cell>
          <cell r="D1006">
            <v>85</v>
          </cell>
          <cell r="E1006">
            <v>171</v>
          </cell>
          <cell r="F1006">
            <v>88</v>
          </cell>
          <cell r="G1006">
            <v>62.94</v>
          </cell>
        </row>
        <row r="1007">
          <cell r="A1007" t="str">
            <v>124779-B21</v>
          </cell>
          <cell r="B1007" t="str">
            <v>PIII 550 Slot 1 512K SVR Proc ALL</v>
          </cell>
          <cell r="C1007" t="str">
            <v>SRVR_OPTS</v>
          </cell>
          <cell r="D1007">
            <v>650</v>
          </cell>
          <cell r="E1007">
            <v>1309</v>
          </cell>
          <cell r="F1007">
            <v>670</v>
          </cell>
          <cell r="G1007">
            <v>204</v>
          </cell>
        </row>
        <row r="1008">
          <cell r="A1008" t="str">
            <v>124806-B21</v>
          </cell>
          <cell r="B1008" t="str">
            <v>Matrox G200 PCI Kit ALL</v>
          </cell>
          <cell r="C1008" t="str">
            <v>SRVR_OPTS</v>
          </cell>
          <cell r="D1008">
            <v>120</v>
          </cell>
          <cell r="E1008">
            <v>242</v>
          </cell>
          <cell r="F1008">
            <v>124</v>
          </cell>
          <cell r="G1008">
            <v>97</v>
          </cell>
        </row>
        <row r="1009">
          <cell r="A1009" t="str">
            <v>127409-B21</v>
          </cell>
          <cell r="B1009" t="str">
            <v>IMD Opt Kt PL80/85 ALL</v>
          </cell>
          <cell r="C1009" t="str">
            <v>SRVR_OPTS</v>
          </cell>
          <cell r="D1009">
            <v>100</v>
          </cell>
          <cell r="E1009">
            <v>201</v>
          </cell>
          <cell r="F1009">
            <v>103</v>
          </cell>
          <cell r="G1009">
            <v>59</v>
          </cell>
        </row>
        <row r="1010">
          <cell r="A1010" t="str">
            <v>127452-B21</v>
          </cell>
          <cell r="B1010" t="str">
            <v>10.0 UDMA/66 HDD ALL</v>
          </cell>
          <cell r="C1010" t="str">
            <v>SRVR_OPTS</v>
          </cell>
          <cell r="D1010">
            <v>195</v>
          </cell>
          <cell r="E1010">
            <v>393</v>
          </cell>
          <cell r="F1010">
            <v>201</v>
          </cell>
          <cell r="G1010">
            <v>155</v>
          </cell>
        </row>
        <row r="1011">
          <cell r="A1011" t="str">
            <v>128276-B21</v>
          </cell>
          <cell r="B1011" t="str">
            <v>64 Reg SDRAM DIMM 133 ALL</v>
          </cell>
          <cell r="C1011" t="str">
            <v>SRVR_OPTS</v>
          </cell>
          <cell r="D1011">
            <v>200</v>
          </cell>
          <cell r="E1011">
            <v>403</v>
          </cell>
          <cell r="F1011">
            <v>206</v>
          </cell>
          <cell r="G1011">
            <v>88.55</v>
          </cell>
        </row>
        <row r="1012">
          <cell r="A1012" t="str">
            <v>128277-B21</v>
          </cell>
          <cell r="B1012" t="str">
            <v>128 Reg SDRAM DIMM133 ALL</v>
          </cell>
          <cell r="C1012" t="str">
            <v>SRVR_OPTS</v>
          </cell>
          <cell r="D1012">
            <v>400</v>
          </cell>
          <cell r="E1012">
            <v>806</v>
          </cell>
          <cell r="F1012">
            <v>412</v>
          </cell>
          <cell r="G1012">
            <v>169.36</v>
          </cell>
        </row>
        <row r="1013">
          <cell r="A1013" t="str">
            <v>128278-B21</v>
          </cell>
          <cell r="B1013" t="str">
            <v>256 Reg SDRAM DIMM133 ALL</v>
          </cell>
          <cell r="C1013" t="str">
            <v>SRVR_OPTS</v>
          </cell>
          <cell r="D1013">
            <v>830</v>
          </cell>
          <cell r="E1013">
            <v>1672</v>
          </cell>
          <cell r="F1013">
            <v>855</v>
          </cell>
          <cell r="G1013">
            <v>339.87</v>
          </cell>
        </row>
        <row r="1014">
          <cell r="A1014" t="str">
            <v>128279-B21</v>
          </cell>
          <cell r="B1014" t="str">
            <v>512 Reg SDRAM DIMM133 ALL</v>
          </cell>
          <cell r="C1014" t="str">
            <v>SRVR_OPTS</v>
          </cell>
          <cell r="D1014">
            <v>2100</v>
          </cell>
          <cell r="E1014">
            <v>4230</v>
          </cell>
          <cell r="F1014">
            <v>2163</v>
          </cell>
          <cell r="G1014">
            <v>738.6</v>
          </cell>
        </row>
        <row r="1015">
          <cell r="A1015" t="str">
            <v>128280-B21</v>
          </cell>
          <cell r="B1015" t="str">
            <v>1G Reg SDRAM DIMM133 ALL</v>
          </cell>
          <cell r="C1015" t="str">
            <v>SRVR_OPTS</v>
          </cell>
          <cell r="D1015">
            <v>6000</v>
          </cell>
          <cell r="E1015">
            <v>12087</v>
          </cell>
          <cell r="F1015">
            <v>6180</v>
          </cell>
          <cell r="G1015">
            <v>1966.33</v>
          </cell>
        </row>
        <row r="1016">
          <cell r="A1016" t="str">
            <v>128284-B21</v>
          </cell>
          <cell r="B1016" t="str">
            <v>ML530 XN HP RED FAN ALL</v>
          </cell>
          <cell r="C1016" t="str">
            <v>SRVR_OPTS</v>
          </cell>
          <cell r="D1016">
            <v>150</v>
          </cell>
          <cell r="E1016">
            <v>303</v>
          </cell>
          <cell r="F1016">
            <v>155</v>
          </cell>
          <cell r="G1016">
            <v>86.82</v>
          </cell>
        </row>
        <row r="1017">
          <cell r="A1017" t="str">
            <v>128286-021</v>
          </cell>
          <cell r="B1017" t="str">
            <v>ML530  XN HT PLG ALL</v>
          </cell>
          <cell r="C1017" t="str">
            <v>SRVR_OPTS</v>
          </cell>
          <cell r="D1017">
            <v>300</v>
          </cell>
          <cell r="E1017">
            <v>604</v>
          </cell>
          <cell r="F1017">
            <v>309</v>
          </cell>
          <cell r="G1017">
            <v>110.86</v>
          </cell>
        </row>
        <row r="1018">
          <cell r="A1018" t="str">
            <v>128288-021</v>
          </cell>
          <cell r="B1018" t="str">
            <v>ML530  XN 6X1 DRV CG ALL</v>
          </cell>
          <cell r="C1018" t="str">
            <v>SRVR_OPTS</v>
          </cell>
          <cell r="D1018">
            <v>400</v>
          </cell>
          <cell r="E1018">
            <v>806</v>
          </cell>
          <cell r="F1018">
            <v>412</v>
          </cell>
          <cell r="G1018">
            <v>214.06</v>
          </cell>
        </row>
        <row r="1019">
          <cell r="A1019" t="str">
            <v>128289-B21</v>
          </cell>
          <cell r="B1019" t="str">
            <v>ML530 XEON T/R KIT ALL</v>
          </cell>
          <cell r="C1019" t="str">
            <v>SRVR_OPTS</v>
          </cell>
          <cell r="D1019">
            <v>400</v>
          </cell>
          <cell r="E1019">
            <v>806</v>
          </cell>
          <cell r="F1019">
            <v>412</v>
          </cell>
          <cell r="G1019">
            <v>140.83000000000001</v>
          </cell>
        </row>
        <row r="1020">
          <cell r="A1020" t="str">
            <v>128292-B21</v>
          </cell>
          <cell r="B1020" t="str">
            <v>PIII600/133 S1 256 CP ALL</v>
          </cell>
          <cell r="C1020" t="str">
            <v>SRVR_OPTS</v>
          </cell>
          <cell r="D1020">
            <v>1000</v>
          </cell>
          <cell r="E1020">
            <v>2015</v>
          </cell>
          <cell r="F1020">
            <v>1030</v>
          </cell>
          <cell r="G1020">
            <v>233.71</v>
          </cell>
        </row>
        <row r="1021">
          <cell r="A1021" t="str">
            <v>136237-B21</v>
          </cell>
          <cell r="B1021" t="str">
            <v>1 channel Wide Ultra 2 (LVD) adaptor</v>
          </cell>
          <cell r="C1021" t="str">
            <v>SRVR_OPTS</v>
          </cell>
          <cell r="D1021">
            <v>265</v>
          </cell>
          <cell r="E1021">
            <v>534</v>
          </cell>
          <cell r="F1021">
            <v>273</v>
          </cell>
          <cell r="G1021">
            <v>131</v>
          </cell>
        </row>
        <row r="1022">
          <cell r="A1022" t="str">
            <v>141239-001</v>
          </cell>
          <cell r="B1022" t="str">
            <v>486/33 Processor Upgrade Kit</v>
          </cell>
          <cell r="C1022" t="str">
            <v>SRVR_OPTS</v>
          </cell>
          <cell r="D1022">
            <v>377</v>
          </cell>
          <cell r="E1022">
            <v>759</v>
          </cell>
          <cell r="F1022">
            <v>388</v>
          </cell>
          <cell r="G1022">
            <v>245.61</v>
          </cell>
        </row>
        <row r="1023">
          <cell r="A1023" t="str">
            <v>143397-021</v>
          </cell>
          <cell r="B1023" t="str">
            <v>DL380/PL1850R HPRPS EURO</v>
          </cell>
          <cell r="C1023" t="str">
            <v>SRVR_OPTS</v>
          </cell>
          <cell r="D1023">
            <v>300</v>
          </cell>
          <cell r="E1023">
            <v>604</v>
          </cell>
          <cell r="F1023">
            <v>309</v>
          </cell>
          <cell r="G1023">
            <v>78.08</v>
          </cell>
        </row>
        <row r="1024">
          <cell r="A1024" t="str">
            <v>144003-B22</v>
          </cell>
          <cell r="B1024" t="str">
            <v>Thermal Upg 550/600 ALL</v>
          </cell>
          <cell r="C1024" t="str">
            <v>SRVR_OPTS</v>
          </cell>
          <cell r="D1024">
            <v>150</v>
          </cell>
          <cell r="E1024">
            <v>302</v>
          </cell>
          <cell r="F1024">
            <v>155</v>
          </cell>
          <cell r="G1024">
            <v>58.72</v>
          </cell>
        </row>
        <row r="1025">
          <cell r="A1025" t="str">
            <v>146168-B21</v>
          </cell>
          <cell r="B1025" t="str">
            <v>X550 512 S2 PL80/85 ALL</v>
          </cell>
          <cell r="C1025" t="str">
            <v>SRVR_OPTS</v>
          </cell>
          <cell r="D1025">
            <v>1600</v>
          </cell>
          <cell r="E1025">
            <v>3223</v>
          </cell>
          <cell r="F1025">
            <v>1648</v>
          </cell>
          <cell r="G1025">
            <v>1009.52</v>
          </cell>
        </row>
        <row r="1026">
          <cell r="A1026" t="str">
            <v>146169-B21</v>
          </cell>
          <cell r="B1026" t="str">
            <v>X550 1M S2 PL80/85 ALL</v>
          </cell>
          <cell r="C1026" t="str">
            <v>SRVR_OPTS</v>
          </cell>
          <cell r="D1026">
            <v>3500</v>
          </cell>
          <cell r="E1026">
            <v>7051</v>
          </cell>
          <cell r="F1026">
            <v>3605</v>
          </cell>
          <cell r="G1026">
            <v>1989.52</v>
          </cell>
        </row>
        <row r="1027">
          <cell r="A1027" t="str">
            <v>146170-B21</v>
          </cell>
          <cell r="B1027" t="str">
            <v>X550 2M S2 PL80/85 ALL</v>
          </cell>
          <cell r="C1027" t="str">
            <v>SRVR_OPTS</v>
          </cell>
          <cell r="D1027">
            <v>6000</v>
          </cell>
          <cell r="E1027">
            <v>12087</v>
          </cell>
          <cell r="F1027">
            <v>6180</v>
          </cell>
          <cell r="G1027">
            <v>3589.52</v>
          </cell>
        </row>
        <row r="1028">
          <cell r="A1028" t="str">
            <v>146194-B21</v>
          </cell>
          <cell r="B1028" t="str">
            <v>100MB ATAPI ZIP Drive</v>
          </cell>
          <cell r="C1028" t="str">
            <v>SRVR_OPTS</v>
          </cell>
          <cell r="D1028">
            <v>95</v>
          </cell>
          <cell r="E1028">
            <v>191</v>
          </cell>
          <cell r="F1028">
            <v>98</v>
          </cell>
          <cell r="G1028" t="str">
            <v>N/A</v>
          </cell>
        </row>
        <row r="1029">
          <cell r="A1029" t="str">
            <v>153555-B21</v>
          </cell>
          <cell r="B1029" t="str">
            <v>PIII/600 Slot1 512K ALL</v>
          </cell>
          <cell r="C1029" t="str">
            <v>SRVR_OPTS</v>
          </cell>
          <cell r="D1029">
            <v>1000</v>
          </cell>
          <cell r="E1029">
            <v>2015</v>
          </cell>
          <cell r="F1029">
            <v>1030</v>
          </cell>
          <cell r="G1029">
            <v>234.62</v>
          </cell>
        </row>
        <row r="1030">
          <cell r="A1030" t="str">
            <v>154712-B21</v>
          </cell>
          <cell r="B1030" t="str">
            <v>XN550 512 PL64R RPPM ALL</v>
          </cell>
          <cell r="C1030" t="str">
            <v>SRVR_OPTS</v>
          </cell>
          <cell r="D1030">
            <v>1500</v>
          </cell>
          <cell r="E1030">
            <v>3241</v>
          </cell>
          <cell r="F1030">
            <v>1545</v>
          </cell>
          <cell r="G1030">
            <v>1001.59</v>
          </cell>
        </row>
        <row r="1031">
          <cell r="A1031" t="str">
            <v>154713-B21</v>
          </cell>
          <cell r="B1031" t="str">
            <v>XN550 1M PL64R RPPM ALL</v>
          </cell>
          <cell r="C1031" t="str">
            <v>SRVR_OPTS</v>
          </cell>
          <cell r="D1031">
            <v>3400</v>
          </cell>
          <cell r="E1031">
            <v>6849</v>
          </cell>
          <cell r="F1031">
            <v>3502</v>
          </cell>
          <cell r="G1031">
            <v>1981.59</v>
          </cell>
        </row>
        <row r="1032">
          <cell r="A1032" t="str">
            <v>154714-B21</v>
          </cell>
          <cell r="B1032" t="str">
            <v>XN550 2M PL64R RPPM ALL</v>
          </cell>
          <cell r="C1032" t="str">
            <v>SRVR_OPTS</v>
          </cell>
          <cell r="D1032">
            <v>6000</v>
          </cell>
          <cell r="E1032">
            <v>12087</v>
          </cell>
          <cell r="F1032">
            <v>6180</v>
          </cell>
          <cell r="G1032">
            <v>3581.59</v>
          </cell>
        </row>
        <row r="1033">
          <cell r="A1033" t="str">
            <v>155222-B21</v>
          </cell>
          <cell r="B1033" t="str">
            <v>XN550 512 S2 PL55/64R ALL</v>
          </cell>
          <cell r="C1033" t="str">
            <v>SRVR_OPTS</v>
          </cell>
          <cell r="D1033">
            <v>1500</v>
          </cell>
          <cell r="E1033">
            <v>3022</v>
          </cell>
          <cell r="F1033">
            <v>1545</v>
          </cell>
          <cell r="G1033">
            <v>937.84</v>
          </cell>
        </row>
        <row r="1034">
          <cell r="A1034" t="str">
            <v>155223-B21</v>
          </cell>
          <cell r="B1034" t="str">
            <v>XN550 1M S2 PL55/64R ALL</v>
          </cell>
          <cell r="C1034" t="str">
            <v>SRVR_OPTS</v>
          </cell>
          <cell r="D1034">
            <v>3400</v>
          </cell>
          <cell r="E1034">
            <v>6849</v>
          </cell>
          <cell r="F1034">
            <v>3502</v>
          </cell>
          <cell r="G1034">
            <v>1917.84</v>
          </cell>
        </row>
        <row r="1035">
          <cell r="A1035" t="str">
            <v>155224-B21</v>
          </cell>
          <cell r="B1035" t="str">
            <v>XN550 2M S2 PL55/64</v>
          </cell>
          <cell r="C1035" t="str">
            <v>SRVR_OPTS</v>
          </cell>
          <cell r="D1035">
            <v>6000</v>
          </cell>
          <cell r="E1035">
            <v>12087</v>
          </cell>
          <cell r="F1035">
            <v>6180</v>
          </cell>
          <cell r="G1035">
            <v>3517.8</v>
          </cell>
        </row>
        <row r="1036">
          <cell r="A1036" t="str">
            <v>155369-B21</v>
          </cell>
          <cell r="B1036" t="str">
            <v>OP KIT SCO NSTP CLSTR ALL</v>
          </cell>
          <cell r="C1036" t="str">
            <v>SRVR_OPTS</v>
          </cell>
          <cell r="D1036">
            <v>99</v>
          </cell>
          <cell r="E1036">
            <v>199</v>
          </cell>
          <cell r="F1036">
            <v>102</v>
          </cell>
          <cell r="G1036">
            <v>34.21</v>
          </cell>
        </row>
        <row r="1037">
          <cell r="A1037" t="str">
            <v>157006-B21</v>
          </cell>
          <cell r="B1037" t="str">
            <v>ML370 T/R Conv Kit ALL</v>
          </cell>
          <cell r="C1037" t="str">
            <v>SRVR_OPTS</v>
          </cell>
          <cell r="D1037">
            <v>400</v>
          </cell>
          <cell r="E1037">
            <v>806</v>
          </cell>
          <cell r="F1037">
            <v>412</v>
          </cell>
          <cell r="G1037">
            <v>138.06</v>
          </cell>
        </row>
        <row r="1038">
          <cell r="A1038" t="str">
            <v>157007-B21</v>
          </cell>
          <cell r="B1038" t="str">
            <v>WU2 D/CAGE DL380 2x1 ALL</v>
          </cell>
          <cell r="C1038" t="str">
            <v>SRVR_OPTS</v>
          </cell>
          <cell r="D1038">
            <v>200</v>
          </cell>
          <cell r="E1038">
            <v>421</v>
          </cell>
          <cell r="F1038">
            <v>206</v>
          </cell>
          <cell r="G1038">
            <v>58.96</v>
          </cell>
        </row>
        <row r="1039">
          <cell r="A1039" t="str">
            <v>157785-B21</v>
          </cell>
          <cell r="B1039" t="str">
            <v>13GB IDE EXPANSION ALL</v>
          </cell>
          <cell r="C1039" t="str">
            <v>SRVR_OPTS</v>
          </cell>
          <cell r="D1039">
            <v>240</v>
          </cell>
          <cell r="E1039">
            <v>507</v>
          </cell>
          <cell r="F1039">
            <v>247</v>
          </cell>
          <cell r="G1039">
            <v>189.25</v>
          </cell>
        </row>
        <row r="1040">
          <cell r="A1040" t="str">
            <v>157786-B21</v>
          </cell>
          <cell r="B1040" t="str">
            <v>17GB IDE BACKUP ALL</v>
          </cell>
          <cell r="C1040" t="str">
            <v>SRVR_OPTS</v>
          </cell>
          <cell r="D1040">
            <v>340</v>
          </cell>
          <cell r="E1040">
            <v>716</v>
          </cell>
          <cell r="F1040">
            <v>350</v>
          </cell>
          <cell r="G1040">
            <v>221.25</v>
          </cell>
        </row>
        <row r="1041">
          <cell r="A1041" t="str">
            <v>157866-021</v>
          </cell>
          <cell r="B1041" t="str">
            <v>RIB/LIGHTS-OUT EURO EURO</v>
          </cell>
          <cell r="C1041" t="str">
            <v>SRVR_OPTS</v>
          </cell>
          <cell r="D1041">
            <v>450</v>
          </cell>
          <cell r="E1041">
            <v>908</v>
          </cell>
          <cell r="F1041">
            <v>464</v>
          </cell>
          <cell r="G1041">
            <v>228.84</v>
          </cell>
        </row>
        <row r="1042">
          <cell r="A1042" t="str">
            <v>157984-B21</v>
          </cell>
          <cell r="B1042" t="str">
            <v>PL64R HP RED SYS FAN ALL</v>
          </cell>
          <cell r="C1042" t="str">
            <v>SRVR_OPTS</v>
          </cell>
          <cell r="D1042">
            <v>250</v>
          </cell>
          <cell r="E1042">
            <v>505</v>
          </cell>
          <cell r="F1042">
            <v>258</v>
          </cell>
          <cell r="G1042">
            <v>88.05</v>
          </cell>
        </row>
        <row r="1043">
          <cell r="A1043" t="str">
            <v>158395-B21</v>
          </cell>
          <cell r="B1043" t="str">
            <v>ML370/PL16/25 DC RPS ALL</v>
          </cell>
          <cell r="C1043" t="str">
            <v>SRVR_OPTS</v>
          </cell>
          <cell r="D1043">
            <v>1200</v>
          </cell>
          <cell r="E1043">
            <v>2529</v>
          </cell>
          <cell r="F1043">
            <v>1236</v>
          </cell>
          <cell r="G1043">
            <v>331.07</v>
          </cell>
        </row>
        <row r="1044">
          <cell r="A1044" t="str">
            <v>158438-B21</v>
          </cell>
          <cell r="B1044" t="str">
            <v>ML350 Twr/Rack Opt ALL</v>
          </cell>
          <cell r="C1044" t="str">
            <v>SRVR_OPTS</v>
          </cell>
          <cell r="D1044">
            <v>400</v>
          </cell>
          <cell r="E1044">
            <v>806</v>
          </cell>
          <cell r="F1044">
            <v>412</v>
          </cell>
          <cell r="G1044">
            <v>134.78</v>
          </cell>
        </row>
        <row r="1045">
          <cell r="A1045" t="str">
            <v>159547-B21</v>
          </cell>
          <cell r="B1045" t="str">
            <v>ML350 SCSI Cable E/I ALL</v>
          </cell>
          <cell r="C1045" t="str">
            <v>SRVR_OPTS</v>
          </cell>
          <cell r="D1045">
            <v>60</v>
          </cell>
          <cell r="E1045">
            <v>121</v>
          </cell>
          <cell r="F1045">
            <v>62</v>
          </cell>
          <cell r="G1045">
            <v>35.46</v>
          </cell>
        </row>
        <row r="1046">
          <cell r="A1046" t="str">
            <v>159691-B21</v>
          </cell>
          <cell r="B1046" t="str">
            <v>WinNT Term Server 4.0 ALL</v>
          </cell>
          <cell r="C1046" t="str">
            <v>SRVR_OPTS</v>
          </cell>
          <cell r="D1046">
            <v>2763</v>
          </cell>
          <cell r="E1046">
            <v>5566</v>
          </cell>
          <cell r="F1046">
            <v>2846</v>
          </cell>
          <cell r="G1046" t="e">
            <v>#N/A</v>
          </cell>
        </row>
        <row r="1047">
          <cell r="A1047" t="str">
            <v>159756-B21</v>
          </cell>
          <cell r="B1047" t="str">
            <v>PIII 667/133 256 ALL</v>
          </cell>
          <cell r="C1047" t="str">
            <v>SRVR_OPTS</v>
          </cell>
          <cell r="D1047">
            <v>1300</v>
          </cell>
          <cell r="E1047">
            <v>2619</v>
          </cell>
          <cell r="F1047">
            <v>1339</v>
          </cell>
          <cell r="G1047">
            <v>232.78</v>
          </cell>
        </row>
        <row r="1048">
          <cell r="A1048" t="str">
            <v>161083-B21</v>
          </cell>
          <cell r="B1048" t="str">
            <v>PIII 733/133 S1 256 ALL</v>
          </cell>
          <cell r="C1048" t="str">
            <v>SRVR_OPTS</v>
          </cell>
          <cell r="D1048">
            <v>1500</v>
          </cell>
          <cell r="E1048">
            <v>3022</v>
          </cell>
          <cell r="F1048">
            <v>1545</v>
          </cell>
          <cell r="G1048">
            <v>276.77999999999997</v>
          </cell>
        </row>
        <row r="1049">
          <cell r="A1049" t="str">
            <v>161084-B21</v>
          </cell>
          <cell r="B1049" t="str">
            <v>PIII 800/133 S1 256 ALL</v>
          </cell>
          <cell r="C1049" t="str">
            <v>SRVR_OPTS</v>
          </cell>
          <cell r="D1049">
            <v>1800</v>
          </cell>
          <cell r="E1049">
            <v>3974</v>
          </cell>
          <cell r="F1049">
            <v>1854</v>
          </cell>
          <cell r="G1049">
            <v>421.15</v>
          </cell>
        </row>
        <row r="1050">
          <cell r="A1050" t="str">
            <v>161085-B21</v>
          </cell>
          <cell r="B1050" t="str">
            <v>PIII 866/133 S1 256 ALL</v>
          </cell>
          <cell r="C1050" t="str">
            <v>SRVR_OPTS</v>
          </cell>
          <cell r="D1050">
            <v>2100</v>
          </cell>
          <cell r="E1050">
            <v>4635</v>
          </cell>
          <cell r="F1050">
            <v>2163</v>
          </cell>
          <cell r="G1050">
            <v>586.15</v>
          </cell>
        </row>
        <row r="1051">
          <cell r="A1051" t="str">
            <v>161275-B21</v>
          </cell>
          <cell r="B1051" t="str">
            <v>HPL CONV ML350 ALL</v>
          </cell>
          <cell r="C1051" t="str">
            <v>SRVR_OPTS</v>
          </cell>
          <cell r="D1051">
            <v>300</v>
          </cell>
          <cell r="E1051">
            <v>604</v>
          </cell>
          <cell r="F1051">
            <v>309</v>
          </cell>
          <cell r="G1051">
            <v>101.66</v>
          </cell>
        </row>
        <row r="1052">
          <cell r="A1052" t="str">
            <v>162950-B21</v>
          </cell>
          <cell r="B1052" t="str">
            <v>02000-8.1.5ENET KIT E ALL</v>
          </cell>
          <cell r="C1052" t="str">
            <v>SRVR_OPTS</v>
          </cell>
          <cell r="D1052">
            <v>4099</v>
          </cell>
          <cell r="E1052">
            <v>8258</v>
          </cell>
          <cell r="F1052">
            <v>4222</v>
          </cell>
          <cell r="G1052" t="str">
            <v>N/A</v>
          </cell>
        </row>
        <row r="1053">
          <cell r="A1053" t="str">
            <v>162951-B21</v>
          </cell>
          <cell r="B1053" t="str">
            <v>02000-8.1.5 VI KIT E ALL</v>
          </cell>
          <cell r="C1053" t="str">
            <v>SRVR_OPTS</v>
          </cell>
          <cell r="D1053">
            <v>4099</v>
          </cell>
          <cell r="E1053">
            <v>8258</v>
          </cell>
          <cell r="F1053">
            <v>4222</v>
          </cell>
          <cell r="G1053" t="str">
            <v>N/A</v>
          </cell>
        </row>
        <row r="1054">
          <cell r="A1054" t="str">
            <v>162952-B21</v>
          </cell>
          <cell r="B1054" t="str">
            <v>02000-8.0.5ENET KIT E ALL</v>
          </cell>
          <cell r="C1054" t="str">
            <v>SRVR_OPTS</v>
          </cell>
          <cell r="D1054">
            <v>4099</v>
          </cell>
          <cell r="E1054">
            <v>8258</v>
          </cell>
          <cell r="F1054">
            <v>4222</v>
          </cell>
          <cell r="G1054" t="str">
            <v>N/A</v>
          </cell>
        </row>
        <row r="1055">
          <cell r="A1055" t="str">
            <v>164227-B21</v>
          </cell>
          <cell r="B1055" t="str">
            <v>PL CLSTR/F500 ENH DT ALL</v>
          </cell>
          <cell r="C1055" t="str">
            <v>SRVR_OPTS</v>
          </cell>
          <cell r="D1055">
            <v>3995</v>
          </cell>
          <cell r="E1055">
            <v>8048</v>
          </cell>
          <cell r="F1055">
            <v>4115</v>
          </cell>
          <cell r="G1055">
            <v>275.8</v>
          </cell>
        </row>
        <row r="1056">
          <cell r="A1056" t="str">
            <v>166053-B21</v>
          </cell>
          <cell r="B1056" t="str">
            <v>XN733 256K ML530 ALL</v>
          </cell>
          <cell r="C1056" t="str">
            <v>SRVR_OPTS</v>
          </cell>
          <cell r="D1056">
            <v>1600</v>
          </cell>
          <cell r="E1056">
            <v>3223</v>
          </cell>
          <cell r="F1056">
            <v>1648</v>
          </cell>
          <cell r="G1056">
            <v>438.2</v>
          </cell>
        </row>
        <row r="1057">
          <cell r="A1057" t="str">
            <v>166054-B21</v>
          </cell>
          <cell r="B1057" t="str">
            <v>XN800 256K ML530 ALL</v>
          </cell>
          <cell r="C1057" t="str">
            <v>SRVR_OPTS</v>
          </cell>
          <cell r="D1057">
            <v>1800</v>
          </cell>
          <cell r="E1057">
            <v>3626</v>
          </cell>
          <cell r="F1057">
            <v>1854</v>
          </cell>
          <cell r="G1057">
            <v>443.81</v>
          </cell>
        </row>
        <row r="1058">
          <cell r="A1058" t="str">
            <v>166121-B21</v>
          </cell>
          <cell r="B1058" t="str">
            <v>PortRep 1600XL/1800XL ALL</v>
          </cell>
          <cell r="C1058" t="str">
            <v>SRVR_OPTS</v>
          </cell>
          <cell r="D1058">
            <v>159</v>
          </cell>
          <cell r="E1058">
            <v>364</v>
          </cell>
          <cell r="F1058">
            <v>164</v>
          </cell>
          <cell r="G1058" t="e">
            <v>#N/A</v>
          </cell>
        </row>
        <row r="1059">
          <cell r="A1059" t="str">
            <v>166389-B21</v>
          </cell>
          <cell r="B1059" t="str">
            <v>Internal U3 Cable Option for Non Hot Plug HDD</v>
          </cell>
          <cell r="C1059" t="str">
            <v>SRVR_OPTS</v>
          </cell>
          <cell r="D1059">
            <v>45</v>
          </cell>
          <cell r="E1059">
            <v>94</v>
          </cell>
          <cell r="F1059">
            <v>46</v>
          </cell>
          <cell r="G1059">
            <v>19.09</v>
          </cell>
        </row>
        <row r="1060">
          <cell r="A1060" t="str">
            <v>166390-B21</v>
          </cell>
          <cell r="B1060" t="str">
            <v>Internal U3 Cable Option for Hot Plug HDD</v>
          </cell>
          <cell r="C1060" t="str">
            <v>SRVR_OPTS</v>
          </cell>
          <cell r="D1060">
            <v>35</v>
          </cell>
          <cell r="E1060">
            <v>74</v>
          </cell>
          <cell r="F1060">
            <v>36</v>
          </cell>
          <cell r="G1060">
            <v>19.09</v>
          </cell>
        </row>
        <row r="1061">
          <cell r="A1061" t="str">
            <v>167444-B21</v>
          </cell>
          <cell r="B1061" t="str">
            <v>XN700 1M S2 PL80/85 ALL</v>
          </cell>
          <cell r="C1061" t="str">
            <v>SRVR_OPTS</v>
          </cell>
          <cell r="D1061">
            <v>3500</v>
          </cell>
          <cell r="E1061">
            <v>7727</v>
          </cell>
          <cell r="F1061">
            <v>3605</v>
          </cell>
          <cell r="G1061">
            <v>1235.3</v>
          </cell>
        </row>
        <row r="1062">
          <cell r="A1062" t="str">
            <v>168843-B21</v>
          </cell>
          <cell r="B1062" t="str">
            <v>INTLNTCLST ADMIN 2.0 ALL</v>
          </cell>
          <cell r="C1062" t="str">
            <v>SRVR_OPTS</v>
          </cell>
          <cell r="D1062">
            <v>1295</v>
          </cell>
          <cell r="E1062">
            <v>2971</v>
          </cell>
          <cell r="F1062">
            <v>1334</v>
          </cell>
          <cell r="G1062">
            <v>640</v>
          </cell>
        </row>
        <row r="1063">
          <cell r="A1063" t="str">
            <v>169169-001</v>
          </cell>
          <cell r="B1063" t="str">
            <v>16-Megabyte MemExp Kit (60ns)</v>
          </cell>
          <cell r="C1063" t="str">
            <v>SRVR_OPTS</v>
          </cell>
          <cell r="D1063">
            <v>65</v>
          </cell>
          <cell r="E1063">
            <v>121</v>
          </cell>
          <cell r="F1063">
            <v>67</v>
          </cell>
          <cell r="G1063">
            <v>57.94</v>
          </cell>
        </row>
        <row r="1064">
          <cell r="A1064" t="str">
            <v>169170-001</v>
          </cell>
          <cell r="B1064" t="str">
            <v>32-Megabyte Mem Exp Kit (60 ns)</v>
          </cell>
          <cell r="C1064" t="str">
            <v>SRVR_OPTS</v>
          </cell>
          <cell r="D1064">
            <v>90</v>
          </cell>
          <cell r="E1064">
            <v>181</v>
          </cell>
          <cell r="F1064">
            <v>93</v>
          </cell>
          <cell r="G1064">
            <v>74.94</v>
          </cell>
        </row>
        <row r="1065">
          <cell r="A1065" t="str">
            <v>169171-001</v>
          </cell>
          <cell r="B1065" t="str">
            <v>64-Megabyte Mem Exp Kit (60 ns)</v>
          </cell>
          <cell r="C1065" t="str">
            <v>SRVR_OPTS</v>
          </cell>
          <cell r="D1065">
            <v>200</v>
          </cell>
          <cell r="E1065">
            <v>403</v>
          </cell>
          <cell r="F1065">
            <v>206</v>
          </cell>
          <cell r="G1065">
            <v>134.94</v>
          </cell>
        </row>
        <row r="1066">
          <cell r="A1066" t="str">
            <v>174448-B21</v>
          </cell>
          <cell r="B1066" t="str">
            <v>XN700 1M S2 MP ALL</v>
          </cell>
          <cell r="C1066" t="str">
            <v>SRVR_OPTS</v>
          </cell>
          <cell r="D1066">
            <v>3400</v>
          </cell>
          <cell r="E1066">
            <v>7800</v>
          </cell>
          <cell r="F1066">
            <v>3502</v>
          </cell>
          <cell r="G1066">
            <v>1139.51</v>
          </cell>
        </row>
        <row r="1067">
          <cell r="A1067" t="str">
            <v>174449-B21</v>
          </cell>
          <cell r="B1067" t="str">
            <v>XN700 2M S2 MP ALL</v>
          </cell>
          <cell r="C1067" t="str">
            <v>SRVR_OPTS</v>
          </cell>
          <cell r="D1067">
            <v>6000</v>
          </cell>
          <cell r="E1067">
            <v>13763</v>
          </cell>
          <cell r="F1067">
            <v>6180</v>
          </cell>
          <cell r="G1067">
            <v>1889.51</v>
          </cell>
        </row>
        <row r="1068">
          <cell r="A1068" t="str">
            <v>174881-B21</v>
          </cell>
          <cell r="B1068" t="str">
            <v>XN866 256K ML530 ALL</v>
          </cell>
          <cell r="C1068" t="str">
            <v>SRVR_OPTS</v>
          </cell>
          <cell r="D1068">
            <v>2200</v>
          </cell>
          <cell r="E1068">
            <v>4856</v>
          </cell>
          <cell r="F1068">
            <v>2266</v>
          </cell>
          <cell r="G1068">
            <v>634.01</v>
          </cell>
        </row>
        <row r="1069">
          <cell r="A1069" t="str">
            <v>175342-B21</v>
          </cell>
          <cell r="B1069" t="str">
            <v>P800/133 256 FCPGA MM ALL</v>
          </cell>
          <cell r="C1069" t="str">
            <v>SRVR_OPTS</v>
          </cell>
          <cell r="D1069">
            <v>1800</v>
          </cell>
          <cell r="E1069">
            <v>4129</v>
          </cell>
          <cell r="F1069">
            <v>1854</v>
          </cell>
          <cell r="G1069">
            <v>385</v>
          </cell>
        </row>
        <row r="1070">
          <cell r="A1070" t="str">
            <v>175810-B21</v>
          </cell>
          <cell r="B1070" t="str">
            <v>XN700 2M S2 PL80/85 ALL</v>
          </cell>
          <cell r="C1070" t="str">
            <v>SRVR_OPTS</v>
          </cell>
          <cell r="D1070">
            <v>6000</v>
          </cell>
          <cell r="E1070">
            <v>13247</v>
          </cell>
          <cell r="F1070">
            <v>6180</v>
          </cell>
          <cell r="G1070">
            <v>2010.86</v>
          </cell>
        </row>
        <row r="1071">
          <cell r="A1071" t="str">
            <v>176797-B21</v>
          </cell>
          <cell r="B1071" t="str">
            <v>Pentium III Xeon Processor,866MHz,256K Cache,133FSB ALL</v>
          </cell>
          <cell r="C1071" t="str">
            <v>SRVR_OPTS</v>
          </cell>
          <cell r="D1071">
            <v>1300</v>
          </cell>
          <cell r="E1071">
            <v>2983</v>
          </cell>
          <cell r="F1071">
            <v>1339</v>
          </cell>
          <cell r="G1071" t="str">
            <v>N/A</v>
          </cell>
        </row>
        <row r="1072">
          <cell r="A1072" t="str">
            <v>185152-046</v>
          </cell>
          <cell r="B1072" t="str">
            <v>Rack Keyboard &amp; TB Opal/Euro-GR</v>
          </cell>
          <cell r="C1072" t="str">
            <v>SRVR_OPTS</v>
          </cell>
          <cell r="D1072">
            <v>153</v>
          </cell>
          <cell r="E1072">
            <v>309</v>
          </cell>
          <cell r="F1072">
            <v>158</v>
          </cell>
          <cell r="G1072">
            <v>57</v>
          </cell>
        </row>
        <row r="1073">
          <cell r="A1073" t="str">
            <v>186071-A24</v>
          </cell>
          <cell r="B1073" t="str">
            <v>SmartStart Kit - EFIGS 4.50 EUROA2</v>
          </cell>
          <cell r="C1073" t="str">
            <v>SRVR_OPTS</v>
          </cell>
          <cell r="D1073">
            <v>49</v>
          </cell>
          <cell r="E1073">
            <v>98</v>
          </cell>
          <cell r="F1073">
            <v>50</v>
          </cell>
          <cell r="G1073" t="e">
            <v>#N/A</v>
          </cell>
        </row>
        <row r="1074">
          <cell r="A1074" t="str">
            <v>186071-A25</v>
          </cell>
          <cell r="B1074" t="str">
            <v>Kit SS-EFIGS 4.60 EUROA2</v>
          </cell>
          <cell r="C1074" t="str">
            <v>SRVR_OPTS</v>
          </cell>
          <cell r="D1074">
            <v>49</v>
          </cell>
          <cell r="E1074">
            <v>104</v>
          </cell>
          <cell r="F1074">
            <v>50</v>
          </cell>
          <cell r="G1074" t="e">
            <v>#N/A</v>
          </cell>
        </row>
        <row r="1075">
          <cell r="A1075" t="str">
            <v>186794-B21</v>
          </cell>
          <cell r="B1075" t="str">
            <v>32-MB ECC SIMM Upgrade Kit (2x16MB/60ns)</v>
          </cell>
          <cell r="C1075" t="str">
            <v>SRVR_OPTS</v>
          </cell>
          <cell r="D1075">
            <v>120</v>
          </cell>
          <cell r="E1075">
            <v>242</v>
          </cell>
          <cell r="F1075">
            <v>124</v>
          </cell>
          <cell r="G1075">
            <v>75.94</v>
          </cell>
        </row>
        <row r="1076">
          <cell r="A1076" t="str">
            <v>186795-B21</v>
          </cell>
          <cell r="B1076" t="str">
            <v>64-MB ECC SIMM Upgrade Kit (2x32MB/60ns)</v>
          </cell>
          <cell r="C1076" t="str">
            <v>SRVR_OPTS</v>
          </cell>
          <cell r="D1076">
            <v>240</v>
          </cell>
          <cell r="E1076">
            <v>483</v>
          </cell>
          <cell r="F1076">
            <v>247</v>
          </cell>
          <cell r="G1076">
            <v>136.94</v>
          </cell>
        </row>
        <row r="1077">
          <cell r="A1077" t="str">
            <v>188056-001</v>
          </cell>
          <cell r="B1077" t="str">
            <v>256-MB Memory Expansion Kit (4x64MB 70ns)</v>
          </cell>
          <cell r="C1077" t="str">
            <v>SRVR_OPTS</v>
          </cell>
          <cell r="D1077">
            <v>840</v>
          </cell>
          <cell r="E1077">
            <v>1692</v>
          </cell>
          <cell r="F1077">
            <v>865</v>
          </cell>
          <cell r="G1077">
            <v>411.94</v>
          </cell>
        </row>
        <row r="1078">
          <cell r="A1078" t="str">
            <v>188419-001</v>
          </cell>
          <cell r="B1078" t="str">
            <v>ProLiant 4500 Twr toRack Conversion kit</v>
          </cell>
          <cell r="C1078" t="str">
            <v>SRVR_OPTS</v>
          </cell>
          <cell r="D1078">
            <v>1575</v>
          </cell>
          <cell r="E1078">
            <v>2932</v>
          </cell>
          <cell r="F1078">
            <v>1622</v>
          </cell>
          <cell r="G1078">
            <v>628.82000000000005</v>
          </cell>
        </row>
        <row r="1079">
          <cell r="A1079" t="str">
            <v>189080-B21</v>
          </cell>
          <cell r="B1079" t="str">
            <v>512MB SDRAM (4x128) ALL</v>
          </cell>
          <cell r="C1079" t="str">
            <v>SRVR_OPTS</v>
          </cell>
          <cell r="D1079">
            <v>1500</v>
          </cell>
          <cell r="E1079">
            <v>3440</v>
          </cell>
          <cell r="F1079">
            <v>1545</v>
          </cell>
          <cell r="G1079">
            <v>840</v>
          </cell>
        </row>
        <row r="1080">
          <cell r="A1080" t="str">
            <v>189081-B21</v>
          </cell>
          <cell r="B1080" t="str">
            <v>1GB SDRAM (4x256) ALL</v>
          </cell>
          <cell r="C1080" t="str">
            <v>SRVR_OPTS</v>
          </cell>
          <cell r="D1080">
            <v>3000</v>
          </cell>
          <cell r="E1080">
            <v>6883</v>
          </cell>
          <cell r="F1080">
            <v>3090</v>
          </cell>
          <cell r="G1080">
            <v>1538.99</v>
          </cell>
        </row>
        <row r="1081">
          <cell r="A1081" t="str">
            <v>189082-B21</v>
          </cell>
          <cell r="B1081" t="str">
            <v>2GB SDRAM (4x512) ALL</v>
          </cell>
          <cell r="C1081" t="str">
            <v>SRVR_OPTS</v>
          </cell>
          <cell r="D1081">
            <v>8000</v>
          </cell>
          <cell r="E1081">
            <v>18352</v>
          </cell>
          <cell r="F1081">
            <v>8240</v>
          </cell>
          <cell r="G1081">
            <v>2730</v>
          </cell>
        </row>
        <row r="1082">
          <cell r="A1082" t="str">
            <v>189083-B21</v>
          </cell>
          <cell r="B1082" t="str">
            <v>4GB SDRAM (4x1GB) ALL</v>
          </cell>
          <cell r="C1082" t="str">
            <v>SRVR_OPTS</v>
          </cell>
          <cell r="D1082">
            <v>25000</v>
          </cell>
          <cell r="E1082">
            <v>57349</v>
          </cell>
          <cell r="F1082">
            <v>25750</v>
          </cell>
          <cell r="G1082">
            <v>5460</v>
          </cell>
        </row>
        <row r="1083">
          <cell r="A1083" t="str">
            <v>191265-B21</v>
          </cell>
          <cell r="B1083" t="str">
            <v>DL360 VERT PDU MTG KT ALL</v>
          </cell>
          <cell r="C1083" t="str">
            <v>SRVR_OPTS</v>
          </cell>
          <cell r="D1083">
            <v>75</v>
          </cell>
          <cell r="E1083">
            <v>166</v>
          </cell>
          <cell r="F1083">
            <v>77</v>
          </cell>
          <cell r="G1083">
            <v>60</v>
          </cell>
        </row>
        <row r="1084">
          <cell r="A1084" t="str">
            <v>212055-001</v>
          </cell>
          <cell r="B1084" t="str">
            <v>Adapter: Standard to Wide</v>
          </cell>
          <cell r="C1084" t="str">
            <v>SRVR_OPTS</v>
          </cell>
          <cell r="D1084">
            <v>33</v>
          </cell>
          <cell r="E1084">
            <v>66</v>
          </cell>
          <cell r="F1084">
            <v>34</v>
          </cell>
          <cell r="G1084">
            <v>15.43</v>
          </cell>
        </row>
        <row r="1085">
          <cell r="A1085" t="str">
            <v>213448-001</v>
          </cell>
          <cell r="B1085" t="str">
            <v>ProLiant 4500 System I/O Board</v>
          </cell>
          <cell r="C1085" t="str">
            <v>SRVR_OPTS</v>
          </cell>
          <cell r="D1085">
            <v>700</v>
          </cell>
          <cell r="E1085">
            <v>1303</v>
          </cell>
          <cell r="F1085">
            <v>721</v>
          </cell>
          <cell r="G1085">
            <v>558.20000000000005</v>
          </cell>
        </row>
        <row r="1086">
          <cell r="A1086" t="str">
            <v>213817-001</v>
          </cell>
          <cell r="B1086" t="str">
            <v>Compaq On-line Recovery Server</v>
          </cell>
          <cell r="C1086" t="str">
            <v>SRVR_OPTS</v>
          </cell>
          <cell r="D1086">
            <v>1574</v>
          </cell>
          <cell r="E1086">
            <v>3171</v>
          </cell>
          <cell r="F1086">
            <v>1621</v>
          </cell>
          <cell r="G1086">
            <v>208.1</v>
          </cell>
        </row>
        <row r="1087">
          <cell r="A1087" t="str">
            <v>219351-001</v>
          </cell>
          <cell r="B1087" t="str">
            <v>PL 4500R to PL 5000R Upgrade Kit</v>
          </cell>
          <cell r="C1087" t="str">
            <v>SRVR_OPTS</v>
          </cell>
          <cell r="D1087">
            <v>3200</v>
          </cell>
          <cell r="E1087">
            <v>6446</v>
          </cell>
          <cell r="F1087">
            <v>3296</v>
          </cell>
          <cell r="G1087">
            <v>1910.99</v>
          </cell>
        </row>
        <row r="1088">
          <cell r="A1088" t="str">
            <v>222921-001</v>
          </cell>
          <cell r="B1088" t="str">
            <v>PL 1000/1500 RPS Adapter Cable</v>
          </cell>
          <cell r="C1088" t="str">
            <v>SRVR_OPTS</v>
          </cell>
          <cell r="D1088">
            <v>90</v>
          </cell>
          <cell r="E1088">
            <v>181</v>
          </cell>
          <cell r="F1088">
            <v>93</v>
          </cell>
          <cell r="G1088">
            <v>47.16</v>
          </cell>
        </row>
        <row r="1089">
          <cell r="A1089" t="str">
            <v>222927-001</v>
          </cell>
          <cell r="B1089" t="str">
            <v>5/133MHZ Processor</v>
          </cell>
          <cell r="C1089" t="str">
            <v>SRVR_OPTS</v>
          </cell>
          <cell r="D1089">
            <v>683</v>
          </cell>
          <cell r="E1089">
            <v>1376</v>
          </cell>
          <cell r="F1089">
            <v>703</v>
          </cell>
          <cell r="G1089">
            <v>109.64</v>
          </cell>
        </row>
        <row r="1090">
          <cell r="A1090" t="str">
            <v>222959-001</v>
          </cell>
          <cell r="B1090" t="str">
            <v>5/166 Dual FlexSMP Proc Board</v>
          </cell>
          <cell r="C1090" t="str">
            <v>SRVR_OPTS</v>
          </cell>
          <cell r="D1090">
            <v>1300</v>
          </cell>
          <cell r="E1090">
            <v>2619</v>
          </cell>
          <cell r="F1090">
            <v>1339</v>
          </cell>
          <cell r="G1090">
            <v>536.04999999999995</v>
          </cell>
        </row>
        <row r="1091">
          <cell r="A1091" t="str">
            <v>228443-001</v>
          </cell>
          <cell r="B1091" t="str">
            <v>6/200 FlexSMP Dual Processor Board for PL1500</v>
          </cell>
          <cell r="C1091" t="str">
            <v>SRVR_OPTS</v>
          </cell>
          <cell r="D1091">
            <v>2000</v>
          </cell>
          <cell r="E1091">
            <v>4029</v>
          </cell>
          <cell r="F1091">
            <v>2060</v>
          </cell>
          <cell r="G1091">
            <v>892.64</v>
          </cell>
        </row>
        <row r="1092">
          <cell r="A1092" t="str">
            <v>241770-B21</v>
          </cell>
          <cell r="B1092" t="str">
            <v>64-MB DIMM Memory Kit (buffered EDO, 60ns, 4x16)</v>
          </cell>
          <cell r="C1092" t="str">
            <v>SRVR_OPTS</v>
          </cell>
          <cell r="D1092">
            <v>290</v>
          </cell>
          <cell r="E1092">
            <v>584</v>
          </cell>
          <cell r="F1092">
            <v>299</v>
          </cell>
          <cell r="G1092">
            <v>222.57</v>
          </cell>
        </row>
        <row r="1093">
          <cell r="A1093" t="str">
            <v>241772-B21</v>
          </cell>
          <cell r="B1093" t="str">
            <v>256-MB DIMM Memory Kit (buffered EDO,  60ns, 4x64)</v>
          </cell>
          <cell r="C1093" t="str">
            <v>SRVR_OPTS</v>
          </cell>
          <cell r="D1093">
            <v>840</v>
          </cell>
          <cell r="E1093">
            <v>1692</v>
          </cell>
          <cell r="F1093">
            <v>865</v>
          </cell>
          <cell r="G1093">
            <v>545.89</v>
          </cell>
        </row>
        <row r="1094">
          <cell r="A1094" t="str">
            <v>241773-B21</v>
          </cell>
          <cell r="B1094" t="str">
            <v>512-MB DIMM Memory Kit (buffered EDO, 60ns, 4x128)</v>
          </cell>
          <cell r="C1094" t="str">
            <v>SRVR_OPTS</v>
          </cell>
          <cell r="D1094">
            <v>1680</v>
          </cell>
          <cell r="E1094">
            <v>3853</v>
          </cell>
          <cell r="F1094">
            <v>1730</v>
          </cell>
          <cell r="G1094">
            <v>722.93</v>
          </cell>
        </row>
        <row r="1095">
          <cell r="A1095" t="str">
            <v>241774-B21</v>
          </cell>
          <cell r="B1095" t="str">
            <v>1GB  EDO DIMM Kit (4x256/60ns) for PL5000</v>
          </cell>
          <cell r="C1095" t="str">
            <v>SRVR_OPTS</v>
          </cell>
          <cell r="D1095">
            <v>3400</v>
          </cell>
          <cell r="E1095">
            <v>6849</v>
          </cell>
          <cell r="F1095">
            <v>3502</v>
          </cell>
          <cell r="G1095">
            <v>1434.95</v>
          </cell>
        </row>
        <row r="1096">
          <cell r="A1096" t="str">
            <v>241843-001</v>
          </cell>
          <cell r="B1096" t="str">
            <v>Redundant Power Supply for ProLiant 6000/6500/7000</v>
          </cell>
          <cell r="C1096" t="str">
            <v>SRVR_OPTS</v>
          </cell>
          <cell r="D1096">
            <v>600</v>
          </cell>
          <cell r="E1096">
            <v>1209</v>
          </cell>
          <cell r="F1096">
            <v>618</v>
          </cell>
          <cell r="G1096">
            <v>219.87</v>
          </cell>
        </row>
        <row r="1097">
          <cell r="A1097" t="str">
            <v>264377-B22</v>
          </cell>
          <cell r="B1097" t="str">
            <v>Integrated Management Display PL 12/16/25</v>
          </cell>
          <cell r="C1097" t="str">
            <v>SRVR_OPTS</v>
          </cell>
          <cell r="D1097">
            <v>150</v>
          </cell>
          <cell r="E1097">
            <v>302</v>
          </cell>
          <cell r="F1097">
            <v>155</v>
          </cell>
          <cell r="G1097">
            <v>74.239999999999995</v>
          </cell>
        </row>
        <row r="1098">
          <cell r="A1098" t="str">
            <v>264377-B23</v>
          </cell>
          <cell r="B1098" t="str">
            <v>cable kit  for  the PL5500 Integrated Management Display</v>
          </cell>
          <cell r="C1098" t="str">
            <v>SRVR_OPTS</v>
          </cell>
          <cell r="D1098">
            <v>150</v>
          </cell>
          <cell r="E1098">
            <v>302</v>
          </cell>
          <cell r="F1098">
            <v>155</v>
          </cell>
          <cell r="G1098">
            <v>66.56</v>
          </cell>
        </row>
        <row r="1099">
          <cell r="A1099" t="str">
            <v>269661-B21</v>
          </cell>
          <cell r="B1099" t="str">
            <v>Pentium II Processor Board and 333E/512K Processor (CPW6K)</v>
          </cell>
          <cell r="C1099" t="str">
            <v>SRVR_OPTS</v>
          </cell>
          <cell r="D1099">
            <v>645</v>
          </cell>
          <cell r="E1099">
            <v>1299</v>
          </cell>
          <cell r="F1099">
            <v>664</v>
          </cell>
          <cell r="G1099">
            <v>250.16</v>
          </cell>
        </row>
        <row r="1100">
          <cell r="A1100" t="str">
            <v>272514-001</v>
          </cell>
          <cell r="B1100" t="str">
            <v>Wide-Ultra SCSI-3 PCI Controller</v>
          </cell>
          <cell r="C1100" t="str">
            <v>SRVR_OPTS</v>
          </cell>
          <cell r="D1100">
            <v>314</v>
          </cell>
          <cell r="E1100">
            <v>633</v>
          </cell>
          <cell r="F1100">
            <v>323</v>
          </cell>
          <cell r="G1100">
            <v>39.49</v>
          </cell>
        </row>
        <row r="1101">
          <cell r="A1101" t="str">
            <v>273314-B21</v>
          </cell>
          <cell r="B1101" t="str">
            <v>ProLiant 6000 Internal Drive Cage</v>
          </cell>
          <cell r="C1101" t="str">
            <v>SRVR_OPTS</v>
          </cell>
          <cell r="D1101">
            <v>210</v>
          </cell>
          <cell r="E1101">
            <v>423</v>
          </cell>
          <cell r="F1101">
            <v>216</v>
          </cell>
          <cell r="G1101">
            <v>139.66</v>
          </cell>
        </row>
        <row r="1102">
          <cell r="A1102" t="str">
            <v>273316-B21</v>
          </cell>
          <cell r="B1102" t="str">
            <v>ProLiant 6000 Rack Mounting Kit</v>
          </cell>
          <cell r="C1102" t="str">
            <v>SRVR_OPTS</v>
          </cell>
          <cell r="D1102">
            <v>420</v>
          </cell>
          <cell r="E1102">
            <v>846</v>
          </cell>
          <cell r="F1102">
            <v>433</v>
          </cell>
          <cell r="G1102">
            <v>127.56</v>
          </cell>
        </row>
        <row r="1103">
          <cell r="A1103" t="str">
            <v>273733-B21</v>
          </cell>
          <cell r="B1103" t="str">
            <v>Pentium Pro 200 MHz/256 KB Processor</v>
          </cell>
          <cell r="C1103" t="str">
            <v>SRVR_OPTS</v>
          </cell>
          <cell r="D1103">
            <v>840</v>
          </cell>
          <cell r="E1103">
            <v>1692</v>
          </cell>
          <cell r="F1103">
            <v>865</v>
          </cell>
          <cell r="G1103">
            <v>495.19</v>
          </cell>
        </row>
        <row r="1104">
          <cell r="A1104" t="str">
            <v>294013-B24</v>
          </cell>
          <cell r="B1104" t="str">
            <v>RIB/PCI LAN+Serial II ALL</v>
          </cell>
          <cell r="C1104" t="str">
            <v>SRVR_OPTS</v>
          </cell>
          <cell r="D1104">
            <v>820</v>
          </cell>
          <cell r="E1104">
            <v>1652</v>
          </cell>
          <cell r="F1104">
            <v>845</v>
          </cell>
          <cell r="G1104">
            <v>363.99</v>
          </cell>
        </row>
        <row r="1105">
          <cell r="A1105" t="str">
            <v>294013-B25</v>
          </cell>
          <cell r="B1105" t="str">
            <v>RIB/PCI LAN ONLY II ALL</v>
          </cell>
          <cell r="C1105" t="str">
            <v>SRVR_OPTS</v>
          </cell>
          <cell r="D1105">
            <v>655</v>
          </cell>
          <cell r="E1105">
            <v>1320</v>
          </cell>
          <cell r="F1105">
            <v>675</v>
          </cell>
          <cell r="G1105">
            <v>268.62</v>
          </cell>
        </row>
        <row r="1106">
          <cell r="A1106" t="str">
            <v>294013-B32</v>
          </cell>
          <cell r="B1106" t="str">
            <v>Compaq Remote Insight Board PCI LAN+PE M INTL</v>
          </cell>
          <cell r="C1106" t="str">
            <v>SRVR_OPTS</v>
          </cell>
          <cell r="D1106">
            <v>820</v>
          </cell>
          <cell r="E1106">
            <v>1652</v>
          </cell>
          <cell r="F1106">
            <v>845</v>
          </cell>
          <cell r="G1106">
            <v>343.76</v>
          </cell>
        </row>
        <row r="1107">
          <cell r="A1107" t="str">
            <v>294031-B22</v>
          </cell>
          <cell r="B1107" t="str">
            <v>Compaq RI board - Serial card option</v>
          </cell>
          <cell r="C1107" t="str">
            <v>SRVR_OPTS</v>
          </cell>
          <cell r="D1107">
            <v>265</v>
          </cell>
          <cell r="E1107">
            <v>608</v>
          </cell>
          <cell r="F1107">
            <v>273</v>
          </cell>
          <cell r="G1107">
            <v>105.7</v>
          </cell>
        </row>
        <row r="1108">
          <cell r="A1108" t="str">
            <v>295646-B21</v>
          </cell>
          <cell r="B1108" t="str">
            <v>Cable Kit VHDCI to 50pin  6'</v>
          </cell>
          <cell r="C1108" t="str">
            <v>SRVR_OPTS</v>
          </cell>
          <cell r="D1108">
            <v>52</v>
          </cell>
          <cell r="E1108">
            <v>105</v>
          </cell>
          <cell r="F1108">
            <v>54</v>
          </cell>
          <cell r="G1108">
            <v>22.59</v>
          </cell>
        </row>
        <row r="1109">
          <cell r="A1109" t="str">
            <v>295647-B21</v>
          </cell>
          <cell r="B1109" t="str">
            <v>Cable Kit VHDCI to 50pin  12'</v>
          </cell>
          <cell r="C1109" t="str">
            <v>SRVR_OPTS</v>
          </cell>
          <cell r="D1109">
            <v>78</v>
          </cell>
          <cell r="E1109">
            <v>157</v>
          </cell>
          <cell r="F1109">
            <v>80</v>
          </cell>
          <cell r="G1109">
            <v>26.88</v>
          </cell>
        </row>
        <row r="1110">
          <cell r="A1110" t="str">
            <v>296050-B21</v>
          </cell>
          <cell r="B1110" t="str">
            <v>128-MB ECC SIMM Upgrade Kit (2x64MB/60ns)</v>
          </cell>
          <cell r="C1110" t="str">
            <v>SRVR_OPTS</v>
          </cell>
          <cell r="D1110">
            <v>499</v>
          </cell>
          <cell r="E1110">
            <v>1005</v>
          </cell>
          <cell r="F1110">
            <v>514</v>
          </cell>
          <cell r="G1110">
            <v>239.94</v>
          </cell>
        </row>
        <row r="1111">
          <cell r="A1111" t="str">
            <v>296177-B21</v>
          </cell>
          <cell r="B1111" t="str">
            <v>ProLiant 6000 Redundant Processor Power Module</v>
          </cell>
          <cell r="C1111" t="str">
            <v>SRVR_OPTS</v>
          </cell>
          <cell r="D1111">
            <v>272</v>
          </cell>
          <cell r="E1111">
            <v>548</v>
          </cell>
          <cell r="F1111">
            <v>280</v>
          </cell>
          <cell r="G1111">
            <v>61.59</v>
          </cell>
        </row>
        <row r="1112">
          <cell r="A1112" t="str">
            <v>296178-B21</v>
          </cell>
          <cell r="B1112" t="str">
            <v>ProLiant 6000 Redundant Fans Option</v>
          </cell>
          <cell r="C1112" t="str">
            <v>SRVR_OPTS</v>
          </cell>
          <cell r="D1112">
            <v>140</v>
          </cell>
          <cell r="E1112">
            <v>282</v>
          </cell>
          <cell r="F1112">
            <v>144</v>
          </cell>
          <cell r="G1112">
            <v>58.17</v>
          </cell>
        </row>
        <row r="1113">
          <cell r="A1113" t="str">
            <v>296206-001</v>
          </cell>
          <cell r="B1113" t="str">
            <v>SCSI Cabling Kit for ProSignia 200</v>
          </cell>
          <cell r="C1113" t="str">
            <v>SRVR_OPTS</v>
          </cell>
          <cell r="D1113">
            <v>55</v>
          </cell>
          <cell r="E1113">
            <v>111</v>
          </cell>
          <cell r="F1113">
            <v>57</v>
          </cell>
          <cell r="G1113">
            <v>22.8</v>
          </cell>
        </row>
        <row r="1114">
          <cell r="A1114" t="str">
            <v>298238-B21</v>
          </cell>
          <cell r="B1114" t="str">
            <v>AC Adptr Exp w/o cord ALL</v>
          </cell>
          <cell r="C1114" t="str">
            <v>SRVR_OPTS</v>
          </cell>
          <cell r="D1114">
            <v>49</v>
          </cell>
          <cell r="E1114">
            <v>104</v>
          </cell>
          <cell r="F1114">
            <v>50</v>
          </cell>
          <cell r="G1114" t="e">
            <v>#N/A</v>
          </cell>
        </row>
        <row r="1115">
          <cell r="A1115" t="str">
            <v>306334-B31</v>
          </cell>
          <cell r="B1115" t="str">
            <v>ProLiant 7000 Rack-to-Tower Conversion Kit</v>
          </cell>
          <cell r="C1115" t="str">
            <v>SRVR_OPTS</v>
          </cell>
          <cell r="D1115">
            <v>420</v>
          </cell>
          <cell r="E1115">
            <v>846</v>
          </cell>
          <cell r="F1115">
            <v>433</v>
          </cell>
          <cell r="G1115">
            <v>117.92</v>
          </cell>
        </row>
        <row r="1116">
          <cell r="A1116" t="str">
            <v>306557-B21</v>
          </cell>
          <cell r="B1116" t="str">
            <v>PL3000 Tower to Rack Conversion Kit</v>
          </cell>
          <cell r="C1116" t="str">
            <v>SRVR_OPTS</v>
          </cell>
          <cell r="D1116">
            <v>420</v>
          </cell>
          <cell r="E1116">
            <v>846</v>
          </cell>
          <cell r="F1116">
            <v>433</v>
          </cell>
          <cell r="G1116">
            <v>133.91</v>
          </cell>
        </row>
        <row r="1117">
          <cell r="A1117" t="str">
            <v>306558-B21</v>
          </cell>
          <cell r="B1117" t="str">
            <v>Hot Plug Redundant Fan Kit for PL 30/55</v>
          </cell>
          <cell r="C1117" t="str">
            <v>SRVR_OPTS</v>
          </cell>
          <cell r="D1117">
            <v>158</v>
          </cell>
          <cell r="E1117">
            <v>318</v>
          </cell>
          <cell r="F1117">
            <v>163</v>
          </cell>
          <cell r="G1117">
            <v>49.06</v>
          </cell>
        </row>
        <row r="1118">
          <cell r="A1118" t="str">
            <v>306585-B21</v>
          </cell>
          <cell r="B1118" t="str">
            <v>PL 3000/5500 Cable Kit</v>
          </cell>
          <cell r="C1118" t="str">
            <v>SRVR_OPTS</v>
          </cell>
          <cell r="D1118">
            <v>100</v>
          </cell>
          <cell r="E1118">
            <v>201</v>
          </cell>
          <cell r="F1118">
            <v>103</v>
          </cell>
          <cell r="G1118">
            <v>49.9</v>
          </cell>
        </row>
        <row r="1119">
          <cell r="A1119" t="str">
            <v>309834-B23</v>
          </cell>
          <cell r="B1119" t="str">
            <v>Srnet 4M Thin Cbl Kt ALL</v>
          </cell>
          <cell r="C1119" t="str">
            <v>SRVR_OPTS</v>
          </cell>
          <cell r="D1119">
            <v>88</v>
          </cell>
          <cell r="E1119">
            <v>178</v>
          </cell>
          <cell r="F1119">
            <v>91</v>
          </cell>
          <cell r="G1119">
            <v>59.33</v>
          </cell>
        </row>
        <row r="1120">
          <cell r="A1120" t="str">
            <v>309835-B21</v>
          </cell>
          <cell r="B1120" t="str">
            <v>100ft, Ethernet Cable Kit</v>
          </cell>
          <cell r="C1120" t="str">
            <v>SRVR_OPTS</v>
          </cell>
          <cell r="D1120">
            <v>30</v>
          </cell>
          <cell r="E1120">
            <v>60</v>
          </cell>
          <cell r="F1120">
            <v>31</v>
          </cell>
          <cell r="G1120">
            <v>35.270000000000003</v>
          </cell>
        </row>
        <row r="1121">
          <cell r="A1121" t="str">
            <v>312134-B21</v>
          </cell>
          <cell r="B1121" t="str">
            <v>ProLiant 6000 Pentium II Xeon Upgrade Kit</v>
          </cell>
          <cell r="C1121" t="str">
            <v>SRVR_OPTS</v>
          </cell>
          <cell r="D1121">
            <v>4000</v>
          </cell>
          <cell r="E1121">
            <v>8058</v>
          </cell>
          <cell r="F1121">
            <v>4120</v>
          </cell>
          <cell r="G1121">
            <v>3097.62</v>
          </cell>
        </row>
        <row r="1122">
          <cell r="A1122" t="str">
            <v>312216-B21</v>
          </cell>
          <cell r="B1122" t="str">
            <v>ProLiant 7000 Pentium II Xeon Upgrade Kit</v>
          </cell>
          <cell r="C1122" t="str">
            <v>SRVR_OPTS</v>
          </cell>
          <cell r="D1122">
            <v>4000</v>
          </cell>
          <cell r="E1122">
            <v>8058</v>
          </cell>
          <cell r="F1122">
            <v>4120</v>
          </cell>
          <cell r="G1122">
            <v>3120.62</v>
          </cell>
        </row>
        <row r="1123">
          <cell r="A1123" t="str">
            <v>312285-B21</v>
          </cell>
          <cell r="B1123" t="str">
            <v>ProLiant 6000/7000 PII/400 512k Processor Option</v>
          </cell>
          <cell r="C1123" t="str">
            <v>SRVR_OPTS</v>
          </cell>
          <cell r="D1123">
            <v>1300</v>
          </cell>
          <cell r="E1123">
            <v>2619</v>
          </cell>
          <cell r="F1123">
            <v>1339</v>
          </cell>
          <cell r="G1123">
            <v>911.2</v>
          </cell>
        </row>
        <row r="1124">
          <cell r="A1124" t="str">
            <v>312286-B21</v>
          </cell>
          <cell r="B1124" t="str">
            <v>ProLiant 6000/7000 PII/400 1MB Processor Option</v>
          </cell>
          <cell r="C1124" t="str">
            <v>SRVR_OPTS</v>
          </cell>
          <cell r="D1124">
            <v>3200</v>
          </cell>
          <cell r="E1124">
            <v>6446</v>
          </cell>
          <cell r="F1124">
            <v>3296</v>
          </cell>
          <cell r="G1124">
            <v>1991.23</v>
          </cell>
        </row>
        <row r="1125">
          <cell r="A1125" t="str">
            <v>312293-B21</v>
          </cell>
          <cell r="B1125" t="str">
            <v>PL6000 Hot Plug Fan Kit</v>
          </cell>
          <cell r="C1125" t="str">
            <v>SRVR_OPTS</v>
          </cell>
          <cell r="D1125">
            <v>200</v>
          </cell>
          <cell r="E1125">
            <v>403</v>
          </cell>
          <cell r="F1125">
            <v>206</v>
          </cell>
          <cell r="G1125">
            <v>149.84</v>
          </cell>
        </row>
        <row r="1126">
          <cell r="A1126" t="str">
            <v>313611-B21</v>
          </cell>
          <cell r="B1126" t="str">
            <v>PL 1600 PII/350 Slot 1 512k Processor Option Kit</v>
          </cell>
          <cell r="C1126" t="str">
            <v>SRVR_OPTS</v>
          </cell>
          <cell r="D1126">
            <v>400</v>
          </cell>
          <cell r="E1126">
            <v>806</v>
          </cell>
          <cell r="F1126">
            <v>412</v>
          </cell>
          <cell r="G1126">
            <v>202.11</v>
          </cell>
        </row>
        <row r="1127">
          <cell r="A1127" t="str">
            <v>313612-B21</v>
          </cell>
          <cell r="B1127" t="str">
            <v>PL 1600 PII/400 Slot 1 512k Processor Option Kit</v>
          </cell>
          <cell r="C1127" t="str">
            <v>SRVR_OPTS</v>
          </cell>
          <cell r="D1127">
            <v>600</v>
          </cell>
          <cell r="E1127">
            <v>1209</v>
          </cell>
          <cell r="F1127">
            <v>618</v>
          </cell>
          <cell r="G1127">
            <v>201.95</v>
          </cell>
        </row>
        <row r="1128">
          <cell r="A1128" t="str">
            <v>313614-B21</v>
          </cell>
          <cell r="B1128" t="str">
            <v>64MB SDRAM DIMM (1x64/10ns)</v>
          </cell>
          <cell r="C1128" t="str">
            <v>SRVR_OPTS</v>
          </cell>
          <cell r="D1128">
            <v>175</v>
          </cell>
          <cell r="E1128">
            <v>369</v>
          </cell>
          <cell r="F1128">
            <v>180</v>
          </cell>
          <cell r="G1128">
            <v>88.26</v>
          </cell>
        </row>
        <row r="1129">
          <cell r="A1129" t="str">
            <v>313615-B21</v>
          </cell>
          <cell r="B1129" t="str">
            <v>128MB SDRAM DIMM (1x128/10ns)</v>
          </cell>
          <cell r="C1129" t="str">
            <v>SRVR_OPTS</v>
          </cell>
          <cell r="D1129">
            <v>325</v>
          </cell>
          <cell r="E1129">
            <v>685</v>
          </cell>
          <cell r="F1129">
            <v>335</v>
          </cell>
          <cell r="G1129">
            <v>165.4</v>
          </cell>
        </row>
        <row r="1130">
          <cell r="A1130" t="str">
            <v>313616-B21</v>
          </cell>
          <cell r="B1130" t="str">
            <v>256MB SDRAM DIMM (1x256/10ns)</v>
          </cell>
          <cell r="C1130" t="str">
            <v>SRVR_OPTS</v>
          </cell>
          <cell r="D1130">
            <v>830</v>
          </cell>
          <cell r="E1130">
            <v>1672</v>
          </cell>
          <cell r="F1130">
            <v>855</v>
          </cell>
          <cell r="G1130">
            <v>334.78</v>
          </cell>
        </row>
        <row r="1131">
          <cell r="A1131" t="str">
            <v>313617-B21</v>
          </cell>
          <cell r="B1131" t="str">
            <v>512MB SDRAM DIMM (1x512/10ns)</v>
          </cell>
          <cell r="C1131" t="str">
            <v>SRVR_OPTS</v>
          </cell>
          <cell r="D1131">
            <v>1900</v>
          </cell>
          <cell r="E1131">
            <v>4003</v>
          </cell>
          <cell r="F1131">
            <v>1957</v>
          </cell>
          <cell r="G1131">
            <v>1019.75</v>
          </cell>
        </row>
        <row r="1132">
          <cell r="A1132" t="str">
            <v>313618-B21</v>
          </cell>
          <cell r="B1132" t="str">
            <v>ProLiant 1600/1850R PII/450 Slot 1 512k Processor Option Kit</v>
          </cell>
          <cell r="C1132" t="str">
            <v>SRVR_OPTS</v>
          </cell>
          <cell r="D1132">
            <v>700</v>
          </cell>
          <cell r="E1132">
            <v>1410</v>
          </cell>
          <cell r="F1132">
            <v>721</v>
          </cell>
          <cell r="G1132">
            <v>211.44</v>
          </cell>
        </row>
        <row r="1133">
          <cell r="A1133" t="str">
            <v>322913-B31</v>
          </cell>
          <cell r="B1133" t="str">
            <v>Redundant Power Supply Module</v>
          </cell>
          <cell r="C1133" t="str">
            <v>SRVR_OPTS</v>
          </cell>
          <cell r="D1133">
            <v>168</v>
          </cell>
          <cell r="E1133">
            <v>338</v>
          </cell>
          <cell r="F1133">
            <v>173</v>
          </cell>
          <cell r="G1133">
            <v>59</v>
          </cell>
        </row>
        <row r="1134">
          <cell r="A1134" t="str">
            <v>327355-B21</v>
          </cell>
          <cell r="B1134" t="str">
            <v>350W 48V DC Redundant Power Supply</v>
          </cell>
          <cell r="C1134" t="str">
            <v>SRVR_OPTS</v>
          </cell>
          <cell r="D1134">
            <v>1896</v>
          </cell>
          <cell r="E1134">
            <v>3820</v>
          </cell>
          <cell r="F1134">
            <v>1953</v>
          </cell>
          <cell r="G1134">
            <v>501.88</v>
          </cell>
        </row>
        <row r="1135">
          <cell r="A1135" t="str">
            <v>327477-B21</v>
          </cell>
          <cell r="B1135" t="str">
            <v>Hot Plug Redundant Power Supply Module for PL1850R</v>
          </cell>
          <cell r="C1135" t="str">
            <v>SRVR_OPTS</v>
          </cell>
          <cell r="D1135">
            <v>300</v>
          </cell>
          <cell r="E1135">
            <v>604</v>
          </cell>
          <cell r="F1135">
            <v>309</v>
          </cell>
          <cell r="G1135">
            <v>62.22</v>
          </cell>
        </row>
        <row r="1136">
          <cell r="A1136" t="str">
            <v>327633-B21</v>
          </cell>
          <cell r="B1136" t="str">
            <v>ProLiant 5500 6-200 1MB cache option kit</v>
          </cell>
          <cell r="C1136" t="str">
            <v>SRVR_OPTS</v>
          </cell>
          <cell r="D1136">
            <v>100</v>
          </cell>
          <cell r="E1136">
            <v>201</v>
          </cell>
          <cell r="F1136">
            <v>103</v>
          </cell>
          <cell r="G1136">
            <v>19.309999999999999</v>
          </cell>
        </row>
        <row r="1137">
          <cell r="A1137" t="str">
            <v>328065-B21</v>
          </cell>
          <cell r="B1137" t="str">
            <v>Compaq 48V DC, 225W Redundant Power Supply for PL 1850R</v>
          </cell>
          <cell r="C1137" t="str">
            <v>SRVR_OPTS</v>
          </cell>
          <cell r="D1137">
            <v>1050</v>
          </cell>
          <cell r="E1137">
            <v>2115</v>
          </cell>
          <cell r="F1137">
            <v>1082</v>
          </cell>
          <cell r="G1137">
            <v>87.81</v>
          </cell>
        </row>
        <row r="1138">
          <cell r="A1138" t="str">
            <v>328073-B21</v>
          </cell>
          <cell r="B1138" t="str">
            <v>PL5500 Duplexing Drive Cage</v>
          </cell>
          <cell r="C1138" t="str">
            <v>SRVR_OPTS</v>
          </cell>
          <cell r="D1138">
            <v>315</v>
          </cell>
          <cell r="E1138">
            <v>635</v>
          </cell>
          <cell r="F1138">
            <v>324</v>
          </cell>
          <cell r="G1138">
            <v>196.24</v>
          </cell>
        </row>
        <row r="1139">
          <cell r="A1139" t="str">
            <v>328234-B21</v>
          </cell>
          <cell r="B1139" t="str">
            <v>PL6500 Xeon 512K Slot 2 Processor</v>
          </cell>
          <cell r="C1139" t="str">
            <v>SRVR_OPTS</v>
          </cell>
          <cell r="D1139">
            <v>1300</v>
          </cell>
          <cell r="E1139">
            <v>2619</v>
          </cell>
          <cell r="F1139">
            <v>1339</v>
          </cell>
          <cell r="G1139">
            <v>902.67</v>
          </cell>
        </row>
        <row r="1140">
          <cell r="A1140" t="str">
            <v>328235-B21</v>
          </cell>
          <cell r="B1140" t="str">
            <v>PL6500 Xeon/400 1MB Slot 2 Processor Option</v>
          </cell>
          <cell r="C1140" t="str">
            <v>SRVR_OPTS</v>
          </cell>
          <cell r="D1140">
            <v>3200</v>
          </cell>
          <cell r="E1140">
            <v>6446</v>
          </cell>
          <cell r="F1140">
            <v>3296</v>
          </cell>
          <cell r="G1140">
            <v>1982.7</v>
          </cell>
        </row>
        <row r="1141">
          <cell r="A1141" t="str">
            <v>328254-B21</v>
          </cell>
          <cell r="B1141" t="str">
            <v>PL 6500  Xeon/450-512k Slot 2 Processor Option</v>
          </cell>
          <cell r="C1141" t="str">
            <v>SRVR_OPTS</v>
          </cell>
          <cell r="D1141">
            <v>1300</v>
          </cell>
          <cell r="E1141">
            <v>2619</v>
          </cell>
          <cell r="F1141">
            <v>1339</v>
          </cell>
          <cell r="G1141">
            <v>901.85</v>
          </cell>
        </row>
        <row r="1142">
          <cell r="A1142" t="str">
            <v>328255-B21</v>
          </cell>
          <cell r="B1142" t="str">
            <v>PL6500 Xeon/450-1MB Slot 2 Processor Option</v>
          </cell>
          <cell r="C1142" t="str">
            <v>SRVR_OPTS</v>
          </cell>
          <cell r="D1142">
            <v>3200</v>
          </cell>
          <cell r="E1142">
            <v>6446</v>
          </cell>
          <cell r="F1142">
            <v>3296</v>
          </cell>
          <cell r="G1142">
            <v>1981.85</v>
          </cell>
        </row>
        <row r="1143">
          <cell r="A1143" t="str">
            <v>328256-B21</v>
          </cell>
          <cell r="B1143" t="str">
            <v>PL6500 Xeon/450-2MB Slot 2 Processor Option</v>
          </cell>
          <cell r="C1143" t="str">
            <v>SRVR_OPTS</v>
          </cell>
          <cell r="D1143">
            <v>6000</v>
          </cell>
          <cell r="E1143">
            <v>12087</v>
          </cell>
          <cell r="F1143">
            <v>6180</v>
          </cell>
          <cell r="G1143">
            <v>3581.85</v>
          </cell>
        </row>
        <row r="1144">
          <cell r="A1144" t="str">
            <v>328581-B21</v>
          </cell>
          <cell r="B1144" t="str">
            <v>256MB Buf EDO 50ns (4x64) opt Kit All</v>
          </cell>
          <cell r="C1144" t="str">
            <v>SRVR_OPTS</v>
          </cell>
          <cell r="D1144">
            <v>850</v>
          </cell>
          <cell r="E1144">
            <v>1712</v>
          </cell>
          <cell r="F1144">
            <v>876</v>
          </cell>
          <cell r="G1144">
            <v>447.59</v>
          </cell>
        </row>
        <row r="1145">
          <cell r="A1145" t="str">
            <v>328582-B21</v>
          </cell>
          <cell r="B1145" t="str">
            <v>512Mb Buf EDO 50ns (4x128) Opt Kit All</v>
          </cell>
          <cell r="C1145" t="str">
            <v>SRVR_OPTS</v>
          </cell>
          <cell r="D1145">
            <v>1550</v>
          </cell>
          <cell r="E1145">
            <v>3122</v>
          </cell>
          <cell r="F1145">
            <v>1597</v>
          </cell>
          <cell r="G1145">
            <v>909.43</v>
          </cell>
        </row>
        <row r="1146">
          <cell r="A1146" t="str">
            <v>328583-B21</v>
          </cell>
          <cell r="B1146" t="str">
            <v>1Gb Buf EDO 50ns (4x256) Opt Kit All</v>
          </cell>
          <cell r="C1146" t="str">
            <v>SRVR_OPTS</v>
          </cell>
          <cell r="D1146">
            <v>3500</v>
          </cell>
          <cell r="E1146">
            <v>7051</v>
          </cell>
          <cell r="F1146">
            <v>3605</v>
          </cell>
          <cell r="G1146">
            <v>1814.87</v>
          </cell>
        </row>
        <row r="1147">
          <cell r="A1147" t="str">
            <v>328717-B21</v>
          </cell>
          <cell r="B1147" t="str">
            <v>PL 5500 Xeon/400  512k  Slot 2 Processor Option</v>
          </cell>
          <cell r="C1147" t="str">
            <v>SRVR_OPTS</v>
          </cell>
          <cell r="D1147">
            <v>1300</v>
          </cell>
          <cell r="E1147">
            <v>2619</v>
          </cell>
          <cell r="F1147">
            <v>1339</v>
          </cell>
          <cell r="G1147">
            <v>838.05</v>
          </cell>
        </row>
        <row r="1148">
          <cell r="A1148" t="str">
            <v>328718-B21</v>
          </cell>
          <cell r="B1148" t="str">
            <v>PL 5500 Xeon/400 1MB Slot 2 Processor Option</v>
          </cell>
          <cell r="C1148" t="str">
            <v>SRVR_OPTS</v>
          </cell>
          <cell r="D1148">
            <v>3000</v>
          </cell>
          <cell r="E1148">
            <v>6044</v>
          </cell>
          <cell r="F1148">
            <v>3090</v>
          </cell>
          <cell r="G1148">
            <v>1917.26</v>
          </cell>
        </row>
        <row r="1149">
          <cell r="A1149" t="str">
            <v>328806-B21</v>
          </cell>
          <cell r="B1149" t="str">
            <v>256M SDRAM (2x128) ALL</v>
          </cell>
          <cell r="C1149" t="str">
            <v>SRVR_OPTS</v>
          </cell>
          <cell r="D1149">
            <v>850</v>
          </cell>
          <cell r="E1149">
            <v>1712</v>
          </cell>
          <cell r="F1149">
            <v>876</v>
          </cell>
          <cell r="G1149">
            <v>371.38</v>
          </cell>
        </row>
        <row r="1150">
          <cell r="A1150" t="str">
            <v>328807-B21</v>
          </cell>
          <cell r="B1150" t="str">
            <v>512M SDRAM (2X256) ALL</v>
          </cell>
          <cell r="C1150" t="str">
            <v>SRVR_OPTS</v>
          </cell>
          <cell r="D1150">
            <v>1650</v>
          </cell>
          <cell r="E1150">
            <v>3324</v>
          </cell>
          <cell r="F1150">
            <v>1700</v>
          </cell>
          <cell r="G1150">
            <v>707.65</v>
          </cell>
        </row>
        <row r="1151">
          <cell r="A1151" t="str">
            <v>328808-B21</v>
          </cell>
          <cell r="B1151" t="str">
            <v>1GB SDRAM (2X512) ALL</v>
          </cell>
          <cell r="C1151" t="str">
            <v>SRVR_OPTS</v>
          </cell>
          <cell r="D1151">
            <v>4200</v>
          </cell>
          <cell r="E1151">
            <v>8461</v>
          </cell>
          <cell r="F1151">
            <v>4326</v>
          </cell>
          <cell r="G1151">
            <v>2034.76</v>
          </cell>
        </row>
        <row r="1152">
          <cell r="A1152" t="str">
            <v>328809-B21</v>
          </cell>
          <cell r="B1152" t="str">
            <v>2GB SDRAM (2X1GB) ALL</v>
          </cell>
          <cell r="C1152" t="str">
            <v>SRVR_OPTS</v>
          </cell>
          <cell r="D1152">
            <v>13000</v>
          </cell>
          <cell r="E1152">
            <v>26189</v>
          </cell>
          <cell r="F1152">
            <v>13390</v>
          </cell>
          <cell r="G1152">
            <v>4715.83</v>
          </cell>
        </row>
        <row r="1153">
          <cell r="A1153" t="str">
            <v>328810-B31</v>
          </cell>
          <cell r="B1153" t="str">
            <v>PL8000 RACK=&gt;TOWER KT INTL</v>
          </cell>
          <cell r="C1153" t="str">
            <v>SRVR_OPTS</v>
          </cell>
          <cell r="D1153">
            <v>400</v>
          </cell>
          <cell r="E1153">
            <v>806</v>
          </cell>
          <cell r="F1153">
            <v>412</v>
          </cell>
          <cell r="G1153">
            <v>91.82</v>
          </cell>
        </row>
        <row r="1154">
          <cell r="A1154" t="str">
            <v>328812-B21</v>
          </cell>
          <cell r="B1154" t="str">
            <v>PL6000/7000 Xeon/450-512k Slo2 Processor Option</v>
          </cell>
          <cell r="C1154" t="str">
            <v>SRVR_OPTS</v>
          </cell>
          <cell r="D1154">
            <v>1300</v>
          </cell>
          <cell r="E1154">
            <v>2619</v>
          </cell>
          <cell r="F1154">
            <v>1339</v>
          </cell>
          <cell r="G1154">
            <v>910.8</v>
          </cell>
        </row>
        <row r="1155">
          <cell r="A1155" t="str">
            <v>328813-B21</v>
          </cell>
          <cell r="B1155" t="str">
            <v>PL6000/7000 Xeon/450-1MB Slot 2 Processor Option</v>
          </cell>
          <cell r="C1155" t="str">
            <v>SRVR_OPTS</v>
          </cell>
          <cell r="D1155">
            <v>3200</v>
          </cell>
          <cell r="E1155">
            <v>6446</v>
          </cell>
          <cell r="F1155">
            <v>3296</v>
          </cell>
          <cell r="G1155">
            <v>1990.74</v>
          </cell>
        </row>
        <row r="1156">
          <cell r="A1156" t="str">
            <v>328814-B21</v>
          </cell>
          <cell r="B1156" t="str">
            <v>PL6000/7000 Xeon/450-2MB Slot 2 Processor Option</v>
          </cell>
          <cell r="C1156" t="str">
            <v>SRVR_OPTS</v>
          </cell>
          <cell r="D1156">
            <v>5400</v>
          </cell>
          <cell r="E1156">
            <v>10878</v>
          </cell>
          <cell r="F1156">
            <v>5562</v>
          </cell>
          <cell r="G1156">
            <v>3590.8</v>
          </cell>
        </row>
        <row r="1157">
          <cell r="A1157" t="str">
            <v>328819-B21</v>
          </cell>
          <cell r="B1157" t="str">
            <v>Cache Accelerator Kit ALL</v>
          </cell>
          <cell r="C1157" t="str">
            <v>SRVR_OPTS</v>
          </cell>
          <cell r="D1157">
            <v>1500</v>
          </cell>
          <cell r="E1157">
            <v>3022</v>
          </cell>
          <cell r="F1157">
            <v>1545</v>
          </cell>
          <cell r="G1157">
            <v>399.28</v>
          </cell>
        </row>
        <row r="1158">
          <cell r="A1158" t="str">
            <v>328820-B21</v>
          </cell>
          <cell r="B1158" t="str">
            <v>1" WUSCSI2 DRV CAGE ALL</v>
          </cell>
          <cell r="C1158" t="str">
            <v>SRVR_OPTS</v>
          </cell>
          <cell r="D1158">
            <v>409</v>
          </cell>
          <cell r="E1158">
            <v>824</v>
          </cell>
          <cell r="F1158">
            <v>421</v>
          </cell>
          <cell r="G1158">
            <v>185.08</v>
          </cell>
        </row>
        <row r="1159">
          <cell r="A1159" t="str">
            <v>328913-B21</v>
          </cell>
          <cell r="B1159" t="str">
            <v>SCSI Cable Kit (4 devices)</v>
          </cell>
          <cell r="C1159" t="str">
            <v>SRVR_OPTS</v>
          </cell>
          <cell r="D1159">
            <v>80</v>
          </cell>
          <cell r="E1159">
            <v>161</v>
          </cell>
          <cell r="F1159">
            <v>82</v>
          </cell>
          <cell r="G1159">
            <v>28</v>
          </cell>
        </row>
        <row r="1160">
          <cell r="A1160" t="str">
            <v>328948-B21</v>
          </cell>
          <cell r="B1160" t="str">
            <v>Rack to Tower Option  Kit (PL6500 XEON)</v>
          </cell>
          <cell r="C1160" t="str">
            <v>SRVR_OPTS</v>
          </cell>
          <cell r="D1160">
            <v>420</v>
          </cell>
          <cell r="E1160">
            <v>846</v>
          </cell>
          <cell r="F1160">
            <v>433</v>
          </cell>
          <cell r="G1160">
            <v>197.25</v>
          </cell>
        </row>
        <row r="1161">
          <cell r="A1161" t="str">
            <v>328976-B21</v>
          </cell>
          <cell r="B1161" t="str">
            <v>PL5500 Xeon/450 512Kk Slot 2 Processor Option</v>
          </cell>
          <cell r="C1161" t="str">
            <v>SRVR_OPTS</v>
          </cell>
          <cell r="D1161">
            <v>1300</v>
          </cell>
          <cell r="E1161">
            <v>2619</v>
          </cell>
          <cell r="F1161">
            <v>1339</v>
          </cell>
          <cell r="G1161">
            <v>837.33</v>
          </cell>
        </row>
        <row r="1162">
          <cell r="A1162" t="str">
            <v>328977-B21</v>
          </cell>
          <cell r="B1162" t="str">
            <v>PL5500 Xeon/450-1MB Slot 2 Processor Option</v>
          </cell>
          <cell r="C1162" t="str">
            <v>SRVR_OPTS</v>
          </cell>
          <cell r="D1162">
            <v>3000</v>
          </cell>
          <cell r="E1162">
            <v>6044</v>
          </cell>
          <cell r="F1162">
            <v>3090</v>
          </cell>
          <cell r="G1162">
            <v>1917.33</v>
          </cell>
        </row>
        <row r="1163">
          <cell r="A1163" t="str">
            <v>328978-B21</v>
          </cell>
          <cell r="B1163" t="str">
            <v>PL 5500 Xeon/450-2MB Slot 2 Processor option</v>
          </cell>
          <cell r="C1163" t="str">
            <v>SRVR_OPTS</v>
          </cell>
          <cell r="D1163">
            <v>6000</v>
          </cell>
          <cell r="E1163">
            <v>12087</v>
          </cell>
          <cell r="F1163">
            <v>6180</v>
          </cell>
          <cell r="G1163">
            <v>3517.34</v>
          </cell>
        </row>
        <row r="1164">
          <cell r="A1164" t="str">
            <v>332507-B21</v>
          </cell>
          <cell r="B1164" t="str">
            <v>ProSignia 200 P6-300Mhz Processor Option</v>
          </cell>
          <cell r="C1164" t="str">
            <v>SRVR_OPTS</v>
          </cell>
          <cell r="D1164">
            <v>800</v>
          </cell>
          <cell r="E1164">
            <v>1612</v>
          </cell>
          <cell r="F1164">
            <v>824</v>
          </cell>
          <cell r="G1164">
            <v>251.46</v>
          </cell>
        </row>
        <row r="1165">
          <cell r="A1165" t="str">
            <v>333555-B21</v>
          </cell>
          <cell r="B1165" t="str">
            <v>PL2500 PII/333Mhz 512K processor</v>
          </cell>
          <cell r="C1165" t="str">
            <v>SRVR_OPTS</v>
          </cell>
          <cell r="D1165">
            <v>600</v>
          </cell>
          <cell r="E1165">
            <v>1209</v>
          </cell>
          <cell r="F1165">
            <v>618</v>
          </cell>
          <cell r="G1165">
            <v>290.93</v>
          </cell>
        </row>
        <row r="1166">
          <cell r="A1166" t="str">
            <v>338707-B21</v>
          </cell>
          <cell r="B1166" t="str">
            <v>ProLiant 6500 XEON Upgrade Kit - ALL</v>
          </cell>
          <cell r="C1166" t="str">
            <v>SRVR_OPTS</v>
          </cell>
          <cell r="D1166">
            <v>4000</v>
          </cell>
          <cell r="E1166">
            <v>8058</v>
          </cell>
          <cell r="F1166">
            <v>4120</v>
          </cell>
          <cell r="G1166">
            <v>2513.81</v>
          </cell>
        </row>
        <row r="1167">
          <cell r="A1167" t="str">
            <v>338708-B21</v>
          </cell>
          <cell r="B1167" t="str">
            <v>PL6500 Duplex Enabler</v>
          </cell>
          <cell r="C1167" t="str">
            <v>SRVR_OPTS</v>
          </cell>
          <cell r="D1167">
            <v>100</v>
          </cell>
          <cell r="E1167">
            <v>201</v>
          </cell>
          <cell r="F1167">
            <v>103</v>
          </cell>
          <cell r="G1167">
            <v>130.88</v>
          </cell>
        </row>
        <row r="1168">
          <cell r="A1168" t="str">
            <v>338709-B21</v>
          </cell>
          <cell r="B1168" t="str">
            <v>Removable Media Cage (PL6500 XEON)</v>
          </cell>
          <cell r="C1168" t="str">
            <v>SRVR_OPTS</v>
          </cell>
          <cell r="D1168">
            <v>650</v>
          </cell>
          <cell r="E1168">
            <v>1309</v>
          </cell>
          <cell r="F1168">
            <v>670</v>
          </cell>
          <cell r="G1168">
            <v>111.13</v>
          </cell>
        </row>
        <row r="1169">
          <cell r="A1169" t="str">
            <v>338710-B21</v>
          </cell>
          <cell r="B1169" t="str">
            <v>Drive Optimized Cage (PL6500 XEON)</v>
          </cell>
          <cell r="C1169" t="str">
            <v>SRVR_OPTS</v>
          </cell>
          <cell r="D1169">
            <v>650</v>
          </cell>
          <cell r="E1169">
            <v>1309</v>
          </cell>
          <cell r="F1169">
            <v>670</v>
          </cell>
          <cell r="G1169">
            <v>111</v>
          </cell>
        </row>
        <row r="1170">
          <cell r="A1170" t="str">
            <v>341174-B21</v>
          </cell>
          <cell r="B1170" t="str">
            <v>Cable Kit VHDCI/VHDCI (6')</v>
          </cell>
          <cell r="C1170" t="str">
            <v>SRVR_OPTS</v>
          </cell>
          <cell r="D1170">
            <v>60</v>
          </cell>
          <cell r="E1170">
            <v>121</v>
          </cell>
          <cell r="F1170">
            <v>62</v>
          </cell>
          <cell r="G1170">
            <v>35.24</v>
          </cell>
        </row>
        <row r="1171">
          <cell r="A1171" t="str">
            <v>341175-B21</v>
          </cell>
          <cell r="B1171" t="str">
            <v>Cable Kit VHDCI/VHDCI (12')</v>
          </cell>
          <cell r="C1171" t="str">
            <v>SRVR_OPTS</v>
          </cell>
          <cell r="D1171">
            <v>80</v>
          </cell>
          <cell r="E1171">
            <v>160</v>
          </cell>
          <cell r="F1171">
            <v>82</v>
          </cell>
          <cell r="G1171">
            <v>39.64</v>
          </cell>
        </row>
        <row r="1172">
          <cell r="A1172" t="str">
            <v>348757-B21</v>
          </cell>
          <cell r="B1172" t="str">
            <v>64-Bit 2 Channel Ultra Adapter</v>
          </cell>
          <cell r="C1172" t="str">
            <v>SRVR_OPTS</v>
          </cell>
          <cell r="D1172">
            <v>405</v>
          </cell>
          <cell r="E1172">
            <v>816</v>
          </cell>
          <cell r="F1172">
            <v>417</v>
          </cell>
          <cell r="G1172">
            <v>99.21</v>
          </cell>
        </row>
        <row r="1173">
          <cell r="A1173" t="str">
            <v>382157-B21</v>
          </cell>
          <cell r="B1173" t="str">
            <v>PL3000/PL5500  WU2 Drive Cage</v>
          </cell>
          <cell r="C1173" t="str">
            <v>SRVR_OPTS</v>
          </cell>
          <cell r="D1173">
            <v>500</v>
          </cell>
          <cell r="E1173">
            <v>1007</v>
          </cell>
          <cell r="F1173">
            <v>515</v>
          </cell>
          <cell r="G1173">
            <v>202.86</v>
          </cell>
        </row>
        <row r="1174">
          <cell r="A1174" t="str">
            <v>382158-B21</v>
          </cell>
          <cell r="B1174" t="str">
            <v>Ultra-2 (LVD) drive cage (PL3000 PII)</v>
          </cell>
          <cell r="C1174" t="str">
            <v>SRVR_OPTS</v>
          </cell>
          <cell r="D1174">
            <v>550</v>
          </cell>
          <cell r="E1174">
            <v>1108</v>
          </cell>
          <cell r="F1174">
            <v>567</v>
          </cell>
          <cell r="G1174">
            <v>358.83</v>
          </cell>
        </row>
        <row r="1175">
          <cell r="A1175" t="str">
            <v>382159-B21</v>
          </cell>
          <cell r="B1175" t="str">
            <v>PL1600 WU2 Drive Cage</v>
          </cell>
          <cell r="C1175" t="str">
            <v>SRVR_OPTS</v>
          </cell>
          <cell r="D1175">
            <v>315</v>
          </cell>
          <cell r="E1175">
            <v>635</v>
          </cell>
          <cell r="F1175">
            <v>324</v>
          </cell>
          <cell r="G1175">
            <v>159.68</v>
          </cell>
        </row>
        <row r="1176">
          <cell r="A1176" t="str">
            <v>382160-B21</v>
          </cell>
          <cell r="B1176" t="str">
            <v>PL1850R WU2 Drive Cage</v>
          </cell>
          <cell r="C1176" t="str">
            <v>SRVR_OPTS</v>
          </cell>
          <cell r="D1176">
            <v>315</v>
          </cell>
          <cell r="E1176">
            <v>635</v>
          </cell>
          <cell r="F1176">
            <v>324</v>
          </cell>
          <cell r="G1176">
            <v>160.69999999999999</v>
          </cell>
        </row>
        <row r="1177">
          <cell r="A1177" t="str">
            <v>386121-B21</v>
          </cell>
          <cell r="B1177" t="str">
            <v>PL5500 Xeon Redundant Fan Kit</v>
          </cell>
          <cell r="C1177" t="str">
            <v>SRVR_OPTS</v>
          </cell>
          <cell r="D1177">
            <v>200</v>
          </cell>
          <cell r="E1177">
            <v>403</v>
          </cell>
          <cell r="F1177">
            <v>206</v>
          </cell>
          <cell r="G1177">
            <v>71.150000000000006</v>
          </cell>
        </row>
        <row r="1178">
          <cell r="A1178" t="str">
            <v>387798-B21</v>
          </cell>
          <cell r="B1178" t="str">
            <v>Tower to Rack Kit for  PL800 PII 2Pcap</v>
          </cell>
          <cell r="C1178" t="str">
            <v>SRVR_OPTS</v>
          </cell>
          <cell r="D1178">
            <v>420</v>
          </cell>
          <cell r="E1178">
            <v>846</v>
          </cell>
          <cell r="F1178">
            <v>433</v>
          </cell>
          <cell r="G1178">
            <v>131.41999999999999</v>
          </cell>
        </row>
        <row r="1179">
          <cell r="A1179" t="str">
            <v>388255-B21</v>
          </cell>
          <cell r="B1179" t="str">
            <v>PL1850R WU2 (2x1) Drive Cage</v>
          </cell>
          <cell r="C1179" t="str">
            <v>SRVR_OPTS</v>
          </cell>
          <cell r="D1179">
            <v>315</v>
          </cell>
          <cell r="E1179">
            <v>635</v>
          </cell>
          <cell r="F1179">
            <v>324</v>
          </cell>
          <cell r="G1179">
            <v>60.9</v>
          </cell>
        </row>
        <row r="1180">
          <cell r="A1180" t="str">
            <v>388272-B21</v>
          </cell>
          <cell r="B1180" t="str">
            <v>One channel wide Ultra SCSI Controller</v>
          </cell>
          <cell r="C1180" t="str">
            <v>SRVR_OPTS</v>
          </cell>
          <cell r="D1180">
            <v>282</v>
          </cell>
          <cell r="E1180">
            <v>568</v>
          </cell>
          <cell r="F1180">
            <v>290</v>
          </cell>
          <cell r="G1180" t="str">
            <v>N/A</v>
          </cell>
        </row>
        <row r="1181">
          <cell r="A1181" t="str">
            <v>388273-B21</v>
          </cell>
          <cell r="B1181" t="str">
            <v>One channel wide-Ultra Differential Controller</v>
          </cell>
          <cell r="C1181" t="str">
            <v>SRVR_OPTS</v>
          </cell>
          <cell r="D1181">
            <v>577</v>
          </cell>
          <cell r="E1181">
            <v>1162</v>
          </cell>
          <cell r="F1181">
            <v>594</v>
          </cell>
          <cell r="G1181" t="str">
            <v>N/A</v>
          </cell>
        </row>
        <row r="1182">
          <cell r="A1182" t="str">
            <v>388332-B21</v>
          </cell>
          <cell r="B1182" t="str">
            <v>CL 1850 RED CTRL KIT ALL</v>
          </cell>
          <cell r="C1182" t="str">
            <v>SRVR_OPTS</v>
          </cell>
          <cell r="D1182">
            <v>1900</v>
          </cell>
          <cell r="E1182">
            <v>3828</v>
          </cell>
          <cell r="F1182">
            <v>1957</v>
          </cell>
          <cell r="G1182">
            <v>1128.5</v>
          </cell>
        </row>
        <row r="1183">
          <cell r="A1183" t="str">
            <v>388333-B21</v>
          </cell>
          <cell r="B1183" t="str">
            <v>CL 1850 RK-Twr KIT ALL</v>
          </cell>
          <cell r="C1183" t="str">
            <v>SRVR_OPTS</v>
          </cell>
          <cell r="D1183">
            <v>400</v>
          </cell>
          <cell r="E1183">
            <v>806</v>
          </cell>
          <cell r="F1183">
            <v>412</v>
          </cell>
          <cell r="G1183">
            <v>100</v>
          </cell>
        </row>
        <row r="1184">
          <cell r="A1184" t="str">
            <v>388334-B21</v>
          </cell>
          <cell r="B1184" t="str">
            <v>CL 1850 TWR-RK KIT ALL</v>
          </cell>
          <cell r="C1184" t="str">
            <v>SRVR_OPTS</v>
          </cell>
          <cell r="D1184">
            <v>400</v>
          </cell>
          <cell r="E1184">
            <v>806</v>
          </cell>
          <cell r="F1184">
            <v>412</v>
          </cell>
          <cell r="G1184">
            <v>100</v>
          </cell>
        </row>
        <row r="1185">
          <cell r="A1185" t="str">
            <v>388481-B21</v>
          </cell>
          <cell r="B1185" t="str">
            <v>8X DVD ROM OPTION ALL</v>
          </cell>
          <cell r="C1185" t="str">
            <v>SRVR_OPTS</v>
          </cell>
          <cell r="D1185">
            <v>190</v>
          </cell>
          <cell r="E1185">
            <v>383</v>
          </cell>
          <cell r="F1185">
            <v>196</v>
          </cell>
          <cell r="G1185">
            <v>101.54</v>
          </cell>
        </row>
        <row r="1186">
          <cell r="A1186" t="str">
            <v>400046-B21</v>
          </cell>
          <cell r="B1186" t="str">
            <v>Internal/External SCSI Cable Kit for PL400</v>
          </cell>
          <cell r="C1186" t="str">
            <v>SRVR_OPTS</v>
          </cell>
          <cell r="D1186">
            <v>50</v>
          </cell>
          <cell r="E1186">
            <v>101</v>
          </cell>
          <cell r="F1186">
            <v>52</v>
          </cell>
          <cell r="G1186">
            <v>26.7</v>
          </cell>
        </row>
        <row r="1187">
          <cell r="A1187" t="str">
            <v>400736-B21</v>
          </cell>
          <cell r="B1187" t="str">
            <v>Cable option kit for PL800</v>
          </cell>
          <cell r="C1187" t="str">
            <v>SRVR_OPTS</v>
          </cell>
          <cell r="D1187">
            <v>55</v>
          </cell>
          <cell r="E1187">
            <v>111</v>
          </cell>
          <cell r="F1187">
            <v>57</v>
          </cell>
          <cell r="G1187">
            <v>21.6</v>
          </cell>
        </row>
        <row r="1188">
          <cell r="A1188" t="str">
            <v>401231-B21</v>
          </cell>
          <cell r="B1188" t="str">
            <v>HTPGREDP PL8000/PL8500 1150/500 R Power Supply ALL</v>
          </cell>
          <cell r="C1188" t="str">
            <v>SRVR_OPTS</v>
          </cell>
          <cell r="D1188">
            <v>900</v>
          </cell>
          <cell r="E1188">
            <v>1987</v>
          </cell>
          <cell r="F1188">
            <v>927</v>
          </cell>
          <cell r="G1188">
            <v>362.21</v>
          </cell>
        </row>
        <row r="1189">
          <cell r="A1189" t="str">
            <v>401231-B31</v>
          </cell>
          <cell r="B1189" t="str">
            <v>1150/500 RPS Ajx/Atls INTL</v>
          </cell>
          <cell r="C1189" t="str">
            <v>SRVR_OPTS</v>
          </cell>
          <cell r="D1189">
            <v>900</v>
          </cell>
          <cell r="E1189">
            <v>1813</v>
          </cell>
          <cell r="F1189">
            <v>927</v>
          </cell>
          <cell r="G1189">
            <v>322.37</v>
          </cell>
        </row>
        <row r="1190">
          <cell r="A1190" t="str">
            <v>401268-B21</v>
          </cell>
          <cell r="B1190" t="str">
            <v>PL800/16/18/3000 PIII/500-512k Slot 1 Processor Option</v>
          </cell>
          <cell r="C1190" t="str">
            <v>SRVR_OPTS</v>
          </cell>
          <cell r="D1190">
            <v>650</v>
          </cell>
          <cell r="E1190">
            <v>1309</v>
          </cell>
          <cell r="F1190">
            <v>670</v>
          </cell>
          <cell r="G1190">
            <v>206.51</v>
          </cell>
        </row>
        <row r="1191">
          <cell r="A1191" t="str">
            <v>401702-B21</v>
          </cell>
          <cell r="B1191" t="str">
            <v>32-MB 100Mhz unregistered ECC SDRAM DIMM option Kit</v>
          </cell>
          <cell r="C1191" t="str">
            <v>SRVR_OPTS</v>
          </cell>
          <cell r="D1191">
            <v>120</v>
          </cell>
          <cell r="E1191">
            <v>242</v>
          </cell>
          <cell r="F1191">
            <v>124</v>
          </cell>
          <cell r="G1191">
            <v>80.489999999999995</v>
          </cell>
        </row>
        <row r="1192">
          <cell r="A1192" t="str">
            <v>401703-B21</v>
          </cell>
          <cell r="B1192" t="str">
            <v>64-MB 100Mhz unregitered ECC SDRAM DIMM option kit</v>
          </cell>
          <cell r="C1192" t="str">
            <v>SRVR_OPTS</v>
          </cell>
          <cell r="D1192">
            <v>192</v>
          </cell>
          <cell r="E1192">
            <v>387</v>
          </cell>
          <cell r="F1192">
            <v>198</v>
          </cell>
          <cell r="G1192">
            <v>88.42</v>
          </cell>
        </row>
        <row r="1193">
          <cell r="A1193" t="str">
            <v>401704-B21</v>
          </cell>
          <cell r="B1193" t="str">
            <v>128-MB 100Mhz unregistered ECC SDRAM DIMM option kit</v>
          </cell>
          <cell r="C1193" t="str">
            <v>SRVR_OPTS</v>
          </cell>
          <cell r="D1193">
            <v>380</v>
          </cell>
          <cell r="E1193">
            <v>766</v>
          </cell>
          <cell r="F1193">
            <v>391</v>
          </cell>
          <cell r="G1193">
            <v>172.41</v>
          </cell>
        </row>
        <row r="1194">
          <cell r="A1194" t="str">
            <v>401961-B21</v>
          </cell>
          <cell r="B1194" t="str">
            <v>Zeus 8-Way Xon Upg Kt ALL</v>
          </cell>
          <cell r="C1194" t="str">
            <v>SRVR_OPTS</v>
          </cell>
          <cell r="D1194">
            <v>8000</v>
          </cell>
          <cell r="E1194">
            <v>16116</v>
          </cell>
          <cell r="F1194">
            <v>8240</v>
          </cell>
          <cell r="G1194">
            <v>3827.38</v>
          </cell>
        </row>
        <row r="1195">
          <cell r="A1195" t="str">
            <v>401996-B21</v>
          </cell>
          <cell r="B1195" t="str">
            <v>256-MB 100Mhz unregistered ECC SDRAM  DIMM option kit</v>
          </cell>
          <cell r="C1195" t="str">
            <v>SRVR_OPTS</v>
          </cell>
          <cell r="D1195">
            <v>900</v>
          </cell>
          <cell r="E1195">
            <v>1914</v>
          </cell>
          <cell r="F1195">
            <v>927</v>
          </cell>
          <cell r="G1195">
            <v>340.79</v>
          </cell>
        </row>
        <row r="1196">
          <cell r="A1196" t="str">
            <v>480083-021</v>
          </cell>
          <cell r="B1196" t="str">
            <v>ML370 N +1 HPRPS ALL</v>
          </cell>
          <cell r="C1196" t="str">
            <v>SRVR_OPTS</v>
          </cell>
          <cell r="D1196">
            <v>600</v>
          </cell>
          <cell r="E1196">
            <v>1209</v>
          </cell>
          <cell r="F1196">
            <v>618</v>
          </cell>
          <cell r="G1196">
            <v>262.19</v>
          </cell>
        </row>
        <row r="1197">
          <cell r="A1197" t="str">
            <v>100734-022</v>
          </cell>
          <cell r="B1197" t="str">
            <v>ProLiant 5500 2P PIII XEON/500-1MB 256 - EURO version</v>
          </cell>
          <cell r="C1197" t="str">
            <v>SRVR_PROD</v>
          </cell>
          <cell r="D1197">
            <v>11300</v>
          </cell>
          <cell r="E1197">
            <v>23806</v>
          </cell>
          <cell r="F1197">
            <v>11639</v>
          </cell>
          <cell r="G1197">
            <v>6232</v>
          </cell>
        </row>
        <row r="1198">
          <cell r="A1198" t="str">
            <v>100734-023</v>
          </cell>
          <cell r="B1198" t="str">
            <v>PL5500 XN550 2P 1M EURO</v>
          </cell>
          <cell r="C1198" t="str">
            <v>SRVR_PROD</v>
          </cell>
          <cell r="D1198">
            <v>10000</v>
          </cell>
          <cell r="E1198">
            <v>21068</v>
          </cell>
          <cell r="F1198">
            <v>10302</v>
          </cell>
          <cell r="G1198">
            <v>6112</v>
          </cell>
        </row>
        <row r="1199">
          <cell r="A1199" t="str">
            <v>100738-022</v>
          </cell>
          <cell r="B1199" t="str">
            <v>ProLiant 5500R 1P PIII XEON/500-512K 256 M1 - EURO version</v>
          </cell>
          <cell r="C1199" t="str">
            <v>SRVR_PROD</v>
          </cell>
          <cell r="D1199">
            <v>6200</v>
          </cell>
          <cell r="E1199">
            <v>13062</v>
          </cell>
          <cell r="F1199">
            <v>6386</v>
          </cell>
          <cell r="G1199">
            <v>3300</v>
          </cell>
        </row>
        <row r="1200">
          <cell r="A1200" t="str">
            <v>100738-023</v>
          </cell>
          <cell r="B1200" t="str">
            <v>PL5500R X550 512 U2 EURO</v>
          </cell>
          <cell r="C1200" t="str">
            <v>SRVR_PROD</v>
          </cell>
          <cell r="D1200">
            <v>5500</v>
          </cell>
          <cell r="E1200">
            <v>11587</v>
          </cell>
          <cell r="F1200">
            <v>5665</v>
          </cell>
          <cell r="G1200">
            <v>3300</v>
          </cell>
        </row>
        <row r="1201">
          <cell r="A1201" t="str">
            <v>100745-022</v>
          </cell>
          <cell r="B1201" t="str">
            <v>ProLiant 5500R 2P PIII XEON/500-1MB 256 - EURO version</v>
          </cell>
          <cell r="C1201" t="str">
            <v>SRVR_PROD</v>
          </cell>
          <cell r="D1201">
            <v>11800</v>
          </cell>
          <cell r="E1201">
            <v>24860</v>
          </cell>
          <cell r="F1201">
            <v>12154</v>
          </cell>
          <cell r="G1201">
            <v>6272</v>
          </cell>
        </row>
        <row r="1202">
          <cell r="A1202" t="str">
            <v>100745-023</v>
          </cell>
          <cell r="B1202" t="str">
            <v>PL5500R XN550 2P 1M EURO</v>
          </cell>
          <cell r="C1202" t="str">
            <v>SRVR_PROD</v>
          </cell>
          <cell r="D1202">
            <v>10400</v>
          </cell>
          <cell r="E1202">
            <v>21910</v>
          </cell>
          <cell r="F1202">
            <v>10712</v>
          </cell>
          <cell r="G1202">
            <v>6272</v>
          </cell>
        </row>
        <row r="1203">
          <cell r="A1203" t="str">
            <v>100751-022</v>
          </cell>
          <cell r="B1203" t="str">
            <v>ProLiant 5500 1P PIII XEON/500-512K 256 M1 - EURO version</v>
          </cell>
          <cell r="C1203" t="str">
            <v>SRVR_PROD</v>
          </cell>
          <cell r="D1203">
            <v>5700</v>
          </cell>
          <cell r="E1203">
            <v>12009</v>
          </cell>
          <cell r="F1203">
            <v>5871</v>
          </cell>
          <cell r="G1203">
            <v>3381</v>
          </cell>
        </row>
        <row r="1204">
          <cell r="A1204" t="str">
            <v>100751-023</v>
          </cell>
          <cell r="B1204" t="str">
            <v>PL5500 X550 512 U2 EURO</v>
          </cell>
          <cell r="C1204" t="str">
            <v>SRVR_PROD</v>
          </cell>
          <cell r="D1204">
            <v>5100</v>
          </cell>
          <cell r="E1204">
            <v>10745</v>
          </cell>
          <cell r="F1204">
            <v>5255</v>
          </cell>
          <cell r="G1204">
            <v>3382</v>
          </cell>
        </row>
        <row r="1205">
          <cell r="A1205" t="str">
            <v>102118-421</v>
          </cell>
          <cell r="B1205" t="str">
            <v>ML370T01 P667-256 128 EURO</v>
          </cell>
          <cell r="C1205" t="str">
            <v>SRVR_PROD</v>
          </cell>
          <cell r="D1205">
            <v>2660</v>
          </cell>
          <cell r="E1205">
            <v>5872</v>
          </cell>
          <cell r="F1205">
            <v>2740</v>
          </cell>
          <cell r="G1205">
            <v>1473</v>
          </cell>
        </row>
        <row r="1206">
          <cell r="A1206" t="str">
            <v>102119-421</v>
          </cell>
          <cell r="B1206" t="str">
            <v>ML370R01 P667-256 128 EURO</v>
          </cell>
          <cell r="C1206" t="str">
            <v>SRVR_PROD</v>
          </cell>
          <cell r="D1206">
            <v>3060</v>
          </cell>
          <cell r="E1206">
            <v>6756</v>
          </cell>
          <cell r="F1206">
            <v>3152</v>
          </cell>
          <cell r="G1206">
            <v>1523</v>
          </cell>
        </row>
        <row r="1207">
          <cell r="A1207" t="str">
            <v>105740-021</v>
          </cell>
          <cell r="B1207" t="str">
            <v>TaskSmart C2000R EURO</v>
          </cell>
          <cell r="C1207" t="str">
            <v>SRVR_PROD</v>
          </cell>
          <cell r="D1207">
            <v>16499</v>
          </cell>
          <cell r="E1207">
            <v>37847</v>
          </cell>
          <cell r="F1207">
            <v>16993</v>
          </cell>
          <cell r="G1207">
            <v>6818.5</v>
          </cell>
        </row>
        <row r="1208">
          <cell r="A1208" t="str">
            <v>105741-021</v>
          </cell>
          <cell r="B1208" t="str">
            <v>TaskSmart C2000R EURO</v>
          </cell>
          <cell r="C1208" t="str">
            <v>SRVR_PROD</v>
          </cell>
          <cell r="D1208">
            <v>10009</v>
          </cell>
          <cell r="E1208">
            <v>20163</v>
          </cell>
          <cell r="F1208">
            <v>10319</v>
          </cell>
          <cell r="G1208">
            <v>3779.83</v>
          </cell>
        </row>
        <row r="1209">
          <cell r="A1209" t="str">
            <v>105742-021</v>
          </cell>
          <cell r="B1209" t="str">
            <v>TaskSmart C1500R EURO</v>
          </cell>
          <cell r="C1209" t="str">
            <v>SRVR_PROD</v>
          </cell>
          <cell r="D1209">
            <v>6250</v>
          </cell>
          <cell r="E1209">
            <v>14337</v>
          </cell>
          <cell r="F1209">
            <v>6437</v>
          </cell>
          <cell r="G1209">
            <v>2642.34</v>
          </cell>
        </row>
        <row r="1210">
          <cell r="A1210" t="str">
            <v>105742-021</v>
          </cell>
          <cell r="B1210" t="str">
            <v>Tasksmart C1200R EURO</v>
          </cell>
          <cell r="C1210" t="str">
            <v>SRVR_PROD</v>
          </cell>
          <cell r="D1210">
            <v>6250</v>
          </cell>
          <cell r="E1210">
            <v>14337</v>
          </cell>
          <cell r="F1210">
            <v>6437</v>
          </cell>
          <cell r="G1210">
            <v>2642.34</v>
          </cell>
        </row>
        <row r="1211">
          <cell r="A1211" t="str">
            <v>116185-021</v>
          </cell>
          <cell r="B1211" t="str">
            <v>ML350T01 P600-256 M1 EURO</v>
          </cell>
          <cell r="C1211" t="str">
            <v>SRVR_PROD</v>
          </cell>
          <cell r="D1211">
            <v>1650</v>
          </cell>
          <cell r="E1211">
            <v>3775</v>
          </cell>
          <cell r="F1211">
            <v>1701</v>
          </cell>
          <cell r="G1211">
            <v>1246.4000000000001</v>
          </cell>
        </row>
        <row r="1212">
          <cell r="A1212" t="str">
            <v>116185-022</v>
          </cell>
          <cell r="B1212" t="str">
            <v>ML350T01 P600-256 9G EURO</v>
          </cell>
          <cell r="C1212" t="str">
            <v>SRVR_PROD</v>
          </cell>
          <cell r="D1212">
            <v>1950</v>
          </cell>
          <cell r="E1212">
            <v>4437</v>
          </cell>
          <cell r="F1212">
            <v>2010</v>
          </cell>
          <cell r="G1212">
            <v>1435.32</v>
          </cell>
        </row>
        <row r="1213">
          <cell r="A1213" t="str">
            <v>123738-021</v>
          </cell>
          <cell r="B1213" t="str">
            <v>ProLiant 1600R PIII/550 512K 128 M1 - EURO version</v>
          </cell>
          <cell r="C1213" t="str">
            <v>SRVR_PROD</v>
          </cell>
          <cell r="D1213">
            <v>2710</v>
          </cell>
          <cell r="E1213">
            <v>5459</v>
          </cell>
          <cell r="F1213">
            <v>2791</v>
          </cell>
          <cell r="G1213">
            <v>1533.14</v>
          </cell>
        </row>
        <row r="1214">
          <cell r="A1214" t="str">
            <v>123740-021</v>
          </cell>
          <cell r="B1214" t="str">
            <v>ProLiant 1850R PIII/550 512K 64 M1 - EURO version</v>
          </cell>
          <cell r="C1214" t="str">
            <v>SRVR_PROD</v>
          </cell>
          <cell r="D1214">
            <v>3600</v>
          </cell>
          <cell r="E1214">
            <v>7579</v>
          </cell>
          <cell r="F1214">
            <v>3708</v>
          </cell>
          <cell r="G1214">
            <v>1279.72</v>
          </cell>
        </row>
        <row r="1215">
          <cell r="A1215" t="str">
            <v>124707-021</v>
          </cell>
          <cell r="B1215" t="str">
            <v>ProLiant CL1850 PIII/550 EURO</v>
          </cell>
          <cell r="C1215" t="str">
            <v>SRVR_PROD</v>
          </cell>
          <cell r="D1215">
            <v>10900</v>
          </cell>
          <cell r="E1215">
            <v>21958</v>
          </cell>
          <cell r="F1215">
            <v>11310</v>
          </cell>
          <cell r="G1215">
            <v>5204</v>
          </cell>
        </row>
        <row r="1216">
          <cell r="A1216" t="str">
            <v>124708-021</v>
          </cell>
          <cell r="B1216" t="str">
            <v>ProLiant CL1850R PIII/550 EURO</v>
          </cell>
          <cell r="C1216" t="str">
            <v>SRVR_PROD</v>
          </cell>
          <cell r="D1216">
            <v>11300</v>
          </cell>
          <cell r="E1216">
            <v>22764</v>
          </cell>
          <cell r="F1216">
            <v>11649</v>
          </cell>
          <cell r="G1216">
            <v>5224</v>
          </cell>
        </row>
        <row r="1217">
          <cell r="A1217" t="str">
            <v>125498-021</v>
          </cell>
          <cell r="B1217" t="str">
            <v>ProLiant 800 PIII/550 64 M1 - EURO version</v>
          </cell>
          <cell r="C1217" t="str">
            <v>SRVR_PROD</v>
          </cell>
          <cell r="D1217">
            <v>1200</v>
          </cell>
          <cell r="E1217">
            <v>2528</v>
          </cell>
          <cell r="F1217">
            <v>1236</v>
          </cell>
          <cell r="G1217">
            <v>1112</v>
          </cell>
        </row>
        <row r="1218">
          <cell r="A1218" t="str">
            <v>125498-023</v>
          </cell>
          <cell r="B1218" t="str">
            <v>ProLiant 800 PIII/550 64 9G - EURO version</v>
          </cell>
          <cell r="C1218" t="str">
            <v>SRVR_PROD</v>
          </cell>
          <cell r="D1218">
            <v>1470</v>
          </cell>
          <cell r="E1218">
            <v>3097</v>
          </cell>
          <cell r="F1218">
            <v>1514</v>
          </cell>
          <cell r="G1218">
            <v>1265</v>
          </cell>
        </row>
        <row r="1219">
          <cell r="A1219" t="str">
            <v>126747-021</v>
          </cell>
          <cell r="B1219" t="str">
            <v>ProLiant 3000 PIII/550 512K 128 EURO - version</v>
          </cell>
          <cell r="C1219" t="str">
            <v>SRVR_PROD</v>
          </cell>
          <cell r="D1219">
            <v>3275</v>
          </cell>
          <cell r="E1219">
            <v>6894</v>
          </cell>
          <cell r="F1219">
            <v>3373</v>
          </cell>
          <cell r="G1219">
            <v>1769.68</v>
          </cell>
        </row>
        <row r="1220">
          <cell r="A1220" t="str">
            <v>126747-022</v>
          </cell>
          <cell r="B1220" t="str">
            <v>ProLiant 3000 PIII/550 512K 256AR - EURO version</v>
          </cell>
          <cell r="C1220" t="str">
            <v>SRVR_PROD</v>
          </cell>
          <cell r="D1220">
            <v>5025</v>
          </cell>
          <cell r="E1220">
            <v>10578</v>
          </cell>
          <cell r="F1220">
            <v>5176</v>
          </cell>
          <cell r="G1220">
            <v>2468.17</v>
          </cell>
        </row>
        <row r="1221">
          <cell r="A1221" t="str">
            <v>126749-021</v>
          </cell>
          <cell r="B1221" t="str">
            <v>ProLiant 3000R PIII/550 512K 128 - EURO version</v>
          </cell>
          <cell r="C1221" t="str">
            <v>SRVR_PROD</v>
          </cell>
          <cell r="D1221">
            <v>3775</v>
          </cell>
          <cell r="E1221">
            <v>7947</v>
          </cell>
          <cell r="F1221">
            <v>3888</v>
          </cell>
          <cell r="G1221">
            <v>1811.55</v>
          </cell>
        </row>
        <row r="1222">
          <cell r="A1222" t="str">
            <v>126749-022</v>
          </cell>
          <cell r="B1222" t="str">
            <v>ProLiant 3000R PIII/550 512K 256AR - EURO version</v>
          </cell>
          <cell r="C1222" t="str">
            <v>SRVR_PROD</v>
          </cell>
          <cell r="D1222">
            <v>5525</v>
          </cell>
          <cell r="E1222">
            <v>11631</v>
          </cell>
          <cell r="F1222">
            <v>5691</v>
          </cell>
          <cell r="G1222">
            <v>2466.59</v>
          </cell>
        </row>
        <row r="1223">
          <cell r="A1223" t="str">
            <v>127555-021</v>
          </cell>
          <cell r="B1223" t="str">
            <v>PL400 6/550 512 64 EURO</v>
          </cell>
          <cell r="C1223" t="str">
            <v>SRVR_PROD</v>
          </cell>
          <cell r="D1223">
            <v>900</v>
          </cell>
          <cell r="E1223">
            <v>1987</v>
          </cell>
          <cell r="F1223">
            <v>927</v>
          </cell>
          <cell r="G1223">
            <v>794</v>
          </cell>
        </row>
        <row r="1224">
          <cell r="A1224" t="str">
            <v>127555-023</v>
          </cell>
          <cell r="B1224" t="str">
            <v>PL400 6/550 64 9GB EURO</v>
          </cell>
          <cell r="C1224" t="str">
            <v>SRVR_PROD</v>
          </cell>
          <cell r="D1224">
            <v>1150</v>
          </cell>
          <cell r="E1224">
            <v>2539</v>
          </cell>
          <cell r="F1224">
            <v>1185</v>
          </cell>
          <cell r="G1224">
            <v>986.08</v>
          </cell>
        </row>
        <row r="1225">
          <cell r="A1225" t="str">
            <v>128410-031</v>
          </cell>
          <cell r="B1225" t="str">
            <v>ProLiant 1600 PIII/500 256 3X9GB Netware 5</v>
          </cell>
          <cell r="C1225" t="str">
            <v>SRVR_PROD</v>
          </cell>
          <cell r="D1225">
            <v>5400</v>
          </cell>
          <cell r="E1225">
            <v>12386</v>
          </cell>
          <cell r="F1225">
            <v>5564</v>
          </cell>
          <cell r="G1225" t="e">
            <v>#N/A</v>
          </cell>
        </row>
        <row r="1226">
          <cell r="A1226" t="str">
            <v>138662-421</v>
          </cell>
          <cell r="B1226" t="str">
            <v>ML570R01 X700 1P 1M EURO</v>
          </cell>
          <cell r="C1226" t="str">
            <v>SRVR_PROD</v>
          </cell>
          <cell r="D1226">
            <v>7600</v>
          </cell>
          <cell r="E1226">
            <v>17434</v>
          </cell>
          <cell r="F1226">
            <v>7828</v>
          </cell>
          <cell r="G1226">
            <v>4039.55</v>
          </cell>
        </row>
        <row r="1227">
          <cell r="A1227" t="str">
            <v>138665-421</v>
          </cell>
          <cell r="B1227" t="str">
            <v>ML570T01 X700 1P 1M EURO</v>
          </cell>
          <cell r="C1227" t="str">
            <v>SRVR_PROD</v>
          </cell>
          <cell r="D1227">
            <v>7200</v>
          </cell>
          <cell r="E1227">
            <v>16517</v>
          </cell>
          <cell r="F1227">
            <v>7416</v>
          </cell>
          <cell r="G1227">
            <v>4014.16</v>
          </cell>
        </row>
        <row r="1228">
          <cell r="A1228" t="str">
            <v>152843-021</v>
          </cell>
          <cell r="B1228" t="str">
            <v>ML350T01 P600-256 HP EURO</v>
          </cell>
          <cell r="C1228" t="str">
            <v>SRVR_PROD</v>
          </cell>
          <cell r="D1228">
            <v>1950</v>
          </cell>
          <cell r="E1228">
            <v>4424</v>
          </cell>
          <cell r="F1228">
            <v>2010</v>
          </cell>
          <cell r="G1228">
            <v>1300.25</v>
          </cell>
        </row>
        <row r="1229">
          <cell r="A1229" t="str">
            <v>152843-022</v>
          </cell>
          <cell r="B1229" t="str">
            <v>ML350T01 P600-256 9G HP EURO</v>
          </cell>
          <cell r="C1229" t="str">
            <v>SRVR_PROD</v>
          </cell>
          <cell r="D1229">
            <v>2250</v>
          </cell>
          <cell r="E1229">
            <v>5100</v>
          </cell>
          <cell r="F1229">
            <v>2319</v>
          </cell>
          <cell r="G1229">
            <v>1507.8</v>
          </cell>
        </row>
        <row r="1230">
          <cell r="A1230" t="str">
            <v>153636-021</v>
          </cell>
          <cell r="B1230" t="str">
            <v>CPQNEOSVR 150 NC EU EURO</v>
          </cell>
          <cell r="C1230" t="str">
            <v>SRVR_PROD</v>
          </cell>
          <cell r="D1230">
            <v>1399</v>
          </cell>
          <cell r="E1230">
            <v>2818</v>
          </cell>
          <cell r="F1230">
            <v>1441</v>
          </cell>
          <cell r="G1230">
            <v>926.76</v>
          </cell>
        </row>
        <row r="1231">
          <cell r="A1231" t="str">
            <v>153636-022</v>
          </cell>
          <cell r="B1231" t="str">
            <v>CPQNEOSVR 150 56K EU EURO</v>
          </cell>
          <cell r="C1231" t="str">
            <v>SRVR_PROD</v>
          </cell>
          <cell r="D1231">
            <v>1599</v>
          </cell>
          <cell r="E1231">
            <v>3221</v>
          </cell>
          <cell r="F1231">
            <v>1647</v>
          </cell>
          <cell r="G1231">
            <v>1001.76</v>
          </cell>
        </row>
        <row r="1232">
          <cell r="A1232" t="str">
            <v>153636-023</v>
          </cell>
          <cell r="B1232" t="str">
            <v>CPQNEOSVR 150 ISDN EU EURO</v>
          </cell>
          <cell r="C1232" t="str">
            <v>SRVR_PROD</v>
          </cell>
          <cell r="D1232">
            <v>1799</v>
          </cell>
          <cell r="E1232">
            <v>3624</v>
          </cell>
          <cell r="F1232">
            <v>1853</v>
          </cell>
          <cell r="G1232">
            <v>1081.76</v>
          </cell>
        </row>
        <row r="1233">
          <cell r="A1233" t="str">
            <v>155606-421</v>
          </cell>
          <cell r="B1233" t="str">
            <v>ML570R01 X700 2P 2M EURO</v>
          </cell>
          <cell r="C1233" t="str">
            <v>SRVR_PROD</v>
          </cell>
          <cell r="D1233">
            <v>11600</v>
          </cell>
          <cell r="E1233">
            <v>26609</v>
          </cell>
          <cell r="F1233">
            <v>11948</v>
          </cell>
          <cell r="G1233">
            <v>6636.97</v>
          </cell>
        </row>
        <row r="1234">
          <cell r="A1234" t="str">
            <v>155607-421</v>
          </cell>
          <cell r="B1234" t="str">
            <v>ML570T01 X700 2P 2M EURO</v>
          </cell>
          <cell r="C1234" t="str">
            <v>SRVR_PROD</v>
          </cell>
          <cell r="D1234">
            <v>11200</v>
          </cell>
          <cell r="E1234">
            <v>25692</v>
          </cell>
          <cell r="F1234">
            <v>11536</v>
          </cell>
          <cell r="G1234">
            <v>6611.58</v>
          </cell>
        </row>
        <row r="1235">
          <cell r="A1235" t="str">
            <v>155617-421</v>
          </cell>
          <cell r="B1235" t="str">
            <v>DL580R01 X700 1P 1M EURO</v>
          </cell>
          <cell r="C1235" t="str">
            <v>SRVR_PROD</v>
          </cell>
          <cell r="D1235">
            <v>8100</v>
          </cell>
          <cell r="E1235">
            <v>18580</v>
          </cell>
          <cell r="F1235">
            <v>8343</v>
          </cell>
          <cell r="G1235">
            <v>3887.13</v>
          </cell>
        </row>
        <row r="1236">
          <cell r="A1236" t="str">
            <v>155618-421</v>
          </cell>
          <cell r="B1236" t="str">
            <v>DL580R01 X700 2P 2M EURO</v>
          </cell>
          <cell r="C1236" t="str">
            <v>SRVR_PROD</v>
          </cell>
          <cell r="D1236">
            <v>12100</v>
          </cell>
          <cell r="E1236">
            <v>27757</v>
          </cell>
          <cell r="F1236">
            <v>12463</v>
          </cell>
          <cell r="G1236">
            <v>6484.55</v>
          </cell>
        </row>
        <row r="1237">
          <cell r="A1237" t="str">
            <v>157797-421</v>
          </cell>
          <cell r="B1237" t="str">
            <v>ML330T01 P733-256 M1 EURO</v>
          </cell>
          <cell r="C1237" t="str">
            <v>SRVR_PROD</v>
          </cell>
          <cell r="D1237">
            <v>1699</v>
          </cell>
          <cell r="E1237">
            <v>3751</v>
          </cell>
          <cell r="F1237">
            <v>1750</v>
          </cell>
          <cell r="G1237">
            <v>1104.7</v>
          </cell>
        </row>
        <row r="1238">
          <cell r="A1238" t="str">
            <v>157797-422</v>
          </cell>
          <cell r="B1238" t="str">
            <v>ML330T01 P733-256 9G EURO</v>
          </cell>
          <cell r="C1238" t="str">
            <v>SRVR_PROD</v>
          </cell>
          <cell r="D1238">
            <v>1999</v>
          </cell>
          <cell r="E1238">
            <v>4412</v>
          </cell>
          <cell r="F1238">
            <v>2059</v>
          </cell>
          <cell r="G1238">
            <v>1307.7</v>
          </cell>
        </row>
        <row r="1239">
          <cell r="A1239" t="str">
            <v>157829-421</v>
          </cell>
          <cell r="B1239" t="str">
            <v>DL380R01 P733-256 128 EURO</v>
          </cell>
          <cell r="C1239" t="str">
            <v>SRVR_PROD</v>
          </cell>
          <cell r="D1239">
            <v>4100</v>
          </cell>
          <cell r="E1239">
            <v>8662</v>
          </cell>
          <cell r="F1239">
            <v>4223</v>
          </cell>
          <cell r="G1239">
            <v>1583.53</v>
          </cell>
        </row>
        <row r="1240">
          <cell r="A1240" t="str">
            <v>157830-421</v>
          </cell>
          <cell r="B1240" t="str">
            <v>ML370R01 P733-256 128 EURO</v>
          </cell>
          <cell r="C1240" t="str">
            <v>SRVR_PROD</v>
          </cell>
          <cell r="D1240">
            <v>3360</v>
          </cell>
          <cell r="E1240">
            <v>7418</v>
          </cell>
          <cell r="F1240">
            <v>3461</v>
          </cell>
          <cell r="G1240">
            <v>1567.66</v>
          </cell>
        </row>
        <row r="1241">
          <cell r="A1241" t="str">
            <v>157831-421</v>
          </cell>
          <cell r="B1241" t="str">
            <v>ML370T01 P733-256 128 EURO</v>
          </cell>
          <cell r="C1241" t="str">
            <v>SRVR_PROD</v>
          </cell>
          <cell r="D1241">
            <v>2960</v>
          </cell>
          <cell r="E1241">
            <v>6535</v>
          </cell>
          <cell r="F1241">
            <v>3049</v>
          </cell>
          <cell r="G1241">
            <v>1517.73</v>
          </cell>
        </row>
        <row r="1242">
          <cell r="A1242" t="str">
            <v>158341-021</v>
          </cell>
          <cell r="B1242" t="str">
            <v>ML350T01 P733-256 M1 EURO</v>
          </cell>
          <cell r="C1242" t="str">
            <v>SRVR_PROD</v>
          </cell>
          <cell r="D1242">
            <v>1950</v>
          </cell>
          <cell r="E1242">
            <v>4473</v>
          </cell>
          <cell r="F1242">
            <v>2010</v>
          </cell>
          <cell r="G1242">
            <v>1296.4000000000001</v>
          </cell>
        </row>
        <row r="1243">
          <cell r="A1243" t="str">
            <v>158341-021</v>
          </cell>
          <cell r="B1243" t="str">
            <v>ML350T01 P733-256 M1</v>
          </cell>
          <cell r="C1243" t="str">
            <v>SRVR_PROD</v>
          </cell>
          <cell r="D1243">
            <v>1950</v>
          </cell>
          <cell r="E1243">
            <v>4473</v>
          </cell>
          <cell r="F1243">
            <v>2010</v>
          </cell>
          <cell r="G1243">
            <v>1296.4000000000001</v>
          </cell>
        </row>
        <row r="1244">
          <cell r="A1244" t="str">
            <v>158341-022</v>
          </cell>
          <cell r="B1244" t="str">
            <v>ML350T01 P733-256 9G EURO</v>
          </cell>
          <cell r="C1244" t="str">
            <v>SRVR_PROD</v>
          </cell>
          <cell r="D1244">
            <v>2250</v>
          </cell>
          <cell r="E1244">
            <v>5161</v>
          </cell>
          <cell r="F1244">
            <v>2319</v>
          </cell>
          <cell r="G1244">
            <v>1485.32</v>
          </cell>
        </row>
        <row r="1245">
          <cell r="A1245" t="str">
            <v>158341-022</v>
          </cell>
          <cell r="B1245" t="str">
            <v>ML350T01 P733-256 9G</v>
          </cell>
          <cell r="C1245" t="str">
            <v>SRVR_PROD</v>
          </cell>
          <cell r="D1245">
            <v>2250</v>
          </cell>
          <cell r="E1245">
            <v>5161</v>
          </cell>
          <cell r="F1245">
            <v>2319</v>
          </cell>
          <cell r="G1245">
            <v>1485.32</v>
          </cell>
        </row>
        <row r="1246">
          <cell r="A1246" t="str">
            <v>158343-021</v>
          </cell>
          <cell r="B1246" t="str">
            <v>ML350T01 P733-256 M1 HP EURO</v>
          </cell>
          <cell r="C1246" t="str">
            <v>SRVR_PROD</v>
          </cell>
          <cell r="D1246">
            <v>2250</v>
          </cell>
          <cell r="E1246">
            <v>5161</v>
          </cell>
          <cell r="F1246">
            <v>2319</v>
          </cell>
          <cell r="G1246">
            <v>1350.25</v>
          </cell>
        </row>
        <row r="1247">
          <cell r="A1247" t="str">
            <v>158343-021</v>
          </cell>
          <cell r="B1247" t="str">
            <v>ML350T01 P733-256 M1 HP</v>
          </cell>
          <cell r="C1247" t="str">
            <v>SRVR_PROD</v>
          </cell>
          <cell r="D1247">
            <v>2250</v>
          </cell>
          <cell r="E1247">
            <v>5161</v>
          </cell>
          <cell r="F1247">
            <v>2319</v>
          </cell>
          <cell r="G1247">
            <v>1350.25</v>
          </cell>
        </row>
        <row r="1248">
          <cell r="A1248" t="str">
            <v>158343-022</v>
          </cell>
          <cell r="B1248" t="str">
            <v>ML350T01 P733-256 9G HP EURO</v>
          </cell>
          <cell r="C1248" t="str">
            <v>SRVR_PROD</v>
          </cell>
          <cell r="D1248">
            <v>2550</v>
          </cell>
          <cell r="E1248">
            <v>5849</v>
          </cell>
          <cell r="F1248">
            <v>2628</v>
          </cell>
          <cell r="G1248">
            <v>1557.8</v>
          </cell>
        </row>
        <row r="1249">
          <cell r="A1249" t="str">
            <v>158343-022</v>
          </cell>
          <cell r="B1249" t="str">
            <v>ML350T01 P733-256 9G HP</v>
          </cell>
          <cell r="C1249" t="str">
            <v>SRVR_PROD</v>
          </cell>
          <cell r="D1249">
            <v>2550</v>
          </cell>
          <cell r="E1249">
            <v>5849</v>
          </cell>
          <cell r="F1249">
            <v>2628</v>
          </cell>
          <cell r="G1249">
            <v>1557.8</v>
          </cell>
        </row>
        <row r="1250">
          <cell r="A1250" t="str">
            <v>158976-021</v>
          </cell>
          <cell r="B1250" t="str">
            <v>PL8000 X700-1M 2P 1G EURO</v>
          </cell>
          <cell r="C1250" t="str">
            <v>SRVR_PROD</v>
          </cell>
          <cell r="D1250">
            <v>27000</v>
          </cell>
          <cell r="E1250">
            <v>59608</v>
          </cell>
          <cell r="F1250">
            <v>27810</v>
          </cell>
          <cell r="G1250">
            <v>9707.41</v>
          </cell>
        </row>
        <row r="1251">
          <cell r="A1251" t="str">
            <v>158977-021</v>
          </cell>
          <cell r="B1251" t="str">
            <v>PL8000 X700-2M 4P 2G EURO</v>
          </cell>
          <cell r="C1251" t="str">
            <v>SRVR_PROD</v>
          </cell>
          <cell r="D1251">
            <v>46550</v>
          </cell>
          <cell r="E1251">
            <v>102769</v>
          </cell>
          <cell r="F1251">
            <v>47947</v>
          </cell>
          <cell r="G1251">
            <v>16378.69</v>
          </cell>
        </row>
        <row r="1252">
          <cell r="A1252" t="str">
            <v>159378-021</v>
          </cell>
          <cell r="B1252" t="str">
            <v>PL8500R X700-2M 4P 2G EURO</v>
          </cell>
          <cell r="C1252" t="str">
            <v>SRVR_PROD</v>
          </cell>
          <cell r="D1252">
            <v>40550</v>
          </cell>
          <cell r="E1252">
            <v>89522</v>
          </cell>
          <cell r="F1252">
            <v>41767</v>
          </cell>
          <cell r="G1252">
            <v>16101.72</v>
          </cell>
        </row>
        <row r="1253">
          <cell r="A1253" t="str">
            <v>159380-021</v>
          </cell>
          <cell r="B1253" t="str">
            <v>PL8500R X700-1M 2P 1G EURO</v>
          </cell>
          <cell r="C1253" t="str">
            <v>SRVR_PROD</v>
          </cell>
          <cell r="D1253">
            <v>21000</v>
          </cell>
          <cell r="E1253">
            <v>46361</v>
          </cell>
          <cell r="F1253">
            <v>21630</v>
          </cell>
          <cell r="G1253">
            <v>8831.08</v>
          </cell>
        </row>
        <row r="1254">
          <cell r="A1254" t="str">
            <v>159843-021</v>
          </cell>
          <cell r="B1254" t="str">
            <v>ML350T01 P866 M1HP EURO</v>
          </cell>
          <cell r="C1254" t="str">
            <v>SRVR_PROD</v>
          </cell>
          <cell r="D1254">
            <v>2850</v>
          </cell>
          <cell r="E1254">
            <v>6538</v>
          </cell>
          <cell r="F1254">
            <v>2937</v>
          </cell>
          <cell r="G1254">
            <v>1653.25</v>
          </cell>
        </row>
        <row r="1255">
          <cell r="A1255" t="str">
            <v>159843-022</v>
          </cell>
          <cell r="B1255" t="str">
            <v>ML350T01 P866 9GHP EURO</v>
          </cell>
          <cell r="C1255" t="str">
            <v>SRVR_PROD</v>
          </cell>
          <cell r="D1255">
            <v>3150</v>
          </cell>
          <cell r="E1255">
            <v>7226</v>
          </cell>
          <cell r="F1255">
            <v>3246</v>
          </cell>
          <cell r="G1255">
            <v>1860.8</v>
          </cell>
        </row>
        <row r="1256">
          <cell r="A1256" t="str">
            <v>159844-021</v>
          </cell>
          <cell r="B1256" t="str">
            <v>ML350T01 P866-128 EURO</v>
          </cell>
          <cell r="C1256" t="str">
            <v>SRVR_PROD</v>
          </cell>
          <cell r="D1256">
            <v>2550</v>
          </cell>
          <cell r="E1256">
            <v>5849</v>
          </cell>
          <cell r="F1256">
            <v>2628</v>
          </cell>
          <cell r="G1256">
            <v>1599.4</v>
          </cell>
        </row>
        <row r="1257">
          <cell r="A1257" t="str">
            <v>159844-022</v>
          </cell>
          <cell r="B1257" t="str">
            <v>ML350T01 P866 9G EURO</v>
          </cell>
          <cell r="C1257" t="str">
            <v>SRVR_PROD</v>
          </cell>
          <cell r="D1257">
            <v>2850</v>
          </cell>
          <cell r="E1257">
            <v>6538</v>
          </cell>
          <cell r="F1257">
            <v>2937</v>
          </cell>
          <cell r="G1257">
            <v>1788.32</v>
          </cell>
        </row>
        <row r="1258">
          <cell r="A1258" t="str">
            <v>159845-021</v>
          </cell>
          <cell r="B1258" t="str">
            <v>ML350T01 P800 M1 HP EURO</v>
          </cell>
          <cell r="C1258" t="str">
            <v>SRVR_PROD</v>
          </cell>
          <cell r="D1258">
            <v>2550</v>
          </cell>
          <cell r="E1258">
            <v>5849</v>
          </cell>
          <cell r="F1258">
            <v>2628</v>
          </cell>
          <cell r="G1258">
            <v>1488.25</v>
          </cell>
        </row>
        <row r="1259">
          <cell r="A1259" t="str">
            <v>159845-022</v>
          </cell>
          <cell r="B1259" t="str">
            <v>ML350T01 P800 9G HP EURO</v>
          </cell>
          <cell r="C1259" t="str">
            <v>SRVR_PROD</v>
          </cell>
          <cell r="D1259">
            <v>2850</v>
          </cell>
          <cell r="E1259">
            <v>6538</v>
          </cell>
          <cell r="F1259">
            <v>2937</v>
          </cell>
          <cell r="G1259">
            <v>1695.8</v>
          </cell>
        </row>
        <row r="1260">
          <cell r="A1260" t="str">
            <v>159846-021</v>
          </cell>
          <cell r="B1260" t="str">
            <v>ML350T01 P800-128 EURO</v>
          </cell>
          <cell r="C1260" t="str">
            <v>SRVR_PROD</v>
          </cell>
          <cell r="D1260">
            <v>2250</v>
          </cell>
          <cell r="E1260">
            <v>5161</v>
          </cell>
          <cell r="F1260">
            <v>2319</v>
          </cell>
          <cell r="G1260">
            <v>1434.4</v>
          </cell>
        </row>
        <row r="1261">
          <cell r="A1261" t="str">
            <v>159846-022</v>
          </cell>
          <cell r="B1261" t="str">
            <v>ML350T01 P800-128 9G EURO</v>
          </cell>
          <cell r="C1261" t="str">
            <v>SRVR_PROD</v>
          </cell>
          <cell r="D1261">
            <v>2550</v>
          </cell>
          <cell r="E1261">
            <v>5849</v>
          </cell>
          <cell r="F1261">
            <v>2628</v>
          </cell>
          <cell r="G1261">
            <v>1623.32</v>
          </cell>
        </row>
        <row r="1262">
          <cell r="A1262" t="str">
            <v>160550-421</v>
          </cell>
          <cell r="B1262" t="str">
            <v>ML370T01 P800-256 128</v>
          </cell>
          <cell r="C1262" t="str">
            <v>SRVR_PROD</v>
          </cell>
          <cell r="D1262">
            <v>3260</v>
          </cell>
          <cell r="E1262">
            <v>7197</v>
          </cell>
          <cell r="F1262">
            <v>3340</v>
          </cell>
          <cell r="G1262">
            <v>1646.99</v>
          </cell>
        </row>
        <row r="1263">
          <cell r="A1263" t="str">
            <v>160551-421</v>
          </cell>
          <cell r="B1263" t="str">
            <v>ML370R01 P800-256 128 EURO</v>
          </cell>
          <cell r="C1263" t="str">
            <v>SRVR_PROD</v>
          </cell>
          <cell r="D1263">
            <v>3660</v>
          </cell>
          <cell r="E1263">
            <v>8080</v>
          </cell>
          <cell r="F1263">
            <v>3843</v>
          </cell>
          <cell r="G1263">
            <v>1705.66</v>
          </cell>
        </row>
        <row r="1264">
          <cell r="A1264" t="str">
            <v>160553-421</v>
          </cell>
          <cell r="B1264" t="str">
            <v>DL380R01 P800-256 128 EURO</v>
          </cell>
          <cell r="C1264" t="str">
            <v>SRVR_PROD</v>
          </cell>
          <cell r="D1264">
            <v>4400</v>
          </cell>
          <cell r="E1264">
            <v>9715</v>
          </cell>
          <cell r="F1264">
            <v>4605</v>
          </cell>
          <cell r="G1264">
            <v>1721.53</v>
          </cell>
        </row>
        <row r="1265">
          <cell r="A1265" t="str">
            <v>161060-421</v>
          </cell>
          <cell r="B1265" t="str">
            <v>ML370T01 P866-256 128</v>
          </cell>
          <cell r="C1265" t="str">
            <v>SRVR_PROD</v>
          </cell>
          <cell r="D1265">
            <v>3560</v>
          </cell>
          <cell r="E1265">
            <v>7859</v>
          </cell>
          <cell r="F1265">
            <v>3667</v>
          </cell>
          <cell r="G1265">
            <v>1821</v>
          </cell>
        </row>
        <row r="1266">
          <cell r="A1266" t="str">
            <v>161061-421</v>
          </cell>
          <cell r="B1266" t="str">
            <v>ML370R01 P866-256 128</v>
          </cell>
          <cell r="C1266" t="str">
            <v>SRVR_PROD</v>
          </cell>
          <cell r="D1266">
            <v>3960</v>
          </cell>
          <cell r="E1266">
            <v>8743</v>
          </cell>
          <cell r="F1266">
            <v>4152</v>
          </cell>
          <cell r="G1266">
            <v>1870.66</v>
          </cell>
        </row>
        <row r="1267">
          <cell r="A1267" t="str">
            <v>161062-421</v>
          </cell>
          <cell r="B1267" t="str">
            <v>DL380R01 P866-256 128 EURO</v>
          </cell>
          <cell r="C1267" t="str">
            <v>SRVR_PROD</v>
          </cell>
          <cell r="D1267">
            <v>4700</v>
          </cell>
          <cell r="E1267">
            <v>10376</v>
          </cell>
          <cell r="F1267">
            <v>4914</v>
          </cell>
          <cell r="G1267">
            <v>1886.53</v>
          </cell>
        </row>
        <row r="1268">
          <cell r="A1268" t="str">
            <v>161080-421</v>
          </cell>
          <cell r="B1268" t="str">
            <v>DL360R01 P800 256 128 EURO</v>
          </cell>
          <cell r="C1268" t="str">
            <v>SRVR_PROD</v>
          </cell>
          <cell r="D1268">
            <v>4300</v>
          </cell>
          <cell r="E1268">
            <v>9494</v>
          </cell>
          <cell r="F1268">
            <v>4502</v>
          </cell>
          <cell r="G1268">
            <v>1826.86</v>
          </cell>
        </row>
        <row r="1269">
          <cell r="A1269" t="str">
            <v>161132-021</v>
          </cell>
          <cell r="B1269" t="str">
            <v>TaskSmart C1200R RPS EURO</v>
          </cell>
          <cell r="C1269" t="str">
            <v>SRVR_PROD</v>
          </cell>
          <cell r="D1269">
            <v>6550</v>
          </cell>
          <cell r="E1269">
            <v>15025</v>
          </cell>
          <cell r="F1269">
            <v>6746</v>
          </cell>
          <cell r="G1269">
            <v>2681.43</v>
          </cell>
        </row>
        <row r="1270">
          <cell r="A1270" t="str">
            <v>161133-021</v>
          </cell>
          <cell r="B1270" t="str">
            <v>TaskSmart C1500R RPS EURO</v>
          </cell>
          <cell r="C1270" t="str">
            <v>SRVR_PROD</v>
          </cell>
          <cell r="D1270">
            <v>10309</v>
          </cell>
          <cell r="E1270">
            <v>20767</v>
          </cell>
          <cell r="F1270">
            <v>10628</v>
          </cell>
          <cell r="G1270">
            <v>3787.57</v>
          </cell>
        </row>
        <row r="1271">
          <cell r="A1271" t="str">
            <v>161148-021</v>
          </cell>
          <cell r="B1271" t="str">
            <v>ML530T01 X800-256 128 EURO</v>
          </cell>
          <cell r="C1271" t="str">
            <v>SRVR_PROD</v>
          </cell>
          <cell r="D1271">
            <v>3700</v>
          </cell>
          <cell r="E1271">
            <v>8168</v>
          </cell>
          <cell r="F1271">
            <v>3811</v>
          </cell>
          <cell r="G1271">
            <v>2382.04</v>
          </cell>
        </row>
        <row r="1272">
          <cell r="A1272" t="str">
            <v>161148-021</v>
          </cell>
          <cell r="B1272" t="str">
            <v>ML530T X800-256  (ProLiant ML530)</v>
          </cell>
          <cell r="C1272" t="str">
            <v>SRVR_PROD</v>
          </cell>
          <cell r="D1272">
            <v>3700</v>
          </cell>
          <cell r="E1272">
            <v>8168</v>
          </cell>
          <cell r="F1272">
            <v>3811</v>
          </cell>
          <cell r="G1272">
            <v>2382.04</v>
          </cell>
        </row>
        <row r="1273">
          <cell r="A1273" t="str">
            <v>161149-021</v>
          </cell>
          <cell r="B1273" t="str">
            <v>ML530R01 X800-256 128 EURO</v>
          </cell>
          <cell r="C1273" t="str">
            <v>SRVR_PROD</v>
          </cell>
          <cell r="D1273">
            <v>4100</v>
          </cell>
          <cell r="E1273">
            <v>9052</v>
          </cell>
          <cell r="F1273">
            <v>4223</v>
          </cell>
          <cell r="G1273">
            <v>2407</v>
          </cell>
        </row>
        <row r="1274">
          <cell r="A1274" t="str">
            <v>161150-021</v>
          </cell>
          <cell r="B1274" t="str">
            <v>ML530T01 X866-256 128</v>
          </cell>
          <cell r="C1274" t="str">
            <v>SRVR_PROD</v>
          </cell>
          <cell r="D1274">
            <v>4000</v>
          </cell>
          <cell r="E1274">
            <v>8831</v>
          </cell>
          <cell r="F1274">
            <v>4120</v>
          </cell>
          <cell r="G1274">
            <v>2536</v>
          </cell>
        </row>
        <row r="1275">
          <cell r="A1275" t="str">
            <v>161151-021</v>
          </cell>
          <cell r="B1275" t="str">
            <v>ML530R01 X866-256 128</v>
          </cell>
          <cell r="C1275" t="str">
            <v>SRVR_PROD</v>
          </cell>
          <cell r="D1275">
            <v>4400</v>
          </cell>
          <cell r="E1275">
            <v>9715</v>
          </cell>
          <cell r="F1275">
            <v>4532</v>
          </cell>
          <cell r="G1275">
            <v>2572</v>
          </cell>
        </row>
        <row r="1276">
          <cell r="A1276" t="str">
            <v>161219-421</v>
          </cell>
          <cell r="B1276" t="str">
            <v>DL360R01 P550 256 128 EURO</v>
          </cell>
          <cell r="C1276" t="str">
            <v>SRVR_PROD</v>
          </cell>
          <cell r="D1276">
            <v>3500</v>
          </cell>
          <cell r="E1276">
            <v>7727</v>
          </cell>
          <cell r="F1276">
            <v>3678</v>
          </cell>
          <cell r="G1276">
            <v>1645</v>
          </cell>
        </row>
        <row r="1277">
          <cell r="A1277" t="str">
            <v>164607-021</v>
          </cell>
          <cell r="B1277" t="str">
            <v>CL380 6/800 CLUSTER EURO</v>
          </cell>
          <cell r="C1277" t="str">
            <v>SRVR_PROD</v>
          </cell>
          <cell r="D1277">
            <v>12900</v>
          </cell>
          <cell r="E1277">
            <v>29592</v>
          </cell>
          <cell r="F1277">
            <v>13287</v>
          </cell>
          <cell r="G1277">
            <v>5986.28</v>
          </cell>
        </row>
        <row r="1278">
          <cell r="A1278" t="str">
            <v>164608-021</v>
          </cell>
          <cell r="B1278" t="str">
            <v>CL380 6/800R CLUSTER EURO</v>
          </cell>
          <cell r="C1278" t="str">
            <v>SRVR_PROD</v>
          </cell>
          <cell r="D1278">
            <v>12900</v>
          </cell>
          <cell r="E1278">
            <v>29592</v>
          </cell>
          <cell r="F1278">
            <v>13287</v>
          </cell>
          <cell r="G1278">
            <v>6003.93</v>
          </cell>
        </row>
        <row r="1279">
          <cell r="A1279" t="str">
            <v>168758-021</v>
          </cell>
          <cell r="B1279" t="str">
            <v>PL8500R X700-2M 8P 4G EURO</v>
          </cell>
          <cell r="C1279" t="str">
            <v>SRVR_PROD</v>
          </cell>
          <cell r="D1279">
            <v>70000</v>
          </cell>
          <cell r="E1279">
            <v>154538</v>
          </cell>
          <cell r="F1279">
            <v>72100</v>
          </cell>
          <cell r="G1279">
            <v>28075.919999999998</v>
          </cell>
        </row>
        <row r="1280">
          <cell r="A1280" t="str">
            <v>171469-421</v>
          </cell>
          <cell r="B1280" t="str">
            <v>ML330T01 P667-256 M1 EURO</v>
          </cell>
          <cell r="C1280" t="str">
            <v>SRVR_PROD</v>
          </cell>
          <cell r="D1280">
            <v>1399</v>
          </cell>
          <cell r="E1280">
            <v>3088</v>
          </cell>
          <cell r="F1280">
            <v>1441</v>
          </cell>
          <cell r="G1280">
            <v>1061.7</v>
          </cell>
        </row>
        <row r="1281">
          <cell r="A1281" t="str">
            <v>171469-422</v>
          </cell>
          <cell r="B1281" t="str">
            <v>ML330T01 P667-256 9G EURO</v>
          </cell>
          <cell r="C1281" t="str">
            <v>SRVR_PROD</v>
          </cell>
          <cell r="D1281">
            <v>1699</v>
          </cell>
          <cell r="E1281">
            <v>3751</v>
          </cell>
          <cell r="F1281">
            <v>1750</v>
          </cell>
          <cell r="G1281">
            <v>1263.7</v>
          </cell>
        </row>
        <row r="1282">
          <cell r="A1282" t="str">
            <v>174076-021</v>
          </cell>
          <cell r="B1282" t="str">
            <v>PL8000 X700-2M 8P 4G EURO</v>
          </cell>
          <cell r="C1282" t="str">
            <v>SRVR_PROD</v>
          </cell>
          <cell r="D1282">
            <v>75000</v>
          </cell>
          <cell r="E1282">
            <v>165577</v>
          </cell>
          <cell r="F1282">
            <v>77250</v>
          </cell>
          <cell r="G1282">
            <v>26889.55</v>
          </cell>
        </row>
        <row r="1283">
          <cell r="A1283" t="str">
            <v>178249-421</v>
          </cell>
          <cell r="B1283" t="str">
            <v>TaskSmart C600 EURO</v>
          </cell>
          <cell r="C1283" t="str">
            <v>SRVR_PROD</v>
          </cell>
          <cell r="D1283">
            <v>4450</v>
          </cell>
          <cell r="E1283">
            <v>10207</v>
          </cell>
          <cell r="F1283">
            <v>4501</v>
          </cell>
          <cell r="G1283">
            <v>2244.06</v>
          </cell>
        </row>
        <row r="1284">
          <cell r="A1284" t="str">
            <v>178250-421</v>
          </cell>
          <cell r="B1284" t="str">
            <v>TaskSmart C900 EURO</v>
          </cell>
          <cell r="C1284" t="str">
            <v>SRVR_PROD</v>
          </cell>
          <cell r="D1284">
            <v>5915</v>
          </cell>
          <cell r="E1284">
            <v>13568</v>
          </cell>
          <cell r="F1284">
            <v>6009</v>
          </cell>
          <cell r="G1284">
            <v>3101.06</v>
          </cell>
        </row>
        <row r="1285">
          <cell r="A1285" t="str">
            <v>195293-421</v>
          </cell>
          <cell r="B1285" t="str">
            <v>ML370T01 P600-256 128 EURO</v>
          </cell>
          <cell r="C1285" t="str">
            <v>SRVR_PROD</v>
          </cell>
          <cell r="D1285">
            <v>2500</v>
          </cell>
          <cell r="E1285">
            <v>5519</v>
          </cell>
          <cell r="F1285">
            <v>2575</v>
          </cell>
          <cell r="G1285">
            <v>1459.01</v>
          </cell>
        </row>
        <row r="1286">
          <cell r="A1286" t="str">
            <v>195294-421</v>
          </cell>
          <cell r="B1286" t="str">
            <v>ML370R01 P600-256 128 EURO</v>
          </cell>
          <cell r="C1286" t="str">
            <v>SRVR_PROD</v>
          </cell>
          <cell r="D1286">
            <v>2900</v>
          </cell>
          <cell r="E1286">
            <v>6401</v>
          </cell>
          <cell r="F1286">
            <v>3060</v>
          </cell>
          <cell r="G1286">
            <v>1516.83</v>
          </cell>
        </row>
        <row r="1287">
          <cell r="A1287" t="str">
            <v>195332-421</v>
          </cell>
          <cell r="B1287" t="str">
            <v>DL380R01 P667-256 128 EURO</v>
          </cell>
          <cell r="C1287" t="str">
            <v>SRVR_PROD</v>
          </cell>
          <cell r="D1287">
            <v>3900</v>
          </cell>
          <cell r="E1287">
            <v>8610</v>
          </cell>
          <cell r="F1287">
            <v>4090</v>
          </cell>
          <cell r="G1287">
            <v>1537.69</v>
          </cell>
        </row>
        <row r="1288">
          <cell r="A1288" t="str">
            <v>303800-021</v>
          </cell>
          <cell r="B1288" t="str">
            <v>PL8000 XN550 2P 512 256 EURO</v>
          </cell>
          <cell r="C1288" t="str">
            <v>SRVR_PROD</v>
          </cell>
          <cell r="D1288">
            <v>20000</v>
          </cell>
          <cell r="E1288">
            <v>42103</v>
          </cell>
          <cell r="F1288">
            <v>20600</v>
          </cell>
          <cell r="G1288">
            <v>7859.31</v>
          </cell>
        </row>
        <row r="1289">
          <cell r="A1289" t="str">
            <v>303850-021</v>
          </cell>
          <cell r="B1289" t="str">
            <v>PL8000 XN550 2P 1M 1G EURO</v>
          </cell>
          <cell r="C1289" t="str">
            <v>SRVR_PROD</v>
          </cell>
          <cell r="D1289">
            <v>28000</v>
          </cell>
          <cell r="E1289">
            <v>58944</v>
          </cell>
          <cell r="F1289">
            <v>28767</v>
          </cell>
          <cell r="G1289">
            <v>11146.18</v>
          </cell>
        </row>
        <row r="1290">
          <cell r="A1290" t="str">
            <v>303900-021</v>
          </cell>
          <cell r="B1290" t="str">
            <v>PL8000 XN550 4P 2M 2G EURO</v>
          </cell>
          <cell r="C1290" t="str">
            <v>SRVR_PROD</v>
          </cell>
          <cell r="D1290">
            <v>46550</v>
          </cell>
          <cell r="E1290">
            <v>101125</v>
          </cell>
          <cell r="F1290">
            <v>47875</v>
          </cell>
          <cell r="G1290">
            <v>22675.279999999999</v>
          </cell>
        </row>
        <row r="1291">
          <cell r="A1291" t="str">
            <v>303950-021</v>
          </cell>
          <cell r="B1291" t="str">
            <v>PL8000 XN550 8P 2M 4G EURO</v>
          </cell>
          <cell r="C1291" t="str">
            <v>SRVR_PROD</v>
          </cell>
          <cell r="D1291">
            <v>75900</v>
          </cell>
          <cell r="E1291">
            <v>167564</v>
          </cell>
          <cell r="F1291">
            <v>78177</v>
          </cell>
          <cell r="G1291">
            <v>40591.279999999999</v>
          </cell>
        </row>
        <row r="1292">
          <cell r="A1292" t="str">
            <v>323300-021</v>
          </cell>
          <cell r="B1292" t="str">
            <v>PL8500R XN550 4P 2M 2G EURO</v>
          </cell>
          <cell r="C1292" t="str">
            <v>SRVR_PROD</v>
          </cell>
          <cell r="D1292">
            <v>40550</v>
          </cell>
          <cell r="E1292">
            <v>88484</v>
          </cell>
          <cell r="F1292">
            <v>41839</v>
          </cell>
          <cell r="G1292">
            <v>21863.99</v>
          </cell>
        </row>
        <row r="1293">
          <cell r="A1293" t="str">
            <v>323350-021</v>
          </cell>
          <cell r="B1293" t="str">
            <v>PL8500R XN550 1P 512 256 EURO</v>
          </cell>
          <cell r="C1293" t="str">
            <v>SRVR_PROD</v>
          </cell>
          <cell r="D1293">
            <v>12555</v>
          </cell>
          <cell r="E1293">
            <v>25292</v>
          </cell>
          <cell r="F1293">
            <v>12932</v>
          </cell>
          <cell r="G1293">
            <v>5757.8</v>
          </cell>
        </row>
        <row r="1294">
          <cell r="A1294" t="str">
            <v>323400-021</v>
          </cell>
          <cell r="B1294" t="str">
            <v>PL8500R XN550 8P 2M 4G EURO</v>
          </cell>
          <cell r="C1294" t="str">
            <v>SRVR_PROD</v>
          </cell>
          <cell r="D1294">
            <v>70000</v>
          </cell>
          <cell r="E1294">
            <v>154538</v>
          </cell>
          <cell r="F1294">
            <v>72173</v>
          </cell>
          <cell r="G1294">
            <v>40586.199999999997</v>
          </cell>
        </row>
        <row r="1295">
          <cell r="A1295" t="str">
            <v>323450-021</v>
          </cell>
          <cell r="B1295" t="str">
            <v>PL8500R XN550 2P 1M 1G EURO</v>
          </cell>
          <cell r="C1295" t="str">
            <v>SRVR_PROD</v>
          </cell>
          <cell r="D1295">
            <v>21000</v>
          </cell>
          <cell r="E1295">
            <v>44242</v>
          </cell>
          <cell r="F1295">
            <v>21630</v>
          </cell>
          <cell r="G1295">
            <v>10334.9</v>
          </cell>
        </row>
        <row r="1296">
          <cell r="A1296" t="str">
            <v>388393-022</v>
          </cell>
          <cell r="B1296" t="str">
            <v>ProLiant 6400R 2P PIII XEON/500-1MB 256 M2 - EURO version</v>
          </cell>
          <cell r="C1296" t="str">
            <v>SRVR_PROD</v>
          </cell>
          <cell r="D1296">
            <v>12700</v>
          </cell>
          <cell r="E1296">
            <v>25584</v>
          </cell>
          <cell r="F1296">
            <v>13081</v>
          </cell>
          <cell r="G1296">
            <v>6690.6</v>
          </cell>
        </row>
        <row r="1297">
          <cell r="A1297" t="str">
            <v>388393-023</v>
          </cell>
          <cell r="B1297" t="str">
            <v>ProLiant 6400R 2P PIII XEON/550 1MB 256MB M1 EURO</v>
          </cell>
          <cell r="C1297" t="str">
            <v>SRVR_PROD</v>
          </cell>
          <cell r="D1297">
            <v>11600</v>
          </cell>
          <cell r="E1297">
            <v>26609</v>
          </cell>
          <cell r="F1297">
            <v>11877</v>
          </cell>
          <cell r="G1297">
            <v>6705.4</v>
          </cell>
        </row>
        <row r="1298">
          <cell r="A1298" t="str">
            <v>388394-022</v>
          </cell>
          <cell r="B1298" t="str">
            <v>ProLiant 6400R 2P PIII XEON/500-2MB 512 M2 - EURO version</v>
          </cell>
          <cell r="C1298" t="str">
            <v>SRVR_PROD</v>
          </cell>
          <cell r="D1298">
            <v>19700</v>
          </cell>
          <cell r="E1298">
            <v>39686</v>
          </cell>
          <cell r="F1298">
            <v>20301</v>
          </cell>
          <cell r="G1298">
            <v>11621.74</v>
          </cell>
        </row>
        <row r="1299">
          <cell r="A1299" t="str">
            <v>388394-023</v>
          </cell>
          <cell r="B1299" t="str">
            <v>ProLiant 6400R 2P PIII XEON/550 2MB 1GB M1 EURO</v>
          </cell>
          <cell r="C1299" t="str">
            <v>SRVR_PROD</v>
          </cell>
          <cell r="D1299">
            <v>18600</v>
          </cell>
          <cell r="E1299">
            <v>41998</v>
          </cell>
          <cell r="F1299">
            <v>19158</v>
          </cell>
          <cell r="G1299">
            <v>11621.75</v>
          </cell>
        </row>
        <row r="1300">
          <cell r="A1300" t="str">
            <v>400092-022</v>
          </cell>
          <cell r="B1300" t="str">
            <v>ProLiant 6400R 1P PIII XEON/500-512K 256 M1 - EURO version</v>
          </cell>
          <cell r="C1300" t="str">
            <v>SRVR_PROD</v>
          </cell>
          <cell r="D1300">
            <v>7000</v>
          </cell>
          <cell r="E1300">
            <v>14102</v>
          </cell>
          <cell r="F1300">
            <v>7220</v>
          </cell>
          <cell r="G1300">
            <v>3839.13</v>
          </cell>
        </row>
        <row r="1301">
          <cell r="A1301" t="str">
            <v>400092-023</v>
          </cell>
          <cell r="B1301" t="str">
            <v>ProLiant 6400R 1P PIII XEON/550 512K 256MB M1 EURO</v>
          </cell>
          <cell r="C1301" t="str">
            <v>SRVR_PROD</v>
          </cell>
          <cell r="D1301">
            <v>6500</v>
          </cell>
          <cell r="E1301">
            <v>14910</v>
          </cell>
          <cell r="F1301">
            <v>6695</v>
          </cell>
          <cell r="G1301">
            <v>3852.94</v>
          </cell>
        </row>
        <row r="1302">
          <cell r="A1302" t="str">
            <v>103381-B31</v>
          </cell>
          <cell r="B1302" t="str">
            <v>Enclosure Model 4214 Rack - 14 x 1"drives</v>
          </cell>
          <cell r="C1302" t="str">
            <v>STOR_PROD</v>
          </cell>
          <cell r="D1302">
            <v>2420</v>
          </cell>
          <cell r="E1302">
            <v>4875</v>
          </cell>
          <cell r="F1302">
            <v>2493</v>
          </cell>
          <cell r="G1302">
            <v>1367.93</v>
          </cell>
        </row>
        <row r="1303">
          <cell r="A1303" t="str">
            <v>103541-021</v>
          </cell>
          <cell r="B1303" t="str">
            <v>AC Power Cord 13-20 Amp - C. Europe</v>
          </cell>
          <cell r="C1303" t="str">
            <v>STOR_PROD</v>
          </cell>
          <cell r="D1303">
            <v>10</v>
          </cell>
          <cell r="E1303">
            <v>20</v>
          </cell>
          <cell r="F1303">
            <v>10</v>
          </cell>
          <cell r="G1303">
            <v>1.66</v>
          </cell>
        </row>
        <row r="1304">
          <cell r="A1304" t="str">
            <v>103549-B21</v>
          </cell>
          <cell r="B1304" t="str">
            <v>12/24GB DAT Autoloader 8 Cass. Internal</v>
          </cell>
          <cell r="C1304" t="str">
            <v>STOR_PROD</v>
          </cell>
          <cell r="D1304">
            <v>2200</v>
          </cell>
          <cell r="E1304">
            <v>4432</v>
          </cell>
          <cell r="F1304">
            <v>2266</v>
          </cell>
          <cell r="G1304">
            <v>915.93</v>
          </cell>
        </row>
        <row r="1305">
          <cell r="A1305" t="str">
            <v>104761-B21</v>
          </cell>
          <cell r="B1305" t="str">
            <v>ProLiant Storage System RSO/U Tower to Rack Conversion Kit</v>
          </cell>
          <cell r="C1305" t="str">
            <v>STOR_PROD</v>
          </cell>
          <cell r="D1305">
            <v>315</v>
          </cell>
          <cell r="E1305">
            <v>635</v>
          </cell>
          <cell r="F1305">
            <v>324</v>
          </cell>
          <cell r="G1305">
            <v>107.04</v>
          </cell>
        </row>
        <row r="1306">
          <cell r="A1306" t="str">
            <v>110936-B21</v>
          </cell>
          <cell r="B1306" t="str">
            <v>CPU-to-Server Console Cable, 12 Foot</v>
          </cell>
          <cell r="C1306" t="str">
            <v>STOR_PROD</v>
          </cell>
          <cell r="D1306">
            <v>68</v>
          </cell>
          <cell r="E1306">
            <v>137</v>
          </cell>
          <cell r="F1306">
            <v>70</v>
          </cell>
          <cell r="G1306">
            <v>17.899999999999999</v>
          </cell>
        </row>
        <row r="1307">
          <cell r="A1307" t="str">
            <v>110936-B22</v>
          </cell>
          <cell r="B1307" t="str">
            <v>CPU-to-Server Console Cable, 20 Foot</v>
          </cell>
          <cell r="C1307" t="str">
            <v>STOR_PROD</v>
          </cell>
          <cell r="D1307">
            <v>89</v>
          </cell>
          <cell r="E1307">
            <v>179</v>
          </cell>
          <cell r="F1307">
            <v>92</v>
          </cell>
          <cell r="G1307">
            <v>25.6</v>
          </cell>
        </row>
        <row r="1308">
          <cell r="A1308" t="str">
            <v>110936-B23</v>
          </cell>
          <cell r="B1308" t="str">
            <v>CPU-to-Server Console Cable, 40 Foot</v>
          </cell>
          <cell r="C1308" t="str">
            <v>STOR_PROD</v>
          </cell>
          <cell r="D1308">
            <v>116</v>
          </cell>
          <cell r="E1308">
            <v>234</v>
          </cell>
          <cell r="F1308">
            <v>119</v>
          </cell>
          <cell r="G1308">
            <v>36.35</v>
          </cell>
        </row>
        <row r="1309">
          <cell r="A1309" t="str">
            <v>110946-B31</v>
          </cell>
          <cell r="B1309" t="str">
            <v>12/24GB DAT Autoloader 8 Cass. External</v>
          </cell>
          <cell r="C1309" t="str">
            <v>STOR_PROD</v>
          </cell>
          <cell r="D1309">
            <v>2400</v>
          </cell>
          <cell r="E1309">
            <v>4835</v>
          </cell>
          <cell r="F1309">
            <v>2472</v>
          </cell>
          <cell r="G1309">
            <v>1078.6500000000001</v>
          </cell>
        </row>
        <row r="1310">
          <cell r="A1310" t="str">
            <v>113395-B31</v>
          </cell>
          <cell r="B1310" t="str">
            <v>ProLiant Connectivity Kit (FW, SE, VHDCI) for TL895</v>
          </cell>
          <cell r="C1310" t="str">
            <v>STOR_PROD</v>
          </cell>
          <cell r="D1310">
            <v>700</v>
          </cell>
          <cell r="E1310">
            <v>1410</v>
          </cell>
          <cell r="F1310">
            <v>721</v>
          </cell>
          <cell r="G1310">
            <v>352.82</v>
          </cell>
        </row>
        <row r="1311">
          <cell r="A1311" t="str">
            <v>113396-B31</v>
          </cell>
          <cell r="B1311" t="str">
            <v>ProLiant Connectivity Kit (FW, SE, 68Pin) for TL895</v>
          </cell>
          <cell r="C1311" t="str">
            <v>STOR_PROD</v>
          </cell>
          <cell r="D1311">
            <v>700</v>
          </cell>
          <cell r="E1311">
            <v>1410</v>
          </cell>
          <cell r="F1311">
            <v>721</v>
          </cell>
          <cell r="G1311">
            <v>353.99</v>
          </cell>
        </row>
        <row r="1312">
          <cell r="A1312" t="str">
            <v>119826-B31</v>
          </cell>
          <cell r="B1312" t="str">
            <v>Redundant power Supply Opt for enclosure Model 4214X</v>
          </cell>
          <cell r="C1312" t="str">
            <v>STOR_PROD</v>
          </cell>
          <cell r="D1312">
            <v>210</v>
          </cell>
          <cell r="E1312">
            <v>423</v>
          </cell>
          <cell r="F1312">
            <v>216</v>
          </cell>
          <cell r="G1312">
            <v>171.67</v>
          </cell>
        </row>
        <row r="1313">
          <cell r="A1313" t="str">
            <v>119829-B21</v>
          </cell>
          <cell r="B1313" t="str">
            <v>Dual Bus Option for enclosure Model 4214X</v>
          </cell>
          <cell r="C1313" t="str">
            <v>STOR_PROD</v>
          </cell>
          <cell r="D1313">
            <v>500</v>
          </cell>
          <cell r="E1313">
            <v>1146</v>
          </cell>
          <cell r="F1313">
            <v>515</v>
          </cell>
          <cell r="G1313">
            <v>274.44</v>
          </cell>
        </row>
        <row r="1314">
          <cell r="A1314" t="str">
            <v>120186-B21</v>
          </cell>
          <cell r="B1314" t="str">
            <v>StorageWorks 64-Bit / 66Mhz Fibre Channel Host Adapter</v>
          </cell>
          <cell r="C1314" t="str">
            <v>STOR_PROD</v>
          </cell>
          <cell r="D1314">
            <v>1400</v>
          </cell>
          <cell r="E1314">
            <v>2820</v>
          </cell>
          <cell r="F1314">
            <v>1442</v>
          </cell>
          <cell r="G1314">
            <v>323.35000000000002</v>
          </cell>
        </row>
        <row r="1315">
          <cell r="A1315" t="str">
            <v>120206-B31</v>
          </cell>
          <cell r="B1315" t="str">
            <v>Compaq Server Console Switch, 1x2-Port KVM</v>
          </cell>
          <cell r="C1315" t="str">
            <v>STOR_PROD</v>
          </cell>
          <cell r="D1315">
            <v>420</v>
          </cell>
          <cell r="E1315">
            <v>846</v>
          </cell>
          <cell r="F1315">
            <v>433</v>
          </cell>
          <cell r="G1315">
            <v>233</v>
          </cell>
        </row>
        <row r="1316">
          <cell r="A1316" t="str">
            <v>120207-B31</v>
          </cell>
          <cell r="B1316" t="str">
            <v>Rackmountable Flat Panel Monitor TFT 5000R</v>
          </cell>
          <cell r="C1316" t="str">
            <v>STOR_PROD</v>
          </cell>
          <cell r="D1316">
            <v>1550</v>
          </cell>
          <cell r="E1316">
            <v>3122</v>
          </cell>
          <cell r="F1316">
            <v>1597</v>
          </cell>
          <cell r="G1316">
            <v>996.62</v>
          </cell>
        </row>
        <row r="1317">
          <cell r="A1317" t="str">
            <v>120301-003</v>
          </cell>
          <cell r="B1317" t="str">
            <v>Rack Power Cord (10 Pack) - GE/FR/SP</v>
          </cell>
          <cell r="C1317" t="str">
            <v>STOR_PROD</v>
          </cell>
          <cell r="D1317">
            <v>65</v>
          </cell>
          <cell r="E1317">
            <v>131</v>
          </cell>
          <cell r="F1317">
            <v>67</v>
          </cell>
          <cell r="G1317">
            <v>20.3</v>
          </cell>
        </row>
        <row r="1318">
          <cell r="A1318" t="str">
            <v>120663-B21</v>
          </cell>
          <cell r="B1318" t="str">
            <v>Compaq 9142 (42U)Rack Cabinet- Pallet</v>
          </cell>
          <cell r="C1318" t="str">
            <v>STOR_PROD</v>
          </cell>
          <cell r="D1318">
            <v>1248</v>
          </cell>
          <cell r="E1318">
            <v>2514</v>
          </cell>
          <cell r="F1318">
            <v>1285</v>
          </cell>
          <cell r="G1318">
            <v>935.79</v>
          </cell>
        </row>
        <row r="1319">
          <cell r="A1319" t="str">
            <v>120664-B21</v>
          </cell>
          <cell r="B1319" t="str">
            <v>Compaq 9136 (36U)Rack Cabinet- Pallet</v>
          </cell>
          <cell r="C1319" t="str">
            <v>STOR_PROD</v>
          </cell>
          <cell r="D1319">
            <v>1196</v>
          </cell>
          <cell r="E1319">
            <v>2409</v>
          </cell>
          <cell r="F1319">
            <v>1232</v>
          </cell>
          <cell r="G1319">
            <v>895.81</v>
          </cell>
        </row>
        <row r="1320">
          <cell r="A1320" t="str">
            <v>120665-B21</v>
          </cell>
          <cell r="B1320" t="str">
            <v>Compaq 9122 (22U)Rack Cabinet- Pallet</v>
          </cell>
          <cell r="C1320" t="str">
            <v>STOR_PROD</v>
          </cell>
          <cell r="D1320">
            <v>1196</v>
          </cell>
          <cell r="E1320">
            <v>2409</v>
          </cell>
          <cell r="F1320">
            <v>1232</v>
          </cell>
          <cell r="G1320">
            <v>924.05</v>
          </cell>
        </row>
        <row r="1321">
          <cell r="A1321" t="str">
            <v>120669-B21</v>
          </cell>
          <cell r="B1321" t="str">
            <v>Baying/Coupling Kit  (24"/600mm spacing)</v>
          </cell>
          <cell r="C1321" t="str">
            <v>STOR_PROD</v>
          </cell>
          <cell r="D1321">
            <v>95</v>
          </cell>
          <cell r="E1321">
            <v>191</v>
          </cell>
          <cell r="F1321">
            <v>98</v>
          </cell>
          <cell r="G1321">
            <v>19.600000000000001</v>
          </cell>
        </row>
        <row r="1322">
          <cell r="A1322" t="str">
            <v>120670-B21</v>
          </cell>
          <cell r="B1322" t="str">
            <v>Rack 9142 Side Panel Kit</v>
          </cell>
          <cell r="C1322" t="str">
            <v>STOR_PROD</v>
          </cell>
          <cell r="D1322">
            <v>195</v>
          </cell>
          <cell r="E1322">
            <v>393</v>
          </cell>
          <cell r="F1322">
            <v>201</v>
          </cell>
          <cell r="G1322">
            <v>162.5</v>
          </cell>
        </row>
        <row r="1323">
          <cell r="A1323" t="str">
            <v>120671-B21</v>
          </cell>
          <cell r="B1323" t="str">
            <v>Rack 9136 Side Panel Kit</v>
          </cell>
          <cell r="C1323" t="str">
            <v>STOR_PROD</v>
          </cell>
          <cell r="D1323">
            <v>185</v>
          </cell>
          <cell r="E1323">
            <v>373</v>
          </cell>
          <cell r="F1323">
            <v>191</v>
          </cell>
          <cell r="G1323">
            <v>165.98</v>
          </cell>
        </row>
        <row r="1324">
          <cell r="A1324" t="str">
            <v>120672-B21</v>
          </cell>
          <cell r="B1324" t="str">
            <v>Ballast Option Kit</v>
          </cell>
          <cell r="C1324" t="str">
            <v>STOR_PROD</v>
          </cell>
          <cell r="D1324">
            <v>179</v>
          </cell>
          <cell r="E1324">
            <v>361</v>
          </cell>
          <cell r="F1324">
            <v>184</v>
          </cell>
          <cell r="G1324">
            <v>100</v>
          </cell>
        </row>
        <row r="1325">
          <cell r="A1325" t="str">
            <v>120673-B21</v>
          </cell>
          <cell r="B1325" t="str">
            <v>Stabilizer Option Kit</v>
          </cell>
          <cell r="C1325" t="str">
            <v>STOR_PROD</v>
          </cell>
          <cell r="D1325">
            <v>147</v>
          </cell>
          <cell r="E1325">
            <v>296</v>
          </cell>
          <cell r="F1325">
            <v>151</v>
          </cell>
          <cell r="G1325">
            <v>128.55000000000001</v>
          </cell>
        </row>
        <row r="1326">
          <cell r="A1326" t="str">
            <v>120675-B21</v>
          </cell>
          <cell r="B1326" t="str">
            <v>Rack Rail Adapter (25-inch Depth) Kit</v>
          </cell>
          <cell r="C1326" t="str">
            <v>STOR_PROD</v>
          </cell>
          <cell r="D1326">
            <v>63</v>
          </cell>
          <cell r="E1326">
            <v>127</v>
          </cell>
          <cell r="F1326">
            <v>65</v>
          </cell>
          <cell r="G1326">
            <v>17.54</v>
          </cell>
        </row>
        <row r="1327">
          <cell r="A1327" t="str">
            <v>120678-B21</v>
          </cell>
          <cell r="B1327" t="str">
            <v>Fan (220VAC)- Roof Mount</v>
          </cell>
          <cell r="C1327" t="str">
            <v>STOR_PROD</v>
          </cell>
          <cell r="D1327">
            <v>330</v>
          </cell>
          <cell r="E1327">
            <v>665</v>
          </cell>
          <cell r="F1327">
            <v>340</v>
          </cell>
          <cell r="G1327">
            <v>224.56</v>
          </cell>
        </row>
        <row r="1328">
          <cell r="A1328" t="str">
            <v>120679-B21</v>
          </cell>
          <cell r="B1328" t="str">
            <v>Bustle Kit</v>
          </cell>
          <cell r="C1328" t="str">
            <v>STOR_PROD</v>
          </cell>
          <cell r="D1328">
            <v>315</v>
          </cell>
          <cell r="E1328">
            <v>635</v>
          </cell>
          <cell r="F1328">
            <v>324</v>
          </cell>
          <cell r="G1328">
            <v>307.83</v>
          </cell>
        </row>
        <row r="1329">
          <cell r="A1329" t="str">
            <v>120682-B21</v>
          </cell>
          <cell r="B1329" t="str">
            <v>Grounding Rack Option Kit</v>
          </cell>
          <cell r="C1329" t="str">
            <v>STOR_PROD</v>
          </cell>
          <cell r="D1329">
            <v>53</v>
          </cell>
          <cell r="E1329">
            <v>107</v>
          </cell>
          <cell r="F1329">
            <v>55</v>
          </cell>
          <cell r="G1329">
            <v>28.91</v>
          </cell>
        </row>
        <row r="1330">
          <cell r="A1330" t="str">
            <v>120875-B21</v>
          </cell>
          <cell r="B1330" t="str">
            <v>TL891 DLT 35/70 Library, 1 Drive Tower, Fast-Wide SCSI-2 Differential</v>
          </cell>
          <cell r="C1330" t="str">
            <v>STOR_PROD</v>
          </cell>
          <cell r="D1330">
            <v>11610</v>
          </cell>
          <cell r="E1330">
            <v>23388</v>
          </cell>
          <cell r="F1330">
            <v>11958</v>
          </cell>
          <cell r="G1330">
            <v>4788.3</v>
          </cell>
        </row>
        <row r="1331">
          <cell r="A1331" t="str">
            <v>120875-B22</v>
          </cell>
          <cell r="B1331" t="str">
            <v>TL891 DLT 35/70 Library, 2 Drives Tower, Fast-Wide SCSI-2 Differential</v>
          </cell>
          <cell r="C1331" t="str">
            <v>STOR_PROD</v>
          </cell>
          <cell r="D1331">
            <v>18230</v>
          </cell>
          <cell r="E1331">
            <v>36724</v>
          </cell>
          <cell r="F1331">
            <v>18777</v>
          </cell>
          <cell r="G1331">
            <v>6927.3</v>
          </cell>
        </row>
        <row r="1332">
          <cell r="A1332" t="str">
            <v>120876-B21</v>
          </cell>
          <cell r="B1332" t="str">
            <v>TL891 DLT 35/70 Library, 1 Drive Rack, Fast-Wide SCSI-2 Differential</v>
          </cell>
          <cell r="C1332" t="str">
            <v>STOR_PROD</v>
          </cell>
          <cell r="D1332">
            <v>11610</v>
          </cell>
          <cell r="E1332">
            <v>23388</v>
          </cell>
          <cell r="F1332">
            <v>11958</v>
          </cell>
          <cell r="G1332">
            <v>4856.3</v>
          </cell>
        </row>
        <row r="1333">
          <cell r="A1333" t="str">
            <v>120876-B22</v>
          </cell>
          <cell r="B1333" t="str">
            <v>TL891 DLT 35/70 Library, 2 Drives Rack, Fast-Wide SCSI-2 Differential</v>
          </cell>
          <cell r="C1333" t="str">
            <v>STOR_PROD</v>
          </cell>
          <cell r="D1333">
            <v>18230</v>
          </cell>
          <cell r="E1333">
            <v>36724</v>
          </cell>
          <cell r="F1333">
            <v>18777</v>
          </cell>
          <cell r="G1333">
            <v>6987.3</v>
          </cell>
        </row>
        <row r="1334">
          <cell r="A1334" t="str">
            <v>120877-B21</v>
          </cell>
          <cell r="B1334" t="str">
            <v>StorageWorks MiniLibrary Expansion Unit</v>
          </cell>
          <cell r="C1334" t="str">
            <v>STOR_PROD</v>
          </cell>
          <cell r="D1334">
            <v>5190</v>
          </cell>
          <cell r="E1334">
            <v>10455</v>
          </cell>
          <cell r="F1334">
            <v>5346</v>
          </cell>
          <cell r="G1334">
            <v>3035.3</v>
          </cell>
        </row>
        <row r="1335">
          <cell r="A1335" t="str">
            <v>120878-B21</v>
          </cell>
          <cell r="B1335" t="str">
            <v>TL891 DLT 35/70 Library ready Drive.</v>
          </cell>
          <cell r="C1335" t="str">
            <v>STOR_PROD</v>
          </cell>
          <cell r="D1335">
            <v>6610</v>
          </cell>
          <cell r="E1335">
            <v>13316</v>
          </cell>
          <cell r="F1335">
            <v>6808</v>
          </cell>
          <cell r="G1335">
            <v>2149.7800000000002</v>
          </cell>
        </row>
        <row r="1336">
          <cell r="A1336" t="str">
            <v>120880-B21</v>
          </cell>
          <cell r="B1336" t="str">
            <v>MiniLibrary Pass thru Mech Kit</v>
          </cell>
          <cell r="C1336" t="str">
            <v>STOR_PROD</v>
          </cell>
          <cell r="D1336">
            <v>370</v>
          </cell>
          <cell r="E1336">
            <v>745</v>
          </cell>
          <cell r="F1336">
            <v>381</v>
          </cell>
          <cell r="G1336">
            <v>243</v>
          </cell>
        </row>
        <row r="1337">
          <cell r="A1337" t="str">
            <v>120881-B21</v>
          </cell>
          <cell r="B1337" t="str">
            <v>10 Slot Magazine</v>
          </cell>
          <cell r="C1337" t="str">
            <v>STOR_PROD</v>
          </cell>
          <cell r="D1337">
            <v>130</v>
          </cell>
          <cell r="E1337">
            <v>262</v>
          </cell>
          <cell r="F1337">
            <v>134</v>
          </cell>
          <cell r="G1337">
            <v>95</v>
          </cell>
        </row>
        <row r="1338">
          <cell r="A1338" t="str">
            <v>120882-B21</v>
          </cell>
          <cell r="B1338" t="str">
            <v>MiniLibrary Tower-Rack mounting Kit, for Metric/Retma</v>
          </cell>
          <cell r="C1338" t="str">
            <v>STOR_PROD</v>
          </cell>
          <cell r="D1338">
            <v>140</v>
          </cell>
          <cell r="E1338">
            <v>282</v>
          </cell>
          <cell r="F1338">
            <v>144</v>
          </cell>
          <cell r="G1338">
            <v>75</v>
          </cell>
        </row>
        <row r="1339">
          <cell r="A1339" t="str">
            <v>120883-B21</v>
          </cell>
          <cell r="B1339" t="str">
            <v>MiniLibrary Tower-Rack mounting Kit, for Compaq Rack</v>
          </cell>
          <cell r="C1339" t="str">
            <v>STOR_PROD</v>
          </cell>
          <cell r="D1339">
            <v>140</v>
          </cell>
          <cell r="E1339">
            <v>282</v>
          </cell>
          <cell r="F1339">
            <v>144</v>
          </cell>
          <cell r="G1339">
            <v>75</v>
          </cell>
        </row>
        <row r="1340">
          <cell r="A1340" t="str">
            <v>122612-B21</v>
          </cell>
          <cell r="B1340" t="str">
            <v>SCSI Convertr Rack Brackt, CPQ, Rk</v>
          </cell>
          <cell r="C1340" t="str">
            <v>STOR_PROD</v>
          </cell>
          <cell r="D1340">
            <v>40</v>
          </cell>
          <cell r="E1340">
            <v>81</v>
          </cell>
          <cell r="F1340">
            <v>41</v>
          </cell>
          <cell r="G1340">
            <v>21</v>
          </cell>
        </row>
        <row r="1341">
          <cell r="A1341" t="str">
            <v>123065-B22</v>
          </cell>
          <cell r="B1341" t="str">
            <v>9.1 GB Pluggable Ultra2 Universal Hard Drive (1")</v>
          </cell>
          <cell r="C1341" t="str">
            <v>STOR_PROD</v>
          </cell>
          <cell r="D1341">
            <v>315</v>
          </cell>
          <cell r="E1341">
            <v>696</v>
          </cell>
          <cell r="F1341">
            <v>324</v>
          </cell>
          <cell r="G1341">
            <v>212.86</v>
          </cell>
        </row>
        <row r="1342">
          <cell r="A1342" t="str">
            <v>123508-B21</v>
          </cell>
          <cell r="B1342" t="str">
            <v>MULTI-SERVER OPT KIT ALL</v>
          </cell>
          <cell r="C1342" t="str">
            <v>STOR_PROD</v>
          </cell>
          <cell r="D1342">
            <v>139</v>
          </cell>
          <cell r="E1342">
            <v>280</v>
          </cell>
          <cell r="F1342">
            <v>143</v>
          </cell>
          <cell r="G1342">
            <v>80.819999999999993</v>
          </cell>
        </row>
        <row r="1343">
          <cell r="A1343" t="str">
            <v>123509-B21</v>
          </cell>
          <cell r="B1343" t="str">
            <v>SCALABLE OPTION KIT ALL</v>
          </cell>
          <cell r="C1343" t="str">
            <v>STOR_PROD</v>
          </cell>
          <cell r="D1343">
            <v>139</v>
          </cell>
          <cell r="E1343">
            <v>280</v>
          </cell>
          <cell r="F1343">
            <v>143</v>
          </cell>
          <cell r="G1343">
            <v>80.7</v>
          </cell>
        </row>
        <row r="1344">
          <cell r="A1344" t="str">
            <v>124875-B31</v>
          </cell>
          <cell r="B1344" t="str">
            <v>Enclosure Model 4214 Tower - 14 x 1"drives</v>
          </cell>
          <cell r="C1344" t="str">
            <v>STOR_PROD</v>
          </cell>
          <cell r="D1344">
            <v>2800</v>
          </cell>
          <cell r="E1344">
            <v>6423</v>
          </cell>
          <cell r="F1344">
            <v>2884</v>
          </cell>
          <cell r="G1344">
            <v>1560.22</v>
          </cell>
        </row>
        <row r="1345">
          <cell r="A1345" t="str">
            <v>127508-B21</v>
          </cell>
          <cell r="B1345" t="str">
            <v>LONGWAVE GBIC KIT ALL</v>
          </cell>
          <cell r="C1345" t="str">
            <v>STOR_PROD</v>
          </cell>
          <cell r="D1345">
            <v>1562</v>
          </cell>
          <cell r="E1345">
            <v>3147</v>
          </cell>
          <cell r="F1345">
            <v>1609</v>
          </cell>
          <cell r="G1345">
            <v>376.11</v>
          </cell>
        </row>
        <row r="1346">
          <cell r="A1346" t="str">
            <v>127695-B21</v>
          </cell>
          <cell r="B1346" t="str">
            <v>Smart Array 431 RAID Controller (1 x Ultra3)</v>
          </cell>
          <cell r="C1346" t="str">
            <v>STOR_PROD</v>
          </cell>
          <cell r="D1346">
            <v>700</v>
          </cell>
          <cell r="E1346">
            <v>1410</v>
          </cell>
          <cell r="F1346">
            <v>721</v>
          </cell>
          <cell r="G1346">
            <v>259.3</v>
          </cell>
        </row>
        <row r="1347">
          <cell r="A1347" t="str">
            <v>128293-B21</v>
          </cell>
          <cell r="B1347" t="str">
            <v>Integrated Smart Array Controller Option Kit</v>
          </cell>
          <cell r="C1347" t="str">
            <v>STOR_PROD</v>
          </cell>
          <cell r="D1347">
            <v>400</v>
          </cell>
          <cell r="E1347">
            <v>806</v>
          </cell>
          <cell r="F1347">
            <v>412</v>
          </cell>
          <cell r="G1347">
            <v>63.27</v>
          </cell>
        </row>
        <row r="1348">
          <cell r="A1348" t="str">
            <v>128417-B21</v>
          </cell>
          <cell r="B1348" t="str">
            <v>18.2 GB Pluggable Wide-Ultra SCSI-3 10K Hard Drive (1")</v>
          </cell>
          <cell r="C1348" t="str">
            <v>STOR_PROD</v>
          </cell>
          <cell r="D1348">
            <v>839</v>
          </cell>
          <cell r="E1348">
            <v>1852</v>
          </cell>
          <cell r="F1348">
            <v>864</v>
          </cell>
          <cell r="G1348">
            <v>305.85000000000002</v>
          </cell>
        </row>
        <row r="1349">
          <cell r="A1349" t="str">
            <v>128418-B22</v>
          </cell>
          <cell r="B1349" t="str">
            <v>18.2 GB Pluggable Ultra2 10K Universal Hard Drive (1")</v>
          </cell>
          <cell r="C1349" t="str">
            <v>STOR_PROD</v>
          </cell>
          <cell r="D1349">
            <v>700</v>
          </cell>
          <cell r="E1349">
            <v>1606</v>
          </cell>
          <cell r="F1349">
            <v>721</v>
          </cell>
          <cell r="G1349">
            <v>310.35000000000002</v>
          </cell>
        </row>
        <row r="1350">
          <cell r="A1350" t="str">
            <v>128420-B21</v>
          </cell>
          <cell r="B1350" t="str">
            <v>36.4 GB Pluggable Wide-Ultra SCSI-3 10K Hard Drive (1.6")</v>
          </cell>
          <cell r="C1350" t="str">
            <v>STOR_PROD</v>
          </cell>
          <cell r="D1350">
            <v>1400</v>
          </cell>
          <cell r="E1350">
            <v>3211</v>
          </cell>
          <cell r="F1350">
            <v>1442</v>
          </cell>
          <cell r="G1350">
            <v>597.85</v>
          </cell>
        </row>
        <row r="1351">
          <cell r="A1351" t="str">
            <v>128667-B21</v>
          </cell>
          <cell r="B1351" t="str">
            <v>TL881 DLT 20/40 Library, 1 Drive, Tower, Fast-Wide SCSI-2 Differential</v>
          </cell>
          <cell r="C1351" t="str">
            <v>STOR_PROD</v>
          </cell>
          <cell r="D1351">
            <v>7649</v>
          </cell>
          <cell r="E1351">
            <v>15409</v>
          </cell>
          <cell r="F1351">
            <v>7878</v>
          </cell>
          <cell r="G1351">
            <v>3815.3</v>
          </cell>
        </row>
        <row r="1352">
          <cell r="A1352" t="str">
            <v>128667-B22</v>
          </cell>
          <cell r="B1352" t="str">
            <v>TL881 DLT 20/40 Library, 2 Drives, Tower, Fast-Wide SCSI-2 Differential</v>
          </cell>
          <cell r="C1352" t="str">
            <v>STOR_PROD</v>
          </cell>
          <cell r="D1352">
            <v>10494</v>
          </cell>
          <cell r="E1352">
            <v>21140</v>
          </cell>
          <cell r="F1352">
            <v>10809</v>
          </cell>
          <cell r="G1352">
            <v>4871.3</v>
          </cell>
        </row>
        <row r="1353">
          <cell r="A1353" t="str">
            <v>128668-B21</v>
          </cell>
          <cell r="B1353" t="str">
            <v>TL881 DLT 20/40 Library, 1 Drive, Tower, Fast-Wide SCSI-2 Single Ended</v>
          </cell>
          <cell r="C1353" t="str">
            <v>STOR_PROD</v>
          </cell>
          <cell r="D1353">
            <v>7649</v>
          </cell>
          <cell r="E1353">
            <v>15409</v>
          </cell>
          <cell r="F1353">
            <v>7878</v>
          </cell>
          <cell r="G1353">
            <v>3763.3</v>
          </cell>
        </row>
        <row r="1354">
          <cell r="A1354" t="str">
            <v>128668-B22</v>
          </cell>
          <cell r="B1354" t="str">
            <v>TL881 DLT 20/40 Library, 2 Drives, Tower, Fast-Wide SCSI-2 Single Ended</v>
          </cell>
          <cell r="C1354" t="str">
            <v>STOR_PROD</v>
          </cell>
          <cell r="D1354">
            <v>10494</v>
          </cell>
          <cell r="E1354">
            <v>21140</v>
          </cell>
          <cell r="F1354">
            <v>10809</v>
          </cell>
          <cell r="G1354">
            <v>4769.3</v>
          </cell>
        </row>
        <row r="1355">
          <cell r="A1355" t="str">
            <v>128669-B21</v>
          </cell>
          <cell r="B1355" t="str">
            <v>TL881 DLT 20/40 Library, 1 Drive, Rack, Fast-Wide SCSI-2 Differential</v>
          </cell>
          <cell r="C1355" t="str">
            <v>STOR_PROD</v>
          </cell>
          <cell r="D1355">
            <v>7649</v>
          </cell>
          <cell r="E1355">
            <v>15409</v>
          </cell>
          <cell r="F1355">
            <v>7878</v>
          </cell>
          <cell r="G1355">
            <v>3875.3</v>
          </cell>
        </row>
        <row r="1356">
          <cell r="A1356" t="str">
            <v>128669-B22</v>
          </cell>
          <cell r="B1356" t="str">
            <v>TL881 DLT 20/40 Library, 2 Drives, Rack, Fast-Wide SCSI-2 Differential</v>
          </cell>
          <cell r="C1356" t="str">
            <v>STOR_PROD</v>
          </cell>
          <cell r="D1356">
            <v>10494</v>
          </cell>
          <cell r="E1356">
            <v>21140</v>
          </cell>
          <cell r="F1356">
            <v>10809</v>
          </cell>
          <cell r="G1356">
            <v>4931.3</v>
          </cell>
        </row>
        <row r="1357">
          <cell r="A1357" t="str">
            <v>128670-B21</v>
          </cell>
          <cell r="B1357" t="str">
            <v>StorageWorks MiniLibrary Data Unit</v>
          </cell>
          <cell r="C1357" t="str">
            <v>STOR_PROD</v>
          </cell>
          <cell r="D1357">
            <v>5190</v>
          </cell>
          <cell r="E1357">
            <v>10455</v>
          </cell>
          <cell r="F1357">
            <v>5346</v>
          </cell>
          <cell r="G1357">
            <v>2984.3</v>
          </cell>
        </row>
        <row r="1358">
          <cell r="A1358" t="str">
            <v>128671-B21</v>
          </cell>
          <cell r="B1358" t="str">
            <v>TL881 DLT 20/40 Library ready Drive.</v>
          </cell>
          <cell r="C1358" t="str">
            <v>STOR_PROD</v>
          </cell>
          <cell r="D1358">
            <v>2845</v>
          </cell>
          <cell r="E1358">
            <v>5731</v>
          </cell>
          <cell r="F1358">
            <v>2930</v>
          </cell>
          <cell r="G1358">
            <v>1237.3</v>
          </cell>
        </row>
        <row r="1359">
          <cell r="A1359" t="str">
            <v>128693-B21</v>
          </cell>
          <cell r="B1359" t="str">
            <v>Data Replication Software Platform Kit for Unix/Alpha</v>
          </cell>
          <cell r="C1359" t="str">
            <v>STOR_PROD</v>
          </cell>
          <cell r="D1359">
            <v>500</v>
          </cell>
          <cell r="E1359">
            <v>1007</v>
          </cell>
          <cell r="F1359">
            <v>515</v>
          </cell>
          <cell r="G1359">
            <v>69.319999999999993</v>
          </cell>
        </row>
        <row r="1360">
          <cell r="A1360" t="str">
            <v>128694-B21</v>
          </cell>
          <cell r="B1360" t="str">
            <v>Data Replication Software Platform Kit for VMS</v>
          </cell>
          <cell r="C1360" t="str">
            <v>STOR_PROD</v>
          </cell>
          <cell r="D1360">
            <v>500</v>
          </cell>
          <cell r="E1360">
            <v>1007</v>
          </cell>
          <cell r="F1360">
            <v>515</v>
          </cell>
          <cell r="G1360">
            <v>51</v>
          </cell>
        </row>
        <row r="1361">
          <cell r="A1361" t="str">
            <v>128695-B21</v>
          </cell>
          <cell r="B1361" t="str">
            <v>Data Replication Software Platform Kit for  NT/Alpha</v>
          </cell>
          <cell r="C1361" t="str">
            <v>STOR_PROD</v>
          </cell>
          <cell r="D1361">
            <v>500</v>
          </cell>
          <cell r="E1361">
            <v>1007</v>
          </cell>
          <cell r="F1361">
            <v>515</v>
          </cell>
          <cell r="G1361">
            <v>51</v>
          </cell>
        </row>
        <row r="1362">
          <cell r="A1362" t="str">
            <v>128696-B21</v>
          </cell>
          <cell r="B1362" t="str">
            <v xml:space="preserve">Data Replication Software Platform Kit for NT/Intel </v>
          </cell>
          <cell r="C1362" t="str">
            <v>STOR_PROD</v>
          </cell>
          <cell r="D1362">
            <v>500</v>
          </cell>
          <cell r="E1362">
            <v>1007</v>
          </cell>
          <cell r="F1362">
            <v>515</v>
          </cell>
          <cell r="G1362">
            <v>47.46</v>
          </cell>
        </row>
        <row r="1363">
          <cell r="A1363" t="str">
            <v>128697-B21</v>
          </cell>
          <cell r="B1363" t="str">
            <v>ACS V8.4F Data Replication Software for HSG80</v>
          </cell>
          <cell r="C1363" t="str">
            <v>STOR_PROD</v>
          </cell>
          <cell r="D1363">
            <v>4851</v>
          </cell>
          <cell r="E1363">
            <v>9772</v>
          </cell>
          <cell r="F1363">
            <v>4997</v>
          </cell>
          <cell r="G1363">
            <v>79.489999999999995</v>
          </cell>
        </row>
        <row r="1364">
          <cell r="A1364" t="str">
            <v>128698-B21</v>
          </cell>
          <cell r="B1364" t="str">
            <v>Data Replication Software</v>
          </cell>
          <cell r="C1364" t="str">
            <v>STOR_PROD</v>
          </cell>
          <cell r="D1364">
            <v>21000</v>
          </cell>
          <cell r="E1364">
            <v>48172</v>
          </cell>
          <cell r="F1364">
            <v>21630</v>
          </cell>
          <cell r="G1364" t="str">
            <v>N/A</v>
          </cell>
        </row>
        <row r="1365">
          <cell r="A1365" t="str">
            <v>129803-B21</v>
          </cell>
          <cell r="B1365" t="str">
            <v>64-Bit/66-MHz Dual Channel Wide Ultra3 SCSI Adapter</v>
          </cell>
          <cell r="C1365" t="str">
            <v>STOR_PROD</v>
          </cell>
          <cell r="D1365">
            <v>405</v>
          </cell>
          <cell r="E1365">
            <v>816</v>
          </cell>
          <cell r="F1365">
            <v>417</v>
          </cell>
          <cell r="G1365">
            <v>167.76</v>
          </cell>
        </row>
        <row r="1366">
          <cell r="A1366" t="str">
            <v>134117-B21</v>
          </cell>
          <cell r="B1366" t="str">
            <v>12/24GB DAT Autoloader Magazine (8 Cartridges)</v>
          </cell>
          <cell r="C1366" t="str">
            <v>STOR_PROD</v>
          </cell>
          <cell r="D1366">
            <v>200</v>
          </cell>
          <cell r="E1366">
            <v>403</v>
          </cell>
          <cell r="F1366">
            <v>206</v>
          </cell>
          <cell r="G1366">
            <v>96.47</v>
          </cell>
        </row>
        <row r="1367">
          <cell r="A1367" t="str">
            <v>135438-B21</v>
          </cell>
          <cell r="B1367" t="str">
            <v>Virtual Replicator Upgrade 1.1 License &amp; CD PKG</v>
          </cell>
          <cell r="C1367" t="str">
            <v>STOR_PROD</v>
          </cell>
          <cell r="D1367">
            <v>500</v>
          </cell>
          <cell r="E1367">
            <v>1007</v>
          </cell>
          <cell r="F1367">
            <v>515</v>
          </cell>
          <cell r="G1367">
            <v>53.63</v>
          </cell>
        </row>
        <row r="1368">
          <cell r="A1368" t="str">
            <v>135439-B21</v>
          </cell>
          <cell r="B1368" t="str">
            <v>Virtual Replicator Upgrade 1.1 License</v>
          </cell>
          <cell r="C1368" t="str">
            <v>STOR_PROD</v>
          </cell>
          <cell r="D1368">
            <v>500</v>
          </cell>
          <cell r="E1368">
            <v>1007</v>
          </cell>
          <cell r="F1368">
            <v>515</v>
          </cell>
          <cell r="G1368">
            <v>476</v>
          </cell>
        </row>
        <row r="1369">
          <cell r="A1369" t="str">
            <v>135820-B21</v>
          </cell>
          <cell r="B1369" t="str">
            <v>StorageWorks Enclosure Model 2200</v>
          </cell>
          <cell r="C1369" t="str">
            <v>STOR_PROD</v>
          </cell>
          <cell r="D1369">
            <v>4000</v>
          </cell>
          <cell r="E1369">
            <v>8058</v>
          </cell>
          <cell r="F1369">
            <v>4120</v>
          </cell>
          <cell r="G1369">
            <v>1974.23</v>
          </cell>
        </row>
        <row r="1370">
          <cell r="A1370" t="str">
            <v>135823-B21</v>
          </cell>
          <cell r="B1370" t="str">
            <v>Model 2200 External Cache Battery</v>
          </cell>
          <cell r="C1370" t="str">
            <v>STOR_PROD</v>
          </cell>
          <cell r="D1370">
            <v>195</v>
          </cell>
          <cell r="E1370">
            <v>393</v>
          </cell>
          <cell r="F1370">
            <v>201</v>
          </cell>
          <cell r="G1370">
            <v>211.35</v>
          </cell>
        </row>
        <row r="1371">
          <cell r="A1371" t="str">
            <v>136127-B21</v>
          </cell>
          <cell r="B1371" t="str">
            <v>Compaq Storage Hub 7 Universal Rack Mount Kit</v>
          </cell>
          <cell r="C1371" t="str">
            <v>STOR_PROD</v>
          </cell>
          <cell r="D1371">
            <v>149</v>
          </cell>
          <cell r="E1371">
            <v>300</v>
          </cell>
          <cell r="F1371">
            <v>153</v>
          </cell>
          <cell r="G1371">
            <v>85.12</v>
          </cell>
        </row>
        <row r="1372">
          <cell r="A1372" t="str">
            <v>136386-B31</v>
          </cell>
          <cell r="B1372" t="str">
            <v>UPS 500VA/300W (Tower)</v>
          </cell>
          <cell r="C1372" t="str">
            <v>STOR_PROD</v>
          </cell>
          <cell r="D1372">
            <v>150</v>
          </cell>
          <cell r="E1372">
            <v>302</v>
          </cell>
          <cell r="F1372">
            <v>155</v>
          </cell>
          <cell r="G1372">
            <v>90</v>
          </cell>
        </row>
        <row r="1373">
          <cell r="A1373" t="str">
            <v>137611-001</v>
          </cell>
          <cell r="B1373" t="str">
            <v>4.0-Gigabyte DDS2 DAT Cartridge</v>
          </cell>
          <cell r="C1373" t="str">
            <v>STOR_PROD</v>
          </cell>
          <cell r="D1373">
            <v>17</v>
          </cell>
          <cell r="E1373">
            <v>34</v>
          </cell>
          <cell r="F1373">
            <v>18</v>
          </cell>
          <cell r="G1373">
            <v>11.66</v>
          </cell>
        </row>
        <row r="1374">
          <cell r="A1374" t="str">
            <v>138151-B31</v>
          </cell>
          <cell r="B1374" t="str">
            <v>Storagework Enclosure 4254</v>
          </cell>
          <cell r="C1374" t="str">
            <v>STOR_PROD</v>
          </cell>
          <cell r="D1374">
            <v>3100</v>
          </cell>
          <cell r="E1374">
            <v>7111</v>
          </cell>
          <cell r="F1374">
            <v>3193</v>
          </cell>
          <cell r="G1374">
            <v>1334.98</v>
          </cell>
        </row>
        <row r="1375">
          <cell r="A1375" t="str">
            <v>142671-B22</v>
          </cell>
          <cell r="B1375" t="str">
            <v>9.1 GB Pluggable Ultra3 10K Universal Hard Drive (1")</v>
          </cell>
          <cell r="C1375" t="str">
            <v>STOR_PROD</v>
          </cell>
          <cell r="D1375">
            <v>449</v>
          </cell>
          <cell r="E1375">
            <v>992</v>
          </cell>
          <cell r="F1375">
            <v>462</v>
          </cell>
          <cell r="G1375">
            <v>247.6</v>
          </cell>
        </row>
        <row r="1376">
          <cell r="A1376" t="str">
            <v>142672-B21</v>
          </cell>
          <cell r="B1376" t="str">
            <v>9.1 GB Non Pluggable Ultra3 10K Hard Drive (1")</v>
          </cell>
          <cell r="C1376" t="str">
            <v>STOR_PROD</v>
          </cell>
          <cell r="D1376">
            <v>449</v>
          </cell>
          <cell r="E1376">
            <v>992</v>
          </cell>
          <cell r="F1376">
            <v>462</v>
          </cell>
          <cell r="G1376">
            <v>340</v>
          </cell>
        </row>
        <row r="1377">
          <cell r="A1377" t="str">
            <v>142673-B22</v>
          </cell>
          <cell r="B1377" t="str">
            <v>18.2 GB Pluggable Ultra3 10K Universal Hard Drive (1")</v>
          </cell>
          <cell r="C1377" t="str">
            <v>STOR_PROD</v>
          </cell>
          <cell r="D1377">
            <v>700</v>
          </cell>
          <cell r="E1377">
            <v>1606</v>
          </cell>
          <cell r="F1377">
            <v>721</v>
          </cell>
          <cell r="G1377">
            <v>333.6</v>
          </cell>
        </row>
        <row r="1378">
          <cell r="A1378" t="str">
            <v>142674-B21</v>
          </cell>
          <cell r="B1378" t="str">
            <v>18.2 GB Non Pluggable Ultra3 10K Hard Drive (1")</v>
          </cell>
          <cell r="C1378" t="str">
            <v>STOR_PROD</v>
          </cell>
          <cell r="D1378">
            <v>649</v>
          </cell>
          <cell r="E1378">
            <v>1434</v>
          </cell>
          <cell r="F1378">
            <v>668</v>
          </cell>
          <cell r="G1378">
            <v>315.39</v>
          </cell>
        </row>
        <row r="1379">
          <cell r="A1379" t="str">
            <v>142676-B21</v>
          </cell>
          <cell r="B1379" t="str">
            <v>36.4 GB Non Pluggable Ultra3 10K Hard Drive (1.6")</v>
          </cell>
          <cell r="C1379" t="str">
            <v>STOR_PROD</v>
          </cell>
          <cell r="D1379">
            <v>1199</v>
          </cell>
          <cell r="E1379">
            <v>2415</v>
          </cell>
          <cell r="F1379">
            <v>1235</v>
          </cell>
          <cell r="G1379">
            <v>587.35</v>
          </cell>
        </row>
        <row r="1380">
          <cell r="A1380" t="str">
            <v>144007-B33</v>
          </cell>
          <cell r="B1380" t="str">
            <v>Switch Box Connector Kit (100-240V)</v>
          </cell>
          <cell r="C1380" t="str">
            <v>STOR_PROD</v>
          </cell>
          <cell r="D1380">
            <v>180</v>
          </cell>
          <cell r="E1380">
            <v>363</v>
          </cell>
          <cell r="F1380">
            <v>185</v>
          </cell>
          <cell r="G1380">
            <v>130</v>
          </cell>
        </row>
        <row r="1381">
          <cell r="A1381" t="str">
            <v>146013-B31</v>
          </cell>
          <cell r="B1381" t="str">
            <v>Compaq RAID Array 4100 (Rack version)</v>
          </cell>
          <cell r="C1381" t="str">
            <v>STOR_PROD</v>
          </cell>
          <cell r="D1381">
            <v>6500</v>
          </cell>
          <cell r="E1381">
            <v>13094</v>
          </cell>
          <cell r="F1381">
            <v>6695</v>
          </cell>
          <cell r="G1381">
            <v>1710.83</v>
          </cell>
        </row>
        <row r="1382">
          <cell r="A1382" t="str">
            <v>146205-B21</v>
          </cell>
          <cell r="B1382" t="str">
            <v>ESL9326D- ESL9000 Class Library (Zero drive)</v>
          </cell>
          <cell r="C1382" t="str">
            <v>STOR_PROD</v>
          </cell>
          <cell r="D1382">
            <v>81500</v>
          </cell>
          <cell r="E1382">
            <v>164182</v>
          </cell>
          <cell r="F1382">
            <v>83945</v>
          </cell>
          <cell r="G1382">
            <v>36256.78</v>
          </cell>
        </row>
        <row r="1383">
          <cell r="A1383" t="str">
            <v>146205-B23</v>
          </cell>
          <cell r="B1383" t="str">
            <v>ESL9326D Enterprise Library 6 drives 35/70 - 326 DLT cartridges slots</v>
          </cell>
          <cell r="C1383" t="str">
            <v>STOR_PROD</v>
          </cell>
          <cell r="D1383">
            <v>126500</v>
          </cell>
          <cell r="E1383">
            <v>254835</v>
          </cell>
          <cell r="F1383">
            <v>130295</v>
          </cell>
          <cell r="G1383">
            <v>50716.78</v>
          </cell>
        </row>
        <row r="1384">
          <cell r="A1384" t="str">
            <v>146205-B24</v>
          </cell>
          <cell r="B1384" t="str">
            <v>ESL9326D Enterprise Library 8 drives 35/70 - 326 DLT cartridges slots</v>
          </cell>
          <cell r="C1384" t="str">
            <v>STOR_PROD</v>
          </cell>
          <cell r="D1384">
            <v>142170</v>
          </cell>
          <cell r="E1384">
            <v>286402</v>
          </cell>
          <cell r="F1384">
            <v>146435</v>
          </cell>
          <cell r="G1384">
            <v>56256.78</v>
          </cell>
        </row>
        <row r="1385">
          <cell r="A1385" t="str">
            <v>146205-B25</v>
          </cell>
          <cell r="B1385" t="str">
            <v>ESL9326D Enterprise Library 10 drives 35/70 - 326 DLT cartridges slots</v>
          </cell>
          <cell r="C1385" t="str">
            <v>STOR_PROD</v>
          </cell>
          <cell r="D1385">
            <v>157840</v>
          </cell>
          <cell r="E1385">
            <v>317969</v>
          </cell>
          <cell r="F1385">
            <v>162575</v>
          </cell>
          <cell r="G1385">
            <v>61796.78</v>
          </cell>
        </row>
        <row r="1386">
          <cell r="A1386" t="str">
            <v>146205-B26</v>
          </cell>
          <cell r="B1386" t="str">
            <v>ESL9326D Enterprise Library 12 drives 35/70 - 326 DLT cartridges slots</v>
          </cell>
          <cell r="C1386" t="str">
            <v>STOR_PROD</v>
          </cell>
          <cell r="D1386">
            <v>173510</v>
          </cell>
          <cell r="E1386">
            <v>349537</v>
          </cell>
          <cell r="F1386">
            <v>178715</v>
          </cell>
          <cell r="G1386">
            <v>67336.78</v>
          </cell>
        </row>
        <row r="1387">
          <cell r="A1387" t="str">
            <v>146205-B27</v>
          </cell>
          <cell r="B1387" t="str">
            <v>ESL9326D Enterprise Library 14 drives 35/70 - 326 DLT cartridges slots</v>
          </cell>
          <cell r="C1387" t="str">
            <v>STOR_PROD</v>
          </cell>
          <cell r="D1387">
            <v>189180</v>
          </cell>
          <cell r="E1387">
            <v>381104</v>
          </cell>
          <cell r="F1387">
            <v>194855</v>
          </cell>
          <cell r="G1387">
            <v>76183</v>
          </cell>
        </row>
        <row r="1388">
          <cell r="A1388" t="str">
            <v>146205-B28</v>
          </cell>
          <cell r="B1388" t="str">
            <v>ESL9326D Enterprise Library 16 drives 35/70 - 326 DLT cartridges slots</v>
          </cell>
          <cell r="C1388" t="str">
            <v>STOR_PROD</v>
          </cell>
          <cell r="D1388">
            <v>204850</v>
          </cell>
          <cell r="E1388">
            <v>412671</v>
          </cell>
          <cell r="F1388">
            <v>210996</v>
          </cell>
          <cell r="G1388">
            <v>56688</v>
          </cell>
        </row>
        <row r="1389">
          <cell r="A1389" t="str">
            <v>146209-B21</v>
          </cell>
          <cell r="B1389" t="str">
            <v>ESL9326D Enterprise Library Add-on 35/70 DLT Drive</v>
          </cell>
          <cell r="C1389" t="str">
            <v>STOR_PROD</v>
          </cell>
          <cell r="D1389">
            <v>7835</v>
          </cell>
          <cell r="E1389">
            <v>15784</v>
          </cell>
          <cell r="F1389">
            <v>8070</v>
          </cell>
          <cell r="G1389">
            <v>3951</v>
          </cell>
        </row>
        <row r="1390">
          <cell r="A1390" t="str">
            <v>147597-001</v>
          </cell>
          <cell r="B1390" t="str">
            <v>Disk Drive, 9GB7200rpm UW Hot Plug (SBB)</v>
          </cell>
          <cell r="C1390" t="str">
            <v>STOR_PROD</v>
          </cell>
          <cell r="D1390">
            <v>389</v>
          </cell>
          <cell r="E1390">
            <v>784</v>
          </cell>
          <cell r="F1390">
            <v>401</v>
          </cell>
          <cell r="G1390">
            <v>230.55</v>
          </cell>
        </row>
        <row r="1391">
          <cell r="A1391" t="str">
            <v>147598-001</v>
          </cell>
          <cell r="B1391" t="str">
            <v>Disk drive, 18GB 7200rpm UW Hot Plug (SBB)</v>
          </cell>
          <cell r="C1391" t="str">
            <v>STOR_PROD</v>
          </cell>
          <cell r="D1391">
            <v>679</v>
          </cell>
          <cell r="E1391">
            <v>1367</v>
          </cell>
          <cell r="F1391">
            <v>699</v>
          </cell>
          <cell r="G1391">
            <v>299.55</v>
          </cell>
        </row>
        <row r="1392">
          <cell r="A1392" t="str">
            <v>147599-001</v>
          </cell>
          <cell r="B1392" t="str">
            <v>Disk Drive, 36GB 7200rpm UltraSCSI wide Hot Plug (SBB)</v>
          </cell>
          <cell r="C1392" t="str">
            <v>STOR_PROD</v>
          </cell>
          <cell r="D1392">
            <v>1219</v>
          </cell>
          <cell r="E1392">
            <v>2457</v>
          </cell>
          <cell r="F1392">
            <v>1256</v>
          </cell>
          <cell r="G1392">
            <v>567</v>
          </cell>
        </row>
        <row r="1393">
          <cell r="A1393" t="str">
            <v>148649-B21</v>
          </cell>
          <cell r="B1393" t="str">
            <v>Drive Height Converter (4 Pack)</v>
          </cell>
          <cell r="C1393" t="str">
            <v>STOR_PROD</v>
          </cell>
          <cell r="D1393">
            <v>13</v>
          </cell>
          <cell r="E1393">
            <v>26</v>
          </cell>
          <cell r="F1393">
            <v>13</v>
          </cell>
          <cell r="G1393">
            <v>14.55</v>
          </cell>
        </row>
        <row r="1394">
          <cell r="A1394" t="str">
            <v>149361-B21</v>
          </cell>
          <cell r="B1394" t="str">
            <v>Video Adapter for KVM (pin 9)- 4 pack</v>
          </cell>
          <cell r="C1394" t="str">
            <v>STOR_PROD</v>
          </cell>
          <cell r="D1394">
            <v>27</v>
          </cell>
          <cell r="E1394">
            <v>54</v>
          </cell>
          <cell r="F1394">
            <v>28</v>
          </cell>
          <cell r="G1394">
            <v>15</v>
          </cell>
        </row>
        <row r="1395">
          <cell r="A1395" t="str">
            <v>149363-B21</v>
          </cell>
          <cell r="B1395" t="str">
            <v>CPU-to-Server Console Cable, 20 Foot (Plenum Rated )</v>
          </cell>
          <cell r="C1395" t="str">
            <v>STOR_PROD</v>
          </cell>
          <cell r="D1395">
            <v>230</v>
          </cell>
          <cell r="E1395">
            <v>463</v>
          </cell>
          <cell r="F1395">
            <v>237</v>
          </cell>
          <cell r="G1395">
            <v>155</v>
          </cell>
        </row>
        <row r="1396">
          <cell r="A1396" t="str">
            <v>149364-B21</v>
          </cell>
          <cell r="B1396" t="str">
            <v>CPU-to-Server Console Cable, 40 Foot (Plenum Rated )</v>
          </cell>
          <cell r="C1396" t="str">
            <v>STOR_PROD</v>
          </cell>
          <cell r="D1396">
            <v>416</v>
          </cell>
          <cell r="E1396">
            <v>838</v>
          </cell>
          <cell r="F1396">
            <v>428</v>
          </cell>
          <cell r="G1396">
            <v>275</v>
          </cell>
        </row>
        <row r="1397">
          <cell r="A1397" t="str">
            <v>149841-B21</v>
          </cell>
          <cell r="B1397" t="str">
            <v>HBA, IBM PCI</v>
          </cell>
          <cell r="C1397" t="str">
            <v>STOR_PROD</v>
          </cell>
          <cell r="D1397">
            <v>2640</v>
          </cell>
          <cell r="E1397">
            <v>5318</v>
          </cell>
          <cell r="F1397">
            <v>2719</v>
          </cell>
          <cell r="G1397">
            <v>786.4</v>
          </cell>
        </row>
        <row r="1398">
          <cell r="A1398" t="str">
            <v>150213-B21</v>
          </cell>
          <cell r="B1398" t="str">
            <v>Tower to Rack Conv Kit Opt for enclosure Model 4214X</v>
          </cell>
          <cell r="C1398" t="str">
            <v>STOR_PROD</v>
          </cell>
          <cell r="D1398">
            <v>210</v>
          </cell>
          <cell r="E1398">
            <v>423</v>
          </cell>
          <cell r="F1398">
            <v>216</v>
          </cell>
          <cell r="G1398">
            <v>80.23</v>
          </cell>
        </row>
        <row r="1399">
          <cell r="A1399" t="str">
            <v>150214-B21</v>
          </cell>
          <cell r="B1399" t="str">
            <v>39 ft (12M) SCSI Cable Opt</v>
          </cell>
          <cell r="C1399" t="str">
            <v>STOR_PROD</v>
          </cell>
          <cell r="D1399">
            <v>110</v>
          </cell>
          <cell r="E1399">
            <v>222</v>
          </cell>
          <cell r="F1399">
            <v>113</v>
          </cell>
          <cell r="G1399">
            <v>70</v>
          </cell>
        </row>
        <row r="1400">
          <cell r="A1400" t="str">
            <v>152841-001</v>
          </cell>
          <cell r="B1400" t="str">
            <v>AIT 50G TAPE W/MC 5PK</v>
          </cell>
          <cell r="C1400" t="str">
            <v>STOR_PROD</v>
          </cell>
          <cell r="D1400">
            <v>480</v>
          </cell>
          <cell r="E1400">
            <v>966</v>
          </cell>
          <cell r="F1400">
            <v>494</v>
          </cell>
          <cell r="G1400">
            <v>279.86</v>
          </cell>
        </row>
        <row r="1401">
          <cell r="A1401" t="str">
            <v>152842-001</v>
          </cell>
          <cell r="B1401" t="str">
            <v>DDS4 20/40G DAT 10 Pk</v>
          </cell>
          <cell r="C1401" t="str">
            <v>STOR_PROD</v>
          </cell>
          <cell r="D1401">
            <v>420</v>
          </cell>
          <cell r="E1401">
            <v>847</v>
          </cell>
          <cell r="F1401">
            <v>433</v>
          </cell>
          <cell r="G1401">
            <v>227.85</v>
          </cell>
        </row>
        <row r="1402">
          <cell r="A1402" t="str">
            <v>152975-B31</v>
          </cell>
          <cell r="B1402" t="str">
            <v>Compaq Tape controller II for EBS (1 FC in / 2 SCSI out)</v>
          </cell>
          <cell r="C1402" t="str">
            <v>STOR_PROD</v>
          </cell>
          <cell r="D1402">
            <v>6400</v>
          </cell>
          <cell r="E1402">
            <v>12893</v>
          </cell>
          <cell r="F1402">
            <v>6592</v>
          </cell>
          <cell r="G1402">
            <v>3200</v>
          </cell>
        </row>
        <row r="1403">
          <cell r="A1403" t="str">
            <v>154253-B21</v>
          </cell>
          <cell r="B1403" t="str">
            <v>RA4100  Rack to Tower Conversion Kit</v>
          </cell>
          <cell r="C1403" t="str">
            <v>STOR_PROD</v>
          </cell>
          <cell r="D1403">
            <v>310</v>
          </cell>
          <cell r="E1403">
            <v>624</v>
          </cell>
          <cell r="F1403">
            <v>319</v>
          </cell>
          <cell r="G1403">
            <v>198.63</v>
          </cell>
        </row>
        <row r="1404">
          <cell r="A1404" t="str">
            <v>154392-B21</v>
          </cell>
          <cell r="B1404" t="str">
            <v>Extension Kit for Rack 7142</v>
          </cell>
          <cell r="C1404" t="str">
            <v>STOR_PROD</v>
          </cell>
          <cell r="D1404">
            <v>410</v>
          </cell>
          <cell r="E1404">
            <v>864</v>
          </cell>
          <cell r="F1404">
            <v>422</v>
          </cell>
          <cell r="G1404">
            <v>272.70999999999998</v>
          </cell>
        </row>
        <row r="1405">
          <cell r="A1405" t="str">
            <v>154457-B21</v>
          </cell>
          <cell r="B1405" t="str">
            <v>StorageWorks 64-Bit/66 MHz Single Channel Wide Ultra3 SCSI Adapter</v>
          </cell>
          <cell r="C1405" t="str">
            <v>STOR_PROD</v>
          </cell>
          <cell r="D1405">
            <v>300</v>
          </cell>
          <cell r="E1405">
            <v>663</v>
          </cell>
          <cell r="F1405">
            <v>309</v>
          </cell>
          <cell r="G1405">
            <v>109.01</v>
          </cell>
        </row>
        <row r="1406">
          <cell r="A1406" t="str">
            <v>157299-B21</v>
          </cell>
          <cell r="B1406" t="str">
            <v>2 Channel Wide Ultra High Voltage Differential Library Host Adapter</v>
          </cell>
          <cell r="C1406" t="str">
            <v>STOR_PROD</v>
          </cell>
          <cell r="D1406">
            <v>621</v>
          </cell>
          <cell r="E1406">
            <v>1251</v>
          </cell>
          <cell r="F1406">
            <v>640</v>
          </cell>
          <cell r="G1406">
            <v>345.87</v>
          </cell>
        </row>
        <row r="1407">
          <cell r="A1407" t="str">
            <v>157766-B21</v>
          </cell>
          <cell r="B1407" t="str">
            <v>50/100 AIT INTERNAL ALL</v>
          </cell>
          <cell r="C1407" t="str">
            <v>STOR_PROD</v>
          </cell>
          <cell r="D1407">
            <v>3370</v>
          </cell>
          <cell r="E1407">
            <v>6789</v>
          </cell>
          <cell r="F1407">
            <v>3471</v>
          </cell>
          <cell r="G1407">
            <v>1105.27</v>
          </cell>
        </row>
        <row r="1408">
          <cell r="A1408" t="str">
            <v>157767-B31</v>
          </cell>
          <cell r="B1408" t="str">
            <v>50/100 AIT EXTERNAL INTL</v>
          </cell>
          <cell r="C1408" t="str">
            <v>STOR_PROD</v>
          </cell>
          <cell r="D1408">
            <v>3580</v>
          </cell>
          <cell r="E1408">
            <v>7212</v>
          </cell>
          <cell r="F1408">
            <v>3687</v>
          </cell>
          <cell r="G1408">
            <v>1320.52</v>
          </cell>
        </row>
        <row r="1409">
          <cell r="A1409" t="str">
            <v>157769-B21</v>
          </cell>
          <cell r="B1409" t="str">
            <v>20/40G DAT INTERNAL ALL</v>
          </cell>
          <cell r="C1409" t="str">
            <v>STOR_PROD</v>
          </cell>
          <cell r="D1409">
            <v>1050</v>
          </cell>
          <cell r="E1409">
            <v>2115</v>
          </cell>
          <cell r="F1409">
            <v>1082</v>
          </cell>
          <cell r="G1409">
            <v>481.14</v>
          </cell>
        </row>
        <row r="1410">
          <cell r="A1410" t="str">
            <v>157770-B31</v>
          </cell>
          <cell r="B1410" t="str">
            <v>20/40G DAT EXTERNAL INTL</v>
          </cell>
          <cell r="C1410" t="str">
            <v>STOR_PROD</v>
          </cell>
          <cell r="D1410">
            <v>1260</v>
          </cell>
          <cell r="E1410">
            <v>2538</v>
          </cell>
          <cell r="F1410">
            <v>1298</v>
          </cell>
          <cell r="G1410">
            <v>610.64</v>
          </cell>
        </row>
        <row r="1411">
          <cell r="A1411" t="str">
            <v>158222-B21</v>
          </cell>
          <cell r="B1411" t="str">
            <v>8 - Port Fibre Channel Fabric Switch  (OS-Software, WEB Tools, QuickLoop, Zoning)</v>
          </cell>
          <cell r="C1411" t="str">
            <v>STOR_PROD</v>
          </cell>
          <cell r="D1411">
            <v>13690</v>
          </cell>
          <cell r="E1411">
            <v>27579</v>
          </cell>
          <cell r="F1411">
            <v>14101</v>
          </cell>
          <cell r="G1411">
            <v>5360</v>
          </cell>
        </row>
        <row r="1412">
          <cell r="A1412" t="str">
            <v>158223-B21</v>
          </cell>
          <cell r="B1412" t="str">
            <v>16 - Port Fibre Channel Fabric Switch (OS-Software, WEB tools, QuickLoop, Zoning)</v>
          </cell>
          <cell r="C1412" t="str">
            <v>STOR_PROD</v>
          </cell>
          <cell r="D1412">
            <v>23571</v>
          </cell>
          <cell r="E1412">
            <v>47484</v>
          </cell>
          <cell r="F1412">
            <v>24278</v>
          </cell>
          <cell r="G1412">
            <v>9690</v>
          </cell>
        </row>
        <row r="1413">
          <cell r="A1413" t="str">
            <v>158398-001</v>
          </cell>
          <cell r="B1413" t="str">
            <v>DLT B/CODE LABEL 100</v>
          </cell>
          <cell r="C1413" t="str">
            <v>STOR_PROD</v>
          </cell>
          <cell r="D1413">
            <v>50</v>
          </cell>
          <cell r="E1413">
            <v>102</v>
          </cell>
          <cell r="F1413">
            <v>52</v>
          </cell>
          <cell r="G1413">
            <v>20.74</v>
          </cell>
        </row>
        <row r="1414">
          <cell r="A1414" t="str">
            <v>159138-001</v>
          </cell>
          <cell r="B1414" t="str">
            <v>Disk Drive, 36GB 10000rpm UltraSCSI wide Hot Plug (SBB)</v>
          </cell>
          <cell r="C1414" t="str">
            <v>STOR_PROD</v>
          </cell>
          <cell r="D1414">
            <v>1599</v>
          </cell>
          <cell r="E1414">
            <v>3221</v>
          </cell>
          <cell r="F1414">
            <v>1647</v>
          </cell>
          <cell r="G1414">
            <v>629</v>
          </cell>
        </row>
        <row r="1415">
          <cell r="A1415" t="str">
            <v>159262-B21</v>
          </cell>
          <cell r="B1415" t="str">
            <v>Compaq Fibre Channel Storage Hub 12 Management option</v>
          </cell>
          <cell r="C1415" t="str">
            <v>STOR_PROD</v>
          </cell>
          <cell r="D1415">
            <v>1055</v>
          </cell>
          <cell r="E1415">
            <v>2125</v>
          </cell>
          <cell r="F1415">
            <v>1087</v>
          </cell>
          <cell r="G1415">
            <v>561.82000000000005</v>
          </cell>
        </row>
        <row r="1416">
          <cell r="A1416" t="str">
            <v>160087-B21</v>
          </cell>
          <cell r="B1416" t="str">
            <v>RA8000/ESA12000 OS Kit for Linux / Alpha</v>
          </cell>
          <cell r="C1416" t="str">
            <v>STOR_PROD</v>
          </cell>
          <cell r="D1416">
            <v>495</v>
          </cell>
          <cell r="E1416">
            <v>1136</v>
          </cell>
          <cell r="F1416">
            <v>510</v>
          </cell>
          <cell r="G1416">
            <v>47.73</v>
          </cell>
        </row>
        <row r="1417">
          <cell r="A1417" t="str">
            <v>160088-B21</v>
          </cell>
          <cell r="B1417" t="str">
            <v>RA8000/ESA12000 OS Kit for Linux / Intel</v>
          </cell>
          <cell r="C1417" t="str">
            <v>STOR_PROD</v>
          </cell>
          <cell r="D1417">
            <v>495</v>
          </cell>
          <cell r="E1417">
            <v>1136</v>
          </cell>
          <cell r="F1417">
            <v>510</v>
          </cell>
          <cell r="G1417">
            <v>47.73</v>
          </cell>
        </row>
        <row r="1418">
          <cell r="A1418" t="str">
            <v>160089-B21</v>
          </cell>
          <cell r="B1418" t="str">
            <v>HSG80 ACS V 8.4F</v>
          </cell>
          <cell r="C1418" t="str">
            <v>STOR_PROD</v>
          </cell>
          <cell r="D1418">
            <v>4851</v>
          </cell>
          <cell r="E1418">
            <v>9772</v>
          </cell>
          <cell r="F1418">
            <v>4997</v>
          </cell>
          <cell r="G1418">
            <v>67.94</v>
          </cell>
        </row>
        <row r="1419">
          <cell r="A1419" t="str">
            <v>160090-B21</v>
          </cell>
          <cell r="B1419" t="str">
            <v>RA8K/ESA12K ACS 8.4P Software</v>
          </cell>
          <cell r="C1419" t="str">
            <v>STOR_PROD</v>
          </cell>
          <cell r="D1419">
            <v>18000</v>
          </cell>
          <cell r="E1419">
            <v>36261</v>
          </cell>
          <cell r="F1419">
            <v>18540</v>
          </cell>
          <cell r="G1419">
            <v>67.94</v>
          </cell>
        </row>
        <row r="1420">
          <cell r="A1420" t="str">
            <v>160091-B21</v>
          </cell>
          <cell r="B1420" t="str">
            <v>RA8K/ESA12K ACS 8.5S (Snapshot)</v>
          </cell>
          <cell r="C1420" t="str">
            <v>STOR_PROD</v>
          </cell>
          <cell r="D1420">
            <v>9240</v>
          </cell>
          <cell r="E1420">
            <v>18614</v>
          </cell>
          <cell r="F1420">
            <v>9517</v>
          </cell>
          <cell r="G1420">
            <v>79.489999999999995</v>
          </cell>
        </row>
        <row r="1421">
          <cell r="A1421" t="str">
            <v>160094-B21</v>
          </cell>
          <cell r="B1421" t="str">
            <v>Enterprise Volume Manager (EVM) for NT/ Intel</v>
          </cell>
          <cell r="C1421" t="str">
            <v>STOR_PROD</v>
          </cell>
          <cell r="D1421">
            <v>3894</v>
          </cell>
          <cell r="E1421">
            <v>7844</v>
          </cell>
          <cell r="F1421">
            <v>4011</v>
          </cell>
          <cell r="G1421">
            <v>25.82</v>
          </cell>
        </row>
        <row r="1422">
          <cell r="A1422" t="str">
            <v>160095-B21</v>
          </cell>
          <cell r="B1422" t="str">
            <v>SANworks Enterprise Volume Manager (EVM) for SUN Solaris LIC/CDRM</v>
          </cell>
          <cell r="C1422" t="str">
            <v>STOR_PROD</v>
          </cell>
          <cell r="D1422">
            <v>3894</v>
          </cell>
          <cell r="E1422">
            <v>8596</v>
          </cell>
          <cell r="F1422">
            <v>4011</v>
          </cell>
          <cell r="G1422">
            <v>20</v>
          </cell>
        </row>
        <row r="1423">
          <cell r="A1423" t="str">
            <v>160407-B21</v>
          </cell>
          <cell r="B1423" t="str">
            <v>8 &amp; 16 Port Switch Redundant Power Supply Option</v>
          </cell>
          <cell r="C1423" t="str">
            <v>STOR_PROD</v>
          </cell>
          <cell r="D1423">
            <v>1316</v>
          </cell>
          <cell r="E1423">
            <v>2651</v>
          </cell>
          <cell r="F1423">
            <v>1355</v>
          </cell>
          <cell r="G1423">
            <v>500</v>
          </cell>
        </row>
        <row r="1424">
          <cell r="A1424" t="str">
            <v>160999-B31</v>
          </cell>
          <cell r="B1424" t="str">
            <v>EBS BackPack (1x Tape controller 1, 1x Storage Hub-7 ,VERITAS Backup Exec, 5 User License</v>
          </cell>
          <cell r="C1424" t="str">
            <v>STOR_PROD</v>
          </cell>
          <cell r="D1424">
            <v>9183</v>
          </cell>
          <cell r="E1424">
            <v>18498</v>
          </cell>
          <cell r="F1424">
            <v>9458</v>
          </cell>
          <cell r="G1424">
            <v>2924.82</v>
          </cell>
        </row>
        <row r="1425">
          <cell r="A1425" t="str">
            <v>161268-B21</v>
          </cell>
          <cell r="B1425" t="str">
            <v>ESL9000 Passthrough Option  Kit</v>
          </cell>
          <cell r="C1425" t="str">
            <v>STOR_PROD</v>
          </cell>
          <cell r="D1425">
            <v>4500</v>
          </cell>
          <cell r="E1425">
            <v>9480</v>
          </cell>
          <cell r="F1425">
            <v>4635</v>
          </cell>
          <cell r="G1425">
            <v>3404.55</v>
          </cell>
        </row>
        <row r="1426">
          <cell r="A1426" t="str">
            <v>163162-B21</v>
          </cell>
          <cell r="B1426" t="str">
            <v>Legato Networker Solution Kit for EBS</v>
          </cell>
          <cell r="C1426" t="str">
            <v>STOR_PROD</v>
          </cell>
          <cell r="D1426">
            <v>100</v>
          </cell>
          <cell r="E1426">
            <v>201</v>
          </cell>
          <cell r="F1426">
            <v>103</v>
          </cell>
          <cell r="G1426">
            <v>9.36</v>
          </cell>
        </row>
        <row r="1427">
          <cell r="A1427" t="str">
            <v>163163-B21</v>
          </cell>
          <cell r="B1427" t="str">
            <v>Veritas NetBackup Solution Kit for EBS</v>
          </cell>
          <cell r="C1427" t="str">
            <v>STOR_PROD</v>
          </cell>
          <cell r="D1427">
            <v>100</v>
          </cell>
          <cell r="E1427">
            <v>201</v>
          </cell>
          <cell r="F1427">
            <v>103</v>
          </cell>
          <cell r="G1427">
            <v>9.5500000000000007</v>
          </cell>
        </row>
        <row r="1428">
          <cell r="A1428" t="str">
            <v>163164-B21</v>
          </cell>
          <cell r="B1428" t="str">
            <v>Veritas BackupExec Solution Kit for EBS</v>
          </cell>
          <cell r="C1428" t="str">
            <v>STOR_PROD</v>
          </cell>
          <cell r="D1428">
            <v>100</v>
          </cell>
          <cell r="E1428">
            <v>201</v>
          </cell>
          <cell r="F1428">
            <v>103</v>
          </cell>
          <cell r="G1428">
            <v>9.4499999999999993</v>
          </cell>
        </row>
        <row r="1429">
          <cell r="A1429" t="str">
            <v>163165-B21</v>
          </cell>
          <cell r="B1429" t="str">
            <v>CA ArcServe Solution Kit for EBS</v>
          </cell>
          <cell r="C1429" t="str">
            <v>STOR_PROD</v>
          </cell>
          <cell r="D1429">
            <v>100</v>
          </cell>
          <cell r="E1429">
            <v>201</v>
          </cell>
          <cell r="F1429">
            <v>103</v>
          </cell>
          <cell r="G1429">
            <v>9.4499999999999993</v>
          </cell>
        </row>
        <row r="1430">
          <cell r="A1430" t="str">
            <v>163747-002</v>
          </cell>
          <cell r="B1430" t="str">
            <v>22U Rack</v>
          </cell>
          <cell r="C1430" t="str">
            <v>STOR_PROD</v>
          </cell>
          <cell r="D1430">
            <v>1418</v>
          </cell>
          <cell r="E1430">
            <v>2857</v>
          </cell>
          <cell r="F1430">
            <v>1461</v>
          </cell>
          <cell r="G1430">
            <v>935.47</v>
          </cell>
        </row>
        <row r="1431">
          <cell r="A1431" t="str">
            <v>164191-B21</v>
          </cell>
          <cell r="B1431" t="str">
            <v>9GB NHP WU2 10K ALL</v>
          </cell>
          <cell r="C1431" t="str">
            <v>STOR_PROD</v>
          </cell>
          <cell r="D1431">
            <v>499</v>
          </cell>
          <cell r="E1431">
            <v>1052</v>
          </cell>
          <cell r="F1431">
            <v>514</v>
          </cell>
          <cell r="G1431">
            <v>251.07</v>
          </cell>
        </row>
        <row r="1432">
          <cell r="A1432" t="str">
            <v>164604-B21</v>
          </cell>
          <cell r="B1432" t="str">
            <v>24 ft VHDCI to VHDCI SCSI Cable</v>
          </cell>
          <cell r="C1432" t="str">
            <v>STOR_PROD</v>
          </cell>
          <cell r="D1432">
            <v>85</v>
          </cell>
          <cell r="E1432">
            <v>188</v>
          </cell>
          <cell r="F1432">
            <v>88</v>
          </cell>
          <cell r="G1432">
            <v>54.5</v>
          </cell>
        </row>
        <row r="1433">
          <cell r="A1433" t="str">
            <v>165652-001</v>
          </cell>
          <cell r="B1433" t="str">
            <v>Rack Sidewall Kit</v>
          </cell>
          <cell r="C1433" t="str">
            <v>STOR_PROD</v>
          </cell>
          <cell r="D1433">
            <v>195</v>
          </cell>
          <cell r="E1433">
            <v>393</v>
          </cell>
          <cell r="F1433">
            <v>201</v>
          </cell>
          <cell r="G1433">
            <v>119.85</v>
          </cell>
        </row>
        <row r="1434">
          <cell r="A1434" t="str">
            <v>165664-001</v>
          </cell>
          <cell r="B1434" t="str">
            <v>Rack Coupling Kit</v>
          </cell>
          <cell r="C1434" t="str">
            <v>STOR_PROD</v>
          </cell>
          <cell r="D1434">
            <v>143</v>
          </cell>
          <cell r="E1434">
            <v>288</v>
          </cell>
          <cell r="F1434">
            <v>147</v>
          </cell>
          <cell r="G1434">
            <v>79.760000000000005</v>
          </cell>
        </row>
        <row r="1435">
          <cell r="A1435" t="str">
            <v>165753-003</v>
          </cell>
          <cell r="B1435" t="str">
            <v>42U Rack</v>
          </cell>
          <cell r="C1435" t="str">
            <v>STOR_PROD</v>
          </cell>
          <cell r="D1435">
            <v>1575</v>
          </cell>
          <cell r="E1435">
            <v>3173</v>
          </cell>
          <cell r="F1435">
            <v>1622</v>
          </cell>
          <cell r="G1435">
            <v>978.39</v>
          </cell>
        </row>
        <row r="1436">
          <cell r="A1436" t="str">
            <v>165979-B21</v>
          </cell>
          <cell r="B1436" t="str">
            <v>Platform Upgrade kit,DUNIX,DOCS</v>
          </cell>
          <cell r="C1436" t="str">
            <v>STOR_PROD</v>
          </cell>
          <cell r="D1436">
            <v>330</v>
          </cell>
          <cell r="E1436">
            <v>665</v>
          </cell>
          <cell r="F1436">
            <v>340</v>
          </cell>
          <cell r="G1436">
            <v>41.92</v>
          </cell>
        </row>
        <row r="1437">
          <cell r="A1437" t="str">
            <v>165980-B21</v>
          </cell>
          <cell r="B1437" t="str">
            <v>Platform Upgrade kit,G8,OVMS,DOCS</v>
          </cell>
          <cell r="C1437" t="str">
            <v>STOR_PROD</v>
          </cell>
          <cell r="D1437">
            <v>330</v>
          </cell>
          <cell r="E1437">
            <v>665</v>
          </cell>
          <cell r="F1437">
            <v>340</v>
          </cell>
          <cell r="G1437">
            <v>51.48</v>
          </cell>
        </row>
        <row r="1438">
          <cell r="A1438" t="str">
            <v>165981-B21</v>
          </cell>
          <cell r="B1438" t="str">
            <v>HSG80 ACS 8.3 and V8.4F to V8.5 Upgrage Kit</v>
          </cell>
          <cell r="C1438" t="str">
            <v>STOR_PROD</v>
          </cell>
          <cell r="D1438">
            <v>1672</v>
          </cell>
          <cell r="E1438">
            <v>3368</v>
          </cell>
          <cell r="F1438">
            <v>1722</v>
          </cell>
          <cell r="G1438">
            <v>79.489999999999995</v>
          </cell>
        </row>
        <row r="1439">
          <cell r="A1439" t="str">
            <v>165982-B21</v>
          </cell>
          <cell r="B1439" t="str">
            <v>HSG80 ACS V8.4P-V8.5P Upgrade Kit</v>
          </cell>
          <cell r="C1439" t="str">
            <v>STOR_PROD</v>
          </cell>
          <cell r="D1439">
            <v>7920</v>
          </cell>
          <cell r="E1439">
            <v>15955</v>
          </cell>
          <cell r="F1439">
            <v>8158</v>
          </cell>
          <cell r="G1439">
            <v>79.489999999999995</v>
          </cell>
        </row>
        <row r="1440">
          <cell r="A1440" t="str">
            <v>165983-B21</v>
          </cell>
          <cell r="B1440" t="str">
            <v>Platform Upgrade kit,NT/I,DOCS</v>
          </cell>
          <cell r="C1440" t="str">
            <v>STOR_PROD</v>
          </cell>
          <cell r="D1440">
            <v>330</v>
          </cell>
          <cell r="E1440">
            <v>665</v>
          </cell>
          <cell r="F1440">
            <v>340</v>
          </cell>
          <cell r="G1440">
            <v>42.37</v>
          </cell>
        </row>
        <row r="1441">
          <cell r="A1441" t="str">
            <v>165984-B21</v>
          </cell>
          <cell r="B1441" t="str">
            <v>Platform Upgrade kit,NW,DOCS</v>
          </cell>
          <cell r="C1441" t="str">
            <v>STOR_PROD</v>
          </cell>
          <cell r="D1441">
            <v>330</v>
          </cell>
          <cell r="E1441">
            <v>665</v>
          </cell>
          <cell r="F1441">
            <v>340</v>
          </cell>
          <cell r="G1441">
            <v>57.1</v>
          </cell>
        </row>
        <row r="1442">
          <cell r="A1442" t="str">
            <v>165985-B21</v>
          </cell>
          <cell r="B1442" t="str">
            <v>Platform Upgrade kit,SOLARIS,DOCS</v>
          </cell>
          <cell r="C1442" t="str">
            <v>STOR_PROD</v>
          </cell>
          <cell r="D1442">
            <v>330</v>
          </cell>
          <cell r="E1442">
            <v>665</v>
          </cell>
          <cell r="F1442">
            <v>340</v>
          </cell>
          <cell r="G1442">
            <v>44.41</v>
          </cell>
        </row>
        <row r="1443">
          <cell r="A1443" t="str">
            <v>165986-B21</v>
          </cell>
          <cell r="B1443" t="str">
            <v>Platform Upgrade kit,HP UX,DOCS</v>
          </cell>
          <cell r="C1443" t="str">
            <v>STOR_PROD</v>
          </cell>
          <cell r="D1443">
            <v>330</v>
          </cell>
          <cell r="E1443">
            <v>665</v>
          </cell>
          <cell r="F1443">
            <v>340</v>
          </cell>
          <cell r="G1443">
            <v>42.88</v>
          </cell>
        </row>
        <row r="1444">
          <cell r="A1444" t="str">
            <v>165987-B21</v>
          </cell>
          <cell r="B1444" t="str">
            <v>Platform Upgrade kit,SGI IRIX,DOCS</v>
          </cell>
          <cell r="C1444" t="str">
            <v>STOR_PROD</v>
          </cell>
          <cell r="D1444">
            <v>330</v>
          </cell>
          <cell r="E1444">
            <v>665</v>
          </cell>
          <cell r="F1444">
            <v>340</v>
          </cell>
          <cell r="G1444">
            <v>47.12</v>
          </cell>
        </row>
        <row r="1445">
          <cell r="A1445" t="str">
            <v>165989-B21</v>
          </cell>
          <cell r="B1445" t="str">
            <v>Secure Path for NT 3.0</v>
          </cell>
          <cell r="C1445" t="str">
            <v>STOR_PROD</v>
          </cell>
          <cell r="D1445">
            <v>2640</v>
          </cell>
          <cell r="E1445">
            <v>5562</v>
          </cell>
          <cell r="F1445">
            <v>2719</v>
          </cell>
          <cell r="G1445">
            <v>19.21</v>
          </cell>
        </row>
        <row r="1446">
          <cell r="A1446" t="str">
            <v>165991-B21</v>
          </cell>
          <cell r="B1446" t="str">
            <v>Secure Path for SUN 2.0 FC</v>
          </cell>
          <cell r="C1446" t="str">
            <v>STOR_PROD</v>
          </cell>
          <cell r="D1446">
            <v>3960</v>
          </cell>
          <cell r="E1446">
            <v>8344</v>
          </cell>
          <cell r="F1446">
            <v>4079</v>
          </cell>
          <cell r="G1446">
            <v>14.32</v>
          </cell>
        </row>
        <row r="1447">
          <cell r="A1447" t="str">
            <v>166097-B21</v>
          </cell>
          <cell r="B1447" t="str">
            <v>HIGH VOL DEPLOY KIT ALL</v>
          </cell>
          <cell r="C1447" t="str">
            <v>STOR_PROD</v>
          </cell>
          <cell r="D1447">
            <v>200</v>
          </cell>
          <cell r="E1447">
            <v>442</v>
          </cell>
          <cell r="F1447">
            <v>206</v>
          </cell>
          <cell r="G1447">
            <v>132</v>
          </cell>
        </row>
        <row r="1448">
          <cell r="A1448" t="str">
            <v>166296-B21</v>
          </cell>
          <cell r="B1448" t="str">
            <v>Fibre Channel to  ATM Gateway</v>
          </cell>
          <cell r="C1448" t="str">
            <v>STOR_PROD</v>
          </cell>
          <cell r="D1448">
            <v>35200</v>
          </cell>
          <cell r="E1448">
            <v>70911</v>
          </cell>
          <cell r="F1448">
            <v>36256</v>
          </cell>
          <cell r="G1448">
            <v>20952</v>
          </cell>
        </row>
        <row r="1449">
          <cell r="A1449" t="str">
            <v>166297-B21</v>
          </cell>
          <cell r="B1449" t="str">
            <v>Fibre Channel, HW&amp;SW  ATM Gateway Service Kit</v>
          </cell>
          <cell r="C1449" t="str">
            <v>STOR_PROD</v>
          </cell>
          <cell r="D1449">
            <v>700</v>
          </cell>
          <cell r="E1449">
            <v>1410</v>
          </cell>
          <cell r="F1449">
            <v>721</v>
          </cell>
          <cell r="G1449">
            <v>1330</v>
          </cell>
        </row>
        <row r="1450">
          <cell r="A1450" t="str">
            <v>166504-B21</v>
          </cell>
          <cell r="B1450" t="str">
            <v>20/40GB DAT Autoloader 8 Cass. Internal</v>
          </cell>
          <cell r="C1450" t="str">
            <v>STOR_PROD</v>
          </cell>
          <cell r="D1450">
            <v>2600</v>
          </cell>
          <cell r="E1450">
            <v>5478</v>
          </cell>
          <cell r="F1450">
            <v>2678</v>
          </cell>
          <cell r="G1450">
            <v>1056.19</v>
          </cell>
        </row>
        <row r="1451">
          <cell r="A1451" t="str">
            <v>166505-B31</v>
          </cell>
          <cell r="B1451" t="str">
            <v>20/40GB DAT Autoloader 8 Cass. External</v>
          </cell>
          <cell r="C1451" t="str">
            <v>STOR_PROD</v>
          </cell>
          <cell r="D1451">
            <v>2800</v>
          </cell>
          <cell r="E1451">
            <v>5899</v>
          </cell>
          <cell r="F1451">
            <v>2884</v>
          </cell>
          <cell r="G1451">
            <v>1252.73</v>
          </cell>
        </row>
        <row r="1452">
          <cell r="A1452" t="str">
            <v>166601-001</v>
          </cell>
          <cell r="B1452" t="str">
            <v>Remote Fabric SW Key/CD</v>
          </cell>
          <cell r="C1452" t="str">
            <v>STOR_PROD</v>
          </cell>
          <cell r="D1452">
            <v>5280</v>
          </cell>
          <cell r="E1452">
            <v>10637</v>
          </cell>
          <cell r="F1452">
            <v>5438</v>
          </cell>
          <cell r="G1452">
            <v>4393.6899999999996</v>
          </cell>
        </row>
        <row r="1453">
          <cell r="A1453" t="str">
            <v>167365-B21</v>
          </cell>
          <cell r="B1453" t="str">
            <v>Rack mount kit for FCSW-II Switches</v>
          </cell>
          <cell r="C1453" t="str">
            <v>STOR_PROD</v>
          </cell>
          <cell r="D1453">
            <v>163</v>
          </cell>
          <cell r="E1453">
            <v>329</v>
          </cell>
          <cell r="F1453">
            <v>168</v>
          </cell>
          <cell r="G1453">
            <v>54.26</v>
          </cell>
        </row>
        <row r="1454">
          <cell r="A1454" t="str">
            <v>167432-001</v>
          </cell>
          <cell r="B1454" t="str">
            <v>HBA 64-BIT PCI  to FC-AL for LINUX</v>
          </cell>
          <cell r="C1454" t="str">
            <v>STOR_PROD</v>
          </cell>
          <cell r="D1454">
            <v>1320</v>
          </cell>
          <cell r="E1454">
            <v>3028</v>
          </cell>
          <cell r="F1454">
            <v>1360</v>
          </cell>
          <cell r="G1454">
            <v>819</v>
          </cell>
        </row>
        <row r="1455">
          <cell r="A1455" t="str">
            <v>168256-B21</v>
          </cell>
          <cell r="B1455" t="str">
            <v>Ultra SCSI 1M Cable</v>
          </cell>
          <cell r="C1455" t="str">
            <v>STOR_PROD</v>
          </cell>
          <cell r="D1455">
            <v>140</v>
          </cell>
          <cell r="E1455">
            <v>309</v>
          </cell>
          <cell r="F1455">
            <v>144</v>
          </cell>
          <cell r="G1455">
            <v>22.79</v>
          </cell>
        </row>
        <row r="1456">
          <cell r="A1456" t="str">
            <v>168257-B21</v>
          </cell>
          <cell r="B1456" t="str">
            <v>Ultra SCSI 2M Cable</v>
          </cell>
          <cell r="C1456" t="str">
            <v>STOR_PROD</v>
          </cell>
          <cell r="D1456">
            <v>140</v>
          </cell>
          <cell r="E1456">
            <v>309</v>
          </cell>
          <cell r="F1456">
            <v>144</v>
          </cell>
          <cell r="G1456">
            <v>38.18</v>
          </cell>
        </row>
        <row r="1457">
          <cell r="A1457" t="str">
            <v>168794-B21</v>
          </cell>
          <cell r="B1457" t="str">
            <v>64-Bit Fibre Channel Host Bus Adapter for Tr64/VMS</v>
          </cell>
          <cell r="C1457" t="str">
            <v>STOR_PROD</v>
          </cell>
          <cell r="D1457">
            <v>2640</v>
          </cell>
          <cell r="E1457">
            <v>5562</v>
          </cell>
          <cell r="F1457">
            <v>2719</v>
          </cell>
          <cell r="G1457">
            <v>875.45</v>
          </cell>
        </row>
        <row r="1458">
          <cell r="A1458" t="str">
            <v>169940-B21</v>
          </cell>
          <cell r="B1458" t="str">
            <v>Blanking Panels OPAL</v>
          </cell>
          <cell r="C1458" t="str">
            <v>STOR_PROD</v>
          </cell>
          <cell r="D1458">
            <v>63</v>
          </cell>
          <cell r="E1458">
            <v>127</v>
          </cell>
          <cell r="F1458">
            <v>65</v>
          </cell>
          <cell r="G1458">
            <v>30.68</v>
          </cell>
        </row>
        <row r="1459">
          <cell r="A1459" t="str">
            <v>169947-001</v>
          </cell>
          <cell r="B1459" t="str">
            <v>ProLiant Server (Rack) RPS Upgr</v>
          </cell>
          <cell r="C1459" t="str">
            <v>STOR_PROD</v>
          </cell>
          <cell r="D1459">
            <v>2000</v>
          </cell>
          <cell r="E1459">
            <v>3724</v>
          </cell>
          <cell r="F1459">
            <v>2060</v>
          </cell>
          <cell r="G1459">
            <v>1200.8699999999999</v>
          </cell>
        </row>
        <row r="1460">
          <cell r="A1460" t="str">
            <v>169989-001</v>
          </cell>
          <cell r="B1460" t="str">
            <v>Keyboard/Trackball Extension Cables</v>
          </cell>
          <cell r="C1460" t="str">
            <v>STOR_PROD</v>
          </cell>
          <cell r="D1460">
            <v>70</v>
          </cell>
          <cell r="E1460">
            <v>141</v>
          </cell>
          <cell r="F1460">
            <v>72</v>
          </cell>
          <cell r="G1460">
            <v>18.100000000000001</v>
          </cell>
        </row>
        <row r="1461">
          <cell r="A1461" t="str">
            <v>170299-B21</v>
          </cell>
          <cell r="B1461" t="str">
            <v>Scroll Mouse Kit ALL</v>
          </cell>
          <cell r="C1461" t="str">
            <v>STOR_PROD</v>
          </cell>
          <cell r="D1461">
            <v>17</v>
          </cell>
          <cell r="E1461">
            <v>35</v>
          </cell>
          <cell r="F1461">
            <v>18</v>
          </cell>
          <cell r="G1461">
            <v>11</v>
          </cell>
        </row>
        <row r="1462">
          <cell r="A1462" t="str">
            <v>170477-B21</v>
          </cell>
          <cell r="B1462" t="str">
            <v>StorageWorks Virtual Replicator WNT 10 LIC/CD</v>
          </cell>
          <cell r="C1462" t="str">
            <v>STOR_PROD</v>
          </cell>
          <cell r="D1462">
            <v>15000</v>
          </cell>
          <cell r="E1462">
            <v>30218</v>
          </cell>
          <cell r="F1462">
            <v>15450</v>
          </cell>
          <cell r="G1462" t="str">
            <v>N/A</v>
          </cell>
        </row>
        <row r="1463">
          <cell r="A1463" t="str">
            <v>170478-B21</v>
          </cell>
          <cell r="B1463" t="str">
            <v>StorageWorks Virtual Replicator WNT 25 LIC/CD</v>
          </cell>
          <cell r="C1463" t="str">
            <v>STOR_PROD</v>
          </cell>
          <cell r="D1463">
            <v>32500</v>
          </cell>
          <cell r="E1463">
            <v>65471</v>
          </cell>
          <cell r="F1463">
            <v>33475</v>
          </cell>
          <cell r="G1463" t="str">
            <v>N/A</v>
          </cell>
        </row>
        <row r="1464">
          <cell r="A1464" t="str">
            <v>170479-B21</v>
          </cell>
          <cell r="B1464" t="str">
            <v>StorageWorks Virtual Replicator WNT 50 LIC/CD</v>
          </cell>
          <cell r="C1464" t="str">
            <v>STOR_PROD</v>
          </cell>
          <cell r="D1464">
            <v>50000</v>
          </cell>
          <cell r="E1464">
            <v>100725</v>
          </cell>
          <cell r="F1464">
            <v>51500</v>
          </cell>
          <cell r="G1464" t="str">
            <v>N/A</v>
          </cell>
        </row>
        <row r="1465">
          <cell r="A1465" t="str">
            <v>170480-B21</v>
          </cell>
          <cell r="B1465" t="str">
            <v>StorageWorks Virtual Replicator WNT 100 LIC/CD</v>
          </cell>
          <cell r="C1465" t="str">
            <v>STOR_PROD</v>
          </cell>
          <cell r="D1465">
            <v>85000</v>
          </cell>
          <cell r="E1465">
            <v>171233</v>
          </cell>
          <cell r="F1465">
            <v>87550</v>
          </cell>
          <cell r="G1465" t="str">
            <v>N/A</v>
          </cell>
        </row>
        <row r="1466">
          <cell r="A1466" t="str">
            <v>170481-B21</v>
          </cell>
          <cell r="B1466" t="str">
            <v>StorageWorks Virtual Replicator WNT 10 LIC</v>
          </cell>
          <cell r="C1466" t="str">
            <v>STOR_PROD</v>
          </cell>
          <cell r="D1466">
            <v>15000</v>
          </cell>
          <cell r="E1466">
            <v>30218</v>
          </cell>
          <cell r="F1466">
            <v>15450</v>
          </cell>
          <cell r="G1466" t="str">
            <v>N/A</v>
          </cell>
        </row>
        <row r="1467">
          <cell r="A1467" t="str">
            <v>170482-B21</v>
          </cell>
          <cell r="B1467" t="str">
            <v>StorageWorks Virtual Replicator WNT 25 LIC</v>
          </cell>
          <cell r="C1467" t="str">
            <v>STOR_PROD</v>
          </cell>
          <cell r="D1467">
            <v>32500</v>
          </cell>
          <cell r="E1467">
            <v>65471</v>
          </cell>
          <cell r="F1467">
            <v>33475</v>
          </cell>
          <cell r="G1467" t="str">
            <v>N/A</v>
          </cell>
        </row>
        <row r="1468">
          <cell r="A1468" t="str">
            <v>170483-B21</v>
          </cell>
          <cell r="B1468" t="str">
            <v>StorageWorks Virtual Replicator WNT 50 LIC</v>
          </cell>
          <cell r="C1468" t="str">
            <v>STOR_PROD</v>
          </cell>
          <cell r="D1468">
            <v>50000</v>
          </cell>
          <cell r="E1468">
            <v>100725</v>
          </cell>
          <cell r="F1468">
            <v>51500</v>
          </cell>
          <cell r="G1468" t="str">
            <v>N/A</v>
          </cell>
        </row>
        <row r="1469">
          <cell r="A1469" t="str">
            <v>170484-B21</v>
          </cell>
          <cell r="B1469" t="str">
            <v>StorageWorks Virtual Replicator WNT 100 LIC</v>
          </cell>
          <cell r="C1469" t="str">
            <v>STOR_PROD</v>
          </cell>
          <cell r="D1469">
            <v>85000</v>
          </cell>
          <cell r="E1469">
            <v>171233</v>
          </cell>
          <cell r="F1469">
            <v>87550</v>
          </cell>
          <cell r="G1469" t="str">
            <v>N/A</v>
          </cell>
        </row>
        <row r="1470">
          <cell r="A1470" t="str">
            <v>171532-B21</v>
          </cell>
          <cell r="B1470" t="str">
            <v>20/40GB DAT Autoloader Magazine (8 Cartridges)</v>
          </cell>
          <cell r="C1470" t="str">
            <v>STOR_PROD</v>
          </cell>
          <cell r="D1470">
            <v>380</v>
          </cell>
          <cell r="E1470">
            <v>800</v>
          </cell>
          <cell r="F1470">
            <v>391</v>
          </cell>
          <cell r="G1470">
            <v>231.07</v>
          </cell>
        </row>
        <row r="1471">
          <cell r="A1471" t="str">
            <v>174134-B21</v>
          </cell>
          <cell r="B1471" t="str">
            <v>HSG60 FC CONTROLLER, 256MB</v>
          </cell>
          <cell r="C1471" t="str">
            <v>STOR_PROD</v>
          </cell>
          <cell r="D1471">
            <v>6500</v>
          </cell>
          <cell r="E1471">
            <v>14350</v>
          </cell>
          <cell r="F1471">
            <v>6695</v>
          </cell>
          <cell r="G1471">
            <v>1959</v>
          </cell>
        </row>
        <row r="1472">
          <cell r="A1472" t="str">
            <v>174571-B21</v>
          </cell>
          <cell r="B1472" t="str">
            <v>Intl Array CA Tray ALL</v>
          </cell>
          <cell r="C1472" t="str">
            <v>STOR_PROD</v>
          </cell>
          <cell r="D1472">
            <v>75</v>
          </cell>
          <cell r="E1472">
            <v>166</v>
          </cell>
          <cell r="F1472">
            <v>77</v>
          </cell>
          <cell r="G1472">
            <v>42</v>
          </cell>
        </row>
        <row r="1473">
          <cell r="A1473" t="str">
            <v>174573-B21</v>
          </cell>
          <cell r="B1473" t="str">
            <v>Stackable Hood ALL</v>
          </cell>
          <cell r="C1473" t="str">
            <v>STOR_PROD</v>
          </cell>
          <cell r="D1473">
            <v>150</v>
          </cell>
          <cell r="E1473">
            <v>331</v>
          </cell>
          <cell r="F1473">
            <v>155</v>
          </cell>
          <cell r="G1473">
            <v>54</v>
          </cell>
        </row>
        <row r="1474">
          <cell r="A1474" t="str">
            <v>174574-B21</v>
          </cell>
          <cell r="B1474" t="str">
            <v>3rd Party Rack ALL</v>
          </cell>
          <cell r="C1474" t="str">
            <v>STOR_PROD</v>
          </cell>
          <cell r="D1474">
            <v>150</v>
          </cell>
          <cell r="E1474">
            <v>331</v>
          </cell>
          <cell r="F1474">
            <v>155</v>
          </cell>
          <cell r="G1474">
            <v>72</v>
          </cell>
        </row>
        <row r="1475">
          <cell r="A1475" t="str">
            <v>174575-B21</v>
          </cell>
          <cell r="B1475" t="str">
            <v>Slide Rail ALL</v>
          </cell>
          <cell r="C1475" t="str">
            <v>STOR_PROD</v>
          </cell>
          <cell r="D1475">
            <v>250</v>
          </cell>
          <cell r="E1475">
            <v>552</v>
          </cell>
          <cell r="F1475">
            <v>258</v>
          </cell>
          <cell r="G1475">
            <v>123</v>
          </cell>
        </row>
        <row r="1476">
          <cell r="A1476" t="str">
            <v>174576-B21</v>
          </cell>
          <cell r="B1476" t="str">
            <v>Telco Rack ALL</v>
          </cell>
          <cell r="C1476" t="str">
            <v>STOR_PROD</v>
          </cell>
          <cell r="D1476">
            <v>150</v>
          </cell>
          <cell r="E1476">
            <v>331</v>
          </cell>
          <cell r="F1476">
            <v>155</v>
          </cell>
          <cell r="G1476">
            <v>43</v>
          </cell>
        </row>
        <row r="1477">
          <cell r="A1477" t="str">
            <v>174681-B21</v>
          </cell>
          <cell r="B1477" t="str">
            <v>Redundant Host Adapter Failover S/W Kit</v>
          </cell>
          <cell r="C1477" t="str">
            <v>STOR_PROD</v>
          </cell>
          <cell r="D1477">
            <v>1995</v>
          </cell>
          <cell r="E1477">
            <v>4203</v>
          </cell>
          <cell r="F1477">
            <v>2055</v>
          </cell>
          <cell r="G1477" t="str">
            <v>N/A</v>
          </cell>
        </row>
        <row r="1478">
          <cell r="A1478" t="str">
            <v>175005-B31</v>
          </cell>
          <cell r="B1478" t="str">
            <v>TA1000 AIT Tape Array 10 drive model, rackmount</v>
          </cell>
          <cell r="C1478" t="str">
            <v>STOR_PROD</v>
          </cell>
          <cell r="D1478">
            <v>26400</v>
          </cell>
          <cell r="E1478">
            <v>58284</v>
          </cell>
          <cell r="F1478">
            <v>27192</v>
          </cell>
          <cell r="G1478">
            <v>18500</v>
          </cell>
        </row>
        <row r="1479">
          <cell r="A1479" t="str">
            <v>175195-B21</v>
          </cell>
          <cell r="B1479" t="str">
            <v>SSL2020 AIT Tape Library 1 drive model, tabletop</v>
          </cell>
          <cell r="C1479" t="str">
            <v>STOR_PROD</v>
          </cell>
          <cell r="D1479">
            <v>6948</v>
          </cell>
          <cell r="E1479">
            <v>15340</v>
          </cell>
          <cell r="F1479">
            <v>7156</v>
          </cell>
          <cell r="G1479">
            <v>4000</v>
          </cell>
        </row>
        <row r="1480">
          <cell r="A1480" t="str">
            <v>175195-B22</v>
          </cell>
          <cell r="B1480" t="str">
            <v>SSL2020 AIT Tape Library 2 drive model, tabletop</v>
          </cell>
          <cell r="C1480" t="str">
            <v>STOR_PROD</v>
          </cell>
          <cell r="D1480">
            <v>8972</v>
          </cell>
          <cell r="E1480">
            <v>19807</v>
          </cell>
          <cell r="F1480">
            <v>9241</v>
          </cell>
          <cell r="G1480">
            <v>5135</v>
          </cell>
        </row>
        <row r="1481">
          <cell r="A1481" t="str">
            <v>175196-B21</v>
          </cell>
          <cell r="B1481" t="str">
            <v>SSL2020 AIT Tape Library 1 drive model, rackmount</v>
          </cell>
          <cell r="C1481" t="str">
            <v>STOR_PROD</v>
          </cell>
          <cell r="D1481">
            <v>6948</v>
          </cell>
          <cell r="E1481">
            <v>15340</v>
          </cell>
          <cell r="F1481">
            <v>7156</v>
          </cell>
          <cell r="G1481">
            <v>4000</v>
          </cell>
        </row>
        <row r="1482">
          <cell r="A1482" t="str">
            <v>175196-B22</v>
          </cell>
          <cell r="B1482" t="str">
            <v>SSL2020 AIT Tape Library 2 drive model, rackmount</v>
          </cell>
          <cell r="C1482" t="str">
            <v>STOR_PROD</v>
          </cell>
          <cell r="D1482">
            <v>8972</v>
          </cell>
          <cell r="E1482">
            <v>19807</v>
          </cell>
          <cell r="F1482">
            <v>9241</v>
          </cell>
          <cell r="G1482">
            <v>5135</v>
          </cell>
        </row>
        <row r="1483">
          <cell r="A1483" t="str">
            <v>175197-B21</v>
          </cell>
          <cell r="B1483" t="str">
            <v>AIT-2 add-on drive for SSL2020</v>
          </cell>
          <cell r="C1483" t="str">
            <v>STOR_PROD</v>
          </cell>
          <cell r="D1483">
            <v>3210</v>
          </cell>
          <cell r="E1483">
            <v>7086</v>
          </cell>
          <cell r="F1483">
            <v>3306</v>
          </cell>
          <cell r="G1483">
            <v>1206</v>
          </cell>
        </row>
        <row r="1484">
          <cell r="A1484" t="str">
            <v>175198-B21</v>
          </cell>
          <cell r="B1484" t="str">
            <v>19 Slot Magazine for SSL2020</v>
          </cell>
          <cell r="C1484" t="str">
            <v>STOR_PROD</v>
          </cell>
          <cell r="D1484">
            <v>136</v>
          </cell>
          <cell r="E1484">
            <v>301</v>
          </cell>
          <cell r="F1484">
            <v>140</v>
          </cell>
          <cell r="G1484">
            <v>75</v>
          </cell>
        </row>
        <row r="1485">
          <cell r="A1485" t="str">
            <v>175199-B21</v>
          </cell>
          <cell r="B1485" t="str">
            <v>TT to RM Conversion Kit for SSL2020</v>
          </cell>
          <cell r="C1485" t="str">
            <v>STOR_PROD</v>
          </cell>
          <cell r="D1485">
            <v>136</v>
          </cell>
          <cell r="E1485">
            <v>301</v>
          </cell>
          <cell r="F1485">
            <v>140</v>
          </cell>
          <cell r="G1485">
            <v>75</v>
          </cell>
        </row>
        <row r="1486">
          <cell r="A1486" t="str">
            <v>175199-B22</v>
          </cell>
          <cell r="B1486" t="str">
            <v>SSL2020 TT to RM Kit - CPQ and Retma</v>
          </cell>
          <cell r="C1486" t="str">
            <v>STOR_PROD</v>
          </cell>
          <cell r="D1486">
            <v>136</v>
          </cell>
          <cell r="E1486">
            <v>301</v>
          </cell>
          <cell r="F1486">
            <v>140</v>
          </cell>
          <cell r="G1486">
            <v>75</v>
          </cell>
        </row>
        <row r="1487">
          <cell r="A1487" t="str">
            <v>175312-B21</v>
          </cell>
          <cell r="B1487" t="str">
            <v>Pass Through Transport for SSL2020</v>
          </cell>
          <cell r="C1487" t="str">
            <v>STOR_PROD</v>
          </cell>
          <cell r="D1487">
            <v>515</v>
          </cell>
          <cell r="E1487">
            <v>1136</v>
          </cell>
          <cell r="F1487">
            <v>530</v>
          </cell>
          <cell r="G1487">
            <v>285</v>
          </cell>
        </row>
        <row r="1488">
          <cell r="A1488" t="str">
            <v>175312-B22</v>
          </cell>
          <cell r="B1488" t="str">
            <v>Pass Through Extender for SSL2020</v>
          </cell>
          <cell r="C1488" t="str">
            <v>STOR_PROD</v>
          </cell>
          <cell r="D1488">
            <v>365</v>
          </cell>
          <cell r="E1488">
            <v>806</v>
          </cell>
          <cell r="F1488">
            <v>376</v>
          </cell>
          <cell r="G1488">
            <v>200</v>
          </cell>
        </row>
        <row r="1489">
          <cell r="A1489" t="str">
            <v>175990-B22</v>
          </cell>
          <cell r="B1489" t="str">
            <v>Enterprise Modular Array 12000 Dual 14 Shelf 50 HZ Storage System</v>
          </cell>
          <cell r="C1489" t="str">
            <v>STOR_PROD</v>
          </cell>
          <cell r="D1489">
            <v>47120</v>
          </cell>
          <cell r="E1489">
            <v>108089</v>
          </cell>
          <cell r="F1489">
            <v>48534</v>
          </cell>
          <cell r="G1489">
            <v>20841.95</v>
          </cell>
        </row>
        <row r="1490">
          <cell r="A1490" t="str">
            <v>175991-B22</v>
          </cell>
          <cell r="B1490" t="str">
            <v>Enterprise Modular Array 12000 Single 14 Shelf 50HZ Storage System</v>
          </cell>
          <cell r="C1490" t="str">
            <v>STOR_PROD</v>
          </cell>
          <cell r="D1490">
            <v>26140</v>
          </cell>
          <cell r="E1490">
            <v>59964</v>
          </cell>
          <cell r="F1490">
            <v>26924</v>
          </cell>
          <cell r="G1490">
            <v>12446.77</v>
          </cell>
        </row>
        <row r="1491">
          <cell r="A1491" t="str">
            <v>175992-B22</v>
          </cell>
          <cell r="B1491" t="str">
            <v>Modular Array 8000  50HZ Storage System</v>
          </cell>
          <cell r="C1491" t="str">
            <v>STOR_PROD</v>
          </cell>
          <cell r="D1491">
            <v>18540</v>
          </cell>
          <cell r="E1491">
            <v>42530</v>
          </cell>
          <cell r="F1491">
            <v>19096</v>
          </cell>
          <cell r="G1491">
            <v>8277.15</v>
          </cell>
        </row>
        <row r="1492">
          <cell r="A1492" t="str">
            <v>175993-B22</v>
          </cell>
          <cell r="B1492" t="str">
            <v>Enterprise Modular Array 12000 BLUE (Alpha Servers) Shelf 50HZ Storage System</v>
          </cell>
          <cell r="C1492" t="str">
            <v>STOR_PROD</v>
          </cell>
          <cell r="D1492">
            <v>20108</v>
          </cell>
          <cell r="E1492">
            <v>46126</v>
          </cell>
          <cell r="F1492">
            <v>20711</v>
          </cell>
          <cell r="G1492">
            <v>8854.2900000000009</v>
          </cell>
        </row>
        <row r="1493">
          <cell r="A1493" t="str">
            <v>175994-B22</v>
          </cell>
          <cell r="B1493" t="str">
            <v>Enterprise Modular Array 12000 Dual 10 Shelf 50HZ Storage System</v>
          </cell>
          <cell r="C1493" t="str">
            <v>STOR_PROD</v>
          </cell>
          <cell r="D1493">
            <v>17940</v>
          </cell>
          <cell r="E1493">
            <v>41153</v>
          </cell>
          <cell r="F1493">
            <v>18478</v>
          </cell>
          <cell r="G1493">
            <v>8449</v>
          </cell>
        </row>
        <row r="1494">
          <cell r="A1494" t="str">
            <v>176479-B21</v>
          </cell>
          <cell r="B1494" t="str">
            <v>64-Bit PCI-to-Fibre Channel Host Bus Adapter</v>
          </cell>
          <cell r="C1494" t="str">
            <v>STOR_PROD</v>
          </cell>
          <cell r="D1494">
            <v>1800</v>
          </cell>
          <cell r="E1494">
            <v>3792</v>
          </cell>
          <cell r="F1494">
            <v>1854</v>
          </cell>
          <cell r="G1494">
            <v>870</v>
          </cell>
        </row>
        <row r="1495">
          <cell r="A1495" t="str">
            <v>176622-B21</v>
          </cell>
          <cell r="B1495" t="str">
            <v>HSG80 Controller with 256MB Cache for Model 2200</v>
          </cell>
          <cell r="C1495" t="str">
            <v>STOR_PROD</v>
          </cell>
          <cell r="D1495">
            <v>11649</v>
          </cell>
          <cell r="E1495">
            <v>23466</v>
          </cell>
          <cell r="F1495">
            <v>11998</v>
          </cell>
          <cell r="G1495">
            <v>2756.28</v>
          </cell>
        </row>
        <row r="1496">
          <cell r="A1496" t="str">
            <v>176623-B21</v>
          </cell>
          <cell r="B1496" t="str">
            <v>HSG80 Cache Upgrade</v>
          </cell>
          <cell r="C1496" t="str">
            <v>STOR_PROD</v>
          </cell>
          <cell r="D1496">
            <v>700</v>
          </cell>
          <cell r="E1496">
            <v>1410</v>
          </cell>
          <cell r="F1496">
            <v>721</v>
          </cell>
          <cell r="G1496">
            <v>335.01</v>
          </cell>
        </row>
        <row r="1497">
          <cell r="A1497" t="str">
            <v>180213-B21</v>
          </cell>
          <cell r="B1497" t="str">
            <v>SANworks Storage Resource Manager 10 LIC/CD</v>
          </cell>
          <cell r="C1497" t="str">
            <v>STOR_PROD</v>
          </cell>
          <cell r="D1497">
            <v>6600</v>
          </cell>
          <cell r="E1497">
            <v>13904</v>
          </cell>
          <cell r="F1497">
            <v>6798</v>
          </cell>
          <cell r="G1497" t="str">
            <v>N/A</v>
          </cell>
        </row>
        <row r="1498">
          <cell r="A1498" t="str">
            <v>180214-B21</v>
          </cell>
          <cell r="B1498" t="str">
            <v>SANworks Storage Resource Manager 50 LIC/CD</v>
          </cell>
          <cell r="C1498" t="str">
            <v>STOR_PROD</v>
          </cell>
          <cell r="D1498">
            <v>29700</v>
          </cell>
          <cell r="E1498">
            <v>62571</v>
          </cell>
          <cell r="F1498">
            <v>30591</v>
          </cell>
          <cell r="G1498" t="str">
            <v>N/A</v>
          </cell>
        </row>
        <row r="1499">
          <cell r="A1499" t="str">
            <v>180215-B21</v>
          </cell>
          <cell r="B1499" t="str">
            <v>SANworks Storage Resource Manager 200 LIC/CD</v>
          </cell>
          <cell r="C1499" t="str">
            <v>STOR_PROD</v>
          </cell>
          <cell r="D1499">
            <v>105600</v>
          </cell>
          <cell r="E1499">
            <v>222476</v>
          </cell>
          <cell r="F1499">
            <v>108768</v>
          </cell>
          <cell r="G1499" t="str">
            <v>N/A</v>
          </cell>
        </row>
        <row r="1500">
          <cell r="A1500" t="str">
            <v>180216-B21</v>
          </cell>
          <cell r="B1500" t="str">
            <v>SANworks Storage Resource Manager 500 LIC/CD</v>
          </cell>
          <cell r="C1500" t="str">
            <v>STOR_PROD</v>
          </cell>
          <cell r="D1500">
            <v>231000</v>
          </cell>
          <cell r="E1500">
            <v>486663</v>
          </cell>
          <cell r="F1500">
            <v>237930</v>
          </cell>
          <cell r="G1500" t="str">
            <v>N/A</v>
          </cell>
        </row>
        <row r="1501">
          <cell r="A1501" t="str">
            <v>180217-B21</v>
          </cell>
          <cell r="B1501" t="str">
            <v>SANworks Storage Resource Manager for Exchange 5 LIC/CD</v>
          </cell>
          <cell r="C1501" t="str">
            <v>STOR_PROD</v>
          </cell>
          <cell r="D1501">
            <v>6600</v>
          </cell>
          <cell r="E1501">
            <v>13904</v>
          </cell>
          <cell r="F1501">
            <v>6798</v>
          </cell>
          <cell r="G1501" t="str">
            <v>N/A</v>
          </cell>
        </row>
        <row r="1502">
          <cell r="A1502" t="str">
            <v>180218-B21</v>
          </cell>
          <cell r="B1502" t="str">
            <v>SANworks Storage Resource Manager for Exchange 50 LIC/CD</v>
          </cell>
          <cell r="C1502" t="str">
            <v>STOR_PROD</v>
          </cell>
          <cell r="D1502">
            <v>59400</v>
          </cell>
          <cell r="E1502">
            <v>125142</v>
          </cell>
          <cell r="F1502">
            <v>61182</v>
          </cell>
          <cell r="G1502" t="str">
            <v>N/A</v>
          </cell>
        </row>
        <row r="1503">
          <cell r="A1503" t="str">
            <v>180219-B21</v>
          </cell>
          <cell r="B1503" t="str">
            <v>SANworks Storage Resource Manager for Exchange 200 LIC/CD</v>
          </cell>
          <cell r="C1503" t="str">
            <v>STOR_PROD</v>
          </cell>
          <cell r="D1503">
            <v>211200</v>
          </cell>
          <cell r="E1503">
            <v>444949</v>
          </cell>
          <cell r="F1503">
            <v>217536</v>
          </cell>
          <cell r="G1503" t="str">
            <v>N/A</v>
          </cell>
        </row>
        <row r="1504">
          <cell r="A1504" t="str">
            <v>180220-B21</v>
          </cell>
          <cell r="B1504" t="str">
            <v>SANworks Storage Resource Manager for Exchange 500 LIC/CD</v>
          </cell>
          <cell r="C1504" t="str">
            <v>STOR_PROD</v>
          </cell>
          <cell r="D1504">
            <v>462000</v>
          </cell>
          <cell r="E1504">
            <v>973327</v>
          </cell>
          <cell r="F1504">
            <v>475860</v>
          </cell>
          <cell r="G1504" t="str">
            <v>N/A</v>
          </cell>
        </row>
        <row r="1505">
          <cell r="A1505" t="str">
            <v>180312-B22</v>
          </cell>
          <cell r="B1505" t="str">
            <v>Rack Cabinet for Modular Array, 50HZ, 42U</v>
          </cell>
          <cell r="C1505" t="str">
            <v>STOR_PROD</v>
          </cell>
          <cell r="D1505">
            <v>4700</v>
          </cell>
          <cell r="E1505">
            <v>10376</v>
          </cell>
          <cell r="F1505">
            <v>4841</v>
          </cell>
          <cell r="G1505">
            <v>2236.6799999999998</v>
          </cell>
        </row>
        <row r="1506">
          <cell r="A1506" t="str">
            <v>180314-B22</v>
          </cell>
          <cell r="B1506" t="str">
            <v>Rack Cabinet for Modular Array, 50 HZ, 36U</v>
          </cell>
          <cell r="C1506" t="str">
            <v>STOR_PROD</v>
          </cell>
          <cell r="D1506">
            <v>4500</v>
          </cell>
          <cell r="E1506">
            <v>9934</v>
          </cell>
          <cell r="F1506">
            <v>4635</v>
          </cell>
          <cell r="G1506">
            <v>2174.79</v>
          </cell>
        </row>
        <row r="1507">
          <cell r="A1507" t="str">
            <v>180316-B22</v>
          </cell>
          <cell r="B1507" t="str">
            <v>Rack Cabinet for Modular Array, 50 HZ, 22U</v>
          </cell>
          <cell r="C1507" t="str">
            <v>STOR_PROD</v>
          </cell>
          <cell r="D1507">
            <v>4400</v>
          </cell>
          <cell r="E1507">
            <v>9715</v>
          </cell>
          <cell r="F1507">
            <v>4532</v>
          </cell>
          <cell r="G1507">
            <v>2037.75</v>
          </cell>
        </row>
        <row r="1508">
          <cell r="A1508" t="str">
            <v>180318-B22</v>
          </cell>
          <cell r="B1508" t="str">
            <v>Rack Cabinet for Modular Array, 50 HZ, 41U</v>
          </cell>
          <cell r="C1508" t="str">
            <v>STOR_PROD</v>
          </cell>
          <cell r="D1508">
            <v>5700</v>
          </cell>
          <cell r="E1508">
            <v>12584</v>
          </cell>
          <cell r="F1508">
            <v>5871</v>
          </cell>
          <cell r="G1508">
            <v>2638.18</v>
          </cell>
        </row>
        <row r="1509">
          <cell r="A1509" t="str">
            <v>180319-B21</v>
          </cell>
          <cell r="B1509" t="str">
            <v>HSG60 ACS V8.5L</v>
          </cell>
          <cell r="C1509" t="str">
            <v>STOR_PROD</v>
          </cell>
          <cell r="D1509">
            <v>2750</v>
          </cell>
          <cell r="E1509">
            <v>6071</v>
          </cell>
          <cell r="F1509">
            <v>2833</v>
          </cell>
          <cell r="G1509" t="str">
            <v>N/A</v>
          </cell>
        </row>
        <row r="1510">
          <cell r="A1510" t="str">
            <v>180607-B21</v>
          </cell>
          <cell r="B1510" t="str">
            <v>Enterprise Volume Manager (EVM) for Windows 2000</v>
          </cell>
          <cell r="C1510" t="str">
            <v>STOR_PROD</v>
          </cell>
          <cell r="D1510">
            <v>3900</v>
          </cell>
          <cell r="E1510">
            <v>8610</v>
          </cell>
          <cell r="F1510">
            <v>4017</v>
          </cell>
          <cell r="G1510" t="str">
            <v>N/A</v>
          </cell>
        </row>
        <row r="1511">
          <cell r="A1511" t="str">
            <v>180608-B21</v>
          </cell>
          <cell r="B1511" t="str">
            <v>Enterprise Volume Manager (EVM) for Windows 2000</v>
          </cell>
          <cell r="C1511" t="str">
            <v>STOR_PROD</v>
          </cell>
          <cell r="D1511">
            <v>3894</v>
          </cell>
          <cell r="E1511">
            <v>8596</v>
          </cell>
          <cell r="F1511">
            <v>4011</v>
          </cell>
          <cell r="G1511" t="str">
            <v>N/A</v>
          </cell>
        </row>
        <row r="1512">
          <cell r="A1512" t="str">
            <v>185152-B36</v>
          </cell>
          <cell r="B1512" t="str">
            <v>Rack Keyboard &amp; TB Opal/Euro-INT'L</v>
          </cell>
          <cell r="C1512" t="str">
            <v>STOR_PROD</v>
          </cell>
          <cell r="D1512">
            <v>153</v>
          </cell>
          <cell r="E1512">
            <v>308</v>
          </cell>
          <cell r="F1512">
            <v>158</v>
          </cell>
          <cell r="G1512">
            <v>57</v>
          </cell>
        </row>
        <row r="1513">
          <cell r="A1513" t="str">
            <v>187738-B21</v>
          </cell>
          <cell r="B1513" t="str">
            <v>Modular Array 6000 MODEL D14, MODEL 2100 CONTROLLER SHELF with Controller</v>
          </cell>
          <cell r="C1513" t="str">
            <v>STOR_PROD</v>
          </cell>
          <cell r="D1513">
            <v>12912</v>
          </cell>
          <cell r="E1513">
            <v>28506</v>
          </cell>
          <cell r="F1513">
            <v>13299</v>
          </cell>
          <cell r="G1513">
            <v>11427.16</v>
          </cell>
        </row>
        <row r="1514">
          <cell r="A1514" t="str">
            <v>187739-B21</v>
          </cell>
          <cell r="B1514" t="str">
            <v>Modular Array 6000 MODEL DS14, MODEL 2100 Controller Shelf w/Controller</v>
          </cell>
          <cell r="C1514" t="str">
            <v>STOR_PROD</v>
          </cell>
          <cell r="D1514">
            <v>15428</v>
          </cell>
          <cell r="E1514">
            <v>34061</v>
          </cell>
          <cell r="F1514">
            <v>15891</v>
          </cell>
          <cell r="G1514">
            <v>11427.16</v>
          </cell>
        </row>
        <row r="1515">
          <cell r="A1515" t="str">
            <v>187740-B21</v>
          </cell>
          <cell r="B1515" t="str">
            <v>I/O MODULE UPGRADE KIT, 4 MODULES</v>
          </cell>
          <cell r="C1515" t="str">
            <v>STOR_PROD</v>
          </cell>
          <cell r="D1515">
            <v>1000</v>
          </cell>
          <cell r="E1515">
            <v>2208</v>
          </cell>
          <cell r="F1515">
            <v>1030</v>
          </cell>
          <cell r="G1515">
            <v>196.46</v>
          </cell>
        </row>
        <row r="1516">
          <cell r="A1516" t="str">
            <v>187741-B21</v>
          </cell>
          <cell r="B1516" t="str">
            <v>MODEL 2100 CONTROLLER ENCLOSURE FOR HSG60</v>
          </cell>
          <cell r="C1516" t="str">
            <v>STOR_PROD</v>
          </cell>
          <cell r="D1516">
            <v>3000</v>
          </cell>
          <cell r="E1516">
            <v>6622</v>
          </cell>
          <cell r="F1516">
            <v>3090</v>
          </cell>
          <cell r="G1516">
            <v>990.91</v>
          </cell>
        </row>
        <row r="1517">
          <cell r="A1517" t="str">
            <v>189715-001</v>
          </cell>
          <cell r="B1517" t="str">
            <v>SANworks Management Appliance  (733MHz, 512MB)</v>
          </cell>
          <cell r="C1517" t="str">
            <v>STOR_PROD</v>
          </cell>
          <cell r="D1517">
            <v>6930</v>
          </cell>
          <cell r="E1517">
            <v>15299</v>
          </cell>
          <cell r="F1517">
            <v>7138</v>
          </cell>
          <cell r="G1517">
            <v>5077.96</v>
          </cell>
        </row>
        <row r="1518">
          <cell r="A1518" t="str">
            <v>189907-001</v>
          </cell>
          <cell r="B1518" t="str">
            <v>Rack Stabilizing feet</v>
          </cell>
          <cell r="C1518" t="str">
            <v>STOR_PROD</v>
          </cell>
          <cell r="D1518">
            <v>99</v>
          </cell>
          <cell r="E1518">
            <v>199</v>
          </cell>
          <cell r="F1518">
            <v>102</v>
          </cell>
          <cell r="G1518">
            <v>65.31</v>
          </cell>
        </row>
        <row r="1519">
          <cell r="A1519" t="str">
            <v>189960-B31</v>
          </cell>
          <cell r="B1519" t="str">
            <v>EBS ARCPaq  (1x Tape controller, 1x Storage Hub-7, CA ARCServeIT, 5 User License)</v>
          </cell>
          <cell r="C1519" t="str">
            <v>STOR_PROD</v>
          </cell>
          <cell r="D1519">
            <v>9183</v>
          </cell>
          <cell r="E1519">
            <v>21064</v>
          </cell>
          <cell r="F1519">
            <v>9458</v>
          </cell>
          <cell r="G1519">
            <v>6411.27</v>
          </cell>
        </row>
        <row r="1520">
          <cell r="A1520" t="str">
            <v>190212-B21</v>
          </cell>
          <cell r="B1520" t="str">
            <v>SW 4200 Single Bus Ultra3 I/O Module</v>
          </cell>
          <cell r="C1520" t="str">
            <v>STOR_PROD</v>
          </cell>
          <cell r="D1520">
            <v>250</v>
          </cell>
          <cell r="E1520">
            <v>552</v>
          </cell>
          <cell r="F1520">
            <v>258</v>
          </cell>
          <cell r="G1520">
            <v>186.46</v>
          </cell>
        </row>
        <row r="1521">
          <cell r="A1521" t="str">
            <v>190213-B21</v>
          </cell>
          <cell r="B1521" t="str">
            <v>SW 4200 Dual Bus  Ultra3 I/O Module</v>
          </cell>
          <cell r="C1521" t="str">
            <v>STOR_PROD</v>
          </cell>
          <cell r="D1521">
            <v>500</v>
          </cell>
          <cell r="E1521">
            <v>1103</v>
          </cell>
          <cell r="F1521">
            <v>515</v>
          </cell>
          <cell r="G1521">
            <v>256.2</v>
          </cell>
        </row>
        <row r="1522">
          <cell r="A1522" t="str">
            <v>191753-B21</v>
          </cell>
          <cell r="B1522" t="str">
            <v>SANworks Storage Allocation Reporter Lic for 32 Switch Ports</v>
          </cell>
          <cell r="C1522" t="str">
            <v>STOR_PROD</v>
          </cell>
          <cell r="D1522">
            <v>10560</v>
          </cell>
          <cell r="E1522">
            <v>23313</v>
          </cell>
          <cell r="F1522">
            <v>10877</v>
          </cell>
          <cell r="G1522">
            <v>990</v>
          </cell>
        </row>
        <row r="1523">
          <cell r="A1523" t="str">
            <v>191755-B21</v>
          </cell>
          <cell r="B1523" t="str">
            <v>SANworks Resource Monitor 1 LIC/CDRM V1.0</v>
          </cell>
          <cell r="C1523" t="str">
            <v>STOR_PROD</v>
          </cell>
          <cell r="D1523">
            <v>10560</v>
          </cell>
          <cell r="E1523">
            <v>23313</v>
          </cell>
          <cell r="F1523">
            <v>10877</v>
          </cell>
          <cell r="G1523">
            <v>2635.82</v>
          </cell>
        </row>
        <row r="1524">
          <cell r="A1524" t="str">
            <v>191796-B21</v>
          </cell>
          <cell r="B1524" t="str">
            <v>SANworks Virtual Replicator Version 2  1 Upgrade/CD</v>
          </cell>
          <cell r="C1524" t="str">
            <v>STOR_PROD</v>
          </cell>
          <cell r="D1524">
            <v>899</v>
          </cell>
          <cell r="E1524">
            <v>1985</v>
          </cell>
          <cell r="F1524">
            <v>926</v>
          </cell>
          <cell r="G1524">
            <v>749</v>
          </cell>
        </row>
        <row r="1525">
          <cell r="A1525" t="str">
            <v>191797-B21</v>
          </cell>
          <cell r="B1525" t="str">
            <v>SANworks Virtual Replicator Version 2  10 Upgrade/CD</v>
          </cell>
          <cell r="C1525" t="str">
            <v>STOR_PROD</v>
          </cell>
          <cell r="D1525">
            <v>4500</v>
          </cell>
          <cell r="E1525">
            <v>9934</v>
          </cell>
          <cell r="F1525">
            <v>4635</v>
          </cell>
          <cell r="G1525">
            <v>3750</v>
          </cell>
        </row>
        <row r="1526">
          <cell r="A1526" t="str">
            <v>191798-B21</v>
          </cell>
          <cell r="B1526" t="str">
            <v>SANworks Virtual Replicator Version 2  25 Upgrade/CD</v>
          </cell>
          <cell r="C1526" t="str">
            <v>STOR_PROD</v>
          </cell>
          <cell r="D1526">
            <v>9750</v>
          </cell>
          <cell r="E1526">
            <v>21526</v>
          </cell>
          <cell r="F1526">
            <v>10043</v>
          </cell>
          <cell r="G1526">
            <v>8125</v>
          </cell>
        </row>
        <row r="1527">
          <cell r="A1527" t="str">
            <v>191799-B21</v>
          </cell>
          <cell r="B1527" t="str">
            <v>SANworks Virtual Replicator Version 2  50 Upgrade/CD</v>
          </cell>
          <cell r="C1527" t="str">
            <v>STOR_PROD</v>
          </cell>
          <cell r="D1527">
            <v>15000</v>
          </cell>
          <cell r="E1527">
            <v>33116</v>
          </cell>
          <cell r="F1527">
            <v>15450</v>
          </cell>
          <cell r="G1527">
            <v>12500</v>
          </cell>
        </row>
        <row r="1528">
          <cell r="A1528" t="str">
            <v>191800-B21</v>
          </cell>
          <cell r="B1528" t="str">
            <v>SANworks Virtual Replicator Version 2  100 Upgrade/CD</v>
          </cell>
          <cell r="C1528" t="str">
            <v>STOR_PROD</v>
          </cell>
          <cell r="D1528">
            <v>25500</v>
          </cell>
          <cell r="E1528">
            <v>56297</v>
          </cell>
          <cell r="F1528">
            <v>26265</v>
          </cell>
          <cell r="G1528">
            <v>21250</v>
          </cell>
        </row>
        <row r="1529">
          <cell r="A1529" t="str">
            <v>191801-B21</v>
          </cell>
          <cell r="B1529" t="str">
            <v>SANworks Virtual Replicator Version 2  5 Upgrade/CD</v>
          </cell>
          <cell r="C1529" t="str">
            <v>STOR_PROD</v>
          </cell>
          <cell r="D1529">
            <v>2625</v>
          </cell>
          <cell r="E1529">
            <v>5795</v>
          </cell>
          <cell r="F1529">
            <v>2704</v>
          </cell>
          <cell r="G1529">
            <v>2187.5</v>
          </cell>
        </row>
        <row r="1530">
          <cell r="A1530" t="str">
            <v>191802-B21</v>
          </cell>
          <cell r="B1530" t="str">
            <v>SANworks Virtual Replicator Version 2  1 Licensce/CD</v>
          </cell>
          <cell r="C1530" t="str">
            <v>STOR_PROD</v>
          </cell>
          <cell r="D1530">
            <v>2995</v>
          </cell>
          <cell r="E1530">
            <v>6613</v>
          </cell>
          <cell r="F1530">
            <v>3085</v>
          </cell>
          <cell r="G1530">
            <v>1497.5</v>
          </cell>
        </row>
        <row r="1531">
          <cell r="A1531" t="str">
            <v>191803-B21</v>
          </cell>
          <cell r="B1531" t="str">
            <v>SANworks Virtual Replicator Version 2  10 Licensce/CD</v>
          </cell>
          <cell r="C1531" t="str">
            <v>STOR_PROD</v>
          </cell>
          <cell r="D1531">
            <v>15000</v>
          </cell>
          <cell r="E1531">
            <v>33116</v>
          </cell>
          <cell r="F1531">
            <v>15450</v>
          </cell>
          <cell r="G1531">
            <v>7500</v>
          </cell>
        </row>
        <row r="1532">
          <cell r="A1532" t="str">
            <v>191804-B21</v>
          </cell>
          <cell r="B1532" t="str">
            <v>SANworks Virtual Replicator Version 2  25 Licensce/CD</v>
          </cell>
          <cell r="C1532" t="str">
            <v>STOR_PROD</v>
          </cell>
          <cell r="D1532">
            <v>32500</v>
          </cell>
          <cell r="E1532">
            <v>71750</v>
          </cell>
          <cell r="F1532">
            <v>33475</v>
          </cell>
          <cell r="G1532">
            <v>16250</v>
          </cell>
        </row>
        <row r="1533">
          <cell r="A1533" t="str">
            <v>191805-B21</v>
          </cell>
          <cell r="B1533" t="str">
            <v>SANworks Virtual Replicator Version 2  50 Licensce/CD</v>
          </cell>
          <cell r="C1533" t="str">
            <v>STOR_PROD</v>
          </cell>
          <cell r="D1533">
            <v>50000</v>
          </cell>
          <cell r="E1533">
            <v>110385</v>
          </cell>
          <cell r="F1533">
            <v>51500</v>
          </cell>
          <cell r="G1533">
            <v>25000</v>
          </cell>
        </row>
        <row r="1534">
          <cell r="A1534" t="str">
            <v>191806-B21</v>
          </cell>
          <cell r="B1534" t="str">
            <v>SANworks Virtual Replicator  Version 2  100 Licensce/CD</v>
          </cell>
          <cell r="C1534" t="str">
            <v>STOR_PROD</v>
          </cell>
          <cell r="D1534">
            <v>85000</v>
          </cell>
          <cell r="E1534">
            <v>187654</v>
          </cell>
          <cell r="F1534">
            <v>87550</v>
          </cell>
          <cell r="G1534">
            <v>42500</v>
          </cell>
        </row>
        <row r="1535">
          <cell r="A1535" t="str">
            <v>191807-B21</v>
          </cell>
          <cell r="B1535" t="str">
            <v>SANworks Virtual Replicator  Version 2  5 Licensce/CD</v>
          </cell>
          <cell r="C1535" t="str">
            <v>STOR_PROD</v>
          </cell>
          <cell r="D1535">
            <v>8750</v>
          </cell>
          <cell r="E1535">
            <v>19318</v>
          </cell>
          <cell r="F1535">
            <v>9013</v>
          </cell>
          <cell r="G1535">
            <v>4375</v>
          </cell>
        </row>
        <row r="1536">
          <cell r="A1536" t="str">
            <v>191880-B21</v>
          </cell>
          <cell r="B1536" t="str">
            <v>SANworks Storage Allocation Reporter Lic for 64 Switch Ports</v>
          </cell>
          <cell r="C1536" t="str">
            <v>STOR_PROD</v>
          </cell>
          <cell r="D1536">
            <v>20064</v>
          </cell>
          <cell r="E1536">
            <v>44296</v>
          </cell>
          <cell r="F1536">
            <v>20666</v>
          </cell>
          <cell r="G1536">
            <v>2635.82</v>
          </cell>
        </row>
        <row r="1537">
          <cell r="A1537" t="str">
            <v>191881-B21</v>
          </cell>
          <cell r="B1537" t="str">
            <v>SANworks Storage Allocation Reporter Lic for 128 Switch Ports</v>
          </cell>
          <cell r="C1537" t="str">
            <v>STOR_PROD</v>
          </cell>
          <cell r="D1537">
            <v>38016</v>
          </cell>
          <cell r="E1537">
            <v>83929</v>
          </cell>
          <cell r="F1537">
            <v>39156</v>
          </cell>
          <cell r="G1537">
            <v>2635.82</v>
          </cell>
        </row>
        <row r="1538">
          <cell r="A1538" t="str">
            <v>191882-B21</v>
          </cell>
          <cell r="B1538" t="str">
            <v>SANworks Storage Allocation Reporter Lic for 256 Switch Ports</v>
          </cell>
          <cell r="C1538" t="str">
            <v>STOR_PROD</v>
          </cell>
          <cell r="D1538">
            <v>67584</v>
          </cell>
          <cell r="E1538">
            <v>149204</v>
          </cell>
          <cell r="F1538">
            <v>69612</v>
          </cell>
          <cell r="G1538">
            <v>2635.82</v>
          </cell>
        </row>
        <row r="1539">
          <cell r="A1539" t="str">
            <v>191883-B21</v>
          </cell>
          <cell r="B1539" t="str">
            <v>SANworks Storage Allocation Reporter Lic for 512 Switch Ports</v>
          </cell>
          <cell r="C1539" t="str">
            <v>STOR_PROD</v>
          </cell>
          <cell r="D1539">
            <v>118272</v>
          </cell>
          <cell r="E1539">
            <v>261109</v>
          </cell>
          <cell r="F1539">
            <v>121820</v>
          </cell>
          <cell r="G1539">
            <v>2635.82</v>
          </cell>
        </row>
        <row r="1540">
          <cell r="A1540" t="str">
            <v>192211-B21</v>
          </cell>
          <cell r="B1540" t="str">
            <v>Modular Array 6000 Software U/A V8.5 Licensce/CD</v>
          </cell>
          <cell r="C1540" t="str">
            <v>STOR_PROD</v>
          </cell>
          <cell r="D1540">
            <v>750</v>
          </cell>
          <cell r="E1540">
            <v>1657</v>
          </cell>
          <cell r="F1540">
            <v>773</v>
          </cell>
          <cell r="G1540">
            <v>50</v>
          </cell>
        </row>
        <row r="1541">
          <cell r="A1541" t="str">
            <v>192212-B21</v>
          </cell>
          <cell r="B1541" t="str">
            <v>Modular Array 6000 Software SOL V8.5 Licensce/CD</v>
          </cell>
          <cell r="C1541" t="str">
            <v>STOR_PROD</v>
          </cell>
          <cell r="D1541">
            <v>750</v>
          </cell>
          <cell r="E1541">
            <v>1657</v>
          </cell>
          <cell r="F1541">
            <v>773</v>
          </cell>
          <cell r="G1541">
            <v>50</v>
          </cell>
        </row>
        <row r="1542">
          <cell r="A1542" t="str">
            <v>192214-B21</v>
          </cell>
          <cell r="B1542" t="str">
            <v>Modular Array6000 Software NTI V8.5 Licensce/CD</v>
          </cell>
          <cell r="C1542" t="str">
            <v>STOR_PROD</v>
          </cell>
          <cell r="D1542">
            <v>750</v>
          </cell>
          <cell r="E1542">
            <v>1657</v>
          </cell>
          <cell r="F1542">
            <v>773</v>
          </cell>
          <cell r="G1542">
            <v>50</v>
          </cell>
        </row>
        <row r="1543">
          <cell r="A1543" t="str">
            <v>192216-B21</v>
          </cell>
          <cell r="B1543" t="str">
            <v>Modular Array 6000 Software  UX V8.5 Licensce/CD</v>
          </cell>
          <cell r="C1543" t="str">
            <v>STOR_PROD</v>
          </cell>
          <cell r="D1543">
            <v>750</v>
          </cell>
          <cell r="E1543">
            <v>1657</v>
          </cell>
          <cell r="F1543">
            <v>773</v>
          </cell>
          <cell r="G1543">
            <v>50</v>
          </cell>
        </row>
        <row r="1544">
          <cell r="A1544" t="str">
            <v>192217-B21</v>
          </cell>
          <cell r="B1544" t="str">
            <v>Modular Array 6000 Software  VMS V8.5 Licensce/CD</v>
          </cell>
          <cell r="C1544" t="str">
            <v>STOR_PROD</v>
          </cell>
          <cell r="D1544">
            <v>750</v>
          </cell>
          <cell r="E1544">
            <v>1657</v>
          </cell>
          <cell r="F1544">
            <v>773</v>
          </cell>
          <cell r="G1544">
            <v>50</v>
          </cell>
        </row>
        <row r="1545">
          <cell r="A1545" t="str">
            <v>192218-B21</v>
          </cell>
          <cell r="B1545" t="str">
            <v>Modular Array 6000 Software NVL V8.5 Licensce/CD</v>
          </cell>
          <cell r="C1545" t="str">
            <v>STOR_PROD</v>
          </cell>
          <cell r="D1545">
            <v>750</v>
          </cell>
          <cell r="E1545">
            <v>1657</v>
          </cell>
          <cell r="F1545">
            <v>773</v>
          </cell>
          <cell r="G1545">
            <v>50</v>
          </cell>
        </row>
        <row r="1546">
          <cell r="A1546" t="str">
            <v>199704-001</v>
          </cell>
          <cell r="B1546" t="str">
            <v xml:space="preserve"> DLT Cleaning Cartridge</v>
          </cell>
          <cell r="C1546" t="str">
            <v>STOR_PROD</v>
          </cell>
          <cell r="D1546">
            <v>41</v>
          </cell>
          <cell r="E1546">
            <v>83</v>
          </cell>
          <cell r="F1546">
            <v>42</v>
          </cell>
          <cell r="G1546">
            <v>33.43</v>
          </cell>
        </row>
        <row r="1547">
          <cell r="A1547" t="str">
            <v>199779-001</v>
          </cell>
          <cell r="B1547" t="str">
            <v>Cable Kit : SCSI 1 to SCSI Wide Cable</v>
          </cell>
          <cell r="C1547" t="str">
            <v>STOR_PROD</v>
          </cell>
          <cell r="D1547">
            <v>68</v>
          </cell>
          <cell r="E1547">
            <v>137</v>
          </cell>
          <cell r="F1547">
            <v>70</v>
          </cell>
          <cell r="G1547">
            <v>22.02</v>
          </cell>
        </row>
        <row r="1548">
          <cell r="A1548" t="str">
            <v>199860-002</v>
          </cell>
          <cell r="B1548" t="str">
            <v>DLT Tape Array Model 0</v>
          </cell>
          <cell r="C1548" t="str">
            <v>STOR_PROD</v>
          </cell>
          <cell r="D1548">
            <v>2095</v>
          </cell>
          <cell r="E1548">
            <v>4220</v>
          </cell>
          <cell r="F1548">
            <v>2158</v>
          </cell>
          <cell r="G1548">
            <v>924.8</v>
          </cell>
        </row>
        <row r="1549">
          <cell r="A1549" t="str">
            <v>212051-001</v>
          </cell>
          <cell r="B1549" t="str">
            <v>Internal Fast-SCSI-2 Cable w/term (4 device/500)</v>
          </cell>
          <cell r="C1549" t="str">
            <v>STOR_PROD</v>
          </cell>
          <cell r="D1549">
            <v>30</v>
          </cell>
          <cell r="E1549">
            <v>60</v>
          </cell>
          <cell r="F1549">
            <v>31</v>
          </cell>
          <cell r="G1549">
            <v>16.55</v>
          </cell>
        </row>
        <row r="1550">
          <cell r="A1550" t="str">
            <v>212051-002</v>
          </cell>
          <cell r="B1550" t="str">
            <v>Internal Fast-SCSI-2 Cable w/term (4 device/300)</v>
          </cell>
          <cell r="C1550" t="str">
            <v>STOR_PROD</v>
          </cell>
          <cell r="D1550">
            <v>30</v>
          </cell>
          <cell r="E1550">
            <v>60</v>
          </cell>
          <cell r="F1550">
            <v>31</v>
          </cell>
          <cell r="G1550">
            <v>14.48</v>
          </cell>
        </row>
        <row r="1551">
          <cell r="A1551" t="str">
            <v>223104-001</v>
          </cell>
          <cell r="B1551" t="str">
            <v>Compaq Fibre Channel Array Kit (Rackmount)</v>
          </cell>
          <cell r="C1551" t="str">
            <v>STOR_PROD</v>
          </cell>
          <cell r="D1551">
            <v>6500</v>
          </cell>
          <cell r="E1551">
            <v>13094</v>
          </cell>
          <cell r="F1551">
            <v>6695</v>
          </cell>
          <cell r="G1551">
            <v>1521.76</v>
          </cell>
        </row>
        <row r="1552">
          <cell r="A1552" t="str">
            <v>223180-B21</v>
          </cell>
          <cell r="B1552" t="str">
            <v>Compaq Fibre Channel Host Controller Kit /P</v>
          </cell>
          <cell r="C1552" t="str">
            <v>STOR_PROD</v>
          </cell>
          <cell r="D1552">
            <v>1400</v>
          </cell>
          <cell r="E1552">
            <v>2820</v>
          </cell>
          <cell r="F1552">
            <v>1442</v>
          </cell>
          <cell r="G1552">
            <v>402.19</v>
          </cell>
        </row>
        <row r="1553">
          <cell r="A1553" t="str">
            <v>223187-B21</v>
          </cell>
          <cell r="B1553" t="str">
            <v>RA 4000 Redundant Controller</v>
          </cell>
          <cell r="C1553" t="str">
            <v>STOR_PROD</v>
          </cell>
          <cell r="D1553">
            <v>2840</v>
          </cell>
          <cell r="E1553">
            <v>5721</v>
          </cell>
          <cell r="F1553">
            <v>2925</v>
          </cell>
          <cell r="G1553">
            <v>894.91</v>
          </cell>
        </row>
        <row r="1554">
          <cell r="A1554" t="str">
            <v>224214-001</v>
          </cell>
          <cell r="B1554" t="str">
            <v>Power Supply Option (Intl) (PL Storage System/F, Storage System U/UE, RSO/U)</v>
          </cell>
          <cell r="C1554" t="str">
            <v>STOR_PROD</v>
          </cell>
          <cell r="D1554">
            <v>430</v>
          </cell>
          <cell r="E1554">
            <v>866</v>
          </cell>
          <cell r="F1554">
            <v>443</v>
          </cell>
          <cell r="G1554">
            <v>208.74</v>
          </cell>
        </row>
        <row r="1555">
          <cell r="A1555" t="str">
            <v>234453-B31</v>
          </cell>
          <cell r="B1555" t="str">
            <v>Compaq Fibre Channel Storage Hub 7</v>
          </cell>
          <cell r="C1555" t="str">
            <v>STOR_PROD</v>
          </cell>
          <cell r="D1555">
            <v>1029</v>
          </cell>
          <cell r="E1555">
            <v>2073</v>
          </cell>
          <cell r="F1555">
            <v>1060</v>
          </cell>
          <cell r="G1555">
            <v>504.12</v>
          </cell>
        </row>
        <row r="1556">
          <cell r="A1556" t="str">
            <v>234457-B21</v>
          </cell>
          <cell r="B1556" t="str">
            <v>Compaq 2m. multi-mode Fibre Channel Cable</v>
          </cell>
          <cell r="C1556" t="str">
            <v>STOR_PROD</v>
          </cell>
          <cell r="D1556">
            <v>84</v>
          </cell>
          <cell r="E1556">
            <v>169</v>
          </cell>
          <cell r="F1556">
            <v>87</v>
          </cell>
          <cell r="G1556">
            <v>33.65</v>
          </cell>
        </row>
        <row r="1557">
          <cell r="A1557" t="str">
            <v>234457-B22</v>
          </cell>
          <cell r="B1557" t="str">
            <v>Compaq 5m. multi-mode Fibre Channel Cable</v>
          </cell>
          <cell r="C1557" t="str">
            <v>STOR_PROD</v>
          </cell>
          <cell r="D1557">
            <v>105</v>
          </cell>
          <cell r="E1557">
            <v>212</v>
          </cell>
          <cell r="F1557">
            <v>108</v>
          </cell>
          <cell r="G1557">
            <v>37.549999999999997</v>
          </cell>
        </row>
        <row r="1558">
          <cell r="A1558" t="str">
            <v>234457-B23</v>
          </cell>
          <cell r="B1558" t="str">
            <v>Compaq 15m. multi-mode Fibre Channel Cable</v>
          </cell>
          <cell r="C1558" t="str">
            <v>STOR_PROD</v>
          </cell>
          <cell r="D1558">
            <v>158</v>
          </cell>
          <cell r="E1558">
            <v>318</v>
          </cell>
          <cell r="F1558">
            <v>163</v>
          </cell>
          <cell r="G1558">
            <v>47.04</v>
          </cell>
        </row>
        <row r="1559">
          <cell r="A1559" t="str">
            <v>234457-B24</v>
          </cell>
          <cell r="B1559" t="str">
            <v>Compaq 30m. multi-mode Fibre Channel Cable</v>
          </cell>
          <cell r="C1559" t="str">
            <v>STOR_PROD</v>
          </cell>
          <cell r="D1559">
            <v>300</v>
          </cell>
          <cell r="E1559">
            <v>604</v>
          </cell>
          <cell r="F1559">
            <v>309</v>
          </cell>
          <cell r="G1559">
            <v>47.97</v>
          </cell>
        </row>
        <row r="1560">
          <cell r="A1560" t="str">
            <v>234457-B25</v>
          </cell>
          <cell r="B1560" t="str">
            <v>Compaq 50m. multi-mode Fibre Channel Cable</v>
          </cell>
          <cell r="C1560" t="str">
            <v>STOR_PROD</v>
          </cell>
          <cell r="D1560">
            <v>450</v>
          </cell>
          <cell r="E1560">
            <v>907</v>
          </cell>
          <cell r="F1560">
            <v>464</v>
          </cell>
          <cell r="G1560">
            <v>82.2</v>
          </cell>
        </row>
        <row r="1561">
          <cell r="A1561" t="str">
            <v>234459-B21</v>
          </cell>
          <cell r="B1561" t="str">
            <v>GBIC-SW Connector Kit</v>
          </cell>
          <cell r="C1561" t="str">
            <v>STOR_PROD</v>
          </cell>
          <cell r="D1561">
            <v>683</v>
          </cell>
          <cell r="E1561">
            <v>1376</v>
          </cell>
          <cell r="F1561">
            <v>703</v>
          </cell>
          <cell r="G1561">
            <v>202.16</v>
          </cell>
        </row>
        <row r="1562">
          <cell r="A1562" t="str">
            <v>234468-B21</v>
          </cell>
          <cell r="B1562" t="str">
            <v>FC Troubleshooting Guide</v>
          </cell>
          <cell r="C1562" t="str">
            <v>STOR_PROD</v>
          </cell>
          <cell r="D1562">
            <v>130</v>
          </cell>
          <cell r="E1562">
            <v>262</v>
          </cell>
          <cell r="F1562">
            <v>134</v>
          </cell>
          <cell r="G1562">
            <v>90.53</v>
          </cell>
        </row>
        <row r="1563">
          <cell r="A1563" t="str">
            <v>241304-001</v>
          </cell>
          <cell r="B1563" t="str">
            <v>Compaq Fibre Channel Array Kit (Tower)</v>
          </cell>
          <cell r="C1563" t="str">
            <v>STOR_PROD</v>
          </cell>
          <cell r="D1563">
            <v>6100</v>
          </cell>
          <cell r="E1563">
            <v>12288</v>
          </cell>
          <cell r="F1563">
            <v>6283</v>
          </cell>
          <cell r="G1563">
            <v>1536.16</v>
          </cell>
        </row>
        <row r="1564">
          <cell r="A1564" t="str">
            <v>241729-B21</v>
          </cell>
          <cell r="B1564" t="str">
            <v>Compaq Hot Plug DC Power Supply</v>
          </cell>
          <cell r="C1564" t="str">
            <v>STOR_PROD</v>
          </cell>
          <cell r="D1564">
            <v>2000</v>
          </cell>
          <cell r="E1564">
            <v>4029</v>
          </cell>
          <cell r="F1564">
            <v>2060</v>
          </cell>
          <cell r="G1564">
            <v>334.08</v>
          </cell>
        </row>
        <row r="1565">
          <cell r="A1565" t="str">
            <v>242427-001</v>
          </cell>
          <cell r="B1565" t="str">
            <v>Cable Kit : DLT Internal SCSI Cable</v>
          </cell>
          <cell r="C1565" t="str">
            <v>STOR_PROD</v>
          </cell>
          <cell r="D1565">
            <v>100</v>
          </cell>
          <cell r="E1565">
            <v>201</v>
          </cell>
          <cell r="F1565">
            <v>103</v>
          </cell>
          <cell r="G1565">
            <v>169.29</v>
          </cell>
        </row>
        <row r="1566">
          <cell r="A1566" t="str">
            <v>242465-001</v>
          </cell>
          <cell r="B1566" t="str">
            <v>15/30 GB DLT Cartridges (1)</v>
          </cell>
          <cell r="C1566" t="str">
            <v>STOR_PROD</v>
          </cell>
          <cell r="D1566">
            <v>42</v>
          </cell>
          <cell r="E1566">
            <v>85</v>
          </cell>
          <cell r="F1566">
            <v>43</v>
          </cell>
          <cell r="G1566">
            <v>34.49</v>
          </cell>
        </row>
        <row r="1567">
          <cell r="A1567" t="str">
            <v>242466-001</v>
          </cell>
          <cell r="B1567" t="str">
            <v>15/30 GB DLT Cartridges Cart (7)</v>
          </cell>
          <cell r="C1567" t="str">
            <v>STOR_PROD</v>
          </cell>
          <cell r="D1567">
            <v>284</v>
          </cell>
          <cell r="E1567">
            <v>572</v>
          </cell>
          <cell r="F1567">
            <v>293</v>
          </cell>
          <cell r="G1567">
            <v>203.16</v>
          </cell>
        </row>
        <row r="1568">
          <cell r="A1568" t="str">
            <v>242520-B21</v>
          </cell>
          <cell r="B1568" t="str">
            <v>35/70 DLT Drive Internal</v>
          </cell>
          <cell r="C1568" t="str">
            <v>STOR_PROD</v>
          </cell>
          <cell r="D1568">
            <v>3800</v>
          </cell>
          <cell r="E1568">
            <v>8389</v>
          </cell>
          <cell r="F1568">
            <v>3914</v>
          </cell>
          <cell r="G1568">
            <v>1940.35</v>
          </cell>
        </row>
        <row r="1569">
          <cell r="A1569" t="str">
            <v>242521-B21</v>
          </cell>
          <cell r="B1569" t="str">
            <v>35/70 DLT Drive External</v>
          </cell>
          <cell r="C1569" t="str">
            <v>STOR_PROD</v>
          </cell>
          <cell r="D1569">
            <v>4000</v>
          </cell>
          <cell r="E1569">
            <v>8831</v>
          </cell>
          <cell r="F1569">
            <v>4120</v>
          </cell>
          <cell r="G1569">
            <v>2174.35</v>
          </cell>
        </row>
        <row r="1570">
          <cell r="A1570" t="str">
            <v>242688-001</v>
          </cell>
          <cell r="B1570" t="str">
            <v>UPS T1000 low Voltage (100-120Volt)</v>
          </cell>
          <cell r="C1570" t="str">
            <v>STOR_PROD</v>
          </cell>
          <cell r="D1570">
            <v>471</v>
          </cell>
          <cell r="E1570">
            <v>949</v>
          </cell>
          <cell r="F1570">
            <v>485</v>
          </cell>
          <cell r="G1570">
            <v>262.64999999999998</v>
          </cell>
        </row>
        <row r="1571">
          <cell r="A1571" t="str">
            <v>242688-002</v>
          </cell>
          <cell r="B1571" t="str">
            <v>UPS T1000h (200-240 Volt/1000 Volt Amp)</v>
          </cell>
          <cell r="C1571" t="str">
            <v>STOR_PROD</v>
          </cell>
          <cell r="D1571">
            <v>471</v>
          </cell>
          <cell r="E1571">
            <v>949</v>
          </cell>
          <cell r="F1571">
            <v>485</v>
          </cell>
          <cell r="G1571">
            <v>280.29000000000002</v>
          </cell>
        </row>
        <row r="1572">
          <cell r="A1572" t="str">
            <v>242688-004</v>
          </cell>
          <cell r="B1572" t="str">
            <v>UPS T1500h (200-240 Volt/1440 Volt Amp)</v>
          </cell>
          <cell r="C1572" t="str">
            <v>STOR_PROD</v>
          </cell>
          <cell r="D1572">
            <v>617</v>
          </cell>
          <cell r="E1572">
            <v>1243</v>
          </cell>
          <cell r="F1572">
            <v>636</v>
          </cell>
          <cell r="G1572">
            <v>333.68</v>
          </cell>
        </row>
        <row r="1573">
          <cell r="A1573" t="str">
            <v>242688-005</v>
          </cell>
          <cell r="B1573" t="str">
            <v>UPS T2000 low Voltage (100-120Volt)</v>
          </cell>
          <cell r="C1573" t="str">
            <v>STOR_PROD</v>
          </cell>
          <cell r="D1573">
            <v>878</v>
          </cell>
          <cell r="E1573">
            <v>1768</v>
          </cell>
          <cell r="F1573">
            <v>904</v>
          </cell>
          <cell r="G1573">
            <v>476</v>
          </cell>
        </row>
        <row r="1574">
          <cell r="A1574" t="str">
            <v>242688-006</v>
          </cell>
          <cell r="B1574" t="str">
            <v>UPS T2400h (200-240 Volt/2400 Volt Amp)</v>
          </cell>
          <cell r="C1574" t="str">
            <v>STOR_PROD</v>
          </cell>
          <cell r="D1574">
            <v>878</v>
          </cell>
          <cell r="E1574">
            <v>1769</v>
          </cell>
          <cell r="F1574">
            <v>904</v>
          </cell>
          <cell r="G1574">
            <v>490.85</v>
          </cell>
        </row>
        <row r="1575">
          <cell r="A1575" t="str">
            <v>242704-002</v>
          </cell>
          <cell r="B1575" t="str">
            <v>Rack 1500i VA UPS</v>
          </cell>
          <cell r="C1575" t="str">
            <v>STOR_PROD</v>
          </cell>
          <cell r="D1575">
            <v>1030</v>
          </cell>
          <cell r="E1575">
            <v>2075</v>
          </cell>
          <cell r="F1575">
            <v>1061</v>
          </cell>
          <cell r="G1575">
            <v>551.30999999999995</v>
          </cell>
        </row>
        <row r="1576">
          <cell r="A1576" t="str">
            <v>242705-002</v>
          </cell>
          <cell r="B1576" t="str">
            <v>3000VA Rack-Mountable UPS</v>
          </cell>
          <cell r="C1576" t="str">
            <v>STOR_PROD</v>
          </cell>
          <cell r="D1576">
            <v>1675</v>
          </cell>
          <cell r="E1576">
            <v>3374</v>
          </cell>
          <cell r="F1576">
            <v>1725</v>
          </cell>
          <cell r="G1576">
            <v>911.35</v>
          </cell>
        </row>
        <row r="1577">
          <cell r="A1577" t="str">
            <v>242705-B33</v>
          </cell>
          <cell r="B1577" t="str">
            <v>3000VA Rack-Mountable UPS with undetachable Power Cord</v>
          </cell>
          <cell r="C1577" t="str">
            <v>STOR_PROD</v>
          </cell>
          <cell r="D1577">
            <v>1675</v>
          </cell>
          <cell r="E1577">
            <v>3374</v>
          </cell>
          <cell r="F1577">
            <v>1725</v>
          </cell>
          <cell r="G1577">
            <v>882.05</v>
          </cell>
        </row>
        <row r="1578">
          <cell r="A1578" t="str">
            <v>242778-001</v>
          </cell>
          <cell r="B1578" t="str">
            <v>1x16 Switch Box Coupling Kit</v>
          </cell>
          <cell r="C1578" t="str">
            <v>STOR_PROD</v>
          </cell>
          <cell r="D1578">
            <v>165</v>
          </cell>
          <cell r="E1578">
            <v>332</v>
          </cell>
          <cell r="F1578">
            <v>170</v>
          </cell>
          <cell r="G1578">
            <v>71.14</v>
          </cell>
        </row>
        <row r="1579">
          <cell r="A1579" t="str">
            <v>242781-001</v>
          </cell>
          <cell r="B1579" t="str">
            <v>DAT Cleaning Cartridge</v>
          </cell>
          <cell r="C1579" t="str">
            <v>STOR_PROD</v>
          </cell>
          <cell r="D1579">
            <v>14</v>
          </cell>
          <cell r="E1579">
            <v>28</v>
          </cell>
          <cell r="F1579">
            <v>14</v>
          </cell>
          <cell r="G1579">
            <v>9.67</v>
          </cell>
        </row>
        <row r="1580">
          <cell r="A1580" t="str">
            <v>272564-001</v>
          </cell>
          <cell r="B1580" t="str">
            <v>Pluggable Drive Trays Upgrade (1")</v>
          </cell>
          <cell r="C1580" t="str">
            <v>STOR_PROD</v>
          </cell>
          <cell r="D1580">
            <v>95</v>
          </cell>
          <cell r="E1580">
            <v>191</v>
          </cell>
          <cell r="F1580">
            <v>98</v>
          </cell>
          <cell r="G1580">
            <v>39.549999999999997</v>
          </cell>
        </row>
        <row r="1581">
          <cell r="A1581" t="str">
            <v>283697-B21</v>
          </cell>
          <cell r="B1581" t="str">
            <v>Hot Plug Redundant Power Supply for PL12/16/25</v>
          </cell>
          <cell r="C1581" t="str">
            <v>STOR_PROD</v>
          </cell>
          <cell r="D1581">
            <v>630</v>
          </cell>
          <cell r="E1581">
            <v>1269</v>
          </cell>
          <cell r="F1581">
            <v>649</v>
          </cell>
          <cell r="G1581">
            <v>280.39</v>
          </cell>
        </row>
        <row r="1582">
          <cell r="A1582" t="str">
            <v>295162-B21</v>
          </cell>
          <cell r="B1582" t="str">
            <v>DLT Library Tabletop Conversion Kit</v>
          </cell>
          <cell r="C1582" t="str">
            <v>STOR_PROD</v>
          </cell>
          <cell r="D1582">
            <v>524</v>
          </cell>
          <cell r="E1582">
            <v>1056</v>
          </cell>
          <cell r="F1582">
            <v>540</v>
          </cell>
          <cell r="G1582">
            <v>226.3</v>
          </cell>
        </row>
        <row r="1583">
          <cell r="A1583" t="str">
            <v>295165-B31</v>
          </cell>
          <cell r="B1583" t="str">
            <v>DLT 35/70 Tape Array II Model 4</v>
          </cell>
          <cell r="C1583" t="str">
            <v>STOR_PROD</v>
          </cell>
          <cell r="D1583">
            <v>17295</v>
          </cell>
          <cell r="E1583">
            <v>38064</v>
          </cell>
          <cell r="F1583">
            <v>17814</v>
          </cell>
          <cell r="G1583">
            <v>8171.51</v>
          </cell>
        </row>
        <row r="1584">
          <cell r="A1584" t="str">
            <v>295168-B21</v>
          </cell>
          <cell r="B1584" t="str">
            <v>Magazine with 5x3570 Cartridges for DLT Library</v>
          </cell>
          <cell r="C1584" t="str">
            <v>STOR_PROD</v>
          </cell>
          <cell r="D1584">
            <v>869</v>
          </cell>
          <cell r="E1584">
            <v>1751</v>
          </cell>
          <cell r="F1584">
            <v>895</v>
          </cell>
          <cell r="G1584">
            <v>666.3</v>
          </cell>
        </row>
        <row r="1585">
          <cell r="A1585" t="str">
            <v>295192-B21</v>
          </cell>
          <cell r="B1585" t="str">
            <v>35/70 DLT Cartridge (7Pack)</v>
          </cell>
          <cell r="C1585" t="str">
            <v>STOR_PROD</v>
          </cell>
          <cell r="D1585">
            <v>580</v>
          </cell>
          <cell r="E1585">
            <v>1168</v>
          </cell>
          <cell r="F1585">
            <v>597</v>
          </cell>
          <cell r="G1585">
            <v>364.89</v>
          </cell>
        </row>
        <row r="1586">
          <cell r="A1586" t="str">
            <v>295194-B21</v>
          </cell>
          <cell r="B1586" t="str">
            <v>35/70 DLT Tape Cartridge</v>
          </cell>
          <cell r="C1586" t="str">
            <v>STOR_PROD</v>
          </cell>
          <cell r="D1586">
            <v>85</v>
          </cell>
          <cell r="E1586">
            <v>171</v>
          </cell>
          <cell r="F1586">
            <v>88</v>
          </cell>
          <cell r="G1586">
            <v>57.47</v>
          </cell>
        </row>
        <row r="1587">
          <cell r="A1587" t="str">
            <v>295353-B22</v>
          </cell>
          <cell r="B1587" t="str">
            <v>4/8-GB DAT Drive SCSI-2 Opal</v>
          </cell>
          <cell r="C1587" t="str">
            <v>STOR_PROD</v>
          </cell>
          <cell r="D1587">
            <v>670</v>
          </cell>
          <cell r="E1587">
            <v>1350</v>
          </cell>
          <cell r="F1587">
            <v>690</v>
          </cell>
          <cell r="G1587">
            <v>325.95</v>
          </cell>
        </row>
        <row r="1588">
          <cell r="A1588" t="str">
            <v>295363-B21</v>
          </cell>
          <cell r="B1588" t="str">
            <v>Single Input Pwr Distribution Unit</v>
          </cell>
          <cell r="C1588" t="str">
            <v>STOR_PROD</v>
          </cell>
          <cell r="D1588">
            <v>300</v>
          </cell>
          <cell r="E1588">
            <v>663</v>
          </cell>
          <cell r="F1588">
            <v>309</v>
          </cell>
          <cell r="G1588">
            <v>160.1</v>
          </cell>
        </row>
        <row r="1589">
          <cell r="A1589" t="str">
            <v>295363-B32</v>
          </cell>
          <cell r="B1589" t="str">
            <v>Single Input Pwr Distribution Unit with undetachable Power Cord</v>
          </cell>
          <cell r="C1589" t="str">
            <v>STOR_PROD</v>
          </cell>
          <cell r="D1589">
            <v>300</v>
          </cell>
          <cell r="E1589">
            <v>604</v>
          </cell>
          <cell r="F1589">
            <v>309</v>
          </cell>
          <cell r="G1589">
            <v>172.29</v>
          </cell>
        </row>
        <row r="1590">
          <cell r="A1590" t="str">
            <v>295372-B22</v>
          </cell>
          <cell r="B1590" t="str">
            <v>Tower 700i VA UPS</v>
          </cell>
          <cell r="C1590" t="str">
            <v>STOR_PROD</v>
          </cell>
          <cell r="D1590">
            <v>379</v>
          </cell>
          <cell r="E1590">
            <v>763</v>
          </cell>
          <cell r="F1590">
            <v>390</v>
          </cell>
          <cell r="G1590">
            <v>219.02</v>
          </cell>
        </row>
        <row r="1591">
          <cell r="A1591" t="str">
            <v>295480-B22</v>
          </cell>
          <cell r="B1591" t="str">
            <v>4/8-GB SLR Drive SCSI-2 Drive - opal</v>
          </cell>
          <cell r="C1591" t="str">
            <v>STOR_PROD</v>
          </cell>
          <cell r="D1591">
            <v>420</v>
          </cell>
          <cell r="E1591">
            <v>846</v>
          </cell>
          <cell r="F1591">
            <v>433</v>
          </cell>
          <cell r="G1591">
            <v>315.35000000000002</v>
          </cell>
        </row>
        <row r="1592">
          <cell r="A1592" t="str">
            <v>295482-B21</v>
          </cell>
          <cell r="B1592" t="str">
            <v>SLR Media (5 pack)</v>
          </cell>
          <cell r="C1592" t="str">
            <v>STOR_PROD</v>
          </cell>
          <cell r="D1592">
            <v>151</v>
          </cell>
          <cell r="E1592">
            <v>304</v>
          </cell>
          <cell r="F1592">
            <v>156</v>
          </cell>
          <cell r="G1592">
            <v>111.66</v>
          </cell>
        </row>
        <row r="1593">
          <cell r="A1593" t="str">
            <v>295483-B21</v>
          </cell>
          <cell r="B1593" t="str">
            <v>SLR Cleaning Cartridge</v>
          </cell>
          <cell r="C1593" t="str">
            <v>STOR_PROD</v>
          </cell>
          <cell r="D1593">
            <v>21</v>
          </cell>
          <cell r="E1593">
            <v>42</v>
          </cell>
          <cell r="F1593">
            <v>22</v>
          </cell>
          <cell r="G1593">
            <v>29.59</v>
          </cell>
        </row>
        <row r="1594">
          <cell r="A1594" t="str">
            <v>295513-B22</v>
          </cell>
          <cell r="B1594" t="str">
            <v>12/24GB DAT Drive (opal)</v>
          </cell>
          <cell r="C1594" t="str">
            <v>STOR_PROD</v>
          </cell>
          <cell r="D1594">
            <v>750</v>
          </cell>
          <cell r="E1594">
            <v>1580</v>
          </cell>
          <cell r="F1594">
            <v>773</v>
          </cell>
          <cell r="G1594">
            <v>374.44</v>
          </cell>
        </row>
        <row r="1595">
          <cell r="A1595" t="str">
            <v>295515-B21</v>
          </cell>
          <cell r="B1595" t="str">
            <v>12/24 DAT Cartridge (10 pack)</v>
          </cell>
          <cell r="C1595" t="str">
            <v>STOR_PROD</v>
          </cell>
          <cell r="D1595">
            <v>263</v>
          </cell>
          <cell r="E1595">
            <v>530</v>
          </cell>
          <cell r="F1595">
            <v>271</v>
          </cell>
          <cell r="G1595">
            <v>76.180000000000007</v>
          </cell>
        </row>
        <row r="1596">
          <cell r="A1596" t="str">
            <v>295529-021</v>
          </cell>
          <cell r="B1596" t="str">
            <v>Power Cord (8.2ft.) for Rack UPS M3000 Euro</v>
          </cell>
          <cell r="C1596" t="str">
            <v>STOR_PROD</v>
          </cell>
          <cell r="D1596">
            <v>10</v>
          </cell>
          <cell r="E1596">
            <v>20</v>
          </cell>
          <cell r="F1596">
            <v>10</v>
          </cell>
          <cell r="G1596">
            <v>79.010000000000005</v>
          </cell>
        </row>
        <row r="1597">
          <cell r="A1597" t="str">
            <v>295538-B21</v>
          </cell>
          <cell r="B1597" t="str">
            <v>12/24 DAT Autoloader Magazine (6 Cartridges)</v>
          </cell>
          <cell r="C1597" t="str">
            <v>STOR_PROD</v>
          </cell>
          <cell r="D1597">
            <v>162</v>
          </cell>
          <cell r="E1597">
            <v>326</v>
          </cell>
          <cell r="F1597">
            <v>167</v>
          </cell>
          <cell r="G1597">
            <v>99.3</v>
          </cell>
        </row>
        <row r="1598">
          <cell r="A1598" t="str">
            <v>295564-B21</v>
          </cell>
          <cell r="B1598" t="str">
            <v>Drive Cover for 1'' Hard Disk Drives</v>
          </cell>
          <cell r="C1598" t="str">
            <v>STOR_PROD</v>
          </cell>
          <cell r="D1598">
            <v>22</v>
          </cell>
          <cell r="E1598">
            <v>44</v>
          </cell>
          <cell r="F1598">
            <v>23</v>
          </cell>
          <cell r="G1598">
            <v>44.11</v>
          </cell>
        </row>
        <row r="1599">
          <cell r="A1599" t="str">
            <v>295570-B21</v>
          </cell>
          <cell r="B1599" t="str">
            <v>Smart Array 3100ES RAID Controller</v>
          </cell>
          <cell r="C1599" t="str">
            <v>STOR_PROD</v>
          </cell>
          <cell r="D1599">
            <v>2399</v>
          </cell>
          <cell r="E1599">
            <v>4833</v>
          </cell>
          <cell r="F1599">
            <v>2471</v>
          </cell>
          <cell r="G1599">
            <v>491.6</v>
          </cell>
        </row>
        <row r="1600">
          <cell r="A1600" t="str">
            <v>295573-B22</v>
          </cell>
          <cell r="B1600" t="str">
            <v>Fibre Channel 12 port HUB</v>
          </cell>
          <cell r="C1600" t="str">
            <v>STOR_PROD</v>
          </cell>
          <cell r="D1600">
            <v>4100</v>
          </cell>
          <cell r="E1600">
            <v>8259</v>
          </cell>
          <cell r="F1600">
            <v>4223</v>
          </cell>
          <cell r="G1600">
            <v>2320.9499999999998</v>
          </cell>
        </row>
        <row r="1601">
          <cell r="A1601" t="str">
            <v>295573-B31</v>
          </cell>
          <cell r="B1601" t="str">
            <v>FC Storage Hub 12 port</v>
          </cell>
          <cell r="C1601" t="str">
            <v>STOR_PROD</v>
          </cell>
          <cell r="D1601">
            <v>4099</v>
          </cell>
          <cell r="E1601">
            <v>8257</v>
          </cell>
          <cell r="F1601">
            <v>4222</v>
          </cell>
          <cell r="G1601">
            <v>2276.7800000000002</v>
          </cell>
        </row>
        <row r="1602">
          <cell r="A1602" t="str">
            <v>295633-B21</v>
          </cell>
          <cell r="B1602" t="str">
            <v>IEC-IEC PDU 16A Cable ALL</v>
          </cell>
          <cell r="C1602" t="str">
            <v>STOR_PROD</v>
          </cell>
          <cell r="D1602">
            <v>20</v>
          </cell>
          <cell r="E1602">
            <v>40</v>
          </cell>
          <cell r="F1602">
            <v>21</v>
          </cell>
          <cell r="G1602">
            <v>3.43</v>
          </cell>
        </row>
        <row r="1603">
          <cell r="A1603" t="str">
            <v>295635-B21</v>
          </cell>
          <cell r="B1603" t="str">
            <v>SMART ARRAY 4250 ES ALL</v>
          </cell>
          <cell r="C1603" t="str">
            <v>STOR_PROD</v>
          </cell>
          <cell r="D1603">
            <v>2400</v>
          </cell>
          <cell r="E1603">
            <v>4835</v>
          </cell>
          <cell r="F1603">
            <v>2472</v>
          </cell>
          <cell r="G1603">
            <v>528.34</v>
          </cell>
        </row>
        <row r="1604">
          <cell r="A1604" t="str">
            <v>295636-B21</v>
          </cell>
          <cell r="B1604" t="str">
            <v>Smart Array 4200 Controller (4 x Ultra2)</v>
          </cell>
          <cell r="C1604" t="str">
            <v>STOR_PROD</v>
          </cell>
          <cell r="D1604">
            <v>2080</v>
          </cell>
          <cell r="E1604">
            <v>4190</v>
          </cell>
          <cell r="F1604">
            <v>2142</v>
          </cell>
          <cell r="G1604">
            <v>537.17999999999995</v>
          </cell>
        </row>
        <row r="1605">
          <cell r="A1605" t="str">
            <v>295643-B21</v>
          </cell>
          <cell r="B1605" t="str">
            <v>Smart 3200 Array Controller</v>
          </cell>
          <cell r="C1605" t="str">
            <v>STOR_PROD</v>
          </cell>
          <cell r="D1605">
            <v>1750</v>
          </cell>
          <cell r="E1605">
            <v>3525</v>
          </cell>
          <cell r="F1605">
            <v>1803</v>
          </cell>
          <cell r="G1605">
            <v>498.58</v>
          </cell>
        </row>
        <row r="1606">
          <cell r="A1606" t="str">
            <v>296818-B21</v>
          </cell>
          <cell r="B1606" t="str">
            <v>SMART-2DH  Controller Loop back cable</v>
          </cell>
          <cell r="C1606" t="str">
            <v>STOR_PROD</v>
          </cell>
          <cell r="D1606">
            <v>55</v>
          </cell>
          <cell r="E1606">
            <v>111</v>
          </cell>
          <cell r="F1606">
            <v>57</v>
          </cell>
          <cell r="G1606">
            <v>21.55</v>
          </cell>
        </row>
        <row r="1607">
          <cell r="A1607" t="str">
            <v>297162-B21</v>
          </cell>
          <cell r="B1607" t="str">
            <v>Compaq Fibre Channel Array Tower to Rack Conversion Kit</v>
          </cell>
          <cell r="C1607" t="str">
            <v>STOR_PROD</v>
          </cell>
          <cell r="D1607">
            <v>158</v>
          </cell>
          <cell r="E1607">
            <v>318</v>
          </cell>
          <cell r="F1607">
            <v>163</v>
          </cell>
          <cell r="G1607">
            <v>54.26</v>
          </cell>
        </row>
        <row r="1608">
          <cell r="A1608" t="str">
            <v>303606-B21</v>
          </cell>
          <cell r="B1608" t="str">
            <v>Monitor Utility Shelf</v>
          </cell>
          <cell r="C1608" t="str">
            <v>STOR_PROD</v>
          </cell>
          <cell r="D1608">
            <v>104</v>
          </cell>
          <cell r="E1608">
            <v>210</v>
          </cell>
          <cell r="F1608">
            <v>107</v>
          </cell>
          <cell r="G1608">
            <v>65.209999999999994</v>
          </cell>
        </row>
        <row r="1609">
          <cell r="A1609" t="str">
            <v>303656-B31</v>
          </cell>
          <cell r="B1609" t="str">
            <v>36U Rack</v>
          </cell>
          <cell r="C1609" t="str">
            <v>STOR_PROD</v>
          </cell>
          <cell r="D1609">
            <v>1295</v>
          </cell>
          <cell r="E1609">
            <v>2609</v>
          </cell>
          <cell r="F1609">
            <v>1334</v>
          </cell>
          <cell r="G1609">
            <v>724.1</v>
          </cell>
        </row>
        <row r="1610">
          <cell r="A1610" t="str">
            <v>303657-B21</v>
          </cell>
          <cell r="B1610" t="str">
            <v>36U Coupling Kit</v>
          </cell>
          <cell r="C1610" t="str">
            <v>STOR_PROD</v>
          </cell>
          <cell r="D1610">
            <v>53</v>
          </cell>
          <cell r="E1610">
            <v>107</v>
          </cell>
          <cell r="F1610">
            <v>55</v>
          </cell>
          <cell r="G1610">
            <v>16.02</v>
          </cell>
        </row>
        <row r="1611">
          <cell r="A1611" t="str">
            <v>303658-B21</v>
          </cell>
          <cell r="B1611" t="str">
            <v>36U Sidewall Kit</v>
          </cell>
          <cell r="C1611" t="str">
            <v>STOR_PROD</v>
          </cell>
          <cell r="D1611">
            <v>158</v>
          </cell>
          <cell r="E1611">
            <v>318</v>
          </cell>
          <cell r="F1611">
            <v>163</v>
          </cell>
          <cell r="G1611">
            <v>129.85</v>
          </cell>
        </row>
        <row r="1612">
          <cell r="A1612" t="str">
            <v>303659-B21</v>
          </cell>
          <cell r="B1612" t="str">
            <v>36U Stabilizing feet</v>
          </cell>
          <cell r="C1612" t="str">
            <v>STOR_PROD</v>
          </cell>
          <cell r="D1612">
            <v>126</v>
          </cell>
          <cell r="E1612">
            <v>254</v>
          </cell>
          <cell r="F1612">
            <v>130</v>
          </cell>
          <cell r="G1612">
            <v>74.53</v>
          </cell>
        </row>
        <row r="1613">
          <cell r="A1613" t="str">
            <v>303668-B31</v>
          </cell>
          <cell r="B1613" t="str">
            <v>36U Frame only</v>
          </cell>
          <cell r="C1613" t="str">
            <v>STOR_PROD</v>
          </cell>
          <cell r="D1613">
            <v>940</v>
          </cell>
          <cell r="E1613">
            <v>1894</v>
          </cell>
          <cell r="F1613">
            <v>968</v>
          </cell>
          <cell r="G1613">
            <v>486.78</v>
          </cell>
        </row>
        <row r="1614">
          <cell r="A1614" t="str">
            <v>303669-B21</v>
          </cell>
          <cell r="B1614" t="str">
            <v>36U Front door</v>
          </cell>
          <cell r="C1614" t="str">
            <v>STOR_PROD</v>
          </cell>
          <cell r="D1614">
            <v>305</v>
          </cell>
          <cell r="E1614">
            <v>614</v>
          </cell>
          <cell r="F1614">
            <v>314</v>
          </cell>
          <cell r="G1614">
            <v>193.5</v>
          </cell>
        </row>
        <row r="1615">
          <cell r="A1615" t="str">
            <v>303670-B21</v>
          </cell>
          <cell r="B1615" t="str">
            <v>36U Back door</v>
          </cell>
          <cell r="C1615" t="str">
            <v>STOR_PROD</v>
          </cell>
          <cell r="D1615">
            <v>236</v>
          </cell>
          <cell r="E1615">
            <v>475</v>
          </cell>
          <cell r="F1615">
            <v>243</v>
          </cell>
          <cell r="G1615">
            <v>156.19999999999999</v>
          </cell>
        </row>
        <row r="1616">
          <cell r="A1616" t="str">
            <v>304104-B32</v>
          </cell>
          <cell r="B1616" t="str">
            <v>ProLiant Storage System/U2 DB - Rack</v>
          </cell>
          <cell r="C1616" t="str">
            <v>STOR_PROD</v>
          </cell>
          <cell r="D1616">
            <v>2800</v>
          </cell>
          <cell r="E1616">
            <v>6423</v>
          </cell>
          <cell r="F1616">
            <v>2884</v>
          </cell>
          <cell r="G1616">
            <v>711.54</v>
          </cell>
        </row>
        <row r="1617">
          <cell r="A1617" t="str">
            <v>304114-B32</v>
          </cell>
          <cell r="B1617" t="str">
            <v>ProLiant Storage System/U2 DB - Tower</v>
          </cell>
          <cell r="C1617" t="str">
            <v>STOR_PROD</v>
          </cell>
          <cell r="D1617">
            <v>3000</v>
          </cell>
          <cell r="E1617">
            <v>6883</v>
          </cell>
          <cell r="F1617">
            <v>3090</v>
          </cell>
          <cell r="G1617">
            <v>728.08</v>
          </cell>
        </row>
        <row r="1618">
          <cell r="A1618" t="str">
            <v>306592-B21</v>
          </cell>
          <cell r="B1618" t="str">
            <v>Hot Pluggable Red Pwr Supply  for PL 30/55</v>
          </cell>
          <cell r="C1618" t="str">
            <v>STOR_PROD</v>
          </cell>
          <cell r="D1618">
            <v>600</v>
          </cell>
          <cell r="E1618">
            <v>1209</v>
          </cell>
          <cell r="F1618">
            <v>618</v>
          </cell>
          <cell r="G1618">
            <v>221.65</v>
          </cell>
        </row>
        <row r="1619">
          <cell r="A1619" t="str">
            <v>309816-B21</v>
          </cell>
          <cell r="B1619" t="str">
            <v>ProLiant F/100 Cluster Kit</v>
          </cell>
          <cell r="C1619" t="str">
            <v>STOR_PROD</v>
          </cell>
          <cell r="D1619">
            <v>99</v>
          </cell>
          <cell r="E1619">
            <v>199</v>
          </cell>
          <cell r="F1619">
            <v>102</v>
          </cell>
          <cell r="G1619">
            <v>34.08</v>
          </cell>
        </row>
        <row r="1620">
          <cell r="A1620" t="str">
            <v>309833-B22</v>
          </cell>
          <cell r="B1620" t="str">
            <v>SVRNET XN SAN ADPT KT ALL</v>
          </cell>
          <cell r="C1620" t="str">
            <v>STOR_PROD</v>
          </cell>
          <cell r="D1620">
            <v>995</v>
          </cell>
          <cell r="E1620">
            <v>2004</v>
          </cell>
          <cell r="F1620">
            <v>1025</v>
          </cell>
          <cell r="G1620">
            <v>265</v>
          </cell>
        </row>
        <row r="1621">
          <cell r="A1621" t="str">
            <v>309834-B22</v>
          </cell>
          <cell r="B1621" t="str">
            <v>Servernet 30m Interconnect Cable Kit</v>
          </cell>
          <cell r="C1621" t="str">
            <v>STOR_PROD</v>
          </cell>
          <cell r="D1621">
            <v>264</v>
          </cell>
          <cell r="E1621">
            <v>532</v>
          </cell>
          <cell r="F1621">
            <v>272</v>
          </cell>
          <cell r="G1621">
            <v>150</v>
          </cell>
        </row>
        <row r="1622">
          <cell r="A1622" t="str">
            <v>313706-B21</v>
          </cell>
          <cell r="B1622" t="str">
            <v>9.1GB HD</v>
          </cell>
          <cell r="C1622" t="str">
            <v>STOR_PROD</v>
          </cell>
          <cell r="D1622">
            <v>315</v>
          </cell>
          <cell r="E1622">
            <v>696</v>
          </cell>
          <cell r="F1622">
            <v>324</v>
          </cell>
          <cell r="G1622">
            <v>244.75</v>
          </cell>
        </row>
        <row r="1623">
          <cell r="A1623" t="str">
            <v>327281-B21</v>
          </cell>
          <cell r="B1623" t="str">
            <v>High Air Flow Door Insert for 7142 Rack</v>
          </cell>
          <cell r="C1623" t="str">
            <v>STOR_PROD</v>
          </cell>
          <cell r="D1623">
            <v>131</v>
          </cell>
          <cell r="E1623">
            <v>264</v>
          </cell>
          <cell r="F1623">
            <v>135</v>
          </cell>
          <cell r="G1623">
            <v>40</v>
          </cell>
        </row>
        <row r="1624">
          <cell r="A1624" t="str">
            <v>327337-B31</v>
          </cell>
          <cell r="B1624" t="str">
            <v>Servernet SAN Switch</v>
          </cell>
          <cell r="C1624" t="str">
            <v>STOR_PROD</v>
          </cell>
          <cell r="D1624">
            <v>2992</v>
          </cell>
          <cell r="E1624">
            <v>6027</v>
          </cell>
          <cell r="F1624">
            <v>3082</v>
          </cell>
          <cell r="G1624">
            <v>1036.3399999999999</v>
          </cell>
        </row>
        <row r="1625">
          <cell r="A1625" t="str">
            <v>327724-B21</v>
          </cell>
          <cell r="B1625" t="str">
            <v>Servernet Rails</v>
          </cell>
          <cell r="C1625" t="str">
            <v>STOR_PROD</v>
          </cell>
          <cell r="D1625">
            <v>260</v>
          </cell>
          <cell r="E1625">
            <v>524</v>
          </cell>
          <cell r="F1625">
            <v>268</v>
          </cell>
          <cell r="G1625">
            <v>476.78</v>
          </cell>
        </row>
        <row r="1626">
          <cell r="A1626" t="str">
            <v>328215-001</v>
          </cell>
          <cell r="B1626" t="str">
            <v>Differential Cable for TL 895 Library/ 5m</v>
          </cell>
          <cell r="C1626" t="str">
            <v>STOR_PROD</v>
          </cell>
          <cell r="D1626">
            <v>63</v>
          </cell>
          <cell r="E1626">
            <v>127</v>
          </cell>
          <cell r="F1626">
            <v>65</v>
          </cell>
          <cell r="G1626">
            <v>56.56</v>
          </cell>
        </row>
        <row r="1627">
          <cell r="A1627" t="str">
            <v>328215-002</v>
          </cell>
          <cell r="B1627" t="str">
            <v>Differential Cable for TL 895 Library/ 10m</v>
          </cell>
          <cell r="C1627" t="str">
            <v>STOR_PROD</v>
          </cell>
          <cell r="D1627">
            <v>89</v>
          </cell>
          <cell r="E1627">
            <v>179</v>
          </cell>
          <cell r="F1627">
            <v>92</v>
          </cell>
          <cell r="G1627">
            <v>68.28</v>
          </cell>
        </row>
        <row r="1628">
          <cell r="A1628" t="str">
            <v>328215-003</v>
          </cell>
          <cell r="B1628" t="str">
            <v>Differential Cable for TL 895 Library/ 15m</v>
          </cell>
          <cell r="C1628" t="str">
            <v>STOR_PROD</v>
          </cell>
          <cell r="D1628">
            <v>116</v>
          </cell>
          <cell r="E1628">
            <v>234</v>
          </cell>
          <cell r="F1628">
            <v>119</v>
          </cell>
          <cell r="G1628">
            <v>83.35</v>
          </cell>
        </row>
        <row r="1629">
          <cell r="A1629" t="str">
            <v>328215-004</v>
          </cell>
          <cell r="B1629" t="str">
            <v>Differential Cable for TL 895 Library/ 20m</v>
          </cell>
          <cell r="C1629" t="str">
            <v>STOR_PROD</v>
          </cell>
          <cell r="D1629">
            <v>142</v>
          </cell>
          <cell r="E1629">
            <v>286</v>
          </cell>
          <cell r="F1629">
            <v>146</v>
          </cell>
          <cell r="G1629">
            <v>100.06</v>
          </cell>
        </row>
        <row r="1630">
          <cell r="A1630" t="str">
            <v>328939-B22</v>
          </cell>
          <cell r="B1630" t="str">
            <v>9.1 GB Pluggable Ultra2 10K-II Universal Hard Drive (1")</v>
          </cell>
          <cell r="C1630" t="str">
            <v>STOR_PROD</v>
          </cell>
          <cell r="D1630">
            <v>449</v>
          </cell>
          <cell r="E1630">
            <v>992</v>
          </cell>
          <cell r="F1630">
            <v>462</v>
          </cell>
          <cell r="G1630">
            <v>240.35</v>
          </cell>
        </row>
        <row r="1631">
          <cell r="A1631" t="str">
            <v>332558-B21</v>
          </cell>
          <cell r="B1631" t="str">
            <v>Depth Adjustable Rail Kit</v>
          </cell>
          <cell r="C1631" t="str">
            <v>STOR_PROD</v>
          </cell>
          <cell r="D1631">
            <v>65</v>
          </cell>
          <cell r="E1631">
            <v>131</v>
          </cell>
          <cell r="F1631">
            <v>67</v>
          </cell>
          <cell r="G1631">
            <v>23.03</v>
          </cell>
        </row>
        <row r="1632">
          <cell r="A1632" t="str">
            <v>332564-B21</v>
          </cell>
          <cell r="B1632" t="str">
            <v>Sliding Shelf Kit</v>
          </cell>
          <cell r="C1632" t="str">
            <v>STOR_PROD</v>
          </cell>
          <cell r="D1632">
            <v>270</v>
          </cell>
          <cell r="E1632">
            <v>544</v>
          </cell>
          <cell r="F1632">
            <v>278</v>
          </cell>
          <cell r="G1632">
            <v>201.14</v>
          </cell>
        </row>
        <row r="1633">
          <cell r="A1633" t="str">
            <v>332607-B31</v>
          </cell>
          <cell r="B1633" t="str">
            <v>Compaq Storage Expander II (Rack)</v>
          </cell>
          <cell r="C1633" t="str">
            <v>STOR_PROD</v>
          </cell>
          <cell r="D1633">
            <v>683</v>
          </cell>
          <cell r="E1633">
            <v>1376</v>
          </cell>
          <cell r="F1633">
            <v>703</v>
          </cell>
          <cell r="G1633">
            <v>499.09</v>
          </cell>
        </row>
        <row r="1634">
          <cell r="A1634" t="str">
            <v>332609-B31</v>
          </cell>
          <cell r="B1634" t="str">
            <v>Compaq SCSI Storage Expander II (Tower)</v>
          </cell>
          <cell r="C1634" t="str">
            <v>STOR_PROD</v>
          </cell>
          <cell r="D1634">
            <v>368</v>
          </cell>
          <cell r="E1634">
            <v>741</v>
          </cell>
          <cell r="F1634">
            <v>379</v>
          </cell>
          <cell r="G1634">
            <v>219.27</v>
          </cell>
        </row>
        <row r="1635">
          <cell r="A1635" t="str">
            <v>333590-B21</v>
          </cell>
          <cell r="B1635" t="str">
            <v>Compaq Hot Plug Redundant DC Power Supply</v>
          </cell>
          <cell r="C1635" t="str">
            <v>STOR_PROD</v>
          </cell>
          <cell r="D1635">
            <v>1350</v>
          </cell>
          <cell r="E1635">
            <v>2720</v>
          </cell>
          <cell r="F1635">
            <v>1391</v>
          </cell>
          <cell r="G1635">
            <v>319.44</v>
          </cell>
        </row>
        <row r="1636">
          <cell r="A1636" t="str">
            <v>336357-B21</v>
          </cell>
          <cell r="B1636" t="str">
            <v>9.1 GB Pluggable Wide Ultra SCSI-3 10K RPM Hard Disk Drives (1")</v>
          </cell>
          <cell r="C1636" t="str">
            <v>STOR_PROD</v>
          </cell>
          <cell r="D1636">
            <v>449</v>
          </cell>
          <cell r="E1636">
            <v>992</v>
          </cell>
          <cell r="F1636">
            <v>462</v>
          </cell>
          <cell r="G1636">
            <v>233.4</v>
          </cell>
        </row>
        <row r="1637">
          <cell r="A1637" t="str">
            <v>338056-B21</v>
          </cell>
          <cell r="B1637" t="str">
            <v>1U Keyboard Tray/Drawer</v>
          </cell>
          <cell r="C1637" t="str">
            <v>STOR_PROD</v>
          </cell>
          <cell r="D1637">
            <v>221</v>
          </cell>
          <cell r="E1637">
            <v>445</v>
          </cell>
          <cell r="F1637">
            <v>228</v>
          </cell>
          <cell r="G1637">
            <v>99.81</v>
          </cell>
        </row>
        <row r="1638">
          <cell r="A1638" t="str">
            <v>338544-B22</v>
          </cell>
          <cell r="B1638" t="str">
            <v>Rack Conversion Kit ALL</v>
          </cell>
          <cell r="C1638" t="str">
            <v>STOR_PROD</v>
          </cell>
          <cell r="D1638">
            <v>400</v>
          </cell>
          <cell r="E1638">
            <v>806</v>
          </cell>
          <cell r="F1638">
            <v>412</v>
          </cell>
          <cell r="G1638">
            <v>134</v>
          </cell>
        </row>
        <row r="1639">
          <cell r="A1639" t="str">
            <v>340412-B21</v>
          </cell>
          <cell r="B1639" t="str">
            <v>GBIC-LW Kit</v>
          </cell>
          <cell r="C1639" t="str">
            <v>STOR_PROD</v>
          </cell>
          <cell r="D1639">
            <v>3100</v>
          </cell>
          <cell r="E1639">
            <v>6245</v>
          </cell>
          <cell r="F1639">
            <v>3193</v>
          </cell>
          <cell r="G1639">
            <v>1271.3499999999999</v>
          </cell>
        </row>
        <row r="1640">
          <cell r="A1640" t="str">
            <v>340583-021</v>
          </cell>
          <cell r="B1640" t="str">
            <v>Power Cord for 35/70 DLT library - Euro</v>
          </cell>
          <cell r="C1640" t="str">
            <v>STOR_PROD</v>
          </cell>
          <cell r="D1640">
            <v>10</v>
          </cell>
          <cell r="E1640">
            <v>20</v>
          </cell>
          <cell r="F1640">
            <v>10</v>
          </cell>
          <cell r="G1640">
            <v>54.08</v>
          </cell>
        </row>
        <row r="1641">
          <cell r="A1641" t="str">
            <v>340673-B21</v>
          </cell>
          <cell r="B1641" t="str">
            <v>ProLiant S/100 Cluster Kit SCSI</v>
          </cell>
          <cell r="C1641" t="str">
            <v>STOR_PROD</v>
          </cell>
          <cell r="D1641">
            <v>99</v>
          </cell>
          <cell r="E1641">
            <v>199</v>
          </cell>
          <cell r="F1641">
            <v>102</v>
          </cell>
          <cell r="G1641">
            <v>36.67</v>
          </cell>
        </row>
        <row r="1642">
          <cell r="A1642" t="str">
            <v>340743-B22</v>
          </cell>
          <cell r="B1642" t="str">
            <v>20/40GB DLT Tape Drive Internal OPAL</v>
          </cell>
          <cell r="C1642" t="str">
            <v>STOR_PROD</v>
          </cell>
          <cell r="D1642">
            <v>1525</v>
          </cell>
          <cell r="E1642">
            <v>3499</v>
          </cell>
          <cell r="F1642">
            <v>1571</v>
          </cell>
          <cell r="G1642">
            <v>970.35</v>
          </cell>
        </row>
        <row r="1643">
          <cell r="A1643" t="str">
            <v>340743-B22</v>
          </cell>
          <cell r="B1643" t="str">
            <v>20/40GB DLT Tape Drive Internal OPAL</v>
          </cell>
          <cell r="C1643" t="str">
            <v>STOR_PROD</v>
          </cell>
          <cell r="D1643">
            <v>1525</v>
          </cell>
          <cell r="E1643">
            <v>3499</v>
          </cell>
          <cell r="F1643">
            <v>1571</v>
          </cell>
          <cell r="G1643">
            <v>970.35</v>
          </cell>
        </row>
        <row r="1644">
          <cell r="A1644" t="str">
            <v>340744-B22</v>
          </cell>
          <cell r="B1644" t="str">
            <v>20/40GB DLT Tape Drive External OPAL</v>
          </cell>
          <cell r="C1644" t="str">
            <v>STOR_PROD</v>
          </cell>
          <cell r="D1644">
            <v>1725</v>
          </cell>
          <cell r="E1644">
            <v>3808</v>
          </cell>
          <cell r="F1644">
            <v>1777</v>
          </cell>
          <cell r="G1644">
            <v>1179.3499999999999</v>
          </cell>
        </row>
        <row r="1645">
          <cell r="A1645" t="str">
            <v>340912-B21</v>
          </cell>
          <cell r="B1645" t="str">
            <v>12ft.Communication Cord for Multi CPU Option Card</v>
          </cell>
          <cell r="C1645" t="str">
            <v>STOR_PROD</v>
          </cell>
          <cell r="D1645">
            <v>25</v>
          </cell>
          <cell r="E1645">
            <v>50</v>
          </cell>
          <cell r="F1645">
            <v>26</v>
          </cell>
          <cell r="G1645">
            <v>7.23</v>
          </cell>
        </row>
        <row r="1646">
          <cell r="A1646" t="str">
            <v>347207-B31</v>
          </cell>
          <cell r="B1646" t="str">
            <v>6000VA Rackmount UPS</v>
          </cell>
          <cell r="C1646" t="str">
            <v>STOR_PROD</v>
          </cell>
          <cell r="D1646">
            <v>5025</v>
          </cell>
          <cell r="E1646">
            <v>10123</v>
          </cell>
          <cell r="F1646">
            <v>5176</v>
          </cell>
          <cell r="G1646">
            <v>2922.35</v>
          </cell>
        </row>
        <row r="1647">
          <cell r="A1647" t="str">
            <v>347224-B21</v>
          </cell>
          <cell r="B1647" t="str">
            <v>External Battery Module for R6000 UPS</v>
          </cell>
          <cell r="C1647" t="str">
            <v>STOR_PROD</v>
          </cell>
          <cell r="D1647">
            <v>1246</v>
          </cell>
          <cell r="E1647">
            <v>2510</v>
          </cell>
          <cell r="F1647">
            <v>1283</v>
          </cell>
          <cell r="G1647">
            <v>854.35</v>
          </cell>
        </row>
        <row r="1648">
          <cell r="A1648" t="str">
            <v>347225-B21</v>
          </cell>
          <cell r="B1648" t="str">
            <v>SNMP EN Adapter</v>
          </cell>
          <cell r="C1648" t="str">
            <v>STOR_PROD</v>
          </cell>
          <cell r="D1648">
            <v>299</v>
          </cell>
          <cell r="E1648">
            <v>630</v>
          </cell>
          <cell r="F1648">
            <v>308</v>
          </cell>
          <cell r="G1648">
            <v>369</v>
          </cell>
        </row>
        <row r="1649">
          <cell r="A1649" t="str">
            <v>347272-B21</v>
          </cell>
          <cell r="B1649" t="str">
            <v>14U Cluster Rack Kit</v>
          </cell>
          <cell r="C1649" t="str">
            <v>STOR_PROD</v>
          </cell>
          <cell r="D1649">
            <v>876</v>
          </cell>
          <cell r="E1649">
            <v>1765</v>
          </cell>
          <cell r="F1649">
            <v>902</v>
          </cell>
          <cell r="G1649">
            <v>656</v>
          </cell>
        </row>
        <row r="1650">
          <cell r="A1650" t="str">
            <v>348700-B31</v>
          </cell>
          <cell r="B1650" t="str">
            <v>ProLiant Storage Storage System UE Rack</v>
          </cell>
          <cell r="C1650" t="str">
            <v>STOR_PROD</v>
          </cell>
          <cell r="D1650">
            <v>2600</v>
          </cell>
          <cell r="E1650">
            <v>5963</v>
          </cell>
          <cell r="F1650">
            <v>2678</v>
          </cell>
          <cell r="G1650">
            <v>650.99</v>
          </cell>
        </row>
        <row r="1651">
          <cell r="A1651" t="str">
            <v>348706-B21</v>
          </cell>
          <cell r="B1651" t="str">
            <v>ProLiant Storage System/U or /F DB Upgrade to UE</v>
          </cell>
          <cell r="C1651" t="str">
            <v>STOR_PROD</v>
          </cell>
          <cell r="D1651">
            <v>420</v>
          </cell>
          <cell r="E1651">
            <v>846</v>
          </cell>
          <cell r="F1651">
            <v>433</v>
          </cell>
          <cell r="G1651">
            <v>137.33000000000001</v>
          </cell>
        </row>
        <row r="1652">
          <cell r="A1652" t="str">
            <v>348710-B32</v>
          </cell>
          <cell r="B1652" t="str">
            <v>ProLiant Storage Storage System UE Tower</v>
          </cell>
          <cell r="C1652" t="str">
            <v>STOR_PROD</v>
          </cell>
          <cell r="D1652">
            <v>2800</v>
          </cell>
          <cell r="E1652">
            <v>6423</v>
          </cell>
          <cell r="F1652">
            <v>2884</v>
          </cell>
          <cell r="G1652">
            <v>657.03</v>
          </cell>
        </row>
        <row r="1653">
          <cell r="A1653" t="str">
            <v>348718-B21</v>
          </cell>
          <cell r="B1653" t="str">
            <v>ProLiant Storage System/U or /F SB Upgrade to UE</v>
          </cell>
          <cell r="C1653" t="str">
            <v>STOR_PROD</v>
          </cell>
          <cell r="D1653">
            <v>1050</v>
          </cell>
          <cell r="E1653">
            <v>2115</v>
          </cell>
          <cell r="F1653">
            <v>1082</v>
          </cell>
          <cell r="G1653">
            <v>396.78</v>
          </cell>
        </row>
        <row r="1654">
          <cell r="A1654" t="str">
            <v>348719-B21</v>
          </cell>
          <cell r="B1654" t="str">
            <v>PL Storage Stystem UE Tower to Rack Conversion Kit</v>
          </cell>
          <cell r="C1654" t="str">
            <v>STOR_PROD</v>
          </cell>
          <cell r="D1654">
            <v>315</v>
          </cell>
          <cell r="E1654">
            <v>635</v>
          </cell>
          <cell r="F1654">
            <v>324</v>
          </cell>
          <cell r="G1654">
            <v>110.26</v>
          </cell>
        </row>
        <row r="1655">
          <cell r="A1655" t="str">
            <v>349350-B22</v>
          </cell>
          <cell r="B1655" t="str">
            <v>Compaq TL895/96 Slots/2 Drive DLT Library</v>
          </cell>
          <cell r="C1655" t="str">
            <v>STOR_PROD</v>
          </cell>
          <cell r="D1655">
            <v>47590</v>
          </cell>
          <cell r="E1655">
            <v>95870</v>
          </cell>
          <cell r="F1655">
            <v>49018</v>
          </cell>
          <cell r="G1655">
            <v>19169.78</v>
          </cell>
        </row>
        <row r="1656">
          <cell r="A1656" t="str">
            <v>349350-B25</v>
          </cell>
          <cell r="B1656" t="str">
            <v>Compaq TL895/96 Slots/5 Drive DLT Library</v>
          </cell>
          <cell r="C1656" t="str">
            <v>STOR_PROD</v>
          </cell>
          <cell r="D1656">
            <v>68590</v>
          </cell>
          <cell r="E1656">
            <v>138175</v>
          </cell>
          <cell r="F1656">
            <v>70648</v>
          </cell>
          <cell r="G1656">
            <v>26399.78</v>
          </cell>
        </row>
        <row r="1657">
          <cell r="A1657" t="str">
            <v>349351-B21</v>
          </cell>
          <cell r="B1657" t="str">
            <v>Compaq TL895 DLT 35/70 Drive Upgrade</v>
          </cell>
          <cell r="C1657" t="str">
            <v>STOR_PROD</v>
          </cell>
          <cell r="D1657">
            <v>7000</v>
          </cell>
          <cell r="E1657">
            <v>14102</v>
          </cell>
          <cell r="F1657">
            <v>7210</v>
          </cell>
          <cell r="G1657">
            <v>2715.23</v>
          </cell>
        </row>
        <row r="1658">
          <cell r="A1658" t="str">
            <v>349526-B21</v>
          </cell>
          <cell r="B1658" t="str">
            <v>9GB Ultra2 Non-Plug</v>
          </cell>
          <cell r="C1658" t="str">
            <v>STOR_PROD</v>
          </cell>
          <cell r="D1658">
            <v>310</v>
          </cell>
          <cell r="E1658">
            <v>663</v>
          </cell>
          <cell r="F1658">
            <v>319</v>
          </cell>
          <cell r="G1658">
            <v>203.35</v>
          </cell>
        </row>
        <row r="1659">
          <cell r="A1659" t="str">
            <v>350364-B21</v>
          </cell>
          <cell r="B1659" t="str">
            <v>20/40GB  DLT library rdy drive</v>
          </cell>
          <cell r="C1659" t="str">
            <v>STOR_PROD</v>
          </cell>
          <cell r="D1659">
            <v>2845</v>
          </cell>
          <cell r="E1659">
            <v>5731</v>
          </cell>
          <cell r="F1659">
            <v>2930</v>
          </cell>
          <cell r="G1659">
            <v>2023.69</v>
          </cell>
        </row>
        <row r="1660">
          <cell r="A1660" t="str">
            <v>350367-B21</v>
          </cell>
          <cell r="B1660" t="str">
            <v>35/70 DLT library 2nd drive Upgrade - opal</v>
          </cell>
          <cell r="C1660" t="str">
            <v>STOR_PROD</v>
          </cell>
          <cell r="D1660">
            <v>6620</v>
          </cell>
          <cell r="E1660">
            <v>13336</v>
          </cell>
          <cell r="F1660">
            <v>6819</v>
          </cell>
          <cell r="G1660">
            <v>3274.31</v>
          </cell>
        </row>
        <row r="1661">
          <cell r="A1661" t="str">
            <v>350384-B21</v>
          </cell>
          <cell r="B1661" t="str">
            <v>DLT Library Tabletop Conversion Kit - opal</v>
          </cell>
          <cell r="C1661" t="str">
            <v>STOR_PROD</v>
          </cell>
          <cell r="D1661">
            <v>525</v>
          </cell>
          <cell r="E1661">
            <v>1058</v>
          </cell>
          <cell r="F1661">
            <v>541</v>
          </cell>
          <cell r="G1661">
            <v>201.78</v>
          </cell>
        </row>
        <row r="1662">
          <cell r="A1662" t="str">
            <v>379937-B22</v>
          </cell>
          <cell r="B1662" t="str">
            <v>F500 cluster kit (RA 8000 / NoSPoF)</v>
          </cell>
          <cell r="C1662" t="str">
            <v>STOR_PROD</v>
          </cell>
          <cell r="D1662">
            <v>3360</v>
          </cell>
          <cell r="E1662">
            <v>6769</v>
          </cell>
          <cell r="F1662">
            <v>3461</v>
          </cell>
          <cell r="G1662">
            <v>668.23</v>
          </cell>
        </row>
        <row r="1663">
          <cell r="A1663" t="str">
            <v>380357-B21</v>
          </cell>
          <cell r="B1663" t="str">
            <v>F200 cluster kit (RA 4000 / NoSPoF)</v>
          </cell>
          <cell r="C1663" t="str">
            <v>STOR_PROD</v>
          </cell>
          <cell r="D1663">
            <v>1680</v>
          </cell>
          <cell r="E1663">
            <v>3384</v>
          </cell>
          <cell r="F1663">
            <v>1730</v>
          </cell>
          <cell r="G1663">
            <v>661.49</v>
          </cell>
        </row>
        <row r="1664">
          <cell r="A1664" t="str">
            <v>380550-B21</v>
          </cell>
          <cell r="B1664" t="str">
            <v>RA 8000, Fibre Channel with 1 controller in tower - opal</v>
          </cell>
          <cell r="C1664" t="str">
            <v>STOR_PROD</v>
          </cell>
          <cell r="D1664">
            <v>15613</v>
          </cell>
          <cell r="E1664">
            <v>31452</v>
          </cell>
          <cell r="F1664">
            <v>16081</v>
          </cell>
          <cell r="G1664">
            <v>7204.98</v>
          </cell>
        </row>
        <row r="1665">
          <cell r="A1665" t="str">
            <v>380550-B22</v>
          </cell>
          <cell r="B1665" t="str">
            <v>RA 8000, Fibre Channel with 1 controller in tower - blue</v>
          </cell>
          <cell r="C1665" t="str">
            <v>STOR_PROD</v>
          </cell>
          <cell r="D1665">
            <v>15613</v>
          </cell>
          <cell r="E1665">
            <v>31452</v>
          </cell>
          <cell r="F1665">
            <v>16081</v>
          </cell>
          <cell r="G1665">
            <v>7268.45</v>
          </cell>
        </row>
        <row r="1666">
          <cell r="A1666" t="str">
            <v>380551-001</v>
          </cell>
          <cell r="B1666" t="str">
            <v>O S Platform Software Kit for FC controller : NT/Intel</v>
          </cell>
          <cell r="C1666" t="str">
            <v>STOR_PROD</v>
          </cell>
          <cell r="D1666">
            <v>530</v>
          </cell>
          <cell r="E1666">
            <v>1068</v>
          </cell>
          <cell r="F1666">
            <v>546</v>
          </cell>
          <cell r="G1666">
            <v>52.82</v>
          </cell>
        </row>
        <row r="1667">
          <cell r="A1667" t="str">
            <v>380553-001</v>
          </cell>
          <cell r="B1667" t="str">
            <v>OS Platform Software Kit for FC Controller: Tru64UNIX</v>
          </cell>
          <cell r="C1667" t="str">
            <v>STOR_PROD</v>
          </cell>
          <cell r="D1667">
            <v>530</v>
          </cell>
          <cell r="E1667">
            <v>1068</v>
          </cell>
          <cell r="F1667">
            <v>546</v>
          </cell>
          <cell r="G1667">
            <v>51.07</v>
          </cell>
        </row>
        <row r="1668">
          <cell r="A1668" t="str">
            <v>380554-001</v>
          </cell>
          <cell r="B1668" t="str">
            <v>O S Platform Software Kit for FC controller : SUN Solaris 2.5.1, 2.6</v>
          </cell>
          <cell r="C1668" t="str">
            <v>STOR_PROD</v>
          </cell>
          <cell r="D1668">
            <v>530</v>
          </cell>
          <cell r="E1668">
            <v>1068</v>
          </cell>
          <cell r="F1668">
            <v>546</v>
          </cell>
          <cell r="G1668">
            <v>54.98</v>
          </cell>
        </row>
        <row r="1669">
          <cell r="A1669" t="str">
            <v>380555-001</v>
          </cell>
          <cell r="B1669" t="str">
            <v>OS Platform Software Kit for FC Controller: OVMS</v>
          </cell>
          <cell r="C1669" t="str">
            <v>STOR_PROD</v>
          </cell>
          <cell r="D1669">
            <v>530</v>
          </cell>
          <cell r="E1669">
            <v>1068</v>
          </cell>
          <cell r="F1669">
            <v>546</v>
          </cell>
          <cell r="G1669">
            <v>53.37</v>
          </cell>
        </row>
        <row r="1670">
          <cell r="A1670" t="str">
            <v>380556-001</v>
          </cell>
          <cell r="B1670" t="str">
            <v>O S Platform Software Kit for FC controller : SGI IRIX 6.4.1</v>
          </cell>
          <cell r="C1670" t="str">
            <v>STOR_PROD</v>
          </cell>
          <cell r="D1670">
            <v>530</v>
          </cell>
          <cell r="E1670">
            <v>1068</v>
          </cell>
          <cell r="F1670">
            <v>546</v>
          </cell>
          <cell r="G1670" t="e">
            <v>#N/A</v>
          </cell>
        </row>
        <row r="1671">
          <cell r="A1671" t="str">
            <v>380557-001</v>
          </cell>
          <cell r="B1671" t="str">
            <v>O S Platform Software Kit for FC controller : HP UX 10.2, 11.01</v>
          </cell>
          <cell r="C1671" t="str">
            <v>STOR_PROD</v>
          </cell>
          <cell r="D1671">
            <v>530</v>
          </cell>
          <cell r="E1671">
            <v>1068</v>
          </cell>
          <cell r="F1671">
            <v>546</v>
          </cell>
          <cell r="G1671">
            <v>54.7</v>
          </cell>
        </row>
        <row r="1672">
          <cell r="A1672" t="str">
            <v>380558-001</v>
          </cell>
          <cell r="B1672" t="str">
            <v>HSG80 IBM Platform Kit</v>
          </cell>
          <cell r="C1672" t="str">
            <v>STOR_PROD</v>
          </cell>
          <cell r="D1672">
            <v>495</v>
          </cell>
          <cell r="E1672">
            <v>997</v>
          </cell>
          <cell r="F1672">
            <v>510</v>
          </cell>
          <cell r="G1672">
            <v>58</v>
          </cell>
        </row>
        <row r="1673">
          <cell r="A1673" t="str">
            <v>380559-001</v>
          </cell>
          <cell r="B1673" t="str">
            <v>OS Platform Software Kit for FC Controller: NetWare</v>
          </cell>
          <cell r="C1673" t="str">
            <v>STOR_PROD</v>
          </cell>
          <cell r="D1673">
            <v>530</v>
          </cell>
          <cell r="E1673">
            <v>1068</v>
          </cell>
          <cell r="F1673">
            <v>546</v>
          </cell>
          <cell r="G1673">
            <v>66.09</v>
          </cell>
        </row>
        <row r="1674">
          <cell r="A1674" t="str">
            <v>380560-B21</v>
          </cell>
          <cell r="B1674" t="str">
            <v>RA 8000, Fibre Channel with 2 controllers in tower - blue</v>
          </cell>
          <cell r="C1674" t="str">
            <v>STOR_PROD</v>
          </cell>
          <cell r="D1674">
            <v>25359</v>
          </cell>
          <cell r="E1674">
            <v>51086</v>
          </cell>
          <cell r="F1674">
            <v>26120</v>
          </cell>
          <cell r="G1674">
            <v>9352.81</v>
          </cell>
        </row>
        <row r="1675">
          <cell r="A1675" t="str">
            <v>380560-B22</v>
          </cell>
          <cell r="B1675" t="str">
            <v>RA 8000, Fibre Channel with 2 controllers in tower - opal</v>
          </cell>
          <cell r="C1675" t="str">
            <v>STOR_PROD</v>
          </cell>
          <cell r="D1675">
            <v>25359</v>
          </cell>
          <cell r="E1675">
            <v>51086</v>
          </cell>
          <cell r="F1675">
            <v>26120</v>
          </cell>
          <cell r="G1675">
            <v>9433.56</v>
          </cell>
        </row>
        <row r="1676">
          <cell r="A1676" t="str">
            <v>380561-B21</v>
          </cell>
          <cell r="B1676" t="str">
            <v>Optical Short Wave GBIC</v>
          </cell>
          <cell r="C1676" t="str">
            <v>STOR_PROD</v>
          </cell>
          <cell r="D1676">
            <v>356</v>
          </cell>
          <cell r="E1676">
            <v>717</v>
          </cell>
          <cell r="F1676">
            <v>367</v>
          </cell>
          <cell r="G1676">
            <v>92.02</v>
          </cell>
        </row>
        <row r="1677">
          <cell r="A1677" t="str">
            <v>380563-B21</v>
          </cell>
          <cell r="B1677" t="str">
            <v>Expansion calble kit for RA8000, ESA 12000, RA7000, ESA10000</v>
          </cell>
          <cell r="C1677" t="str">
            <v>STOR_PROD</v>
          </cell>
          <cell r="D1677">
            <v>530</v>
          </cell>
          <cell r="E1677">
            <v>1068</v>
          </cell>
          <cell r="F1677">
            <v>546</v>
          </cell>
          <cell r="G1677">
            <v>123.46</v>
          </cell>
        </row>
        <row r="1678">
          <cell r="A1678" t="str">
            <v>380564-B21</v>
          </cell>
          <cell r="B1678" t="str">
            <v>Power distribution unit for RA8000, RA7000</v>
          </cell>
          <cell r="C1678" t="str">
            <v>STOR_PROD</v>
          </cell>
          <cell r="D1678">
            <v>189</v>
          </cell>
          <cell r="E1678">
            <v>381</v>
          </cell>
          <cell r="F1678">
            <v>195</v>
          </cell>
          <cell r="G1678">
            <v>107.95</v>
          </cell>
        </row>
        <row r="1679">
          <cell r="A1679" t="str">
            <v>380565-B21</v>
          </cell>
          <cell r="B1679" t="str">
            <v>Power Supply, 180 Watt Hot Plug (SBB)</v>
          </cell>
          <cell r="C1679" t="str">
            <v>STOR_PROD</v>
          </cell>
          <cell r="D1679">
            <v>395</v>
          </cell>
          <cell r="E1679">
            <v>796</v>
          </cell>
          <cell r="F1679">
            <v>407</v>
          </cell>
          <cell r="G1679">
            <v>82.19</v>
          </cell>
        </row>
        <row r="1680">
          <cell r="A1680" t="str">
            <v>380566-B21</v>
          </cell>
          <cell r="B1680" t="str">
            <v>Single cache battery for RA8000, ESA12000 controller cache</v>
          </cell>
          <cell r="C1680" t="str">
            <v>STOR_PROD</v>
          </cell>
          <cell r="D1680">
            <v>212</v>
          </cell>
          <cell r="E1680">
            <v>427</v>
          </cell>
          <cell r="F1680">
            <v>218</v>
          </cell>
          <cell r="G1680">
            <v>97.83</v>
          </cell>
        </row>
        <row r="1681">
          <cell r="A1681" t="str">
            <v>380567-B21</v>
          </cell>
          <cell r="B1681" t="str">
            <v>Dual cache battery for RA8000, ESA12000 controller cache</v>
          </cell>
          <cell r="C1681" t="str">
            <v>STOR_PROD</v>
          </cell>
          <cell r="D1681">
            <v>417</v>
          </cell>
          <cell r="E1681">
            <v>840</v>
          </cell>
          <cell r="F1681">
            <v>430</v>
          </cell>
          <cell r="G1681">
            <v>159.88999999999999</v>
          </cell>
        </row>
        <row r="1682">
          <cell r="A1682" t="str">
            <v>380568-B21</v>
          </cell>
          <cell r="B1682" t="str">
            <v>Expansion rack 24 slot for RA8000, ESA12000</v>
          </cell>
          <cell r="C1682" t="str">
            <v>STOR_PROD</v>
          </cell>
          <cell r="D1682">
            <v>5578</v>
          </cell>
          <cell r="E1682">
            <v>11237</v>
          </cell>
          <cell r="F1682">
            <v>5745</v>
          </cell>
          <cell r="G1682">
            <v>3813.08</v>
          </cell>
        </row>
        <row r="1683">
          <cell r="A1683" t="str">
            <v>380569-B21</v>
          </cell>
          <cell r="B1683" t="str">
            <v>RA 8000 /ESA 12000 Base Unit Rack-Mounting Kit, (RETMA/METRIC)</v>
          </cell>
          <cell r="C1683" t="str">
            <v>STOR_PROD</v>
          </cell>
          <cell r="D1683">
            <v>318</v>
          </cell>
          <cell r="E1683">
            <v>641</v>
          </cell>
          <cell r="F1683">
            <v>328</v>
          </cell>
          <cell r="G1683">
            <v>184.84</v>
          </cell>
        </row>
        <row r="1684">
          <cell r="A1684" t="str">
            <v>380570-B21</v>
          </cell>
          <cell r="B1684" t="str">
            <v>RA 8000, Fibre Channel  without controller in tower - blue</v>
          </cell>
          <cell r="C1684" t="str">
            <v>STOR_PROD</v>
          </cell>
          <cell r="D1684">
            <v>5720</v>
          </cell>
          <cell r="E1684">
            <v>11523</v>
          </cell>
          <cell r="F1684">
            <v>5892</v>
          </cell>
          <cell r="G1684">
            <v>3991.63</v>
          </cell>
        </row>
        <row r="1685">
          <cell r="A1685" t="str">
            <v>380570-B22</v>
          </cell>
          <cell r="B1685" t="str">
            <v>RA 8000, Fibre Channel without controller in tower - opal</v>
          </cell>
          <cell r="C1685" t="str">
            <v>STOR_PROD</v>
          </cell>
          <cell r="D1685">
            <v>5720</v>
          </cell>
          <cell r="E1685">
            <v>11523</v>
          </cell>
          <cell r="F1685">
            <v>5892</v>
          </cell>
          <cell r="G1685">
            <v>4069.79</v>
          </cell>
        </row>
        <row r="1686">
          <cell r="A1686" t="str">
            <v>380571-B21</v>
          </cell>
          <cell r="B1686" t="str">
            <v>RA 8000/ESA 12000 EMU Kit</v>
          </cell>
          <cell r="C1686" t="str">
            <v>STOR_PROD</v>
          </cell>
          <cell r="D1686">
            <v>501</v>
          </cell>
          <cell r="E1686">
            <v>1009</v>
          </cell>
          <cell r="F1686">
            <v>516</v>
          </cell>
          <cell r="G1686">
            <v>148.36000000000001</v>
          </cell>
        </row>
        <row r="1687">
          <cell r="A1687" t="str">
            <v>380572-B21</v>
          </cell>
          <cell r="B1687" t="str">
            <v>Process Verification Assembly (PVA) for RA8000, ESA12000</v>
          </cell>
          <cell r="C1687" t="str">
            <v>STOR_PROD</v>
          </cell>
          <cell r="D1687">
            <v>254</v>
          </cell>
          <cell r="E1687">
            <v>512</v>
          </cell>
          <cell r="F1687">
            <v>262</v>
          </cell>
          <cell r="G1687">
            <v>80</v>
          </cell>
        </row>
        <row r="1688">
          <cell r="A1688" t="str">
            <v>380573-B21</v>
          </cell>
          <cell r="B1688" t="str">
            <v>Cooling fan for RA8000 - blue</v>
          </cell>
          <cell r="C1688" t="str">
            <v>STOR_PROD</v>
          </cell>
          <cell r="D1688">
            <v>176</v>
          </cell>
          <cell r="E1688">
            <v>355</v>
          </cell>
          <cell r="F1688">
            <v>181</v>
          </cell>
          <cell r="G1688">
            <v>59.62</v>
          </cell>
        </row>
        <row r="1689">
          <cell r="A1689" t="str">
            <v>380573-B22</v>
          </cell>
          <cell r="B1689" t="str">
            <v>Cooling fan for RA8000 - opal</v>
          </cell>
          <cell r="C1689" t="str">
            <v>STOR_PROD</v>
          </cell>
          <cell r="D1689">
            <v>176</v>
          </cell>
          <cell r="E1689">
            <v>355</v>
          </cell>
          <cell r="F1689">
            <v>181</v>
          </cell>
          <cell r="G1689">
            <v>59.48</v>
          </cell>
        </row>
        <row r="1690">
          <cell r="A1690" t="str">
            <v>380574-001</v>
          </cell>
          <cell r="B1690" t="str">
            <v>Compaq Host Bus Controller - PCI to FC/AL NT/Intel, NT/Alpha</v>
          </cell>
          <cell r="C1690" t="str">
            <v>STOR_PROD</v>
          </cell>
          <cell r="D1690">
            <v>3178</v>
          </cell>
          <cell r="E1690">
            <v>6402</v>
          </cell>
          <cell r="F1690">
            <v>3273</v>
          </cell>
          <cell r="G1690">
            <v>1050</v>
          </cell>
        </row>
        <row r="1691">
          <cell r="A1691" t="str">
            <v>380575-001</v>
          </cell>
          <cell r="B1691" t="str">
            <v>Compaq Host Bus Controller - SBUS - FC/AL</v>
          </cell>
          <cell r="C1691" t="str">
            <v>STOR_PROD</v>
          </cell>
          <cell r="D1691">
            <v>2825</v>
          </cell>
          <cell r="E1691">
            <v>5691</v>
          </cell>
          <cell r="F1691">
            <v>2910</v>
          </cell>
          <cell r="G1691">
            <v>2148</v>
          </cell>
        </row>
        <row r="1692">
          <cell r="A1692" t="str">
            <v>380576-001</v>
          </cell>
          <cell r="B1692" t="str">
            <v>HBA, Sun PCI FC1063-CM</v>
          </cell>
          <cell r="C1692" t="str">
            <v>STOR_PROD</v>
          </cell>
          <cell r="D1692">
            <v>2640</v>
          </cell>
          <cell r="E1692">
            <v>5318</v>
          </cell>
          <cell r="F1692">
            <v>2719</v>
          </cell>
          <cell r="G1692">
            <v>1187.3</v>
          </cell>
        </row>
        <row r="1693">
          <cell r="A1693" t="str">
            <v>380577-001</v>
          </cell>
          <cell r="B1693" t="str">
            <v>ACS V8.3 FC/AL Storage Controller Software</v>
          </cell>
          <cell r="C1693" t="str">
            <v>STOR_PROD</v>
          </cell>
          <cell r="D1693">
            <v>2825</v>
          </cell>
          <cell r="E1693">
            <v>5691</v>
          </cell>
          <cell r="F1693">
            <v>2910</v>
          </cell>
          <cell r="G1693">
            <v>79.489999999999995</v>
          </cell>
        </row>
        <row r="1694">
          <cell r="A1694" t="str">
            <v>380579-B21</v>
          </cell>
          <cell r="B1694" t="str">
            <v>Optical fibre connection kit :three Short Wave GBICs + two 2m cables</v>
          </cell>
          <cell r="C1694" t="str">
            <v>STOR_PROD</v>
          </cell>
          <cell r="D1694">
            <v>1235</v>
          </cell>
          <cell r="E1694">
            <v>2488</v>
          </cell>
          <cell r="F1694">
            <v>1272</v>
          </cell>
          <cell r="G1694">
            <v>317.98</v>
          </cell>
        </row>
        <row r="1695">
          <cell r="A1695" t="str">
            <v>380581-B21</v>
          </cell>
          <cell r="B1695" t="str">
            <v>2U Battery Shelf Option Kit</v>
          </cell>
          <cell r="C1695" t="str">
            <v>STOR_PROD</v>
          </cell>
          <cell r="D1695">
            <v>141</v>
          </cell>
          <cell r="E1695">
            <v>284</v>
          </cell>
          <cell r="F1695">
            <v>145</v>
          </cell>
          <cell r="G1695">
            <v>61.71</v>
          </cell>
        </row>
        <row r="1696">
          <cell r="A1696" t="str">
            <v>380583-B21</v>
          </cell>
          <cell r="B1696" t="str">
            <v>ESA12000 Cabinet Power Distribution Unit 50Hz</v>
          </cell>
          <cell r="C1696" t="str">
            <v>STOR_PROD</v>
          </cell>
          <cell r="D1696">
            <v>189</v>
          </cell>
          <cell r="E1696">
            <v>381</v>
          </cell>
          <cell r="F1696">
            <v>195</v>
          </cell>
          <cell r="G1696">
            <v>202.76</v>
          </cell>
        </row>
        <row r="1697">
          <cell r="A1697" t="str">
            <v>380584-B21</v>
          </cell>
          <cell r="B1697" t="str">
            <v>ESA12000 Cabinet Joiner kit - blue</v>
          </cell>
          <cell r="C1697" t="str">
            <v>STOR_PROD</v>
          </cell>
          <cell r="D1697">
            <v>141</v>
          </cell>
          <cell r="E1697">
            <v>284</v>
          </cell>
          <cell r="F1697">
            <v>145</v>
          </cell>
          <cell r="G1697">
            <v>234.06</v>
          </cell>
        </row>
        <row r="1698">
          <cell r="A1698" t="str">
            <v>380584-B22</v>
          </cell>
          <cell r="B1698" t="str">
            <v>ESA12000 Cabinet Joiner kit - opal</v>
          </cell>
          <cell r="C1698" t="str">
            <v>STOR_PROD</v>
          </cell>
          <cell r="D1698">
            <v>141</v>
          </cell>
          <cell r="E1698">
            <v>284</v>
          </cell>
          <cell r="F1698">
            <v>145</v>
          </cell>
          <cell r="G1698">
            <v>234.06</v>
          </cell>
        </row>
        <row r="1699">
          <cell r="A1699" t="str">
            <v>380585-B21</v>
          </cell>
          <cell r="B1699" t="str">
            <v>ESA12000 Cabinet blanking panel</v>
          </cell>
          <cell r="C1699" t="str">
            <v>STOR_PROD</v>
          </cell>
          <cell r="D1699">
            <v>71</v>
          </cell>
          <cell r="E1699">
            <v>143</v>
          </cell>
          <cell r="F1699">
            <v>73</v>
          </cell>
          <cell r="G1699">
            <v>84.36</v>
          </cell>
        </row>
        <row r="1700">
          <cell r="A1700" t="str">
            <v>380586-B21</v>
          </cell>
          <cell r="B1700" t="str">
            <v>ESA12000 Cabinet - blue</v>
          </cell>
          <cell r="C1700" t="str">
            <v>STOR_PROD</v>
          </cell>
          <cell r="D1700">
            <v>3608</v>
          </cell>
          <cell r="E1700">
            <v>7268</v>
          </cell>
          <cell r="F1700">
            <v>3716</v>
          </cell>
          <cell r="G1700">
            <v>1797.76</v>
          </cell>
        </row>
        <row r="1701">
          <cell r="A1701" t="str">
            <v>380586-B22</v>
          </cell>
          <cell r="B1701" t="str">
            <v>ESA12000 Cabinet - opal</v>
          </cell>
          <cell r="C1701" t="str">
            <v>STOR_PROD</v>
          </cell>
          <cell r="D1701">
            <v>3608</v>
          </cell>
          <cell r="E1701">
            <v>7268</v>
          </cell>
          <cell r="F1701">
            <v>3716</v>
          </cell>
          <cell r="G1701">
            <v>1676.43</v>
          </cell>
        </row>
        <row r="1702">
          <cell r="A1702" t="str">
            <v>380588-B21</v>
          </cell>
          <cell r="B1702" t="str">
            <v>Disk drive, 9GB 10000rpm UltraSCSI wide Hot Plug (SBB)</v>
          </cell>
          <cell r="C1702" t="str">
            <v>STOR_PROD</v>
          </cell>
          <cell r="D1702">
            <v>449</v>
          </cell>
          <cell r="E1702">
            <v>904</v>
          </cell>
          <cell r="F1702">
            <v>462</v>
          </cell>
          <cell r="G1702">
            <v>356.58</v>
          </cell>
        </row>
        <row r="1703">
          <cell r="A1703" t="str">
            <v>380589-B21</v>
          </cell>
          <cell r="B1703" t="str">
            <v>Disk drive, 18GB 10000rpm UltraSCSI wide Hot Plug (SBB)</v>
          </cell>
          <cell r="C1703" t="str">
            <v>STOR_PROD</v>
          </cell>
          <cell r="D1703">
            <v>839</v>
          </cell>
          <cell r="E1703">
            <v>1690</v>
          </cell>
          <cell r="F1703">
            <v>864</v>
          </cell>
          <cell r="G1703">
            <v>328.55</v>
          </cell>
        </row>
        <row r="1704">
          <cell r="A1704" t="str">
            <v>380590-B21</v>
          </cell>
          <cell r="B1704" t="str">
            <v>ESA12000 FC 50Hz with one 24 slot rack, 2 controllers - blue</v>
          </cell>
          <cell r="C1704" t="str">
            <v>STOR_PROD</v>
          </cell>
          <cell r="D1704">
            <v>33190</v>
          </cell>
          <cell r="E1704">
            <v>66861</v>
          </cell>
          <cell r="F1704">
            <v>34186</v>
          </cell>
          <cell r="G1704">
            <v>11743.26</v>
          </cell>
        </row>
        <row r="1705">
          <cell r="A1705" t="str">
            <v>380590-B22</v>
          </cell>
          <cell r="B1705" t="str">
            <v>ESA12000 FC 50Hz with one 24 slot rack, 2 controllers - opal</v>
          </cell>
          <cell r="C1705" t="str">
            <v>STOR_PROD</v>
          </cell>
          <cell r="D1705">
            <v>33190</v>
          </cell>
          <cell r="E1705">
            <v>66861</v>
          </cell>
          <cell r="F1705">
            <v>34186</v>
          </cell>
          <cell r="G1705">
            <v>11737.65</v>
          </cell>
        </row>
        <row r="1706">
          <cell r="A1706" t="str">
            <v>380592-B21</v>
          </cell>
          <cell r="B1706" t="str">
            <v>SCSI G80 UPGRADE ALL</v>
          </cell>
          <cell r="C1706" t="str">
            <v>STOR_PROD</v>
          </cell>
          <cell r="D1706">
            <v>15776</v>
          </cell>
          <cell r="E1706">
            <v>31781</v>
          </cell>
          <cell r="F1706">
            <v>16249</v>
          </cell>
          <cell r="G1706">
            <v>2541.1999999999998</v>
          </cell>
        </row>
        <row r="1707">
          <cell r="A1707" t="str">
            <v>380593-B21</v>
          </cell>
          <cell r="B1707" t="str">
            <v>2 OPTICAL GLM GBIC ALL</v>
          </cell>
          <cell r="C1707" t="str">
            <v>STOR_PROD</v>
          </cell>
          <cell r="D1707">
            <v>770</v>
          </cell>
          <cell r="E1707">
            <v>1551</v>
          </cell>
          <cell r="F1707">
            <v>793</v>
          </cell>
          <cell r="G1707">
            <v>559.79999999999995</v>
          </cell>
        </row>
        <row r="1708">
          <cell r="A1708" t="str">
            <v>380594-001</v>
          </cell>
          <cell r="B1708" t="str">
            <v>Secure Path for Windows NT (optional software)</v>
          </cell>
          <cell r="C1708" t="str">
            <v>STOR_PROD</v>
          </cell>
          <cell r="D1708">
            <v>2825</v>
          </cell>
          <cell r="E1708">
            <v>5691</v>
          </cell>
          <cell r="F1708">
            <v>2910</v>
          </cell>
          <cell r="G1708">
            <v>15.89</v>
          </cell>
        </row>
        <row r="1709">
          <cell r="A1709" t="str">
            <v>380596-B21</v>
          </cell>
          <cell r="B1709" t="str">
            <v>Optical fibre connection kit : two Short Wave GBICs + two 2m cables</v>
          </cell>
          <cell r="C1709" t="str">
            <v>STOR_PROD</v>
          </cell>
          <cell r="D1709">
            <v>879</v>
          </cell>
          <cell r="E1709">
            <v>1771</v>
          </cell>
          <cell r="F1709">
            <v>905</v>
          </cell>
          <cell r="G1709">
            <v>226.64</v>
          </cell>
        </row>
        <row r="1710">
          <cell r="A1710" t="str">
            <v>380610-B21</v>
          </cell>
          <cell r="B1710" t="str">
            <v>ESA12000 FC 50Hz with two 24 slot racks, 2 controllers/ 2GB Cache - blue</v>
          </cell>
          <cell r="C1710" t="str">
            <v>STOR_PROD</v>
          </cell>
          <cell r="D1710">
            <v>39292</v>
          </cell>
          <cell r="E1710">
            <v>79154</v>
          </cell>
          <cell r="F1710">
            <v>40471</v>
          </cell>
          <cell r="G1710">
            <v>14899.18</v>
          </cell>
        </row>
        <row r="1711">
          <cell r="A1711" t="str">
            <v>380610-B22</v>
          </cell>
          <cell r="B1711" t="str">
            <v>ESA12000 FC 50Hz with two 24 slot racks, 2 controllers/ 2GB Cache - opal</v>
          </cell>
          <cell r="C1711" t="str">
            <v>STOR_PROD</v>
          </cell>
          <cell r="D1711">
            <v>39292</v>
          </cell>
          <cell r="E1711">
            <v>79154</v>
          </cell>
          <cell r="F1711">
            <v>40471</v>
          </cell>
          <cell r="G1711">
            <v>15228.58</v>
          </cell>
        </row>
        <row r="1712">
          <cell r="A1712" t="str">
            <v>380630-B21</v>
          </cell>
          <cell r="B1712" t="str">
            <v>ESA12000 FC 50Hz with two 24 slot racks, 4 controllers/ 4GB Cache - blue</v>
          </cell>
          <cell r="C1712" t="str">
            <v>STOR_PROD</v>
          </cell>
          <cell r="D1712">
            <v>62590</v>
          </cell>
          <cell r="E1712">
            <v>126088</v>
          </cell>
          <cell r="F1712">
            <v>64468</v>
          </cell>
          <cell r="G1712">
            <v>20184.849999999999</v>
          </cell>
        </row>
        <row r="1713">
          <cell r="A1713" t="str">
            <v>380630-B22</v>
          </cell>
          <cell r="B1713" t="str">
            <v>ESA12000 FC 50Hz with two 24 slot racks, 4 controllers/ 4GB Cache - opal</v>
          </cell>
          <cell r="C1713" t="str">
            <v>STOR_PROD</v>
          </cell>
          <cell r="D1713">
            <v>62590</v>
          </cell>
          <cell r="E1713">
            <v>126088</v>
          </cell>
          <cell r="F1713">
            <v>64468</v>
          </cell>
          <cell r="G1713">
            <v>20179.18</v>
          </cell>
        </row>
        <row r="1714">
          <cell r="A1714" t="str">
            <v>380650-B21</v>
          </cell>
          <cell r="B1714" t="str">
            <v>ESA12000 Fibre Channel expansion with two 24 slot racks - blue</v>
          </cell>
          <cell r="C1714" t="str">
            <v>STOR_PROD</v>
          </cell>
          <cell r="D1714">
            <v>15861</v>
          </cell>
          <cell r="E1714">
            <v>31952</v>
          </cell>
          <cell r="F1714">
            <v>16337</v>
          </cell>
          <cell r="G1714">
            <v>9441.39</v>
          </cell>
        </row>
        <row r="1715">
          <cell r="A1715" t="str">
            <v>380650-B22</v>
          </cell>
          <cell r="B1715" t="str">
            <v>ESA12000 Fibre Channel expansion with two 24 slot racks - opal</v>
          </cell>
          <cell r="C1715" t="str">
            <v>STOR_PROD</v>
          </cell>
          <cell r="D1715">
            <v>15861</v>
          </cell>
          <cell r="E1715">
            <v>31952</v>
          </cell>
          <cell r="F1715">
            <v>16337</v>
          </cell>
          <cell r="G1715">
            <v>9436.27</v>
          </cell>
        </row>
        <row r="1716">
          <cell r="A1716" t="str">
            <v>380660-B21</v>
          </cell>
          <cell r="B1716" t="str">
            <v>RA 8000, Fibre Channel with 1 controller - rack mountable</v>
          </cell>
          <cell r="C1716" t="str">
            <v>STOR_PROD</v>
          </cell>
          <cell r="D1716">
            <v>15613</v>
          </cell>
          <cell r="E1716">
            <v>31452</v>
          </cell>
          <cell r="F1716">
            <v>16081</v>
          </cell>
          <cell r="G1716">
            <v>7096.34</v>
          </cell>
        </row>
        <row r="1717">
          <cell r="A1717" t="str">
            <v>380670-B21</v>
          </cell>
          <cell r="B1717" t="str">
            <v>RA 8000, Fibre Channel with 2 controllers - rack mountable</v>
          </cell>
          <cell r="C1717" t="str">
            <v>STOR_PROD</v>
          </cell>
          <cell r="D1717">
            <v>25359</v>
          </cell>
          <cell r="E1717">
            <v>51086</v>
          </cell>
          <cell r="F1717">
            <v>26120</v>
          </cell>
          <cell r="G1717">
            <v>9249.5499999999993</v>
          </cell>
        </row>
        <row r="1718">
          <cell r="A1718" t="str">
            <v>380671-B21</v>
          </cell>
          <cell r="B1718" t="str">
            <v>FC Raid Array Controller for RA8000, ESA12000 - 2/32MB cache</v>
          </cell>
          <cell r="C1718" t="str">
            <v>STOR_PROD</v>
          </cell>
          <cell r="D1718">
            <v>9541</v>
          </cell>
          <cell r="E1718">
            <v>19220</v>
          </cell>
          <cell r="F1718">
            <v>9827</v>
          </cell>
          <cell r="G1718">
            <v>2504.7800000000002</v>
          </cell>
        </row>
        <row r="1719">
          <cell r="A1719" t="str">
            <v>380672-B21</v>
          </cell>
          <cell r="B1719" t="str">
            <v>FC Raid Array Controller for RA8000, ESA12000 - 2/128MB cache</v>
          </cell>
          <cell r="C1719" t="str">
            <v>STOR_PROD</v>
          </cell>
          <cell r="D1719">
            <v>11649</v>
          </cell>
          <cell r="E1719">
            <v>23467</v>
          </cell>
          <cell r="F1719">
            <v>11998</v>
          </cell>
          <cell r="G1719">
            <v>2853.94</v>
          </cell>
        </row>
        <row r="1720">
          <cell r="A1720" t="str">
            <v>380673-B21</v>
          </cell>
          <cell r="B1720" t="str">
            <v>Cache memory upgrade for RA8000, ESA12000 - 2/32MB</v>
          </cell>
          <cell r="C1720" t="str">
            <v>STOR_PROD</v>
          </cell>
          <cell r="D1720">
            <v>678</v>
          </cell>
          <cell r="E1720">
            <v>1366</v>
          </cell>
          <cell r="F1720">
            <v>698</v>
          </cell>
          <cell r="G1720">
            <v>160.54</v>
          </cell>
        </row>
        <row r="1721">
          <cell r="A1721" t="str">
            <v>380674-B21</v>
          </cell>
          <cell r="B1721" t="str">
            <v>Cache memory upgrade for RA8000, ESA12000 - 2/128MB</v>
          </cell>
          <cell r="C1721" t="str">
            <v>STOR_PROD</v>
          </cell>
          <cell r="D1721">
            <v>2712</v>
          </cell>
          <cell r="E1721">
            <v>5463</v>
          </cell>
          <cell r="F1721">
            <v>2793</v>
          </cell>
          <cell r="G1721">
            <v>509.64</v>
          </cell>
        </row>
        <row r="1722">
          <cell r="A1722" t="str">
            <v>386487-B21</v>
          </cell>
          <cell r="B1722" t="str">
            <v>VHCDI Cable Optical Kit</v>
          </cell>
          <cell r="C1722" t="str">
            <v>STOR_PROD</v>
          </cell>
          <cell r="D1722">
            <v>100</v>
          </cell>
          <cell r="E1722">
            <v>201</v>
          </cell>
          <cell r="F1722">
            <v>103</v>
          </cell>
          <cell r="G1722">
            <v>84.52</v>
          </cell>
        </row>
        <row r="1723">
          <cell r="A1723" t="str">
            <v>386786-B21</v>
          </cell>
          <cell r="B1723" t="str">
            <v>Smart Array Software Upgrade with 3100ES redundancy</v>
          </cell>
          <cell r="C1723" t="str">
            <v>STOR_PROD</v>
          </cell>
          <cell r="D1723">
            <v>55</v>
          </cell>
          <cell r="E1723">
            <v>111</v>
          </cell>
          <cell r="F1723">
            <v>57</v>
          </cell>
          <cell r="G1723">
            <v>12</v>
          </cell>
        </row>
        <row r="1724">
          <cell r="A1724" t="str">
            <v>387256-B31</v>
          </cell>
          <cell r="B1724" t="str">
            <v>RSO PL/U SS RCK INTL</v>
          </cell>
          <cell r="C1724" t="str">
            <v>STOR_PROD</v>
          </cell>
          <cell r="D1724">
            <v>3200</v>
          </cell>
          <cell r="E1724">
            <v>6446</v>
          </cell>
          <cell r="F1724">
            <v>3296</v>
          </cell>
          <cell r="G1724">
            <v>696.79</v>
          </cell>
        </row>
        <row r="1725">
          <cell r="A1725" t="str">
            <v>387490-B32</v>
          </cell>
          <cell r="B1725" t="str">
            <v>RSO PL/U SS TWR INTL</v>
          </cell>
          <cell r="C1725" t="str">
            <v>STOR_PROD</v>
          </cell>
          <cell r="D1725">
            <v>2900</v>
          </cell>
          <cell r="E1725">
            <v>5842</v>
          </cell>
          <cell r="F1725">
            <v>2987</v>
          </cell>
          <cell r="G1725">
            <v>710.6</v>
          </cell>
        </row>
        <row r="1726">
          <cell r="A1726" t="str">
            <v>388099-B21</v>
          </cell>
          <cell r="B1726" t="str">
            <v>Smart Array 221 Controller</v>
          </cell>
          <cell r="C1726" t="str">
            <v>STOR_PROD</v>
          </cell>
          <cell r="D1726">
            <v>735</v>
          </cell>
          <cell r="E1726">
            <v>1481</v>
          </cell>
          <cell r="F1726">
            <v>757</v>
          </cell>
          <cell r="G1726">
            <v>206.01</v>
          </cell>
        </row>
        <row r="1727">
          <cell r="A1727" t="str">
            <v>388143-B21</v>
          </cell>
          <cell r="B1727" t="str">
            <v>18.2 GB Non Pluggable Wide Ultra2 Hard Disk (1")</v>
          </cell>
          <cell r="C1727" t="str">
            <v>STOR_PROD</v>
          </cell>
          <cell r="D1727">
            <v>440</v>
          </cell>
          <cell r="E1727">
            <v>972</v>
          </cell>
          <cell r="F1727">
            <v>453</v>
          </cell>
          <cell r="G1727">
            <v>301.55</v>
          </cell>
        </row>
        <row r="1728">
          <cell r="A1728" t="str">
            <v>388144-B22</v>
          </cell>
          <cell r="B1728" t="str">
            <v>18.2 GB Pluggable Ultra2 Universal Hard Drive (1")</v>
          </cell>
          <cell r="C1728" t="str">
            <v>STOR_PROD</v>
          </cell>
          <cell r="D1728">
            <v>490</v>
          </cell>
          <cell r="E1728">
            <v>1125</v>
          </cell>
          <cell r="F1728">
            <v>505</v>
          </cell>
          <cell r="G1728">
            <v>288.66000000000003</v>
          </cell>
        </row>
        <row r="1729">
          <cell r="A1729" t="str">
            <v>388270-B21</v>
          </cell>
          <cell r="B1729" t="str">
            <v>12/24 GB 4mm DAT Tape Drive</v>
          </cell>
          <cell r="C1729" t="str">
            <v>STOR_PROD</v>
          </cell>
          <cell r="D1729">
            <v>1000</v>
          </cell>
          <cell r="E1729">
            <v>2015</v>
          </cell>
          <cell r="F1729">
            <v>1030</v>
          </cell>
          <cell r="G1729">
            <v>401.24</v>
          </cell>
        </row>
        <row r="1730">
          <cell r="A1730" t="str">
            <v>388504-B21</v>
          </cell>
          <cell r="B1730" t="str">
            <v>35/70 AIT Tape Drive internal</v>
          </cell>
          <cell r="C1730" t="str">
            <v>STOR_PROD</v>
          </cell>
          <cell r="D1730">
            <v>1877</v>
          </cell>
          <cell r="E1730">
            <v>3781</v>
          </cell>
          <cell r="F1730">
            <v>1933</v>
          </cell>
          <cell r="G1730">
            <v>698.45</v>
          </cell>
        </row>
        <row r="1731">
          <cell r="A1731" t="str">
            <v>388507-B31</v>
          </cell>
          <cell r="B1731" t="str">
            <v>35/70 AIT Tape Drive external</v>
          </cell>
          <cell r="C1731" t="str">
            <v>STOR_PROD</v>
          </cell>
          <cell r="D1731">
            <v>2077</v>
          </cell>
          <cell r="E1731">
            <v>4184</v>
          </cell>
          <cell r="F1731">
            <v>2139</v>
          </cell>
          <cell r="G1731">
            <v>941.06</v>
          </cell>
        </row>
        <row r="1732">
          <cell r="A1732" t="str">
            <v>388643-B21</v>
          </cell>
          <cell r="B1732" t="str">
            <v>High to low Voltage Transformer for R6000VA UPS</v>
          </cell>
          <cell r="C1732" t="str">
            <v>STOR_PROD</v>
          </cell>
          <cell r="D1732">
            <v>313</v>
          </cell>
          <cell r="E1732">
            <v>631</v>
          </cell>
          <cell r="F1732">
            <v>322</v>
          </cell>
          <cell r="G1732">
            <v>200</v>
          </cell>
        </row>
        <row r="1733">
          <cell r="A1733" t="str">
            <v>388931-B21</v>
          </cell>
          <cell r="B1733" t="str">
            <v>Virtual Replicator 1.1 License &amp; CD PKG</v>
          </cell>
          <cell r="C1733" t="str">
            <v>STOR_PROD</v>
          </cell>
          <cell r="D1733">
            <v>2995</v>
          </cell>
          <cell r="E1733">
            <v>6613</v>
          </cell>
          <cell r="F1733">
            <v>3085</v>
          </cell>
          <cell r="G1733">
            <v>47.54</v>
          </cell>
        </row>
        <row r="1734">
          <cell r="A1734" t="str">
            <v>388932-B21</v>
          </cell>
          <cell r="B1734" t="str">
            <v>Virtual Replicator 1.1 License</v>
          </cell>
          <cell r="C1734" t="str">
            <v>STOR_PROD</v>
          </cell>
          <cell r="D1734">
            <v>2995</v>
          </cell>
          <cell r="E1734">
            <v>6613</v>
          </cell>
          <cell r="F1734">
            <v>3085</v>
          </cell>
          <cell r="G1734">
            <v>477</v>
          </cell>
        </row>
        <row r="1735">
          <cell r="A1735" t="str">
            <v>388934-001</v>
          </cell>
          <cell r="B1735" t="str">
            <v>Compaq Batch Scheduler License &amp; CD PKG</v>
          </cell>
          <cell r="C1735" t="str">
            <v>STOR_PROD</v>
          </cell>
          <cell r="D1735">
            <v>1110</v>
          </cell>
          <cell r="E1735">
            <v>2236</v>
          </cell>
          <cell r="F1735">
            <v>1143</v>
          </cell>
          <cell r="G1735" t="e">
            <v>#N/A</v>
          </cell>
        </row>
        <row r="1736">
          <cell r="A1736" t="str">
            <v>388935-001</v>
          </cell>
          <cell r="B1736" t="str">
            <v>Compaq Batch Scheduler 1 License</v>
          </cell>
          <cell r="C1736" t="str">
            <v>STOR_PROD</v>
          </cell>
          <cell r="D1736">
            <v>555</v>
          </cell>
          <cell r="E1736">
            <v>1118</v>
          </cell>
          <cell r="F1736">
            <v>572</v>
          </cell>
          <cell r="G1736">
            <v>477</v>
          </cell>
        </row>
        <row r="1737">
          <cell r="A1737" t="str">
            <v>388936-001</v>
          </cell>
          <cell r="B1737" t="str">
            <v>Compaq Batch Scheduler 25 Licenses</v>
          </cell>
          <cell r="C1737" t="str">
            <v>STOR_PROD</v>
          </cell>
          <cell r="D1737">
            <v>13845</v>
          </cell>
          <cell r="E1737">
            <v>27891</v>
          </cell>
          <cell r="F1737">
            <v>14260</v>
          </cell>
          <cell r="G1737" t="e">
            <v>#N/A</v>
          </cell>
        </row>
        <row r="1738">
          <cell r="A1738" t="str">
            <v>388937-001</v>
          </cell>
          <cell r="B1738" t="str">
            <v>Compaq Batch Scheduler 100 Licenses</v>
          </cell>
          <cell r="C1738" t="str">
            <v>STOR_PROD</v>
          </cell>
          <cell r="D1738">
            <v>55370</v>
          </cell>
          <cell r="E1738">
            <v>111543</v>
          </cell>
          <cell r="F1738">
            <v>57031</v>
          </cell>
          <cell r="G1738" t="e">
            <v>#N/A</v>
          </cell>
        </row>
        <row r="1739">
          <cell r="A1739" t="str">
            <v>388938-001</v>
          </cell>
          <cell r="B1739" t="str">
            <v>Compaq Batch Scheduler Upgrade License &amp; CD PKG</v>
          </cell>
          <cell r="C1739" t="str">
            <v>STOR_PROD</v>
          </cell>
          <cell r="D1739">
            <v>555</v>
          </cell>
          <cell r="E1739">
            <v>1118</v>
          </cell>
          <cell r="F1739">
            <v>572</v>
          </cell>
          <cell r="G1739" t="e">
            <v>#N/A</v>
          </cell>
        </row>
        <row r="1740">
          <cell r="A1740" t="str">
            <v>388939-001</v>
          </cell>
          <cell r="B1740" t="str">
            <v>Compaq Batch Scheduler 1 Upgrade License</v>
          </cell>
          <cell r="C1740" t="str">
            <v>STOR_PROD</v>
          </cell>
          <cell r="D1740">
            <v>280</v>
          </cell>
          <cell r="E1740">
            <v>564</v>
          </cell>
          <cell r="F1740">
            <v>288</v>
          </cell>
          <cell r="G1740" t="e">
            <v>#N/A</v>
          </cell>
        </row>
        <row r="1741">
          <cell r="A1741" t="str">
            <v>388940-001</v>
          </cell>
          <cell r="B1741" t="str">
            <v>Compaq Batch Scheduler 25 Upgrade Licenses</v>
          </cell>
          <cell r="C1741" t="str">
            <v>STOR_PROD</v>
          </cell>
          <cell r="D1741">
            <v>6915</v>
          </cell>
          <cell r="E1741">
            <v>13930</v>
          </cell>
          <cell r="F1741">
            <v>7122</v>
          </cell>
          <cell r="G1741" t="e">
            <v>#N/A</v>
          </cell>
        </row>
        <row r="1742">
          <cell r="A1742" t="str">
            <v>388941-001</v>
          </cell>
          <cell r="B1742" t="str">
            <v>Compaq Batch Scheduler 100 Upgrade Licenses</v>
          </cell>
          <cell r="C1742" t="str">
            <v>STOR_PROD</v>
          </cell>
          <cell r="D1742">
            <v>27650</v>
          </cell>
          <cell r="E1742">
            <v>55701</v>
          </cell>
          <cell r="F1742">
            <v>28480</v>
          </cell>
          <cell r="G1742" t="e">
            <v>#N/A</v>
          </cell>
        </row>
        <row r="1743">
          <cell r="A1743" t="str">
            <v>400336-B31</v>
          </cell>
          <cell r="B1743" t="str">
            <v>Compaq Server Console Switch, 1x4-Port KVM</v>
          </cell>
          <cell r="C1743" t="str">
            <v>STOR_PROD</v>
          </cell>
          <cell r="D1743">
            <v>893</v>
          </cell>
          <cell r="E1743">
            <v>1799</v>
          </cell>
          <cell r="F1743">
            <v>920</v>
          </cell>
          <cell r="G1743">
            <v>506</v>
          </cell>
        </row>
        <row r="1744">
          <cell r="A1744" t="str">
            <v>400337-B31</v>
          </cell>
          <cell r="B1744" t="str">
            <v>Compaq Server Console Switch, 1x8-Port KVM</v>
          </cell>
          <cell r="C1744" t="str">
            <v>STOR_PROD</v>
          </cell>
          <cell r="D1744">
            <v>1071</v>
          </cell>
          <cell r="E1744">
            <v>2158</v>
          </cell>
          <cell r="F1744">
            <v>1103</v>
          </cell>
          <cell r="G1744">
            <v>569</v>
          </cell>
        </row>
        <row r="1745">
          <cell r="A1745" t="str">
            <v>400338-B31</v>
          </cell>
          <cell r="B1745" t="str">
            <v>Compaq Server Console Switch, 2x8-Port KVM</v>
          </cell>
          <cell r="C1745" t="str">
            <v>STOR_PROD</v>
          </cell>
          <cell r="D1745">
            <v>1344</v>
          </cell>
          <cell r="E1745">
            <v>2707</v>
          </cell>
          <cell r="F1745">
            <v>1384</v>
          </cell>
          <cell r="G1745">
            <v>669</v>
          </cell>
        </row>
        <row r="1746">
          <cell r="A1746" t="str">
            <v>400542-B21</v>
          </cell>
          <cell r="B1746" t="str">
            <v>Compaq Server Console Switch, 2x8-Port KVM  (DC)</v>
          </cell>
          <cell r="C1746" t="str">
            <v>STOR_PROD</v>
          </cell>
          <cell r="D1746">
            <v>1575</v>
          </cell>
          <cell r="E1746">
            <v>3173</v>
          </cell>
          <cell r="F1746">
            <v>1622</v>
          </cell>
          <cell r="G1746">
            <v>669</v>
          </cell>
        </row>
        <row r="1747">
          <cell r="A1747" t="str">
            <v>400552-B21</v>
          </cell>
          <cell r="B1747" t="str">
            <v>RA8Ultra, Blue tower, 2 Cont each w 64MB cache, 5 P/S, dual fans, 2 batteries &amp; 5mtr optical cable</v>
          </cell>
          <cell r="C1747" t="str">
            <v>STOR_PROD</v>
          </cell>
          <cell r="D1747">
            <v>25359</v>
          </cell>
          <cell r="E1747">
            <v>51086</v>
          </cell>
          <cell r="F1747">
            <v>26120</v>
          </cell>
          <cell r="G1747">
            <v>8053.77</v>
          </cell>
        </row>
        <row r="1748">
          <cell r="A1748" t="str">
            <v>400552-B22</v>
          </cell>
          <cell r="B1748" t="str">
            <v>R8AUltra, Opal tower, 2 Cont each w 64MB cache, 5 P/S, dual fans, 2 batteries &amp; 5mtr optical cable</v>
          </cell>
          <cell r="C1748" t="str">
            <v>STOR_PROD</v>
          </cell>
          <cell r="D1748">
            <v>25359</v>
          </cell>
          <cell r="E1748">
            <v>51086</v>
          </cell>
          <cell r="F1748">
            <v>26120</v>
          </cell>
          <cell r="G1748">
            <v>8123.02</v>
          </cell>
        </row>
        <row r="1749">
          <cell r="A1749" t="str">
            <v>400553-B21</v>
          </cell>
          <cell r="B1749" t="str">
            <v>RA8Ultra, Blue tower, 1 Cont w 64MB cache, 5 P/S, dual fans, 1 battery &amp; 5mtr optical cable</v>
          </cell>
          <cell r="C1749" t="str">
            <v>STOR_PROD</v>
          </cell>
          <cell r="D1749">
            <v>15656</v>
          </cell>
          <cell r="E1749">
            <v>31539</v>
          </cell>
          <cell r="F1749">
            <v>16126</v>
          </cell>
          <cell r="G1749">
            <v>6560.05</v>
          </cell>
        </row>
        <row r="1750">
          <cell r="A1750" t="str">
            <v>400553-B22</v>
          </cell>
          <cell r="B1750" t="str">
            <v>RA8Ultra, Opal tower, 1 Cont w 64MB cache, 5 P/S, dual fans, 1 battery &amp; 5mtr optical cable</v>
          </cell>
          <cell r="C1750" t="str">
            <v>STOR_PROD</v>
          </cell>
          <cell r="D1750">
            <v>15656</v>
          </cell>
          <cell r="E1750">
            <v>31539</v>
          </cell>
          <cell r="F1750">
            <v>16126</v>
          </cell>
          <cell r="G1750">
            <v>6629.3</v>
          </cell>
        </row>
        <row r="1751">
          <cell r="A1751" t="str">
            <v>400554-B21</v>
          </cell>
          <cell r="B1751" t="str">
            <v>RA8Ultra, Rackmt, 1 cont w 64MB cache, 5 P/S, dual fans, 1 battery &amp; 5mtr optical cable, inc 2U shel</v>
          </cell>
          <cell r="C1751" t="str">
            <v>STOR_PROD</v>
          </cell>
          <cell r="D1751">
            <v>15719</v>
          </cell>
          <cell r="E1751">
            <v>31666</v>
          </cell>
          <cell r="F1751">
            <v>16191</v>
          </cell>
          <cell r="G1751">
            <v>6469.85</v>
          </cell>
        </row>
        <row r="1752">
          <cell r="A1752" t="str">
            <v>400556-B21</v>
          </cell>
          <cell r="B1752" t="str">
            <v>ESA12Ultra, 41U Blue Cab w 2 encl, 4 cont each w 256MB cache, 5 P/S, 2 x dual fans, 4 batteries &amp; 2U</v>
          </cell>
          <cell r="C1752" t="str">
            <v>STOR_PROD</v>
          </cell>
          <cell r="D1752">
            <v>62590</v>
          </cell>
          <cell r="E1752">
            <v>126088</v>
          </cell>
          <cell r="F1752">
            <v>64468</v>
          </cell>
          <cell r="G1752">
            <v>16562.990000000002</v>
          </cell>
        </row>
        <row r="1753">
          <cell r="A1753" t="str">
            <v>400556-B22</v>
          </cell>
          <cell r="B1753" t="str">
            <v>ESA12Ultra, 41U Opal Cab w 2 encl, 4 cont each w 256MB cache, 5 P/S, 2 x dual fans, 4 batteries &amp; 2U</v>
          </cell>
          <cell r="C1753" t="str">
            <v>STOR_PROD</v>
          </cell>
          <cell r="D1753">
            <v>62590</v>
          </cell>
          <cell r="E1753">
            <v>126088</v>
          </cell>
          <cell r="F1753">
            <v>64468</v>
          </cell>
          <cell r="G1753">
            <v>17562.91</v>
          </cell>
        </row>
        <row r="1754">
          <cell r="A1754" t="str">
            <v>400558-B21</v>
          </cell>
          <cell r="B1754" t="str">
            <v>ESA12Ultra, 41U Blue Cab w 2 encl, 2 cont each w 256MB cache, 5 P/S, 2 x dual fans, 2 batteries &amp; 2U</v>
          </cell>
          <cell r="C1754" t="str">
            <v>STOR_PROD</v>
          </cell>
          <cell r="D1754">
            <v>38861</v>
          </cell>
          <cell r="E1754">
            <v>78286</v>
          </cell>
          <cell r="F1754">
            <v>40027</v>
          </cell>
          <cell r="G1754">
            <v>13591.01</v>
          </cell>
        </row>
        <row r="1755">
          <cell r="A1755" t="str">
            <v>400558-B22</v>
          </cell>
          <cell r="B1755" t="str">
            <v>ESA12Ultra, 41U Opal Cab w 2 encl, 2 cont each w 256MB cache, 5 P/S, 2 x dual fans, 2 batteries &amp; 2U</v>
          </cell>
          <cell r="C1755" t="str">
            <v>STOR_PROD</v>
          </cell>
          <cell r="D1755">
            <v>38861</v>
          </cell>
          <cell r="E1755">
            <v>78286</v>
          </cell>
          <cell r="F1755">
            <v>40027</v>
          </cell>
          <cell r="G1755">
            <v>13920.35</v>
          </cell>
        </row>
        <row r="1756">
          <cell r="A1756" t="str">
            <v>400560-B21</v>
          </cell>
          <cell r="B1756" t="str">
            <v>ESA12Ultra, 41U Blue Cab w 1 encl, 2 cont each w 256MB cache, 5 P/S, 2 x dual fans, 2 batteries &amp; 2U</v>
          </cell>
          <cell r="C1756" t="str">
            <v>STOR_PROD</v>
          </cell>
          <cell r="D1756">
            <v>33191</v>
          </cell>
          <cell r="E1756">
            <v>66863</v>
          </cell>
          <cell r="F1756">
            <v>34187</v>
          </cell>
          <cell r="G1756">
            <v>10099.59</v>
          </cell>
        </row>
        <row r="1757">
          <cell r="A1757" t="str">
            <v>400560-B22</v>
          </cell>
          <cell r="B1757" t="str">
            <v>ESA12Ultra, 41U Opal Cab w 1 encl, 2 cont each w 256MB cache, 5 P/S, 2 x dual fans, 2 batteries &amp; 2U</v>
          </cell>
          <cell r="C1757" t="str">
            <v>STOR_PROD</v>
          </cell>
          <cell r="D1757">
            <v>33191</v>
          </cell>
          <cell r="E1757">
            <v>66863</v>
          </cell>
          <cell r="F1757">
            <v>34187</v>
          </cell>
          <cell r="G1757">
            <v>10429.59</v>
          </cell>
        </row>
        <row r="1758">
          <cell r="A1758" t="str">
            <v>400561-B21</v>
          </cell>
          <cell r="B1758" t="str">
            <v>Ultra Network opt. 3 port Hub</v>
          </cell>
          <cell r="C1758" t="str">
            <v>STOR_PROD</v>
          </cell>
          <cell r="D1758">
            <v>844</v>
          </cell>
          <cell r="E1758">
            <v>1700</v>
          </cell>
          <cell r="F1758">
            <v>869</v>
          </cell>
          <cell r="G1758">
            <v>344.88</v>
          </cell>
        </row>
        <row r="1759">
          <cell r="A1759" t="str">
            <v>400562-B21</v>
          </cell>
          <cell r="B1759" t="str">
            <v>Ultra Network opt. 5 port Hub</v>
          </cell>
          <cell r="C1759" t="str">
            <v>STOR_PROD</v>
          </cell>
          <cell r="D1759">
            <v>1409</v>
          </cell>
          <cell r="E1759">
            <v>2838</v>
          </cell>
          <cell r="F1759">
            <v>1451</v>
          </cell>
          <cell r="G1759">
            <v>720.82</v>
          </cell>
        </row>
        <row r="1760">
          <cell r="A1760" t="str">
            <v>400562-B21</v>
          </cell>
          <cell r="B1760" t="str">
            <v>Ultra Network opt. 5 port Hub</v>
          </cell>
          <cell r="C1760" t="str">
            <v>STOR_PROD</v>
          </cell>
          <cell r="D1760">
            <v>1409</v>
          </cell>
          <cell r="E1760">
            <v>2838</v>
          </cell>
          <cell r="F1760">
            <v>1451</v>
          </cell>
          <cell r="G1760">
            <v>720.82</v>
          </cell>
        </row>
        <row r="1761">
          <cell r="A1761" t="str">
            <v>400564-B21</v>
          </cell>
          <cell r="B1761" t="str">
            <v>Ultra Opt, 1 cont w 2 x 32MB cache</v>
          </cell>
          <cell r="C1761" t="str">
            <v>STOR_PROD</v>
          </cell>
          <cell r="D1761">
            <v>9498</v>
          </cell>
          <cell r="E1761">
            <v>19134</v>
          </cell>
          <cell r="F1761">
            <v>9783</v>
          </cell>
          <cell r="G1761">
            <v>1847.76</v>
          </cell>
        </row>
        <row r="1762">
          <cell r="A1762" t="str">
            <v>400565-B21</v>
          </cell>
          <cell r="B1762" t="str">
            <v>Ultra Opt, 1 cont w 2 x 128MB cache</v>
          </cell>
          <cell r="C1762" t="str">
            <v>STOR_PROD</v>
          </cell>
          <cell r="D1762">
            <v>11532</v>
          </cell>
          <cell r="E1762">
            <v>23231</v>
          </cell>
          <cell r="F1762">
            <v>11878</v>
          </cell>
          <cell r="G1762">
            <v>2196.96</v>
          </cell>
        </row>
        <row r="1763">
          <cell r="A1763" t="str">
            <v>400566-001</v>
          </cell>
          <cell r="B1763" t="str">
            <v>Ultra opt, ACS Controller software (1 w each Controller)</v>
          </cell>
          <cell r="C1763" t="str">
            <v>STOR_PROD</v>
          </cell>
          <cell r="D1763">
            <v>2825</v>
          </cell>
          <cell r="E1763">
            <v>5691</v>
          </cell>
          <cell r="F1763">
            <v>2910</v>
          </cell>
          <cell r="G1763">
            <v>55.94</v>
          </cell>
        </row>
        <row r="1764">
          <cell r="A1764" t="str">
            <v>400569-001</v>
          </cell>
          <cell r="B1764" t="str">
            <v>Ultra opt, OS software, DUNI</v>
          </cell>
          <cell r="C1764" t="str">
            <v>STOR_PROD</v>
          </cell>
          <cell r="D1764">
            <v>530</v>
          </cell>
          <cell r="E1764">
            <v>1068</v>
          </cell>
          <cell r="F1764">
            <v>546</v>
          </cell>
          <cell r="G1764">
            <v>69.62</v>
          </cell>
        </row>
        <row r="1765">
          <cell r="A1765" t="str">
            <v>400571-001</v>
          </cell>
          <cell r="B1765" t="str">
            <v>Ultra opt, OS software, OVMS</v>
          </cell>
          <cell r="C1765" t="str">
            <v>STOR_PROD</v>
          </cell>
          <cell r="D1765">
            <v>530</v>
          </cell>
          <cell r="E1765">
            <v>1068</v>
          </cell>
          <cell r="F1765">
            <v>546</v>
          </cell>
          <cell r="G1765">
            <v>81.92</v>
          </cell>
        </row>
        <row r="1766">
          <cell r="A1766" t="str">
            <v>400573-001</v>
          </cell>
          <cell r="B1766" t="str">
            <v>Ultra opt, OS software, IBM, AIX</v>
          </cell>
          <cell r="C1766" t="str">
            <v>STOR_PROD</v>
          </cell>
          <cell r="D1766">
            <v>530</v>
          </cell>
          <cell r="E1766">
            <v>1068</v>
          </cell>
          <cell r="F1766">
            <v>546</v>
          </cell>
          <cell r="G1766">
            <v>79</v>
          </cell>
        </row>
        <row r="1767">
          <cell r="A1767" t="str">
            <v>400576-001</v>
          </cell>
          <cell r="B1767" t="str">
            <v>Ultra opt, SCSI PCI host adapter</v>
          </cell>
          <cell r="C1767" t="str">
            <v>STOR_PROD</v>
          </cell>
          <cell r="D1767">
            <v>423</v>
          </cell>
          <cell r="E1767">
            <v>852</v>
          </cell>
          <cell r="F1767">
            <v>436</v>
          </cell>
          <cell r="G1767">
            <v>239.99</v>
          </cell>
        </row>
        <row r="1768">
          <cell r="A1768" t="str">
            <v>400577-001</v>
          </cell>
          <cell r="B1768" t="str">
            <v>Ultra opt, SCSI PCI host adapter</v>
          </cell>
          <cell r="C1768" t="str">
            <v>STOR_PROD</v>
          </cell>
          <cell r="D1768">
            <v>583</v>
          </cell>
          <cell r="E1768">
            <v>1174</v>
          </cell>
          <cell r="F1768">
            <v>600</v>
          </cell>
          <cell r="G1768">
            <v>215.35</v>
          </cell>
        </row>
        <row r="1769">
          <cell r="A1769" t="str">
            <v>400578-001</v>
          </cell>
          <cell r="B1769" t="str">
            <v>Ultra opt, HP SCSI host adapter</v>
          </cell>
          <cell r="C1769" t="str">
            <v>STOR_PROD</v>
          </cell>
          <cell r="D1769">
            <v>1482</v>
          </cell>
          <cell r="E1769">
            <v>2985</v>
          </cell>
          <cell r="F1769">
            <v>1526</v>
          </cell>
          <cell r="G1769">
            <v>1127</v>
          </cell>
        </row>
        <row r="1770">
          <cell r="A1770" t="str">
            <v>400700-B21</v>
          </cell>
          <cell r="B1770" t="str">
            <v>RA8Ultra, Rackmt, 2 cont each w 64MB cache, 5 P/S, dual fans, 2 batteries &amp; 5mtr optical cable, inc</v>
          </cell>
          <cell r="C1770" t="str">
            <v>STOR_PROD</v>
          </cell>
          <cell r="D1770">
            <v>25218</v>
          </cell>
          <cell r="E1770">
            <v>50802</v>
          </cell>
          <cell r="F1770">
            <v>25975</v>
          </cell>
          <cell r="G1770">
            <v>7957.51</v>
          </cell>
        </row>
        <row r="1771">
          <cell r="A1771" t="str">
            <v>400739-B21</v>
          </cell>
          <cell r="B1771" t="str">
            <v>18.2GB Plugable Wide Ultra SCSI Drive</v>
          </cell>
          <cell r="C1771" t="str">
            <v>STOR_PROD</v>
          </cell>
          <cell r="D1771">
            <v>560</v>
          </cell>
          <cell r="E1771">
            <v>1236</v>
          </cell>
          <cell r="F1771">
            <v>577</v>
          </cell>
          <cell r="G1771">
            <v>320.55</v>
          </cell>
        </row>
        <row r="1772">
          <cell r="A1772" t="str">
            <v>400740-B21</v>
          </cell>
          <cell r="B1772" t="str">
            <v>36.4GB Pluggable Wide Ultra SCSI Drive (1.6")</v>
          </cell>
          <cell r="C1772" t="str">
            <v>STOR_PROD</v>
          </cell>
          <cell r="D1772">
            <v>1219</v>
          </cell>
          <cell r="E1772">
            <v>2456</v>
          </cell>
          <cell r="F1772">
            <v>1256</v>
          </cell>
          <cell r="G1772">
            <v>560.35</v>
          </cell>
        </row>
        <row r="1773">
          <cell r="A1773" t="str">
            <v>400982-002</v>
          </cell>
          <cell r="B1773" t="str">
            <v>Ultra opt, 2.0 mtr shielded SCSI cable</v>
          </cell>
          <cell r="C1773" t="str">
            <v>STOR_PROD</v>
          </cell>
          <cell r="D1773">
            <v>99</v>
          </cell>
          <cell r="E1773">
            <v>199</v>
          </cell>
          <cell r="F1773">
            <v>102</v>
          </cell>
          <cell r="G1773">
            <v>38.53</v>
          </cell>
        </row>
        <row r="1774">
          <cell r="A1774" t="str">
            <v>400983-005</v>
          </cell>
          <cell r="B1774" t="str">
            <v>Ultra opt, 5.0 mtr shielded SCSI cable</v>
          </cell>
          <cell r="C1774" t="str">
            <v>STOR_PROD</v>
          </cell>
          <cell r="D1774">
            <v>124</v>
          </cell>
          <cell r="E1774">
            <v>250</v>
          </cell>
          <cell r="F1774">
            <v>128</v>
          </cell>
          <cell r="G1774">
            <v>45.43</v>
          </cell>
        </row>
        <row r="1775">
          <cell r="A1775" t="str">
            <v>400984-001</v>
          </cell>
          <cell r="B1775" t="str">
            <v>Ultra opt, 0.5 mtr shielded SCSI cable</v>
          </cell>
          <cell r="C1775" t="str">
            <v>STOR_PROD</v>
          </cell>
          <cell r="D1775">
            <v>99</v>
          </cell>
          <cell r="E1775">
            <v>199</v>
          </cell>
          <cell r="F1775">
            <v>102</v>
          </cell>
          <cell r="G1775">
            <v>35.24</v>
          </cell>
        </row>
        <row r="1776">
          <cell r="A1776" t="str">
            <v>400985-010</v>
          </cell>
          <cell r="B1776" t="str">
            <v>Ultra opt, 10.0 mtr shielded SCSI cable</v>
          </cell>
          <cell r="C1776" t="str">
            <v>STOR_PROD</v>
          </cell>
          <cell r="D1776">
            <v>177</v>
          </cell>
          <cell r="E1776">
            <v>357</v>
          </cell>
          <cell r="F1776">
            <v>182</v>
          </cell>
          <cell r="G1776">
            <v>55.82</v>
          </cell>
        </row>
        <row r="1777">
          <cell r="A1777" t="str">
            <v>400986-015</v>
          </cell>
          <cell r="B1777" t="str">
            <v>Ultra opt, 15.0 mtr shielded SCSI cable</v>
          </cell>
          <cell r="C1777" t="str">
            <v>STOR_PROD</v>
          </cell>
          <cell r="D1777">
            <v>208</v>
          </cell>
          <cell r="E1777">
            <v>419</v>
          </cell>
          <cell r="F1777">
            <v>214</v>
          </cell>
          <cell r="G1777">
            <v>70</v>
          </cell>
        </row>
        <row r="1778">
          <cell r="A1778" t="str">
            <v>400987-020</v>
          </cell>
          <cell r="B1778" t="str">
            <v>Ultra opt, 20.0 mtr shielded SCSI cable</v>
          </cell>
          <cell r="C1778" t="str">
            <v>STOR_PROD</v>
          </cell>
          <cell r="D1778">
            <v>237</v>
          </cell>
          <cell r="E1778">
            <v>477</v>
          </cell>
          <cell r="F1778">
            <v>244</v>
          </cell>
          <cell r="G1778">
            <v>78.14</v>
          </cell>
        </row>
        <row r="1779">
          <cell r="A1779" t="str">
            <v>400988-001</v>
          </cell>
          <cell r="B1779" t="str">
            <v>Ultra opt, 0.2 mtr (High density connector 68-M) SCSI to utlraSCSI cable</v>
          </cell>
          <cell r="C1779" t="str">
            <v>STOR_PROD</v>
          </cell>
          <cell r="D1779">
            <v>67</v>
          </cell>
          <cell r="E1779">
            <v>135</v>
          </cell>
          <cell r="F1779">
            <v>69</v>
          </cell>
          <cell r="G1779">
            <v>31.1</v>
          </cell>
        </row>
        <row r="1780">
          <cell r="A1780" t="str">
            <v>402371-B21</v>
          </cell>
          <cell r="B1780" t="str">
            <v>AIT 35GB Tape Media with MIC (5 Pack)</v>
          </cell>
          <cell r="C1780" t="str">
            <v>STOR_PROD</v>
          </cell>
          <cell r="D1780">
            <v>362</v>
          </cell>
          <cell r="E1780">
            <v>729</v>
          </cell>
          <cell r="F1780">
            <v>373</v>
          </cell>
          <cell r="G1780">
            <v>218.36</v>
          </cell>
        </row>
        <row r="1781">
          <cell r="A1781" t="str">
            <v>402374-B21</v>
          </cell>
          <cell r="B1781" t="str">
            <v>AIT Cleaning Cartridge</v>
          </cell>
          <cell r="C1781" t="str">
            <v>STOR_PROD</v>
          </cell>
          <cell r="D1781">
            <v>30</v>
          </cell>
          <cell r="E1781">
            <v>60</v>
          </cell>
          <cell r="F1781">
            <v>31</v>
          </cell>
          <cell r="G1781">
            <v>18.440000000000001</v>
          </cell>
        </row>
        <row r="1782">
          <cell r="A1782" t="str">
            <v>101479-B21</v>
          </cell>
          <cell r="B1782" t="str">
            <v>Matrox Productiva G100 PCI Multi monitor</v>
          </cell>
          <cell r="C1782" t="str">
            <v>WKST_OPTS</v>
          </cell>
          <cell r="D1782">
            <v>580</v>
          </cell>
          <cell r="E1782">
            <v>1168</v>
          </cell>
          <cell r="F1782">
            <v>597</v>
          </cell>
          <cell r="G1782">
            <v>367.02</v>
          </cell>
        </row>
        <row r="1783">
          <cell r="A1783" t="str">
            <v>101910-B21</v>
          </cell>
          <cell r="B1783" t="str">
            <v>Pentium III 500/512K Processor Upgrade</v>
          </cell>
          <cell r="C1783" t="str">
            <v>WKST_OPTS</v>
          </cell>
          <cell r="D1783">
            <v>618</v>
          </cell>
          <cell r="E1783">
            <v>1365</v>
          </cell>
          <cell r="F1783">
            <v>637</v>
          </cell>
          <cell r="G1783">
            <v>192.84</v>
          </cell>
        </row>
        <row r="1784">
          <cell r="A1784" t="str">
            <v>102196-B21</v>
          </cell>
          <cell r="B1784" t="str">
            <v>Symbios Single Channel Wide-Ultra2 SCSI Controller</v>
          </cell>
          <cell r="C1784" t="str">
            <v>WKST_OPTS</v>
          </cell>
          <cell r="D1784">
            <v>200</v>
          </cell>
          <cell r="E1784">
            <v>403</v>
          </cell>
          <cell r="F1784">
            <v>206</v>
          </cell>
          <cell r="G1784">
            <v>93.21</v>
          </cell>
        </row>
        <row r="1785">
          <cell r="A1785" t="str">
            <v>102320-B21</v>
          </cell>
          <cell r="B1785" t="str">
            <v>Pentium III Xeon 500/512k Processor Upgrade</v>
          </cell>
          <cell r="C1785" t="str">
            <v>WKST_OPTS</v>
          </cell>
          <cell r="D1785">
            <v>1400</v>
          </cell>
          <cell r="E1785">
            <v>3090</v>
          </cell>
          <cell r="F1785">
            <v>1442</v>
          </cell>
          <cell r="G1785">
            <v>914.58</v>
          </cell>
        </row>
        <row r="1786">
          <cell r="A1786" t="str">
            <v>102321-B21</v>
          </cell>
          <cell r="B1786" t="str">
            <v>Pentium III Xeon 500/1MB Processor Upgrade</v>
          </cell>
          <cell r="C1786" t="str">
            <v>WKST_OPTS</v>
          </cell>
          <cell r="D1786">
            <v>3200</v>
          </cell>
          <cell r="E1786">
            <v>7051</v>
          </cell>
          <cell r="F1786">
            <v>3296</v>
          </cell>
          <cell r="G1786">
            <v>1894.57</v>
          </cell>
        </row>
        <row r="1787">
          <cell r="A1787" t="str">
            <v>102454-B21</v>
          </cell>
          <cell r="B1787" t="str">
            <v>Powerstorm 300 PCI</v>
          </cell>
          <cell r="C1787" t="str">
            <v>WKST_OPTS</v>
          </cell>
          <cell r="D1787">
            <v>1814</v>
          </cell>
          <cell r="E1787">
            <v>3654</v>
          </cell>
          <cell r="F1787">
            <v>1868</v>
          </cell>
          <cell r="G1787">
            <v>1677</v>
          </cell>
        </row>
        <row r="1788">
          <cell r="A1788" t="str">
            <v>102455-B21</v>
          </cell>
          <cell r="B1788" t="str">
            <v>Powerstorm 350 PCI Graphics</v>
          </cell>
          <cell r="C1788" t="str">
            <v>WKST_OPTS</v>
          </cell>
          <cell r="D1788">
            <v>2652</v>
          </cell>
          <cell r="E1788">
            <v>5342</v>
          </cell>
          <cell r="F1788">
            <v>2732</v>
          </cell>
          <cell r="G1788" t="str">
            <v>N/A</v>
          </cell>
        </row>
        <row r="1789">
          <cell r="A1789" t="str">
            <v>103382-B21</v>
          </cell>
          <cell r="B1789" t="str">
            <v>Elsa Synergy II AGP ALL</v>
          </cell>
          <cell r="C1789" t="str">
            <v>WKST_OPTS</v>
          </cell>
          <cell r="D1789">
            <v>180</v>
          </cell>
          <cell r="E1789">
            <v>379</v>
          </cell>
          <cell r="F1789">
            <v>185</v>
          </cell>
          <cell r="G1789">
            <v>133</v>
          </cell>
        </row>
        <row r="1790">
          <cell r="A1790" t="str">
            <v>103455-B21</v>
          </cell>
          <cell r="B1790" t="str">
            <v>Powerstorm 4D51T Graphics</v>
          </cell>
          <cell r="C1790" t="str">
            <v>WKST_OPTS</v>
          </cell>
          <cell r="D1790">
            <v>1336</v>
          </cell>
          <cell r="E1790">
            <v>2691</v>
          </cell>
          <cell r="F1790">
            <v>1376</v>
          </cell>
          <cell r="G1790">
            <v>616</v>
          </cell>
        </row>
        <row r="1791">
          <cell r="A1791" t="str">
            <v>122714-B21</v>
          </cell>
          <cell r="B1791" t="str">
            <v>Pentium III XEON 550/512k Processor Upgrade</v>
          </cell>
          <cell r="C1791" t="str">
            <v>WKST_OPTS</v>
          </cell>
          <cell r="D1791">
            <v>1410</v>
          </cell>
          <cell r="E1791">
            <v>3114</v>
          </cell>
          <cell r="F1791">
            <v>1452</v>
          </cell>
          <cell r="G1791">
            <v>915</v>
          </cell>
        </row>
        <row r="1792">
          <cell r="A1792" t="str">
            <v>122715-B21</v>
          </cell>
          <cell r="B1792" t="str">
            <v>Pentium III XEON 550/1MB Workstation Processor Upgrade</v>
          </cell>
          <cell r="C1792" t="str">
            <v>WKST_OPTS</v>
          </cell>
          <cell r="D1792">
            <v>3200</v>
          </cell>
          <cell r="E1792">
            <v>6446</v>
          </cell>
          <cell r="F1792">
            <v>3296</v>
          </cell>
          <cell r="G1792">
            <v>1895.28</v>
          </cell>
        </row>
        <row r="1793">
          <cell r="A1793" t="str">
            <v>136266-B21</v>
          </cell>
          <cell r="B1793" t="str">
            <v>PIII 550/512K WS Proc ALL</v>
          </cell>
          <cell r="C1793" t="str">
            <v>WKST_OPTS</v>
          </cell>
          <cell r="D1793">
            <v>650</v>
          </cell>
          <cell r="E1793">
            <v>1436</v>
          </cell>
          <cell r="F1793">
            <v>670</v>
          </cell>
          <cell r="G1793">
            <v>192.76</v>
          </cell>
        </row>
        <row r="1794">
          <cell r="A1794" t="str">
            <v>136397-B21</v>
          </cell>
          <cell r="B1794" t="str">
            <v>3DLab Oxygen GVX1 PCI ALL</v>
          </cell>
          <cell r="C1794" t="str">
            <v>WKST_OPTS</v>
          </cell>
          <cell r="D1794">
            <v>999</v>
          </cell>
          <cell r="E1794">
            <v>2159</v>
          </cell>
          <cell r="F1794">
            <v>1070</v>
          </cell>
          <cell r="G1794">
            <v>595.51</v>
          </cell>
        </row>
        <row r="1795">
          <cell r="A1795" t="str">
            <v>136398-B21</v>
          </cell>
          <cell r="B1795" t="str">
            <v>3DLab Oxygen GVX1 AGP ALL</v>
          </cell>
          <cell r="C1795" t="str">
            <v>WKST_OPTS</v>
          </cell>
          <cell r="D1795">
            <v>599</v>
          </cell>
          <cell r="E1795">
            <v>1322</v>
          </cell>
          <cell r="F1795">
            <v>617</v>
          </cell>
          <cell r="G1795">
            <v>404.77</v>
          </cell>
        </row>
        <row r="1796">
          <cell r="A1796" t="str">
            <v>136418-B21</v>
          </cell>
          <cell r="B1796" t="str">
            <v>Intense3D Wildcat4110 ALL</v>
          </cell>
          <cell r="C1796" t="str">
            <v>WKST_OPTS</v>
          </cell>
          <cell r="D1796">
            <v>2500</v>
          </cell>
          <cell r="E1796">
            <v>5267</v>
          </cell>
          <cell r="F1796">
            <v>2575</v>
          </cell>
          <cell r="G1796">
            <v>1746.17</v>
          </cell>
        </row>
        <row r="1797">
          <cell r="A1797" t="str">
            <v>144387-B21</v>
          </cell>
          <cell r="B1797" t="str">
            <v>Dual Channel Ultra3 SCSI Adapter ALL</v>
          </cell>
          <cell r="C1797" t="str">
            <v>WKST_OPTS</v>
          </cell>
          <cell r="D1797">
            <v>419</v>
          </cell>
          <cell r="E1797">
            <v>844</v>
          </cell>
          <cell r="F1797">
            <v>432</v>
          </cell>
          <cell r="G1797">
            <v>195.28</v>
          </cell>
        </row>
        <row r="1798">
          <cell r="A1798" t="str">
            <v>147503-B21</v>
          </cell>
          <cell r="B1798" t="str">
            <v>18GB U3 1" SCSI Drive ALL</v>
          </cell>
          <cell r="C1798" t="str">
            <v>WKST_OPTS</v>
          </cell>
          <cell r="D1798">
            <v>550</v>
          </cell>
          <cell r="E1798">
            <v>1215</v>
          </cell>
          <cell r="F1798">
            <v>567</v>
          </cell>
          <cell r="G1798">
            <v>322</v>
          </cell>
        </row>
        <row r="1799">
          <cell r="A1799" t="str">
            <v>153016-B21</v>
          </cell>
          <cell r="B1799" t="str">
            <v>PIII XEON 733/256K ALL</v>
          </cell>
          <cell r="C1799" t="str">
            <v>WKST_OPTS</v>
          </cell>
          <cell r="D1799">
            <v>1360</v>
          </cell>
          <cell r="E1799">
            <v>2740</v>
          </cell>
          <cell r="F1799">
            <v>1401</v>
          </cell>
          <cell r="G1799">
            <v>431.01</v>
          </cell>
        </row>
        <row r="1800">
          <cell r="A1800" t="str">
            <v>157132-B21</v>
          </cell>
          <cell r="B1800" t="str">
            <v>PIII 600/512K/100FSB/Workstation</v>
          </cell>
          <cell r="C1800" t="str">
            <v>WKST_OPTS</v>
          </cell>
          <cell r="D1800">
            <v>930</v>
          </cell>
          <cell r="E1800">
            <v>1874</v>
          </cell>
          <cell r="F1800">
            <v>958</v>
          </cell>
          <cell r="G1800">
            <v>222.74</v>
          </cell>
        </row>
        <row r="1801">
          <cell r="A1801" t="str">
            <v>157133-B21</v>
          </cell>
          <cell r="B1801" t="str">
            <v>PIII 700/256K/100FSB ALL</v>
          </cell>
          <cell r="C1801" t="str">
            <v>WKST_OPTS</v>
          </cell>
          <cell r="D1801">
            <v>680</v>
          </cell>
          <cell r="E1801">
            <v>1502</v>
          </cell>
          <cell r="F1801">
            <v>700</v>
          </cell>
          <cell r="G1801">
            <v>264</v>
          </cell>
        </row>
        <row r="1802">
          <cell r="A1802" t="str">
            <v>157333-B21</v>
          </cell>
          <cell r="B1802" t="str">
            <v>64MB ECC RDRAM 600 ALL</v>
          </cell>
          <cell r="C1802" t="str">
            <v>WKST_OPTS</v>
          </cell>
          <cell r="D1802">
            <v>190</v>
          </cell>
          <cell r="E1802">
            <v>436</v>
          </cell>
          <cell r="F1802">
            <v>196</v>
          </cell>
          <cell r="G1802">
            <v>128.79</v>
          </cell>
        </row>
        <row r="1803">
          <cell r="A1803" t="str">
            <v>157336-B21</v>
          </cell>
          <cell r="B1803" t="str">
            <v>128MB ECC RDRAM 600 ALL</v>
          </cell>
          <cell r="C1803" t="str">
            <v>WKST_OPTS</v>
          </cell>
          <cell r="D1803">
            <v>410</v>
          </cell>
          <cell r="E1803">
            <v>864</v>
          </cell>
          <cell r="F1803">
            <v>422</v>
          </cell>
          <cell r="G1803">
            <v>235.35</v>
          </cell>
        </row>
        <row r="1804">
          <cell r="A1804" t="str">
            <v>157337-B21</v>
          </cell>
          <cell r="B1804" t="str">
            <v>128MB ECC RDRAM 712 ALL</v>
          </cell>
          <cell r="C1804" t="str">
            <v>WKST_OPTS</v>
          </cell>
          <cell r="D1804">
            <v>440</v>
          </cell>
          <cell r="E1804">
            <v>972</v>
          </cell>
          <cell r="F1804">
            <v>453</v>
          </cell>
          <cell r="G1804">
            <v>258.52</v>
          </cell>
        </row>
        <row r="1805">
          <cell r="A1805" t="str">
            <v>157338-B21</v>
          </cell>
          <cell r="B1805" t="str">
            <v>128MB ECC RDRAM 800 ALL</v>
          </cell>
          <cell r="C1805" t="str">
            <v>WKST_OPTS</v>
          </cell>
          <cell r="D1805">
            <v>550</v>
          </cell>
          <cell r="E1805">
            <v>1159</v>
          </cell>
          <cell r="F1805">
            <v>567</v>
          </cell>
          <cell r="G1805">
            <v>286.31</v>
          </cell>
        </row>
        <row r="1806">
          <cell r="A1806" t="str">
            <v>157339-B21</v>
          </cell>
          <cell r="B1806" t="str">
            <v>256MB ECC RDRAM 600 ALL</v>
          </cell>
          <cell r="C1806" t="str">
            <v>WKST_OPTS</v>
          </cell>
          <cell r="D1806">
            <v>825</v>
          </cell>
          <cell r="E1806">
            <v>1893</v>
          </cell>
          <cell r="F1806">
            <v>850</v>
          </cell>
          <cell r="G1806">
            <v>527.23</v>
          </cell>
        </row>
        <row r="1807">
          <cell r="A1807" t="str">
            <v>157340-B21</v>
          </cell>
          <cell r="B1807" t="str">
            <v>256MB ECC RDRAM 712 ALL</v>
          </cell>
          <cell r="C1807" t="str">
            <v>WKST_OPTS</v>
          </cell>
          <cell r="D1807">
            <v>925</v>
          </cell>
          <cell r="E1807">
            <v>2042</v>
          </cell>
          <cell r="F1807">
            <v>953</v>
          </cell>
          <cell r="G1807">
            <v>582.83000000000004</v>
          </cell>
        </row>
        <row r="1808">
          <cell r="A1808" t="str">
            <v>157341-B21</v>
          </cell>
          <cell r="B1808" t="str">
            <v>256MB ECC RDRAM 800 ALL</v>
          </cell>
          <cell r="C1808" t="str">
            <v>WKST_OPTS</v>
          </cell>
          <cell r="D1808">
            <v>1000</v>
          </cell>
          <cell r="E1808">
            <v>2294</v>
          </cell>
          <cell r="F1808">
            <v>1030</v>
          </cell>
          <cell r="G1808">
            <v>639</v>
          </cell>
        </row>
        <row r="1809">
          <cell r="A1809" t="str">
            <v>157810-B21</v>
          </cell>
          <cell r="B1809" t="str">
            <v>U3 1 CHANL SCSI CTRLR ALL</v>
          </cell>
          <cell r="C1809" t="str">
            <v>WKST_OPTS</v>
          </cell>
          <cell r="D1809">
            <v>330</v>
          </cell>
          <cell r="E1809">
            <v>665</v>
          </cell>
          <cell r="F1809">
            <v>340</v>
          </cell>
          <cell r="G1809">
            <v>168.55</v>
          </cell>
        </row>
        <row r="1810">
          <cell r="A1810" t="str">
            <v>158395-B21</v>
          </cell>
          <cell r="B1810" t="str">
            <v>ML370/PL16/25 DC RPS ALL</v>
          </cell>
          <cell r="C1810" t="str">
            <v>WKST_OPTS</v>
          </cell>
          <cell r="D1810">
            <v>1200</v>
          </cell>
          <cell r="E1810">
            <v>2529</v>
          </cell>
          <cell r="F1810">
            <v>1236</v>
          </cell>
          <cell r="G1810">
            <v>331</v>
          </cell>
        </row>
        <row r="1811">
          <cell r="A1811" t="str">
            <v>159512-B21</v>
          </cell>
          <cell r="B1811" t="str">
            <v>Matrox G400 DualHead ALL</v>
          </cell>
          <cell r="C1811" t="str">
            <v>WKST_OPTS</v>
          </cell>
          <cell r="D1811">
            <v>160</v>
          </cell>
          <cell r="E1811">
            <v>323</v>
          </cell>
          <cell r="F1811">
            <v>206</v>
          </cell>
          <cell r="G1811">
            <v>112.03</v>
          </cell>
        </row>
        <row r="1812">
          <cell r="A1812" t="str">
            <v>159513-B21</v>
          </cell>
          <cell r="B1812" t="str">
            <v>G200MMS A/D ANALOG ALL</v>
          </cell>
          <cell r="C1812" t="str">
            <v>WKST_OPTS</v>
          </cell>
          <cell r="D1812">
            <v>700</v>
          </cell>
          <cell r="E1812">
            <v>1475</v>
          </cell>
          <cell r="F1812">
            <v>762</v>
          </cell>
          <cell r="G1812">
            <v>458.77</v>
          </cell>
        </row>
        <row r="1813">
          <cell r="A1813" t="str">
            <v>159763-B21</v>
          </cell>
          <cell r="B1813" t="str">
            <v>9.1GB WU3 SCSI 10K ALL</v>
          </cell>
          <cell r="C1813" t="str">
            <v>WKST_OPTS</v>
          </cell>
          <cell r="D1813">
            <v>350</v>
          </cell>
          <cell r="E1813">
            <v>773</v>
          </cell>
          <cell r="F1813">
            <v>361</v>
          </cell>
          <cell r="G1813">
            <v>243.63</v>
          </cell>
        </row>
        <row r="1814">
          <cell r="A1814" t="str">
            <v>159764-B21</v>
          </cell>
          <cell r="B1814" t="str">
            <v>18.2GB WU3 SCSI 10K ALL</v>
          </cell>
          <cell r="C1814" t="str">
            <v>WKST_OPTS</v>
          </cell>
          <cell r="D1814">
            <v>550</v>
          </cell>
          <cell r="E1814">
            <v>1215</v>
          </cell>
          <cell r="F1814">
            <v>567</v>
          </cell>
          <cell r="G1814">
            <v>361.53</v>
          </cell>
        </row>
        <row r="1815">
          <cell r="A1815" t="str">
            <v>170840-B21</v>
          </cell>
          <cell r="B1815" t="str">
            <v>G200MMS DVI CABLE ALL</v>
          </cell>
          <cell r="C1815" t="str">
            <v>WKST_OPTS</v>
          </cell>
          <cell r="D1815">
            <v>140</v>
          </cell>
          <cell r="E1815">
            <v>309</v>
          </cell>
          <cell r="F1815">
            <v>144</v>
          </cell>
          <cell r="G1815">
            <v>89.24</v>
          </cell>
        </row>
        <row r="1816">
          <cell r="A1816" t="str">
            <v>174566-B21</v>
          </cell>
          <cell r="B1816" t="str">
            <v>GLoria II ALL</v>
          </cell>
          <cell r="C1816" t="str">
            <v>WKST_OPTS</v>
          </cell>
          <cell r="D1816">
            <v>630</v>
          </cell>
          <cell r="E1816">
            <v>1328</v>
          </cell>
          <cell r="F1816">
            <v>649</v>
          </cell>
          <cell r="G1816">
            <v>392.06</v>
          </cell>
        </row>
        <row r="1817">
          <cell r="A1817" t="str">
            <v>195310-B21</v>
          </cell>
          <cell r="B1817" t="str">
            <v>PIII 600/256/100FSB ALL</v>
          </cell>
          <cell r="C1817" t="str">
            <v>WKST_OPTS</v>
          </cell>
          <cell r="D1817">
            <v>445</v>
          </cell>
          <cell r="E1817">
            <v>982</v>
          </cell>
          <cell r="F1817">
            <v>458</v>
          </cell>
          <cell r="G1817">
            <v>223</v>
          </cell>
        </row>
        <row r="1818">
          <cell r="A1818" t="str">
            <v>317737-B21</v>
          </cell>
          <cell r="B1818" t="str">
            <v>64 MB Memory Module (ECC, 100MHz, Reg. SDRAM)</v>
          </cell>
          <cell r="C1818" t="str">
            <v>WKST_OPTS</v>
          </cell>
          <cell r="D1818">
            <v>190</v>
          </cell>
          <cell r="E1818">
            <v>419</v>
          </cell>
          <cell r="F1818">
            <v>196</v>
          </cell>
          <cell r="G1818">
            <v>88.18</v>
          </cell>
        </row>
        <row r="1819">
          <cell r="A1819" t="str">
            <v>317738-B21</v>
          </cell>
          <cell r="B1819" t="str">
            <v>128 MB Memory Module (ECC, 100MHz, Reg. SDRAM)</v>
          </cell>
          <cell r="C1819" t="str">
            <v>WKST_OPTS</v>
          </cell>
          <cell r="D1819">
            <v>340</v>
          </cell>
          <cell r="E1819">
            <v>751</v>
          </cell>
          <cell r="F1819">
            <v>350</v>
          </cell>
          <cell r="G1819">
            <v>147.5</v>
          </cell>
        </row>
        <row r="1820">
          <cell r="A1820" t="str">
            <v>317739-B21</v>
          </cell>
          <cell r="B1820" t="str">
            <v>256MB SD RAM All</v>
          </cell>
          <cell r="C1820" t="str">
            <v>WKST_OPTS</v>
          </cell>
          <cell r="D1820">
            <v>770</v>
          </cell>
          <cell r="E1820">
            <v>1700</v>
          </cell>
          <cell r="F1820">
            <v>793</v>
          </cell>
          <cell r="G1820">
            <v>312.93</v>
          </cell>
        </row>
        <row r="1821">
          <cell r="A1821" t="str">
            <v>317740-B21</v>
          </cell>
          <cell r="B1821" t="str">
            <v>512 MB Memory module (ECC, 100MHz, Reg SDRAM)</v>
          </cell>
          <cell r="C1821" t="str">
            <v>WKST_OPTS</v>
          </cell>
          <cell r="D1821">
            <v>2100</v>
          </cell>
          <cell r="E1821">
            <v>4635</v>
          </cell>
          <cell r="F1821">
            <v>2163</v>
          </cell>
          <cell r="G1821">
            <v>1019.79</v>
          </cell>
        </row>
        <row r="1822">
          <cell r="A1822" t="str">
            <v>329294-B21</v>
          </cell>
          <cell r="B1822" t="str">
            <v>10K Drive Cooling Kit (AP500)</v>
          </cell>
          <cell r="C1822" t="str">
            <v>WKST_OPTS</v>
          </cell>
          <cell r="D1822">
            <v>60</v>
          </cell>
          <cell r="E1822">
            <v>121</v>
          </cell>
          <cell r="F1822">
            <v>62</v>
          </cell>
          <cell r="G1822">
            <v>32.01</v>
          </cell>
        </row>
        <row r="1823">
          <cell r="A1823" t="str">
            <v>348757-B21</v>
          </cell>
          <cell r="B1823" t="str">
            <v>64-Bit 2 Channel Ultra Adapter</v>
          </cell>
          <cell r="C1823" t="str">
            <v>WKST_OPTS</v>
          </cell>
          <cell r="D1823">
            <v>405</v>
          </cell>
          <cell r="E1823">
            <v>816</v>
          </cell>
          <cell r="F1823">
            <v>417</v>
          </cell>
          <cell r="G1823">
            <v>99</v>
          </cell>
        </row>
        <row r="1824">
          <cell r="A1824" t="str">
            <v>354499-B21</v>
          </cell>
          <cell r="B1824" t="str">
            <v>AP400 FLOOR STAND KIT ALL</v>
          </cell>
          <cell r="C1824" t="str">
            <v>WKST_OPTS</v>
          </cell>
          <cell r="D1824">
            <v>20</v>
          </cell>
          <cell r="E1824">
            <v>40</v>
          </cell>
          <cell r="F1824">
            <v>21</v>
          </cell>
          <cell r="G1824">
            <v>8.82</v>
          </cell>
        </row>
        <row r="1825">
          <cell r="A1825" t="str">
            <v>387902-B21</v>
          </cell>
          <cell r="B1825" t="str">
            <v>PIII 600/512K Proc ALL/Workstation</v>
          </cell>
          <cell r="C1825" t="str">
            <v>WKST_OPTS</v>
          </cell>
          <cell r="D1825">
            <v>445</v>
          </cell>
          <cell r="E1825">
            <v>982</v>
          </cell>
          <cell r="F1825">
            <v>458</v>
          </cell>
          <cell r="G1825">
            <v>220</v>
          </cell>
        </row>
        <row r="1826">
          <cell r="A1826" t="str">
            <v>388259-B21</v>
          </cell>
          <cell r="B1826" t="str">
            <v>128MB SDRAM (4x32) Memory</v>
          </cell>
          <cell r="C1826" t="str">
            <v>WKST_OPTS</v>
          </cell>
          <cell r="D1826">
            <v>541</v>
          </cell>
          <cell r="E1826">
            <v>1089</v>
          </cell>
          <cell r="F1826">
            <v>557</v>
          </cell>
          <cell r="G1826" t="str">
            <v>N/A</v>
          </cell>
        </row>
        <row r="1827">
          <cell r="A1827" t="str">
            <v>388260-B21</v>
          </cell>
          <cell r="B1827" t="str">
            <v>256MB SDRAM (4x64) Memory</v>
          </cell>
          <cell r="C1827" t="str">
            <v>WKST_OPTS</v>
          </cell>
          <cell r="D1827">
            <v>1040</v>
          </cell>
          <cell r="E1827">
            <v>2095</v>
          </cell>
          <cell r="F1827">
            <v>1071</v>
          </cell>
          <cell r="G1827">
            <v>340</v>
          </cell>
        </row>
        <row r="1828">
          <cell r="A1828" t="str">
            <v>388261-B21</v>
          </cell>
          <cell r="B1828" t="str">
            <v>512MB SDRAM (4x128) Memory</v>
          </cell>
          <cell r="C1828" t="str">
            <v>WKST_OPTS</v>
          </cell>
          <cell r="D1828">
            <v>2069</v>
          </cell>
          <cell r="E1828">
            <v>4168</v>
          </cell>
          <cell r="F1828">
            <v>2131</v>
          </cell>
          <cell r="G1828">
            <v>783</v>
          </cell>
        </row>
        <row r="1829">
          <cell r="A1829" t="str">
            <v>388262-B21</v>
          </cell>
          <cell r="B1829" t="str">
            <v>1GB SDRAM (4x256) memory</v>
          </cell>
          <cell r="C1829" t="str">
            <v>WKST_OPTS</v>
          </cell>
          <cell r="D1829">
            <v>4412</v>
          </cell>
          <cell r="E1829">
            <v>8887</v>
          </cell>
          <cell r="F1829">
            <v>4544</v>
          </cell>
          <cell r="G1829">
            <v>1282</v>
          </cell>
        </row>
        <row r="1830">
          <cell r="A1830" t="str">
            <v>388277-B21</v>
          </cell>
          <cell r="B1830" t="str">
            <v>10 BaseT to 10 Base2 Adaptor</v>
          </cell>
          <cell r="C1830" t="str">
            <v>WKST_OPTS</v>
          </cell>
          <cell r="D1830">
            <v>57</v>
          </cell>
          <cell r="E1830">
            <v>115</v>
          </cell>
          <cell r="F1830">
            <v>59</v>
          </cell>
          <cell r="G1830" t="str">
            <v>N/A</v>
          </cell>
        </row>
        <row r="1831">
          <cell r="A1831" t="str">
            <v>400052-B21</v>
          </cell>
          <cell r="B1831" t="str">
            <v>Pentium II Xeon 450/1MB Processor Upgrade</v>
          </cell>
          <cell r="C1831" t="str">
            <v>WKST_OPTS</v>
          </cell>
          <cell r="D1831">
            <v>3200</v>
          </cell>
          <cell r="E1831">
            <v>7064</v>
          </cell>
          <cell r="F1831">
            <v>3296</v>
          </cell>
          <cell r="G1831">
            <v>1899</v>
          </cell>
        </row>
        <row r="1832">
          <cell r="A1832" t="str">
            <v>400712-B21</v>
          </cell>
          <cell r="B1832" t="str">
            <v xml:space="preserve"> Elsa Gloria Synergy 8MB graphics</v>
          </cell>
          <cell r="C1832" t="str">
            <v>WKST_OPTS</v>
          </cell>
          <cell r="D1832">
            <v>220</v>
          </cell>
          <cell r="E1832">
            <v>443</v>
          </cell>
          <cell r="F1832">
            <v>268</v>
          </cell>
          <cell r="G1832">
            <v>103.76</v>
          </cell>
        </row>
        <row r="1833">
          <cell r="A1833" t="str">
            <v>401475-B21</v>
          </cell>
          <cell r="B1833" t="str">
            <v>100Mb ATAPI ZIP Drive (IDE)</v>
          </cell>
          <cell r="C1833" t="str">
            <v>WKST_OPTS</v>
          </cell>
          <cell r="D1833">
            <v>95</v>
          </cell>
          <cell r="E1833">
            <v>192</v>
          </cell>
          <cell r="F1833">
            <v>98</v>
          </cell>
          <cell r="G1833">
            <v>80.62</v>
          </cell>
        </row>
        <row r="1834">
          <cell r="A1834" t="str">
            <v>402544-B21</v>
          </cell>
          <cell r="B1834" t="str">
            <v>Matrox Millenium G200 (PCI)</v>
          </cell>
          <cell r="C1834" t="str">
            <v>WKST_OPTS</v>
          </cell>
          <cell r="D1834">
            <v>135</v>
          </cell>
          <cell r="E1834">
            <v>272</v>
          </cell>
          <cell r="F1834">
            <v>139</v>
          </cell>
          <cell r="G1834">
            <v>108.79</v>
          </cell>
        </row>
        <row r="1835">
          <cell r="A1835" t="str">
            <v>101510-A41</v>
          </cell>
          <cell r="B1835" t="str">
            <v>55M/733 /128R/ 9L/Synergy II EDF</v>
          </cell>
          <cell r="C1835" t="str">
            <v>WKST_UNITS</v>
          </cell>
          <cell r="D1835">
            <v>2185</v>
          </cell>
          <cell r="E1835">
            <v>4824</v>
          </cell>
          <cell r="F1835">
            <v>2251</v>
          </cell>
          <cell r="G1835">
            <v>1433.69</v>
          </cell>
        </row>
        <row r="1836">
          <cell r="A1836" t="str">
            <v>101510-A42</v>
          </cell>
          <cell r="B1836" t="str">
            <v>55M/733 /128R/ 9L/G400 EDF</v>
          </cell>
          <cell r="C1836" t="str">
            <v>WKST_UNITS</v>
          </cell>
          <cell r="D1836">
            <v>2155</v>
          </cell>
          <cell r="E1836">
            <v>4758</v>
          </cell>
          <cell r="F1836">
            <v>2220</v>
          </cell>
          <cell r="G1836">
            <v>1391.71</v>
          </cell>
        </row>
        <row r="1837">
          <cell r="A1837" t="str">
            <v>101510-A43</v>
          </cell>
          <cell r="B1837" t="str">
            <v>55M/733 /128R/ 9L/4X EDF</v>
          </cell>
          <cell r="C1837" t="str">
            <v>WKST_UNITS</v>
          </cell>
          <cell r="D1837">
            <v>3655</v>
          </cell>
          <cell r="E1837">
            <v>7363</v>
          </cell>
          <cell r="F1837">
            <v>3806</v>
          </cell>
          <cell r="G1837">
            <v>1657.28</v>
          </cell>
        </row>
        <row r="1838">
          <cell r="A1838" t="str">
            <v>101510-A44</v>
          </cell>
          <cell r="B1838" t="str">
            <v>55M/733 /256R/18L/GVX1 EDF</v>
          </cell>
          <cell r="C1838" t="str">
            <v>WKST_UNITS</v>
          </cell>
          <cell r="D1838">
            <v>3224</v>
          </cell>
          <cell r="E1838">
            <v>7118</v>
          </cell>
          <cell r="F1838">
            <v>3321</v>
          </cell>
          <cell r="G1838">
            <v>2010.49</v>
          </cell>
        </row>
        <row r="1839">
          <cell r="A1839" t="str">
            <v>101510-A45</v>
          </cell>
          <cell r="B1839" t="str">
            <v>55M/733 /256R/18L/PS600 EDF</v>
          </cell>
          <cell r="C1839" t="str">
            <v>WKST_UNITS</v>
          </cell>
          <cell r="D1839">
            <v>5816</v>
          </cell>
          <cell r="E1839">
            <v>12840</v>
          </cell>
          <cell r="F1839">
            <v>5990</v>
          </cell>
          <cell r="G1839">
            <v>3489.42</v>
          </cell>
        </row>
        <row r="1840">
          <cell r="A1840" t="str">
            <v>101510-A46</v>
          </cell>
          <cell r="B1840" t="str">
            <v>55M/733 /128R/ 9L/X EDF</v>
          </cell>
          <cell r="C1840" t="str">
            <v>WKST_UNITS</v>
          </cell>
          <cell r="D1840">
            <v>2005</v>
          </cell>
          <cell r="E1840">
            <v>4426</v>
          </cell>
          <cell r="F1840">
            <v>2065</v>
          </cell>
          <cell r="G1840">
            <v>1316.05</v>
          </cell>
        </row>
        <row r="1841">
          <cell r="A1841" t="str">
            <v>101510-A47</v>
          </cell>
          <cell r="B1841" t="str">
            <v>55M/733 /128S/ 9L/X EDF</v>
          </cell>
          <cell r="C1841" t="str">
            <v>WKST_UNITS</v>
          </cell>
          <cell r="D1841">
            <v>2470</v>
          </cell>
          <cell r="E1841">
            <v>5204</v>
          </cell>
          <cell r="F1841">
            <v>2544</v>
          </cell>
          <cell r="G1841">
            <v>1357.64</v>
          </cell>
        </row>
        <row r="1842">
          <cell r="A1842" t="str">
            <v>101510-A48</v>
          </cell>
          <cell r="B1842" t="str">
            <v>55M/600EB/128R/ 9L/G400 EDF</v>
          </cell>
          <cell r="C1842" t="str">
            <v>WKST_UNITS</v>
          </cell>
          <cell r="D1842">
            <v>2065</v>
          </cell>
          <cell r="E1842">
            <v>4559</v>
          </cell>
          <cell r="F1842">
            <v>2127</v>
          </cell>
          <cell r="G1842">
            <v>1341.71</v>
          </cell>
        </row>
        <row r="1843">
          <cell r="A1843" t="str">
            <v>126349-A21</v>
          </cell>
          <cell r="B1843" t="str">
            <v>Professional Workstation AP200\KI2 550S1 / 64/10A/2D (EFIG)</v>
          </cell>
          <cell r="C1843" t="str">
            <v>WKST_UNITS</v>
          </cell>
          <cell r="D1843">
            <v>1200</v>
          </cell>
          <cell r="E1843">
            <v>2649</v>
          </cell>
          <cell r="F1843">
            <v>1236</v>
          </cell>
          <cell r="G1843">
            <v>832.85</v>
          </cell>
        </row>
        <row r="1844">
          <cell r="A1844" t="str">
            <v>126349-A22</v>
          </cell>
          <cell r="B1844" t="str">
            <v>Professional Workstation AP200\KI2 550S1 /128/ 9S/2D (EFIG)</v>
          </cell>
          <cell r="C1844" t="str">
            <v>WKST_UNITS</v>
          </cell>
          <cell r="D1844">
            <v>1610</v>
          </cell>
          <cell r="E1844">
            <v>3554</v>
          </cell>
          <cell r="F1844">
            <v>1658</v>
          </cell>
          <cell r="G1844">
            <v>1082.92</v>
          </cell>
        </row>
        <row r="1845">
          <cell r="A1845" t="str">
            <v>126349-A23</v>
          </cell>
          <cell r="B1845" t="str">
            <v>Professional Workstation AP200\KI2 550S1 /128/ 9S/2D+ (EFIG)</v>
          </cell>
          <cell r="C1845" t="str">
            <v>WKST_UNITS</v>
          </cell>
          <cell r="D1845">
            <v>2220</v>
          </cell>
          <cell r="E1845">
            <v>4708</v>
          </cell>
          <cell r="F1845">
            <v>2287</v>
          </cell>
          <cell r="G1845">
            <v>1374.78</v>
          </cell>
        </row>
        <row r="1846">
          <cell r="A1846" t="str">
            <v>126349-A24</v>
          </cell>
          <cell r="B1846" t="str">
            <v>Professional Workstation AP200\KI2 550S1 /128/ 9S/3M (EFIG)</v>
          </cell>
          <cell r="C1846" t="str">
            <v>WKST_UNITS</v>
          </cell>
          <cell r="D1846">
            <v>3009</v>
          </cell>
          <cell r="E1846">
            <v>6643</v>
          </cell>
          <cell r="F1846">
            <v>3099</v>
          </cell>
          <cell r="G1846">
            <v>1999.72</v>
          </cell>
        </row>
        <row r="1847">
          <cell r="A1847" t="str">
            <v>126349-A25</v>
          </cell>
          <cell r="B1847" t="str">
            <v>Professional Workstation AP200 550S1 /128/ 9S/Synergy II EFIG</v>
          </cell>
          <cell r="C1847" t="str">
            <v>WKST_UNITS</v>
          </cell>
          <cell r="D1847">
            <v>1715</v>
          </cell>
          <cell r="E1847">
            <v>3786</v>
          </cell>
          <cell r="F1847">
            <v>1766</v>
          </cell>
          <cell r="G1847">
            <v>1132.3499999999999</v>
          </cell>
        </row>
        <row r="1848">
          <cell r="A1848" t="str">
            <v>126349-A26</v>
          </cell>
          <cell r="B1848" t="str">
            <v>Professional Workstation AP200 550S1 /128/ 9S/GVX1 EFIG</v>
          </cell>
          <cell r="C1848" t="str">
            <v>WKST_UNITS</v>
          </cell>
          <cell r="D1848">
            <v>2134</v>
          </cell>
          <cell r="E1848">
            <v>4711</v>
          </cell>
          <cell r="F1848">
            <v>2198</v>
          </cell>
          <cell r="G1848">
            <v>1405.37</v>
          </cell>
        </row>
        <row r="1849">
          <cell r="A1849" t="str">
            <v>126349-A27</v>
          </cell>
          <cell r="B1849" t="str">
            <v>Professional Workstation AP200 550S1 /128/ 9S/X EFIG</v>
          </cell>
          <cell r="C1849" t="str">
            <v>WKST_UNITS</v>
          </cell>
          <cell r="D1849">
            <v>1475</v>
          </cell>
          <cell r="E1849">
            <v>3256</v>
          </cell>
          <cell r="F1849">
            <v>1519</v>
          </cell>
          <cell r="G1849">
            <v>1183.23</v>
          </cell>
        </row>
        <row r="1850">
          <cell r="A1850" t="str">
            <v>126349-A28</v>
          </cell>
          <cell r="B1850" t="str">
            <v>Professional Workstation AP200 600S1 /128/ 9S/Synergy II EFIG</v>
          </cell>
          <cell r="C1850" t="str">
            <v>WKST_UNITS</v>
          </cell>
          <cell r="D1850">
            <v>1940</v>
          </cell>
          <cell r="E1850">
            <v>4087</v>
          </cell>
          <cell r="F1850">
            <v>1998</v>
          </cell>
          <cell r="G1850">
            <v>1166.6099999999999</v>
          </cell>
        </row>
        <row r="1851">
          <cell r="A1851" t="str">
            <v>126349-A48</v>
          </cell>
          <cell r="B1851" t="str">
            <v>Professional Workstation AP 200 600S1 /128/ 9S/Synergy II EFDS</v>
          </cell>
          <cell r="C1851" t="str">
            <v>WKST_UNITS</v>
          </cell>
          <cell r="D1851">
            <v>1940</v>
          </cell>
          <cell r="E1851">
            <v>4087</v>
          </cell>
          <cell r="F1851">
            <v>1998</v>
          </cell>
          <cell r="G1851">
            <v>1167</v>
          </cell>
        </row>
        <row r="1852">
          <cell r="A1852" t="str">
            <v>126349-A49</v>
          </cell>
          <cell r="B1852" t="str">
            <v>Professional Workstation AP200 600S1 /128/ 9S/X EFDS</v>
          </cell>
          <cell r="C1852" t="str">
            <v>WKST_UNITS</v>
          </cell>
          <cell r="D1852">
            <v>1760</v>
          </cell>
          <cell r="E1852">
            <v>4037</v>
          </cell>
          <cell r="F1852">
            <v>1813</v>
          </cell>
          <cell r="G1852">
            <v>1057</v>
          </cell>
        </row>
        <row r="1853">
          <cell r="A1853" t="str">
            <v>126967-A21</v>
          </cell>
          <cell r="B1853" t="str">
            <v>Professional Workstation AP500\CL2 550S2 /128/ 9S/2 EFIG</v>
          </cell>
          <cell r="C1853" t="str">
            <v>WKST_UNITS</v>
          </cell>
          <cell r="D1853">
            <v>2335</v>
          </cell>
          <cell r="E1853">
            <v>4919</v>
          </cell>
          <cell r="F1853">
            <v>2405</v>
          </cell>
          <cell r="G1853">
            <v>1348.91</v>
          </cell>
        </row>
        <row r="1854">
          <cell r="A1854" t="str">
            <v>126967-A22</v>
          </cell>
          <cell r="B1854" t="str">
            <v>Professional Workstation AP500\CL2 550S1 /128/ 9S/2+ EFIG</v>
          </cell>
          <cell r="C1854" t="str">
            <v>WKST_UNITS</v>
          </cell>
          <cell r="D1854">
            <v>2777</v>
          </cell>
          <cell r="E1854">
            <v>5715</v>
          </cell>
          <cell r="F1854">
            <v>2860</v>
          </cell>
          <cell r="G1854">
            <v>1614.65</v>
          </cell>
        </row>
        <row r="1855">
          <cell r="A1855" t="str">
            <v>126967-A23</v>
          </cell>
          <cell r="B1855" t="str">
            <v>Professional Workstation AP500 550S1 /256/ 9L/3M EFIG</v>
          </cell>
          <cell r="C1855" t="str">
            <v>WKST_UNITS</v>
          </cell>
          <cell r="D1855">
            <v>3884</v>
          </cell>
          <cell r="E1855">
            <v>8575</v>
          </cell>
          <cell r="F1855">
            <v>4001</v>
          </cell>
          <cell r="G1855">
            <v>2572.09</v>
          </cell>
        </row>
        <row r="1856">
          <cell r="A1856" t="str">
            <v>126967-A24</v>
          </cell>
          <cell r="B1856" t="str">
            <v>Professional Workstation AP500 550S1 /256/ 9S/Synergy II EFIG</v>
          </cell>
          <cell r="C1856" t="str">
            <v>WKST_UNITS</v>
          </cell>
          <cell r="D1856">
            <v>2380</v>
          </cell>
          <cell r="E1856">
            <v>5014</v>
          </cell>
          <cell r="F1856">
            <v>2451</v>
          </cell>
          <cell r="G1856">
            <v>1383.61</v>
          </cell>
        </row>
        <row r="1857">
          <cell r="A1857" t="str">
            <v>126967-A25</v>
          </cell>
          <cell r="B1857" t="str">
            <v>Professional Workstation AP500 550S1 /256/ 9S/GVX1 EFIG</v>
          </cell>
          <cell r="C1857" t="str">
            <v>WKST_UNITS</v>
          </cell>
          <cell r="D1857">
            <v>3179</v>
          </cell>
          <cell r="E1857">
            <v>6697</v>
          </cell>
          <cell r="F1857">
            <v>3274</v>
          </cell>
          <cell r="G1857">
            <v>1856.26</v>
          </cell>
        </row>
        <row r="1858">
          <cell r="A1858" t="str">
            <v>126967-A26</v>
          </cell>
          <cell r="B1858" t="str">
            <v>Professional Workstation AP500 550S1 /128/ 9S/X EFIG</v>
          </cell>
          <cell r="C1858" t="str">
            <v>WKST_UNITS</v>
          </cell>
          <cell r="D1858">
            <v>2200</v>
          </cell>
          <cell r="E1858">
            <v>4635</v>
          </cell>
          <cell r="F1858">
            <v>2266</v>
          </cell>
          <cell r="G1858">
            <v>1269.44</v>
          </cell>
        </row>
        <row r="1859">
          <cell r="A1859" t="str">
            <v>126967-A27</v>
          </cell>
          <cell r="B1859" t="str">
            <v>Professional Workstation AP500 550S1 /256/ 9L/3E EFIG</v>
          </cell>
          <cell r="C1859" t="str">
            <v>WKST_UNITS</v>
          </cell>
          <cell r="D1859">
            <v>5212</v>
          </cell>
          <cell r="E1859">
            <v>10980</v>
          </cell>
          <cell r="F1859">
            <v>5368</v>
          </cell>
          <cell r="G1859">
            <v>3106</v>
          </cell>
        </row>
        <row r="1860">
          <cell r="A1860" t="str">
            <v>126968-A21</v>
          </cell>
          <cell r="B1860" t="str">
            <v>Professional Workstation AP400\KE2 550S1 /128/ 9S/2 EFIG</v>
          </cell>
          <cell r="C1860" t="str">
            <v>WKST_UNITS</v>
          </cell>
          <cell r="D1860">
            <v>2165</v>
          </cell>
          <cell r="E1860">
            <v>4561</v>
          </cell>
          <cell r="F1860">
            <v>2230</v>
          </cell>
          <cell r="G1860">
            <v>1222.23</v>
          </cell>
        </row>
        <row r="1861">
          <cell r="A1861" t="str">
            <v>126968-A22</v>
          </cell>
          <cell r="B1861" t="str">
            <v>Professional Workstation AP400\KE2 550S1 /128/ 9S/2+ EFIG</v>
          </cell>
          <cell r="C1861" t="str">
            <v>WKST_UNITS</v>
          </cell>
          <cell r="D1861">
            <v>2355</v>
          </cell>
          <cell r="E1861">
            <v>4758</v>
          </cell>
          <cell r="F1861">
            <v>2426</v>
          </cell>
          <cell r="G1861">
            <v>1546.76</v>
          </cell>
        </row>
        <row r="1862">
          <cell r="A1862" t="str">
            <v>126968-A23</v>
          </cell>
          <cell r="B1862" t="str">
            <v>Professional Workstation AP400\KE2 550S1 /128/ 9S/4X EFIG</v>
          </cell>
          <cell r="C1862" t="str">
            <v>WKST_UNITS</v>
          </cell>
          <cell r="D1862">
            <v>2610</v>
          </cell>
          <cell r="E1862">
            <v>5447</v>
          </cell>
          <cell r="F1862">
            <v>2688</v>
          </cell>
          <cell r="G1862">
            <v>1478.98</v>
          </cell>
        </row>
        <row r="1863">
          <cell r="A1863" t="str">
            <v>126968-A24</v>
          </cell>
          <cell r="B1863" t="str">
            <v>Professional Workstation AP400 550S1 /128/ 9S/Synergy II EFIG</v>
          </cell>
          <cell r="C1863" t="str">
            <v>WKST_UNITS</v>
          </cell>
          <cell r="D1863">
            <v>2210</v>
          </cell>
          <cell r="E1863">
            <v>4553</v>
          </cell>
          <cell r="F1863">
            <v>2328</v>
          </cell>
          <cell r="G1863">
            <v>1256.93</v>
          </cell>
        </row>
        <row r="1864">
          <cell r="A1864" t="str">
            <v>126968-A25</v>
          </cell>
          <cell r="B1864" t="str">
            <v>Professional Workstation AP400 550S1 /128/ 9S/X  EFIG</v>
          </cell>
          <cell r="C1864" t="str">
            <v>WKST_UNITS</v>
          </cell>
          <cell r="D1864">
            <v>2030</v>
          </cell>
          <cell r="E1864">
            <v>4277</v>
          </cell>
          <cell r="F1864">
            <v>2091</v>
          </cell>
          <cell r="G1864">
            <v>1142.77</v>
          </cell>
        </row>
        <row r="1865">
          <cell r="A1865" t="str">
            <v>127346-024</v>
          </cell>
          <cell r="B1865" t="str">
            <v>Professional Workstation XP1 667 U67 256/9S/2+</v>
          </cell>
          <cell r="C1865" t="str">
            <v>WKST_UNITS</v>
          </cell>
          <cell r="D1865">
            <v>9318</v>
          </cell>
          <cell r="E1865">
            <v>19631</v>
          </cell>
          <cell r="F1865">
            <v>9598</v>
          </cell>
          <cell r="G1865">
            <v>4270.08</v>
          </cell>
        </row>
        <row r="1866">
          <cell r="A1866" t="str">
            <v>127346-025</v>
          </cell>
          <cell r="B1866" t="str">
            <v>Professional Workstation XP1 667 U67 256/9S/3M</v>
          </cell>
          <cell r="C1866" t="str">
            <v>WKST_UNITS</v>
          </cell>
          <cell r="D1866">
            <v>10912</v>
          </cell>
          <cell r="E1866">
            <v>22989</v>
          </cell>
          <cell r="F1866">
            <v>11239</v>
          </cell>
          <cell r="G1866">
            <v>5002.88</v>
          </cell>
        </row>
        <row r="1867">
          <cell r="A1867" t="str">
            <v>127346-026</v>
          </cell>
          <cell r="B1867" t="str">
            <v>Professional Workstation XP1 667 U67 256/9S/3+</v>
          </cell>
          <cell r="C1867" t="str">
            <v>WKST_UNITS</v>
          </cell>
          <cell r="D1867">
            <v>11750</v>
          </cell>
          <cell r="E1867">
            <v>25940</v>
          </cell>
          <cell r="F1867">
            <v>12103</v>
          </cell>
          <cell r="G1867">
            <v>5523.53</v>
          </cell>
        </row>
        <row r="1868">
          <cell r="A1868" t="str">
            <v>127346-027</v>
          </cell>
          <cell r="B1868" t="str">
            <v>Professional Workstation XP1 667 N67 256/9S/0</v>
          </cell>
          <cell r="C1868" t="str">
            <v>WKST_UNITS</v>
          </cell>
          <cell r="D1868">
            <v>8041</v>
          </cell>
          <cell r="E1868">
            <v>16199</v>
          </cell>
          <cell r="F1868">
            <v>8282</v>
          </cell>
          <cell r="G1868">
            <v>4168.8599999999997</v>
          </cell>
        </row>
        <row r="1869">
          <cell r="A1869" t="str">
            <v>152836-A21</v>
          </cell>
          <cell r="B1869" t="str">
            <v>AP4 600S1 /128/ 9S/2 EFIG</v>
          </cell>
          <cell r="C1869" t="str">
            <v>WKST_UNITS</v>
          </cell>
          <cell r="D1869">
            <v>2215</v>
          </cell>
          <cell r="E1869">
            <v>4666</v>
          </cell>
          <cell r="F1869">
            <v>2281</v>
          </cell>
          <cell r="G1869">
            <v>1245.76</v>
          </cell>
        </row>
        <row r="1870">
          <cell r="A1870" t="str">
            <v>152836-A22</v>
          </cell>
          <cell r="B1870" t="str">
            <v>AP4 600S1 /128/ 9S/4X EFIG</v>
          </cell>
          <cell r="C1870" t="str">
            <v>WKST_UNITS</v>
          </cell>
          <cell r="D1870">
            <v>2660</v>
          </cell>
          <cell r="E1870">
            <v>5548</v>
          </cell>
          <cell r="F1870">
            <v>2740</v>
          </cell>
          <cell r="G1870">
            <v>1506.51</v>
          </cell>
        </row>
        <row r="1871">
          <cell r="A1871" t="str">
            <v>152836-A23</v>
          </cell>
          <cell r="B1871" t="str">
            <v>AP4 600S1 /128/ 9S/Synergy II EFIG</v>
          </cell>
          <cell r="C1871" t="str">
            <v>WKST_UNITS</v>
          </cell>
          <cell r="D1871">
            <v>2260</v>
          </cell>
          <cell r="E1871">
            <v>4761</v>
          </cell>
          <cell r="F1871">
            <v>2328</v>
          </cell>
          <cell r="G1871">
            <v>1274.58</v>
          </cell>
        </row>
        <row r="1872">
          <cell r="A1872" t="str">
            <v>152836-A24</v>
          </cell>
          <cell r="B1872" t="str">
            <v>AP4 600S1 /128/ 9S/X EFIG</v>
          </cell>
          <cell r="C1872" t="str">
            <v>WKST_UNITS</v>
          </cell>
          <cell r="D1872">
            <v>2080</v>
          </cell>
          <cell r="E1872">
            <v>4382</v>
          </cell>
          <cell r="F1872">
            <v>2142</v>
          </cell>
          <cell r="G1872">
            <v>994</v>
          </cell>
        </row>
        <row r="1873">
          <cell r="A1873" t="str">
            <v>161733-A21</v>
          </cell>
          <cell r="B1873" t="str">
            <v>40D/700 /128S/9S/G200 EFIG</v>
          </cell>
          <cell r="C1873" t="str">
            <v>WKST_UNITS</v>
          </cell>
          <cell r="D1873">
            <v>2140</v>
          </cell>
          <cell r="E1873">
            <v>4724</v>
          </cell>
          <cell r="F1873">
            <v>2204</v>
          </cell>
          <cell r="G1873">
            <v>1288.76</v>
          </cell>
        </row>
        <row r="1874">
          <cell r="A1874" t="str">
            <v>161733-A23</v>
          </cell>
          <cell r="B1874" t="str">
            <v>40D/700 /128S/9S/Synergy II EFIG</v>
          </cell>
          <cell r="C1874" t="str">
            <v>WKST_UNITS</v>
          </cell>
          <cell r="D1874">
            <v>2185</v>
          </cell>
          <cell r="E1874">
            <v>4824</v>
          </cell>
          <cell r="F1874">
            <v>2251</v>
          </cell>
          <cell r="G1874">
            <v>1317.58</v>
          </cell>
        </row>
        <row r="1875">
          <cell r="A1875" t="str">
            <v>161733-A24</v>
          </cell>
          <cell r="B1875" t="str">
            <v>40D/700 /128S/9S/X EFIG</v>
          </cell>
          <cell r="C1875" t="str">
            <v>WKST_UNITS</v>
          </cell>
          <cell r="D1875">
            <v>2005</v>
          </cell>
          <cell r="E1875">
            <v>4426</v>
          </cell>
          <cell r="F1875">
            <v>2065</v>
          </cell>
          <cell r="G1875">
            <v>1208.3</v>
          </cell>
        </row>
        <row r="1876">
          <cell r="A1876" t="str">
            <v>164228-A41</v>
          </cell>
          <cell r="B1876" t="str">
            <v>AP550 866MHz/133FSB/256MB RDRAM-800/9.1GB WU3 SCSI 10K/G400DH EUROA4</v>
          </cell>
          <cell r="C1876" t="str">
            <v>WKST_UNITS</v>
          </cell>
          <cell r="D1876">
            <v>3560</v>
          </cell>
          <cell r="E1876">
            <v>7859</v>
          </cell>
          <cell r="F1876">
            <v>3667</v>
          </cell>
          <cell r="G1876">
            <v>2035.27</v>
          </cell>
        </row>
        <row r="1877">
          <cell r="A1877" t="str">
            <v>164494-A42</v>
          </cell>
          <cell r="B1877" t="str">
            <v>AP250 866MHz/133FSB/128MB RDRAM-712/20GB UATA 7200rpm/G400DH EUROA4</v>
          </cell>
          <cell r="C1877" t="str">
            <v>WKST_UNITS</v>
          </cell>
          <cell r="D1877">
            <v>2425</v>
          </cell>
          <cell r="E1877">
            <v>5353</v>
          </cell>
          <cell r="F1877">
            <v>2498</v>
          </cell>
          <cell r="G1877">
            <v>1464.08</v>
          </cell>
        </row>
        <row r="1878">
          <cell r="A1878" t="str">
            <v>164494-A43</v>
          </cell>
          <cell r="B1878" t="str">
            <v>AP250 866MHz/133FSB/128MB RDRAM-712/9.1GB U3 SCSI 10K/G400DH EUROA4</v>
          </cell>
          <cell r="C1878" t="str">
            <v>WKST_UNITS</v>
          </cell>
          <cell r="D1878">
            <v>2700</v>
          </cell>
          <cell r="E1878">
            <v>5961</v>
          </cell>
          <cell r="F1878">
            <v>2781</v>
          </cell>
          <cell r="G1878">
            <v>1680.98</v>
          </cell>
        </row>
        <row r="1879">
          <cell r="A1879" t="str">
            <v>164494-A44</v>
          </cell>
          <cell r="B1879" t="str">
            <v>AP250 866MHz/133FSB/128MB RDRAM-712/9.1GB U3 SCSI 10K/SYNII EUROA4</v>
          </cell>
          <cell r="C1879" t="str">
            <v>WKST_UNITS</v>
          </cell>
          <cell r="D1879">
            <v>2720</v>
          </cell>
          <cell r="E1879">
            <v>6004</v>
          </cell>
          <cell r="F1879">
            <v>2802</v>
          </cell>
          <cell r="G1879">
            <v>1694.64</v>
          </cell>
        </row>
        <row r="1880">
          <cell r="A1880" t="str">
            <v>164494-A45</v>
          </cell>
          <cell r="B1880" t="str">
            <v>AP250 866MHz/133FSB/128MB RDRAM-712/9.1GB U3 SCSI 10K/NO GRPH EUROA4</v>
          </cell>
          <cell r="C1880" t="str">
            <v>WKST_UNITS</v>
          </cell>
          <cell r="D1880">
            <v>2540</v>
          </cell>
          <cell r="E1880">
            <v>5607</v>
          </cell>
          <cell r="F1880">
            <v>2616</v>
          </cell>
          <cell r="G1880">
            <v>1586.92</v>
          </cell>
        </row>
        <row r="1881">
          <cell r="A1881" t="str">
            <v>164494-A46</v>
          </cell>
          <cell r="B1881" t="str">
            <v>AP250 866MHz/133FSB/128MB RDRAM-712/20GB UATA 7200rpm/NO GRPH EUROA4</v>
          </cell>
          <cell r="C1881" t="str">
            <v>WKST_UNITS</v>
          </cell>
          <cell r="D1881">
            <v>2265</v>
          </cell>
          <cell r="E1881">
            <v>5001</v>
          </cell>
          <cell r="F1881">
            <v>2333</v>
          </cell>
          <cell r="G1881">
            <v>1378.12</v>
          </cell>
        </row>
        <row r="1882">
          <cell r="A1882" t="str">
            <v>164494-A48</v>
          </cell>
          <cell r="B1882" t="str">
            <v>AP250 866MHz/128MB RDRAM-700/9.1GB U3 SCSI 10K/NO GRPH/W EUROA4</v>
          </cell>
          <cell r="C1882" t="str">
            <v>WKST_UNITS</v>
          </cell>
          <cell r="D1882">
            <v>2540</v>
          </cell>
          <cell r="E1882">
            <v>5607</v>
          </cell>
          <cell r="F1882">
            <v>2616</v>
          </cell>
          <cell r="G1882">
            <v>1589.57</v>
          </cell>
        </row>
        <row r="1883">
          <cell r="A1883" t="str">
            <v>175864-A42</v>
          </cell>
          <cell r="B1883" t="str">
            <v>SP750 866MHz/133FSB/128MB RDRAM-800/9.1GB U3 SCSI 10K/SYNII EUROA4</v>
          </cell>
          <cell r="C1883" t="str">
            <v>WKST_UNITS</v>
          </cell>
          <cell r="D1883">
            <v>3352</v>
          </cell>
          <cell r="E1883">
            <v>7401</v>
          </cell>
          <cell r="F1883">
            <v>3453</v>
          </cell>
          <cell r="G1883">
            <v>2182.9299999999998</v>
          </cell>
        </row>
        <row r="1884">
          <cell r="A1884" t="str">
            <v>175864-A43</v>
          </cell>
          <cell r="B1884" t="str">
            <v>SP750 866MHz/133FSB/265MB RDRAM-800/18.2GB U3 SCSI 10K/X/W2K EUROA4</v>
          </cell>
          <cell r="C1884" t="str">
            <v>WKST_UNITS</v>
          </cell>
          <cell r="D1884">
            <v>4000</v>
          </cell>
          <cell r="E1884">
            <v>8831</v>
          </cell>
          <cell r="F1884">
            <v>4120</v>
          </cell>
          <cell r="G1884">
            <v>2442.21</v>
          </cell>
        </row>
        <row r="1885">
          <cell r="A1885" t="str">
            <v>175864-A44</v>
          </cell>
          <cell r="B1885" t="str">
            <v>SP750 866MHz/133FSB/256MB RDRAM-800/18.2GB U3 10K/4110 EUROA4</v>
          </cell>
          <cell r="C1885" t="str">
            <v>WKST_UNITS</v>
          </cell>
          <cell r="D1885">
            <v>6500</v>
          </cell>
          <cell r="E1885">
            <v>14350</v>
          </cell>
          <cell r="F1885">
            <v>6695</v>
          </cell>
          <cell r="G1885">
            <v>4194.1000000000004</v>
          </cell>
        </row>
        <row r="1886">
          <cell r="A1886" t="str">
            <v>175864-A45</v>
          </cell>
          <cell r="B1886" t="str">
            <v>SP750 866MHz/133FSB/256MB RDRAM-800/18.2GB U3 10K/NO GRPH EUROA4</v>
          </cell>
          <cell r="C1886" t="str">
            <v>WKST_UNITS</v>
          </cell>
          <cell r="D1886">
            <v>4000</v>
          </cell>
          <cell r="E1886">
            <v>8831</v>
          </cell>
          <cell r="F1886">
            <v>4120</v>
          </cell>
          <cell r="G1886">
            <v>2439.56</v>
          </cell>
        </row>
        <row r="1887">
          <cell r="A1887" t="str">
            <v>175864-A46</v>
          </cell>
          <cell r="B1887" t="str">
            <v>SP750 866MHz/256MB RDRAM-800/18GB U3 SCSI 10K/GLII EUROA4</v>
          </cell>
          <cell r="C1887" t="str">
            <v>WKST_UNITS</v>
          </cell>
          <cell r="D1887">
            <v>4630</v>
          </cell>
          <cell r="E1887">
            <v>10221</v>
          </cell>
          <cell r="F1887">
            <v>4769</v>
          </cell>
          <cell r="G1887">
            <v>2821.14</v>
          </cell>
        </row>
        <row r="1888">
          <cell r="A1888" t="str">
            <v>176326-A41</v>
          </cell>
          <cell r="B1888" t="str">
            <v>AP550 866MHz/133FSB/256MB RDRAM-800MHz/18.2GBU3SCSI 10K/SYNII EUROA4</v>
          </cell>
          <cell r="C1888" t="str">
            <v>WKST_UNITS</v>
          </cell>
          <cell r="D1888">
            <v>3830</v>
          </cell>
          <cell r="E1888">
            <v>8455</v>
          </cell>
          <cell r="F1888">
            <v>3945</v>
          </cell>
          <cell r="G1888">
            <v>2134.0100000000002</v>
          </cell>
        </row>
        <row r="1889">
          <cell r="A1889" t="str">
            <v>176326-A44</v>
          </cell>
          <cell r="B1889" t="str">
            <v>AP550 866MHz/256MB RDRAM-800MHz/18.2GB U3 SCSI 10K/NO GRX EUROA4</v>
          </cell>
          <cell r="C1889" t="str">
            <v>WKST_UNITS</v>
          </cell>
          <cell r="D1889">
            <v>3650</v>
          </cell>
          <cell r="E1889">
            <v>8058</v>
          </cell>
          <cell r="F1889">
            <v>3760</v>
          </cell>
          <cell r="G1889">
            <v>2032.13</v>
          </cell>
        </row>
        <row r="1890">
          <cell r="A1890" t="str">
            <v>176326-A46</v>
          </cell>
          <cell r="B1890" t="str">
            <v>AP550 866MHz/133FSB/256MB/18.2GB U3 SCSI 10K/X/W2K EUROA4</v>
          </cell>
          <cell r="C1890" t="str">
            <v>WKST_UNITS</v>
          </cell>
          <cell r="D1890">
            <v>3650</v>
          </cell>
          <cell r="E1890">
            <v>8058</v>
          </cell>
          <cell r="F1890">
            <v>3760</v>
          </cell>
          <cell r="G1890">
            <v>2124.67</v>
          </cell>
        </row>
        <row r="1891">
          <cell r="A1891" t="str">
            <v>176326-A47</v>
          </cell>
          <cell r="B1891" t="str">
            <v>AP550 866MHz/133FSB/256MB RDRAM-800/18GB U3 SCSI 10K/GLII EUROA4</v>
          </cell>
          <cell r="C1891" t="str">
            <v>WKST_UNITS</v>
          </cell>
          <cell r="D1891">
            <v>4280</v>
          </cell>
          <cell r="E1891">
            <v>9449</v>
          </cell>
          <cell r="F1891">
            <v>4408</v>
          </cell>
          <cell r="G1891">
            <v>2427.4699999999998</v>
          </cell>
        </row>
        <row r="1892">
          <cell r="A1892" t="str">
            <v>190108-A41</v>
          </cell>
          <cell r="B1892" t="str">
            <v>AP550 866MHz/133FSB/256MB RDRAM-800/18.2GB U3 SCSI 10K/TNT2 EUROA4</v>
          </cell>
          <cell r="C1892" t="str">
            <v>WKST_UNITS</v>
          </cell>
          <cell r="D1892">
            <v>3750</v>
          </cell>
          <cell r="E1892">
            <v>8602</v>
          </cell>
          <cell r="F1892">
            <v>3863</v>
          </cell>
          <cell r="G1892">
            <v>2099.7800000000002</v>
          </cell>
        </row>
        <row r="1893">
          <cell r="A1893" t="str">
            <v>190217-A41</v>
          </cell>
          <cell r="B1893" t="str">
            <v>AP250 866MHz/133FSB/128MB RDRAM-712/20GB UATA/100 7200/TNT EUROA4</v>
          </cell>
          <cell r="C1893" t="str">
            <v>WKST_UNITS</v>
          </cell>
          <cell r="D1893">
            <v>2365</v>
          </cell>
          <cell r="E1893">
            <v>5425</v>
          </cell>
          <cell r="F1893">
            <v>2436</v>
          </cell>
          <cell r="G1893">
            <v>1429.31</v>
          </cell>
        </row>
        <row r="1894">
          <cell r="A1894" t="str">
            <v>190217-A42</v>
          </cell>
          <cell r="B1894" t="str">
            <v>AP250 866MHz/133FSB/256MB RDRAM-712/18GB U3 SCSI 10K/NO GRPH EUROA4</v>
          </cell>
          <cell r="C1894" t="str">
            <v>WKST_UNITS</v>
          </cell>
          <cell r="D1894">
            <v>3160</v>
          </cell>
          <cell r="E1894">
            <v>7248</v>
          </cell>
          <cell r="F1894">
            <v>3255</v>
          </cell>
          <cell r="G1894">
            <v>1815.14</v>
          </cell>
        </row>
        <row r="1895">
          <cell r="A1895" t="str">
            <v>195278-A21</v>
          </cell>
          <cell r="B1895" t="str">
            <v>AP400 600MHZ/COP/128MB SDRAM/9.1GB SCSI/2 EUROA2</v>
          </cell>
          <cell r="C1895" t="str">
            <v>WKST_UNITS</v>
          </cell>
          <cell r="D1895">
            <v>2065</v>
          </cell>
          <cell r="E1895">
            <v>4559</v>
          </cell>
          <cell r="F1895">
            <v>2168</v>
          </cell>
          <cell r="G1895">
            <v>1260.45</v>
          </cell>
        </row>
        <row r="1896">
          <cell r="A1896" t="str">
            <v>195278-A22</v>
          </cell>
          <cell r="B1896" t="str">
            <v>AP400 600MHZ/100/COP/128MBSDRAM-100/9.1GB SCSI/G100 EUROA2</v>
          </cell>
          <cell r="C1896" t="str">
            <v>WKST_UNITS</v>
          </cell>
          <cell r="D1896">
            <v>2510</v>
          </cell>
          <cell r="E1896">
            <v>5541</v>
          </cell>
          <cell r="F1896">
            <v>2626</v>
          </cell>
          <cell r="G1896">
            <v>1506.52</v>
          </cell>
        </row>
        <row r="1897">
          <cell r="A1897" t="str">
            <v>380406-024</v>
          </cell>
          <cell r="B1897" t="str">
            <v>Professional Workstation XP1 500 6U 128/4S/2+</v>
          </cell>
          <cell r="C1897" t="str">
            <v>WKST_UNITS</v>
          </cell>
          <cell r="D1897">
            <v>7098</v>
          </cell>
          <cell r="E1897">
            <v>14954</v>
          </cell>
          <cell r="F1897">
            <v>7311</v>
          </cell>
          <cell r="G1897">
            <v>4100.59</v>
          </cell>
        </row>
        <row r="1898">
          <cell r="A1898" t="str">
            <v>380406-025</v>
          </cell>
          <cell r="B1898" t="str">
            <v>Professional Workstation XP1 500 6U 256/9S/3M</v>
          </cell>
          <cell r="C1898" t="str">
            <v>WKST_UNITS</v>
          </cell>
          <cell r="D1898">
            <v>9247</v>
          </cell>
          <cell r="E1898">
            <v>19481</v>
          </cell>
          <cell r="F1898">
            <v>9524</v>
          </cell>
          <cell r="G1898">
            <v>4918.4799999999996</v>
          </cell>
        </row>
        <row r="1899">
          <cell r="A1899" t="str">
            <v>380406-026</v>
          </cell>
          <cell r="B1899" t="str">
            <v>Professional Workstation XP1 500 6U 256/9S/3+</v>
          </cell>
          <cell r="C1899" t="str">
            <v>WKST_UNITS</v>
          </cell>
          <cell r="D1899">
            <v>10085</v>
          </cell>
          <cell r="E1899">
            <v>21247</v>
          </cell>
          <cell r="F1899">
            <v>10388</v>
          </cell>
          <cell r="G1899">
            <v>5439.13</v>
          </cell>
        </row>
        <row r="1900">
          <cell r="A1900" t="str">
            <v>380406-027</v>
          </cell>
          <cell r="B1900" t="str">
            <v>Professional Workstation XP1 500 6N 256/9S/0</v>
          </cell>
          <cell r="C1900" t="str">
            <v>WKST_UNITS</v>
          </cell>
          <cell r="D1900">
            <v>6376</v>
          </cell>
          <cell r="E1900">
            <v>12844</v>
          </cell>
          <cell r="F1900">
            <v>6567</v>
          </cell>
          <cell r="G1900">
            <v>4019.74</v>
          </cell>
        </row>
        <row r="1901">
          <cell r="A1901" t="str">
            <v>387875-B21</v>
          </cell>
          <cell r="B1901" t="str">
            <v>Professional Workstation XP1 500 6U 000/00/00</v>
          </cell>
          <cell r="C1901" t="str">
            <v>WKST_UNITS</v>
          </cell>
          <cell r="D1901">
            <v>8022</v>
          </cell>
          <cell r="E1901">
            <v>16160</v>
          </cell>
          <cell r="F1901">
            <v>8263</v>
          </cell>
          <cell r="G1901">
            <v>3283.54</v>
          </cell>
        </row>
        <row r="1902">
          <cell r="A1902" t="str">
            <v>387876-B21</v>
          </cell>
          <cell r="B1902" t="str">
            <v>Professional Workstation XP1 500 6W 000/00/00</v>
          </cell>
          <cell r="C1902" t="str">
            <v>WKST_UNITS</v>
          </cell>
          <cell r="D1902">
            <v>6009</v>
          </cell>
          <cell r="E1902">
            <v>12105</v>
          </cell>
          <cell r="F1902">
            <v>6189</v>
          </cell>
          <cell r="G1902">
            <v>3272.45</v>
          </cell>
        </row>
        <row r="1903">
          <cell r="A1903" t="str">
            <v>388010-A42</v>
          </cell>
          <cell r="B1903" t="str">
            <v>75M/733X /128R/ 9L/Synergy II EDF</v>
          </cell>
          <cell r="C1903" t="str">
            <v>WKST_UNITS</v>
          </cell>
          <cell r="D1903">
            <v>2952</v>
          </cell>
          <cell r="E1903">
            <v>6517</v>
          </cell>
          <cell r="F1903">
            <v>3041</v>
          </cell>
          <cell r="G1903">
            <v>1978.25</v>
          </cell>
        </row>
        <row r="1904">
          <cell r="A1904" t="str">
            <v>388010-A43</v>
          </cell>
          <cell r="B1904" t="str">
            <v>75M/733X /256R/18L/GVX1 EDF</v>
          </cell>
          <cell r="C1904" t="str">
            <v>WKST_UNITS</v>
          </cell>
          <cell r="D1904">
            <v>4199</v>
          </cell>
          <cell r="E1904">
            <v>9270</v>
          </cell>
          <cell r="F1904">
            <v>4325</v>
          </cell>
          <cell r="G1904">
            <v>2617.1799999999998</v>
          </cell>
        </row>
        <row r="1905">
          <cell r="A1905" t="str">
            <v>388010-A44</v>
          </cell>
          <cell r="B1905" t="str">
            <v>75M/733X /256R/18L/PS600 EDF</v>
          </cell>
          <cell r="C1905" t="str">
            <v>WKST_UNITS</v>
          </cell>
          <cell r="D1905">
            <v>6231</v>
          </cell>
          <cell r="E1905">
            <v>13756</v>
          </cell>
          <cell r="F1905">
            <v>6418</v>
          </cell>
          <cell r="G1905">
            <v>5038.63</v>
          </cell>
        </row>
        <row r="1906">
          <cell r="A1906" t="str">
            <v>388010-A46</v>
          </cell>
          <cell r="B1906" t="str">
            <v>75M/733X /256R/ 9L/X EDF</v>
          </cell>
          <cell r="C1906" t="str">
            <v>WKST_UNITS</v>
          </cell>
          <cell r="D1906">
            <v>3350</v>
          </cell>
          <cell r="E1906">
            <v>7396</v>
          </cell>
          <cell r="F1906">
            <v>3451</v>
          </cell>
          <cell r="G1906">
            <v>2153.9</v>
          </cell>
        </row>
        <row r="1907">
          <cell r="A1907" t="str">
            <v>388011-A24</v>
          </cell>
          <cell r="B1907" t="str">
            <v>Professional Workstation SP700 550S2 /128/ 9S/2+ EFIG</v>
          </cell>
          <cell r="C1907" t="str">
            <v>WKST_UNITS</v>
          </cell>
          <cell r="D1907">
            <v>3696</v>
          </cell>
          <cell r="E1907">
            <v>8160</v>
          </cell>
          <cell r="F1907">
            <v>3807</v>
          </cell>
          <cell r="G1907">
            <v>2346.04</v>
          </cell>
        </row>
        <row r="1908">
          <cell r="A1908" t="str">
            <v>388011-A25</v>
          </cell>
          <cell r="B1908" t="str">
            <v>Professional Workstation SP700 550S2 /256/9L/3M EFIG</v>
          </cell>
          <cell r="C1908" t="str">
            <v>WKST_UNITS</v>
          </cell>
          <cell r="D1908">
            <v>4803</v>
          </cell>
          <cell r="E1908">
            <v>10604</v>
          </cell>
          <cell r="F1908">
            <v>4947</v>
          </cell>
          <cell r="G1908">
            <v>3223.21</v>
          </cell>
        </row>
        <row r="1909">
          <cell r="A1909" t="str">
            <v>388011-A26</v>
          </cell>
          <cell r="B1909" t="str">
            <v>Professional Workstation SP700 550S2 /256/9L/3E EFIG</v>
          </cell>
          <cell r="C1909" t="str">
            <v>WKST_UNITS</v>
          </cell>
          <cell r="D1909">
            <v>6272</v>
          </cell>
          <cell r="E1909">
            <v>13214</v>
          </cell>
          <cell r="F1909">
            <v>6460</v>
          </cell>
          <cell r="G1909">
            <v>4129.8</v>
          </cell>
        </row>
        <row r="1910">
          <cell r="A1910" t="str">
            <v>388011-A27</v>
          </cell>
          <cell r="B1910" t="str">
            <v>Professional Workstation SP700  550S2 /128/ 9S/Synergy II EFIG</v>
          </cell>
          <cell r="C1910" t="str">
            <v>WKST_UNITS</v>
          </cell>
          <cell r="D1910">
            <v>3440</v>
          </cell>
          <cell r="E1910">
            <v>7247</v>
          </cell>
          <cell r="F1910">
            <v>3543</v>
          </cell>
          <cell r="G1910">
            <v>2253.9</v>
          </cell>
        </row>
        <row r="1911">
          <cell r="A1911" t="str">
            <v>388011-A27</v>
          </cell>
          <cell r="B1911" t="str">
            <v>Professional Workstation SP700  550S2 /128/ 9S/Synergy II EFIG</v>
          </cell>
          <cell r="C1911" t="str">
            <v>WKST_UNITS</v>
          </cell>
          <cell r="D1911">
            <v>3440</v>
          </cell>
          <cell r="E1911">
            <v>7247</v>
          </cell>
          <cell r="F1911">
            <v>3543</v>
          </cell>
          <cell r="G1911">
            <v>2253.9</v>
          </cell>
        </row>
        <row r="1912">
          <cell r="A1912" t="str">
            <v>388011-A28</v>
          </cell>
          <cell r="B1912" t="str">
            <v>Professional Workstation SP700 550S2 /256/ 9L/GVX1 EFIG</v>
          </cell>
          <cell r="C1912" t="str">
            <v>WKST_UNITS</v>
          </cell>
          <cell r="D1912">
            <v>4239</v>
          </cell>
          <cell r="E1912">
            <v>8931</v>
          </cell>
          <cell r="F1912">
            <v>4366</v>
          </cell>
          <cell r="G1912">
            <v>2712.29</v>
          </cell>
        </row>
        <row r="1913">
          <cell r="A1913" t="str">
            <v>388011-A28</v>
          </cell>
          <cell r="B1913" t="str">
            <v>Professional Workstation SP700 550S2 /256/ 9L/GVX1 EFIG</v>
          </cell>
          <cell r="C1913" t="str">
            <v>WKST_UNITS</v>
          </cell>
          <cell r="D1913">
            <v>4239</v>
          </cell>
          <cell r="E1913">
            <v>8931</v>
          </cell>
          <cell r="F1913">
            <v>4366</v>
          </cell>
          <cell r="G1913">
            <v>2712.29</v>
          </cell>
        </row>
        <row r="1914">
          <cell r="A1914" t="str">
            <v>388011-A29</v>
          </cell>
          <cell r="B1914" t="str">
            <v>Professional Workstation SP700 550S2 /128/ 9S/X EFIG</v>
          </cell>
          <cell r="C1914" t="str">
            <v>WKST_UNITS</v>
          </cell>
          <cell r="D1914">
            <v>3260</v>
          </cell>
          <cell r="E1914">
            <v>7197</v>
          </cell>
          <cell r="F1914">
            <v>3358</v>
          </cell>
          <cell r="G1914">
            <v>2119.46</v>
          </cell>
        </row>
        <row r="1915">
          <cell r="A1915" t="str">
            <v>388011-A29</v>
          </cell>
          <cell r="B1915" t="str">
            <v>Professional Workstation SP700 550S2 /128/ 9S/X EFIG</v>
          </cell>
          <cell r="C1915" t="str">
            <v>WKST_UNITS</v>
          </cell>
          <cell r="D1915">
            <v>3260</v>
          </cell>
          <cell r="E1915">
            <v>7197</v>
          </cell>
          <cell r="F1915">
            <v>3358</v>
          </cell>
          <cell r="G1915">
            <v>2119.46</v>
          </cell>
        </row>
        <row r="1916">
          <cell r="A1916" t="str">
            <v>388014-A41</v>
          </cell>
          <cell r="B1916" t="str">
            <v>25M/600EB/128R/20A/G400 EDF</v>
          </cell>
          <cell r="C1916" t="str">
            <v>WKST_UNITS</v>
          </cell>
          <cell r="D1916">
            <v>1635</v>
          </cell>
          <cell r="E1916">
            <v>3610</v>
          </cell>
          <cell r="F1916">
            <v>1684</v>
          </cell>
          <cell r="G1916">
            <v>1088.1300000000001</v>
          </cell>
        </row>
        <row r="1917">
          <cell r="A1917" t="str">
            <v>388014-A42</v>
          </cell>
          <cell r="B1917" t="str">
            <v>25M/600EB/128R/20A/Synergy II EDF</v>
          </cell>
          <cell r="C1917" t="str">
            <v>WKST_UNITS</v>
          </cell>
          <cell r="D1917">
            <v>1665</v>
          </cell>
          <cell r="E1917">
            <v>3676</v>
          </cell>
          <cell r="F1917">
            <v>1715</v>
          </cell>
          <cell r="G1917">
            <v>1120.19</v>
          </cell>
        </row>
        <row r="1918">
          <cell r="A1918" t="str">
            <v>388014-A43</v>
          </cell>
          <cell r="B1918" t="str">
            <v>25M/733 /128R/ 9L/G400 EDF</v>
          </cell>
          <cell r="C1918" t="str">
            <v>WKST_UNITS</v>
          </cell>
          <cell r="D1918">
            <v>2090</v>
          </cell>
          <cell r="E1918">
            <v>4614</v>
          </cell>
          <cell r="F1918">
            <v>2153</v>
          </cell>
          <cell r="G1918">
            <v>1356.82</v>
          </cell>
        </row>
        <row r="1919">
          <cell r="A1919" t="str">
            <v>388014-A44</v>
          </cell>
          <cell r="B1919" t="str">
            <v>25M/733 /128R/ 9L/Synergy II EDF</v>
          </cell>
          <cell r="C1919" t="str">
            <v>WKST_UNITS</v>
          </cell>
          <cell r="D1919">
            <v>2120</v>
          </cell>
          <cell r="E1919">
            <v>4680</v>
          </cell>
          <cell r="F1919">
            <v>2184</v>
          </cell>
          <cell r="G1919">
            <v>1388.88</v>
          </cell>
        </row>
        <row r="1920">
          <cell r="A1920" t="str">
            <v>388014-A45</v>
          </cell>
          <cell r="B1920" t="str">
            <v>25M/733 /128R/ 9L/GVX1 EDF</v>
          </cell>
          <cell r="C1920" t="str">
            <v>WKST_UNITS</v>
          </cell>
          <cell r="D1920">
            <v>2539</v>
          </cell>
          <cell r="E1920">
            <v>5605</v>
          </cell>
          <cell r="F1920">
            <v>2615</v>
          </cell>
          <cell r="G1920">
            <v>1653.54</v>
          </cell>
        </row>
        <row r="1921">
          <cell r="A1921" t="str">
            <v>388014-A46</v>
          </cell>
          <cell r="B1921" t="str">
            <v>25M/600EB/128R/ 9L/X EDF</v>
          </cell>
          <cell r="C1921" t="str">
            <v>WKST_UNITS</v>
          </cell>
          <cell r="D1921">
            <v>1760</v>
          </cell>
          <cell r="E1921">
            <v>3886</v>
          </cell>
          <cell r="F1921">
            <v>1813</v>
          </cell>
          <cell r="G1921">
            <v>1231.18</v>
          </cell>
        </row>
        <row r="1922">
          <cell r="A1922" t="str">
            <v>388014-A47</v>
          </cell>
          <cell r="B1922" t="str">
            <v>25M/733 /128R/ 9L/X EDF</v>
          </cell>
          <cell r="C1922" t="str">
            <v>WKST_UNITS</v>
          </cell>
          <cell r="D1922">
            <v>1940</v>
          </cell>
          <cell r="E1922">
            <v>4283</v>
          </cell>
          <cell r="F1922">
            <v>1998</v>
          </cell>
          <cell r="G1922">
            <v>1281.1600000000001</v>
          </cell>
        </row>
        <row r="1923">
          <cell r="A1923" t="str">
            <v>388015-A21</v>
          </cell>
          <cell r="B1923" t="str">
            <v>Professional Workstations AP400 500S1/64/10A/2 (EFIG)</v>
          </cell>
          <cell r="C1923" t="str">
            <v>WKST_UNITS</v>
          </cell>
          <cell r="D1923">
            <v>1680</v>
          </cell>
          <cell r="E1923">
            <v>3320</v>
          </cell>
          <cell r="F1923">
            <v>1731</v>
          </cell>
          <cell r="G1923">
            <v>1069.04</v>
          </cell>
        </row>
        <row r="1924">
          <cell r="A1924" t="str">
            <v>388015-A27</v>
          </cell>
          <cell r="B1924" t="str">
            <v>Professional Workstation AP400 500S1 /128/ 9S/2 EFIG</v>
          </cell>
          <cell r="C1924" t="str">
            <v>WKST_UNITS</v>
          </cell>
          <cell r="D1924">
            <v>2155</v>
          </cell>
          <cell r="E1924">
            <v>4758</v>
          </cell>
          <cell r="F1924">
            <v>2220</v>
          </cell>
          <cell r="G1924">
            <v>1285.08</v>
          </cell>
        </row>
        <row r="1925">
          <cell r="A1925" t="str">
            <v>388015-A28</v>
          </cell>
          <cell r="B1925" t="str">
            <v>Professional Workstation AP400 500S1 /128/ 9S/4X EFIG</v>
          </cell>
          <cell r="C1925" t="str">
            <v>WKST_UNITS</v>
          </cell>
          <cell r="D1925">
            <v>2600</v>
          </cell>
          <cell r="E1925">
            <v>5740</v>
          </cell>
          <cell r="F1925">
            <v>2678</v>
          </cell>
          <cell r="G1925">
            <v>1545.83</v>
          </cell>
        </row>
        <row r="1926">
          <cell r="A1926" t="str">
            <v>388016-A21</v>
          </cell>
          <cell r="B1926" t="str">
            <v>Professional Workstation AP200 500S1/64/10A/2 (EFIG)</v>
          </cell>
          <cell r="C1926" t="str">
            <v>WKST_UNITS</v>
          </cell>
          <cell r="D1926">
            <v>1367</v>
          </cell>
          <cell r="E1926">
            <v>2758</v>
          </cell>
          <cell r="F1926">
            <v>1408</v>
          </cell>
          <cell r="G1926">
            <v>861.35</v>
          </cell>
        </row>
        <row r="1927">
          <cell r="A1927" t="str">
            <v>388016-A22</v>
          </cell>
          <cell r="B1927" t="str">
            <v>Professional Workstation AP200 500S1/64/10A/2+ (EFIG)</v>
          </cell>
          <cell r="C1927" t="str">
            <v>WKST_UNITS</v>
          </cell>
          <cell r="D1927">
            <v>1387</v>
          </cell>
          <cell r="E1927">
            <v>2818</v>
          </cell>
          <cell r="F1927">
            <v>1429</v>
          </cell>
          <cell r="G1927">
            <v>872.36</v>
          </cell>
        </row>
        <row r="1928">
          <cell r="A1928" t="str">
            <v>388016-A25</v>
          </cell>
          <cell r="B1928" t="str">
            <v>Professional Workstation AP 200 500S1 /128/ 9S/2 EFIG</v>
          </cell>
          <cell r="C1928" t="str">
            <v>WKST_UNITS</v>
          </cell>
          <cell r="D1928">
            <v>1675</v>
          </cell>
          <cell r="E1928">
            <v>3698</v>
          </cell>
          <cell r="F1928">
            <v>1725</v>
          </cell>
          <cell r="G1928">
            <v>1124.8900000000001</v>
          </cell>
        </row>
        <row r="1929">
          <cell r="A1929" t="str">
            <v>388018-A25</v>
          </cell>
          <cell r="B1929" t="str">
            <v>Professional Workstation AP500 500S1/128/9S/2+ (EFIG)</v>
          </cell>
          <cell r="C1929" t="str">
            <v>WKST_UNITS</v>
          </cell>
          <cell r="D1929">
            <v>2451</v>
          </cell>
          <cell r="E1929">
            <v>4938</v>
          </cell>
          <cell r="F1929">
            <v>2525</v>
          </cell>
          <cell r="G1929">
            <v>1503.45</v>
          </cell>
        </row>
        <row r="1930">
          <cell r="A1930" t="str">
            <v>470003-509</v>
          </cell>
          <cell r="B1930" t="str">
            <v>55/866/256R8/9S/4X/4 EUROA4</v>
          </cell>
          <cell r="C1930" t="str">
            <v>WKST_UNITS</v>
          </cell>
          <cell r="D1930">
            <v>4350</v>
          </cell>
          <cell r="E1930">
            <v>9979</v>
          </cell>
          <cell r="F1930">
            <v>4481</v>
          </cell>
          <cell r="G1930">
            <v>2053</v>
          </cell>
        </row>
        <row r="1931">
          <cell r="A1931" t="str">
            <v>470003-518</v>
          </cell>
          <cell r="B1931" t="str">
            <v>55/866/512R8/18S/X/4 EUROA4</v>
          </cell>
          <cell r="C1931" t="str">
            <v>WKST_UNITS</v>
          </cell>
          <cell r="D1931">
            <v>4490</v>
          </cell>
          <cell r="E1931">
            <v>10299</v>
          </cell>
          <cell r="F1931">
            <v>4625</v>
          </cell>
          <cell r="G1931">
            <v>1678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Титульный"/>
      <sheetName val="ESTI."/>
      <sheetName val="DI-ESTI"/>
      <sheetName val="Исходные"/>
      <sheetName val="A"/>
      <sheetName val="База"/>
      <sheetName val="Pricelist"/>
      <sheetName val="ИТОГИ  по Н,Р,Э,Q"/>
      <sheetName val="Лист13"/>
      <sheetName val="УФ-28"/>
      <sheetName val="UnadjBS"/>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ка по потерям РЭС"/>
      <sheetName val="баланс квадраты ПЭС"/>
      <sheetName val="баланс квадраты РСК"/>
      <sheetName val="Осн показ"/>
      <sheetName val="РБ ПЭС"/>
      <sheetName val="РБ РСК"/>
      <sheetName val="7-Баланс ПС"/>
      <sheetName val="7а-Баланс стандартный"/>
      <sheetName val="8-Исх для Баланса ПС"/>
      <sheetName val="Приложение 9"/>
      <sheetName val="5"/>
      <sheetName val="иртышская"/>
      <sheetName val="таврическая"/>
      <sheetName val="сибирь"/>
      <sheetName val="потери"/>
      <sheetName val="нп"/>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s>
    <sheetDataSet>
      <sheetData sheetId="0">
        <row r="4">
          <cell r="C4" t="str">
            <v>Гуджоян Дмитрий Олегович</v>
          </cell>
        </row>
        <row r="5">
          <cell r="C5" t="str">
            <v>Орлов Константин Николаевич</v>
          </cell>
          <cell r="D5" t="str">
            <v>747-92-92 (доб.30-63)</v>
          </cell>
        </row>
        <row r="9">
          <cell r="F9" t="str">
            <v>Antropova.NG@mrsk-1.ru</v>
          </cell>
        </row>
        <row r="10">
          <cell r="F10" t="str">
            <v>Kislyakova.KO@mrsk-1.ru</v>
          </cell>
        </row>
        <row r="19">
          <cell r="F19" t="str">
            <v>Nesterenko_VV@mrsk-1.ru</v>
          </cell>
        </row>
        <row r="47">
          <cell r="E47" t="str">
            <v>8(911) 712-24-02</v>
          </cell>
          <cell r="F47" t="str">
            <v>main@mrsksevzap.ru</v>
          </cell>
          <cell r="G47">
            <v>18741</v>
          </cell>
        </row>
        <row r="48">
          <cell r="E48" t="str">
            <v>8-911-712-24-15</v>
          </cell>
          <cell r="F48" t="str">
            <v>makarova@mrsksevzap.ru</v>
          </cell>
          <cell r="G48">
            <v>26262</v>
          </cell>
        </row>
        <row r="49">
          <cell r="F49" t="str">
            <v>bda@mrsksevzap.ru</v>
          </cell>
        </row>
        <row r="50">
          <cell r="F50" t="str">
            <v>gli@mrsksevzap.ru</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row>
        <row r="55">
          <cell r="C55" t="str">
            <v>Поветкина Анаа Александровна</v>
          </cell>
        </row>
        <row r="56">
          <cell r="C56" t="str">
            <v>Крылова Ариадна Александровна</v>
          </cell>
        </row>
        <row r="57">
          <cell r="C57" t="str">
            <v>Михалева Людмила Юрьевна</v>
          </cell>
          <cell r="D57" t="str">
            <v>(812) 305-10-71</v>
          </cell>
        </row>
        <row r="58">
          <cell r="E58" t="str">
            <v>8-911-811-84-49</v>
          </cell>
        </row>
        <row r="59">
          <cell r="E59" t="str">
            <v>8 (911) 712-24-05</v>
          </cell>
          <cell r="F59" t="str">
            <v>avk@mrsksevzap.ru</v>
          </cell>
          <cell r="G59">
            <v>26131</v>
          </cell>
        </row>
        <row r="60">
          <cell r="E60" t="str">
            <v>8(911) 140-53-84</v>
          </cell>
          <cell r="F60" t="str">
            <v>titov@mrsksevzap.ru</v>
          </cell>
          <cell r="G60">
            <v>23110</v>
          </cell>
        </row>
        <row r="62">
          <cell r="F62" t="str">
            <v/>
          </cell>
        </row>
        <row r="63">
          <cell r="E63" t="str">
            <v>8-911-712-24-00</v>
          </cell>
        </row>
        <row r="66">
          <cell r="E66" t="str">
            <v>912-2300411</v>
          </cell>
        </row>
        <row r="69">
          <cell r="E69" t="str">
            <v>8-912-23-00-407</v>
          </cell>
        </row>
        <row r="70">
          <cell r="E70" t="str">
            <v>912-22-78-144</v>
          </cell>
        </row>
        <row r="71">
          <cell r="E71" t="str">
            <v>8-912-2320426</v>
          </cell>
        </row>
        <row r="72">
          <cell r="F72" t="str">
            <v>MRagozina@MRSK-URAL.RU</v>
          </cell>
        </row>
        <row r="73">
          <cell r="F73" t="str">
            <v>nsoboleva@mrsk-ural.ru</v>
          </cell>
        </row>
        <row r="74">
          <cell r="E74" t="str">
            <v>8-912-23-00-425</v>
          </cell>
        </row>
        <row r="76">
          <cell r="E76" t="str">
            <v>сот. тел. 908-635-29-68</v>
          </cell>
        </row>
        <row r="81">
          <cell r="E81" t="str">
            <v>912-2300407</v>
          </cell>
          <cell r="F81" t="str">
            <v>YuMaksimova@mrsk-uv.ru</v>
          </cell>
        </row>
        <row r="86">
          <cell r="D86" t="str">
            <v xml:space="preserve">(343) 215-25-90 </v>
          </cell>
        </row>
        <row r="87">
          <cell r="D87" t="str">
            <v>(343) 215-25-87</v>
          </cell>
        </row>
        <row r="88">
          <cell r="D88" t="str">
            <v xml:space="preserve">(343) 216-17-60 </v>
          </cell>
        </row>
        <row r="90">
          <cell r="D90" t="str">
            <v>(343) 257-64-53</v>
          </cell>
          <cell r="E90" t="str">
            <v>88-69</v>
          </cell>
        </row>
        <row r="91">
          <cell r="D91" t="str">
            <v>(343) 257-61-10</v>
          </cell>
          <cell r="E91" t="str">
            <v>912-2324079</v>
          </cell>
        </row>
        <row r="92">
          <cell r="D92" t="str">
            <v>(343) 257-64-53</v>
          </cell>
        </row>
        <row r="95">
          <cell r="D95" t="str">
            <v>(343) 371-09-85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Списки"/>
    </sheetNames>
    <sheetDataSet>
      <sheetData sheetId="0"/>
      <sheetData sheetId="1"/>
      <sheetData sheetId="2" refreshError="1"/>
      <sheetData sheetId="3"/>
      <sheetData sheetId="4">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s>
    <sheetDataSet>
      <sheetData sheetId="0" refreshError="1"/>
      <sheetData sheetId="1" refreshError="1"/>
      <sheetData sheetId="2" refreshError="1"/>
      <sheetData sheetId="3">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s>
    <sheetDataSet>
      <sheetData sheetId="0" refreshError="1"/>
      <sheetData sheetId="1" refreshError="1"/>
      <sheetData sheetId="2" refreshError="1"/>
      <sheetData sheetId="3" refreshError="1"/>
      <sheetData sheetId="4">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row r="25">
          <cell r="J25">
            <v>0</v>
          </cell>
        </row>
        <row r="26">
          <cell r="J26">
            <v>0</v>
          </cell>
        </row>
        <row r="27">
          <cell r="J27">
            <v>0</v>
          </cell>
        </row>
        <row r="28">
          <cell r="J28">
            <v>0</v>
          </cell>
        </row>
        <row r="29">
          <cell r="J29">
            <v>0</v>
          </cell>
        </row>
        <row r="30">
          <cell r="J30">
            <v>0</v>
          </cell>
        </row>
        <row r="31">
          <cell r="J31">
            <v>0</v>
          </cell>
        </row>
        <row r="33">
          <cell r="J33">
            <v>0</v>
          </cell>
        </row>
        <row r="35">
          <cell r="J35">
            <v>0</v>
          </cell>
        </row>
        <row r="36">
          <cell r="J36">
            <v>0</v>
          </cell>
        </row>
        <row r="37">
          <cell r="J37">
            <v>0</v>
          </cell>
        </row>
        <row r="50">
          <cell r="K50">
            <v>0</v>
          </cell>
          <cell r="L50">
            <v>0</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И-1-1-П"/>
      <sheetName val="БИ-1-2-П"/>
      <sheetName val="БИ-2-3-П"/>
      <sheetName val="БИ-2-4-П"/>
      <sheetName val="БИ-2-5-П"/>
      <sheetName val="БИ-2-6-П"/>
      <sheetName val="БИ-2-7-П"/>
      <sheetName val="БИ-2-8-П"/>
      <sheetName val="БИ-2-9-П"/>
      <sheetName val="справочник"/>
      <sheetName val="методика"/>
      <sheetName val="Бюджетные формы.Инвестиции v.2"/>
      <sheetName val="FES"/>
      <sheetName val="на 1 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5">
          <cell r="L135" t="str">
            <v>321.0102.12.2</v>
          </cell>
        </row>
        <row r="136">
          <cell r="L136" t="str">
            <v>321.0102.12.3</v>
          </cell>
        </row>
        <row r="137">
          <cell r="L137" t="str">
            <v>321.0102.12.4</v>
          </cell>
        </row>
        <row r="138">
          <cell r="L138" t="str">
            <v>321.0102.20</v>
          </cell>
        </row>
        <row r="139">
          <cell r="L139" t="str">
            <v>321.0103.00</v>
          </cell>
        </row>
        <row r="140">
          <cell r="L140" t="str">
            <v>321.0104.00</v>
          </cell>
        </row>
        <row r="141">
          <cell r="L141" t="str">
            <v>321.0104.10</v>
          </cell>
        </row>
        <row r="142">
          <cell r="L142" t="str">
            <v>321.0104.11</v>
          </cell>
        </row>
        <row r="143">
          <cell r="L143" t="str">
            <v>321.0104.12</v>
          </cell>
        </row>
        <row r="144">
          <cell r="L144" t="str">
            <v>321.0104.13</v>
          </cell>
        </row>
        <row r="145">
          <cell r="L145" t="str">
            <v>321.0104.20</v>
          </cell>
        </row>
        <row r="146">
          <cell r="L146" t="str">
            <v>321.0105.00</v>
          </cell>
        </row>
        <row r="147">
          <cell r="L147" t="str">
            <v>321.0106.00</v>
          </cell>
        </row>
        <row r="150">
          <cell r="L150" t="str">
            <v>322.0110.00</v>
          </cell>
        </row>
      </sheetData>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D-Test of FA Installation"/>
      <sheetName val="НП-2-12-П"/>
      <sheetName val="Tarif_300_6_2004 для фэк скорр"/>
      <sheetName val="Баланс мощности 2007"/>
      <sheetName val="Свод"/>
      <sheetName val="ДПН"/>
      <sheetName val="Справочники"/>
      <sheetName val="БФ-2-13-П"/>
      <sheetName val="ИТОГИ  по Н,Р,Э,Q"/>
      <sheetName val="ФСИ-Т-14"/>
      <sheetName val="Shflu Calc"/>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Ошибки"/>
      <sheetName val="file_list"/>
      <sheetName val="35"/>
      <sheetName val="ТекАк"/>
      <sheetName val="ИТОГИ__по_Н,Р,Э,Q"/>
      <sheetName val="D-Test_of_FA_Installation"/>
      <sheetName val="Списки"/>
      <sheetName val="баланс квадраты ПЭС"/>
      <sheetName val="Инфо"/>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2">
          <cell r="B12">
            <v>1</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свод"/>
      <sheetName val="16 "/>
      <sheetName val="17 (2)"/>
      <sheetName val="17.1"/>
      <sheetName val="24 (2)"/>
      <sheetName val="25 (2)"/>
      <sheetName val="P2.1"/>
      <sheetName val="P2.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ызрань"/>
      <sheetName val="справочники"/>
    </sheetNames>
    <sheetDataSet>
      <sheetData sheetId="0" refreshError="1"/>
      <sheetData sheetId="1" refreshError="1">
        <row r="5">
          <cell r="B5" t="str">
            <v>Пенополиуретан</v>
          </cell>
          <cell r="H5" t="str">
            <v>ГВС</v>
          </cell>
        </row>
        <row r="6">
          <cell r="B6" t="str">
            <v>Маты минераловатные</v>
          </cell>
          <cell r="H6" t="str">
            <v>Тепловые сети</v>
          </cell>
        </row>
        <row r="7">
          <cell r="B7" t="str">
            <v>Армопенобетон</v>
          </cell>
          <cell r="H7" t="str">
            <v>Пар</v>
          </cell>
        </row>
        <row r="8">
          <cell r="B8" t="str">
            <v>Маты из минваты и алюм. фольга</v>
          </cell>
          <cell r="H8" t="str">
            <v>Конденсат</v>
          </cell>
        </row>
        <row r="9">
          <cell r="B9" t="str">
            <v>Полимербетон</v>
          </cell>
        </row>
        <row r="10">
          <cell r="B10" t="str">
            <v>Фенольный поропласт ФЛ</v>
          </cell>
        </row>
        <row r="11">
          <cell r="B11" t="str">
            <v>Мин. плита, рубемаст</v>
          </cell>
        </row>
        <row r="12">
          <cell r="B12" t="str">
            <v>Стеклоткань, мин.вата</v>
          </cell>
        </row>
        <row r="13">
          <cell r="B13" t="str">
            <v>Мин.вата</v>
          </cell>
        </row>
        <row r="14">
          <cell r="B14" t="str">
            <v>Скорлупа</v>
          </cell>
        </row>
        <row r="15">
          <cell r="B15" t="str">
            <v>Битумперлит</v>
          </cell>
        </row>
        <row r="16">
          <cell r="B16" t="str">
            <v>URSA</v>
          </cell>
        </row>
        <row r="17">
          <cell r="B17" t="str">
            <v>Стекловата, алюминиевая фольга</v>
          </cell>
        </row>
        <row r="18">
          <cell r="B18" t="str">
            <v>Стекловата, стеклоткань</v>
          </cell>
        </row>
        <row r="19">
          <cell r="B19" t="str">
            <v>Стекловата, рубероид</v>
          </cell>
        </row>
        <row r="20">
          <cell r="B20" t="str">
            <v>-</v>
          </cell>
        </row>
        <row r="21">
          <cell r="B21" t="str">
            <v>-</v>
          </cell>
        </row>
        <row r="22">
          <cell r="B22" t="str">
            <v>-</v>
          </cell>
        </row>
        <row r="23">
          <cell r="B23" t="str">
            <v>-</v>
          </cell>
        </row>
        <row r="24">
          <cell r="B24" t="str">
            <v>-</v>
          </cell>
        </row>
        <row r="25">
          <cell r="B25" t="str">
            <v>вода</v>
          </cell>
        </row>
        <row r="26">
          <cell r="B26" t="str">
            <v>-</v>
          </cell>
        </row>
        <row r="27">
          <cell r="B27" t="str">
            <v>-</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регламент"/>
      <sheetName val="задания"/>
      <sheetName val="БИ-1-1-П"/>
      <sheetName val="БИ-2-2-П"/>
      <sheetName val="БИ-2-3-П"/>
      <sheetName val="БИ-2-4-П"/>
      <sheetName val="БИ-2-5-П"/>
      <sheetName val="БИ-2-6-П"/>
      <sheetName val="БИ-2-7-П"/>
      <sheetName val="БИ-2-8-П"/>
      <sheetName val="справочник"/>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L7" t="str">
            <v>300.0001.200</v>
          </cell>
        </row>
        <row r="9">
          <cell r="L9" t="str">
            <v>300.0001.300</v>
          </cell>
        </row>
        <row r="10">
          <cell r="L10" t="str">
            <v>300.0002.000</v>
          </cell>
        </row>
        <row r="15">
          <cell r="L15" t="str">
            <v>300.0002.500</v>
          </cell>
        </row>
        <row r="20">
          <cell r="L20" t="str">
            <v>311.1101.00</v>
          </cell>
        </row>
        <row r="21">
          <cell r="L21" t="str">
            <v>311.1102.01</v>
          </cell>
        </row>
        <row r="23">
          <cell r="L23" t="str">
            <v>311.1102.11</v>
          </cell>
        </row>
        <row r="24">
          <cell r="L24" t="str">
            <v>311.1102.11.1</v>
          </cell>
        </row>
        <row r="25">
          <cell r="L25" t="str">
            <v>311.1102.11.2</v>
          </cell>
        </row>
        <row r="26">
          <cell r="L26" t="str">
            <v>311.1102.11.3</v>
          </cell>
        </row>
        <row r="27">
          <cell r="L27" t="str">
            <v>311.1102.11.4</v>
          </cell>
        </row>
        <row r="29">
          <cell r="L29" t="str">
            <v>311.1102.12.1</v>
          </cell>
        </row>
        <row r="31">
          <cell r="L31" t="str">
            <v>311.1102.12.3</v>
          </cell>
        </row>
        <row r="32">
          <cell r="L32" t="str">
            <v>311.1102.12.4</v>
          </cell>
        </row>
        <row r="37">
          <cell r="L37" t="str">
            <v>311.1104.20</v>
          </cell>
        </row>
        <row r="42">
          <cell r="L42" t="str">
            <v>311.2101.00</v>
          </cell>
        </row>
        <row r="43">
          <cell r="L43" t="str">
            <v>311.2102.01</v>
          </cell>
        </row>
        <row r="45">
          <cell r="L45" t="str">
            <v>311.2102.11</v>
          </cell>
        </row>
        <row r="46">
          <cell r="L46" t="str">
            <v>311.2102.11.1</v>
          </cell>
        </row>
        <row r="47">
          <cell r="L47" t="str">
            <v>311.2102.11.2</v>
          </cell>
        </row>
        <row r="48">
          <cell r="L48" t="str">
            <v>311.2102.11.3</v>
          </cell>
        </row>
        <row r="49">
          <cell r="L49" t="str">
            <v>311.2102.11.4</v>
          </cell>
        </row>
        <row r="50">
          <cell r="L50" t="str">
            <v>311.2102.12</v>
          </cell>
        </row>
        <row r="51">
          <cell r="L51" t="str">
            <v>311.2102.12.1</v>
          </cell>
        </row>
        <row r="59">
          <cell r="L59" t="str">
            <v>311.2104.20</v>
          </cell>
        </row>
      </sheetData>
      <sheetData sheetId="12" refreshError="1"/>
      <sheetData sheetId="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s>
    <sheetDataSet>
      <sheetData sheetId="0"/>
      <sheetData sheetId="1"/>
      <sheetData sheetId="2" refreshError="1">
        <row r="8">
          <cell r="B8">
            <v>0.18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Баланс"/>
      <sheetName val="Макро"/>
      <sheetName val="Оборудование_стоим"/>
      <sheetName val="эл ст"/>
      <sheetName val="СписочнаяЧисленность"/>
      <sheetName val="9.3"/>
      <sheetName val="расчет"/>
      <sheetName val="Омскэнерго с учетом доп 2010 "/>
      <sheetName val="ММТС"/>
      <sheetName val="ФЗП 2011"/>
      <sheetName val="расшифровка"/>
      <sheetName val="Исполнителям"/>
      <sheetName val=" накладные расходы"/>
      <sheetName val="ИТ-бюджет"/>
      <sheetName val="GRES.2007.5"/>
      <sheetName val="Титульный лист С-П"/>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Данные"/>
      <sheetName val="Коды статей"/>
      <sheetName val="Дебет_Кредит"/>
      <sheetName val="ПС рек"/>
      <sheetName val="ЛЭП нов"/>
      <sheetName val="Enums"/>
      <sheetName val="FST5"/>
      <sheetName val="Исходные"/>
      <sheetName val="Лист13"/>
      <sheetName val="Конст"/>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Анализ"/>
      <sheetName val="Лист12"/>
      <sheetName val="Потребность в МТР"/>
      <sheetName val="План Газпрома"/>
      <sheetName val="Лист1"/>
      <sheetName val="Тарифы _ЗН"/>
      <sheetName val="Тарифы _СК"/>
      <sheetName val="Справочник"/>
      <sheetName val="EKDEB90"/>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regs"/>
      <sheetName val="П 21-1"/>
      <sheetName val="Ис. данные эк"/>
      <sheetName val="фев(ф)"/>
      <sheetName val="% транспортировки"/>
      <sheetName val="3"/>
      <sheetName val="ОС до 40 т.р."/>
      <sheetName val="1.411.1"/>
      <sheetName val="31.08.2004"/>
      <sheetName val="коммунальные"/>
      <sheetName val="расш. зарплаты (к 9.1. 9.1.1.) "/>
      <sheetName val="ПЕРЕСЧЕТ"/>
      <sheetName val="СЗ-процессинг"/>
      <sheetName val="Нормативы"/>
      <sheetName val="Параметры"/>
      <sheetName val="СЗ-собственная деятельность"/>
      <sheetName val="Темников"/>
      <sheetName val="списки"/>
      <sheetName val="Технич.лист"/>
      <sheetName val="VLOOKUP"/>
      <sheetName val="INPUTMASTER"/>
      <sheetName val="#ССЫЛКА"/>
      <sheetName val="1_411_1"/>
      <sheetName val="9_3"/>
      <sheetName val="_ транспортировки"/>
      <sheetName val="ОС до 40 т_р_"/>
      <sheetName val="31_08_2004"/>
      <sheetName val="тех. нужды"/>
      <sheetName val="соб. нужды"/>
      <sheetName val="Отрадное"/>
      <sheetName val="КП"/>
      <sheetName val="field"/>
      <sheetName val="Детализация"/>
      <sheetName val="Справочник затрат_СБ"/>
      <sheetName val="Financing"/>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s>
    <sheetDataSet>
      <sheetData sheetId="0"/>
      <sheetData sheetId="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ALL"/>
      <sheetName val="Promo Q4"/>
      <sheetName val="Promo"/>
      <sheetName val="transit"/>
      <sheetName val="stock"/>
      <sheetName val="Verysell"/>
      <sheetName val="RSI"/>
      <sheetName val="Lanit"/>
      <sheetName val="Marvel"/>
      <sheetName val="Rombo"/>
      <sheetName val="Evo Config"/>
      <sheetName val="DP Naming"/>
      <sheetName val="NB Naming"/>
      <sheetName val="WS Config"/>
      <sheetName val="EBG"/>
      <sheetName val="Settings"/>
      <sheetName val="CPQ Log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s>
    <sheetDataSet>
      <sheetData sheetId="0" refreshError="1"/>
      <sheetData sheetId="1" refreshError="1">
        <row r="9">
          <cell r="B9" t="str">
            <v>Бюджет централизованных закупок и запасов РСК</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Приложения1"/>
      <sheetName val="11.08"/>
      <sheetName val="Приложение 1"/>
      <sheetName val="Бланк Приложения1 (Рабочий)"/>
      <sheetName val="форма 24 (4.10.08.) (версия (1)"/>
      <sheetName val="форма 24 (4.10.08.) (версия-1)"/>
      <sheetName val="Форма 24"/>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льяновск"/>
      <sheetName val="Ульяновск декабрь"/>
    </sheetNames>
    <definedNames>
      <definedName name="_FY1"/>
      <definedName name="kalk"/>
      <definedName name="kop"/>
      <definedName name="real"/>
      <definedName name="аа"/>
      <definedName name="авп"/>
      <definedName name="апр"/>
      <definedName name="выручка"/>
      <definedName name="ка"/>
      <definedName name="ллллш"/>
      <definedName name="павапп"/>
      <definedName name="пр"/>
      <definedName name="про"/>
      <definedName name="РАО"/>
      <definedName name="т"/>
    </defined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Журнал_печати"/>
      <sheetName val="Производство электроэнергии"/>
      <sheetName val="Справочники"/>
      <sheetName val="СписочнаяЧисленность"/>
      <sheetName val="ИТ-бюджет"/>
      <sheetName val="SHPZ"/>
      <sheetName val="эл ст"/>
      <sheetName val="мар 2001"/>
      <sheetName val="Лист1"/>
      <sheetName val="ПРОГНОЗ_1"/>
      <sheetName val="накладные в %% факт"/>
      <sheetName val="Первичные данные"/>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Баланс по ТЭЦ-1"/>
      <sheetName val="Баланс по ТЭЦ-1(строгий)"/>
      <sheetName val="Сводный баланс"/>
      <sheetName val="Последний лист"/>
      <sheetName val="Краткая форма"/>
      <sheetName val="Справка в ОПЭ"/>
      <sheetName val="Пути"/>
      <sheetName val="Настройки"/>
      <sheetName val="баланс квадраты ПЭС"/>
      <sheetName val="5"/>
    </sheetNames>
    <sheetDataSet>
      <sheetData sheetId="0"/>
      <sheetData sheetId="1">
        <row r="6">
          <cell r="J6">
            <v>142347756</v>
          </cell>
        </row>
        <row r="24">
          <cell r="J24">
            <v>18411270</v>
          </cell>
        </row>
        <row r="58">
          <cell r="J58">
            <v>20153766</v>
          </cell>
        </row>
        <row r="68">
          <cell r="J68">
            <v>193490</v>
          </cell>
        </row>
        <row r="86">
          <cell r="J86">
            <v>11542024</v>
          </cell>
        </row>
        <row r="87">
          <cell r="J87">
            <v>11037400</v>
          </cell>
        </row>
        <row r="99">
          <cell r="J99">
            <v>133562128</v>
          </cell>
        </row>
        <row r="100">
          <cell r="J100">
            <v>126457980</v>
          </cell>
        </row>
        <row r="120">
          <cell r="J120">
            <v>7030902</v>
          </cell>
        </row>
        <row r="152">
          <cell r="J152">
            <v>0</v>
          </cell>
        </row>
        <row r="153">
          <cell r="J153">
            <v>0</v>
          </cell>
        </row>
        <row r="186">
          <cell r="J186">
            <v>153889780</v>
          </cell>
        </row>
        <row r="194">
          <cell r="J194">
            <v>10687</v>
          </cell>
        </row>
        <row r="198">
          <cell r="J198">
            <v>1988568</v>
          </cell>
        </row>
        <row r="381">
          <cell r="N381">
            <v>8.0141407317218701E-3</v>
          </cell>
        </row>
      </sheetData>
      <sheetData sheetId="2"/>
      <sheetData sheetId="3"/>
      <sheetData sheetId="4"/>
      <sheetData sheetId="5"/>
      <sheetData sheetId="6"/>
      <sheetData sheetId="7"/>
      <sheetData sheetId="8">
        <row r="8">
          <cell r="B8">
            <v>38596</v>
          </cell>
        </row>
      </sheetData>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рвисный"/>
      <sheetName val="шаблон"/>
      <sheetName val="Анализ_шаблон"/>
      <sheetName val="справочники"/>
      <sheetName val="Исходные_данные"/>
      <sheetName val="РАСЧЕТ"/>
      <sheetName val="Итоги"/>
      <sheetName val="Т4.4"/>
      <sheetName val="График"/>
      <sheetName val="ГВС"/>
      <sheetName val="передача"/>
      <sheetName val="Анализ_1"/>
      <sheetName val="Анализ_2"/>
    </sheetNames>
    <sheetDataSet>
      <sheetData sheetId="0"/>
      <sheetData sheetId="1"/>
      <sheetData sheetId="2"/>
      <sheetData sheetId="3">
        <row r="4">
          <cell r="N4" t="str">
            <v>Температуры</v>
          </cell>
          <cell r="O4" t="str">
            <v>Январь</v>
          </cell>
          <cell r="P4" t="str">
            <v>Февраль</v>
          </cell>
          <cell r="Q4" t="str">
            <v>Март</v>
          </cell>
          <cell r="R4" t="str">
            <v>Апрель</v>
          </cell>
          <cell r="S4" t="str">
            <v>Май</v>
          </cell>
          <cell r="T4" t="str">
            <v>Июнь</v>
          </cell>
          <cell r="U4" t="str">
            <v>Июль</v>
          </cell>
          <cell r="V4" t="str">
            <v>Август</v>
          </cell>
          <cell r="W4" t="str">
            <v>Сентябрь</v>
          </cell>
          <cell r="X4" t="str">
            <v>Октябрь</v>
          </cell>
          <cell r="Y4" t="str">
            <v>Ноябрь</v>
          </cell>
          <cell r="Z4" t="str">
            <v>Декабрь</v>
          </cell>
          <cell r="AA4" t="str">
            <v>среднегодовые значения</v>
          </cell>
          <cell r="AB4" t="str">
            <v>отопит. Период</v>
          </cell>
          <cell r="AC4" t="str">
            <v>дней отоп.</v>
          </cell>
        </row>
        <row r="5">
          <cell r="B5" t="str">
            <v>Пенополиуретан</v>
          </cell>
          <cell r="H5" t="str">
            <v>ГВС</v>
          </cell>
          <cell r="J5">
            <v>2</v>
          </cell>
          <cell r="N5" t="str">
            <v>Астрахань</v>
          </cell>
          <cell r="O5">
            <v>-6.7</v>
          </cell>
          <cell r="P5">
            <v>-5.6</v>
          </cell>
          <cell r="Q5">
            <v>0.4</v>
          </cell>
          <cell r="R5">
            <v>9.9</v>
          </cell>
          <cell r="S5">
            <v>18</v>
          </cell>
          <cell r="T5">
            <v>22.8</v>
          </cell>
          <cell r="U5">
            <v>25.3</v>
          </cell>
          <cell r="V5">
            <v>23.6</v>
          </cell>
          <cell r="W5">
            <v>17.3</v>
          </cell>
          <cell r="X5">
            <v>9.6</v>
          </cell>
          <cell r="Y5">
            <v>2.4</v>
          </cell>
          <cell r="Z5">
            <v>-3.2</v>
          </cell>
          <cell r="AA5">
            <v>9.5</v>
          </cell>
          <cell r="AB5">
            <v>-1.2</v>
          </cell>
          <cell r="AC5">
            <v>167</v>
          </cell>
        </row>
        <row r="6">
          <cell r="B6" t="str">
            <v>Маты минераловатные</v>
          </cell>
          <cell r="H6" t="str">
            <v>Тепловые сети</v>
          </cell>
          <cell r="N6" t="str">
            <v>Ижевск (Удмуртия)</v>
          </cell>
          <cell r="O6">
            <v>-14.6</v>
          </cell>
          <cell r="P6">
            <v>-13.3</v>
          </cell>
          <cell r="Q6">
            <v>-6.7</v>
          </cell>
          <cell r="R6">
            <v>3.3</v>
          </cell>
          <cell r="S6">
            <v>11.3</v>
          </cell>
          <cell r="T6">
            <v>16.399999999999999</v>
          </cell>
          <cell r="U6">
            <v>18.5</v>
          </cell>
          <cell r="V6">
            <v>16.399999999999999</v>
          </cell>
          <cell r="W6">
            <v>10.1</v>
          </cell>
          <cell r="X6">
            <v>2.1</v>
          </cell>
          <cell r="Y6">
            <v>-5.0999999999999996</v>
          </cell>
          <cell r="Z6">
            <v>-11.6</v>
          </cell>
          <cell r="AA6">
            <v>2.2999999999999998</v>
          </cell>
          <cell r="AB6">
            <v>-5.6</v>
          </cell>
          <cell r="AC6">
            <v>222</v>
          </cell>
        </row>
        <row r="7">
          <cell r="B7" t="str">
            <v>Армопенобетон</v>
          </cell>
          <cell r="H7" t="str">
            <v>Пар</v>
          </cell>
          <cell r="N7" t="str">
            <v>Казань (Татарстан)</v>
          </cell>
          <cell r="O7">
            <v>-13.5</v>
          </cell>
          <cell r="P7">
            <v>-13.1</v>
          </cell>
          <cell r="Q7">
            <v>-6.5</v>
          </cell>
          <cell r="R7">
            <v>3.7</v>
          </cell>
          <cell r="S7">
            <v>12.4</v>
          </cell>
          <cell r="T7">
            <v>17</v>
          </cell>
          <cell r="U7">
            <v>19.100000000000001</v>
          </cell>
          <cell r="V7">
            <v>17.5</v>
          </cell>
          <cell r="W7">
            <v>11.2</v>
          </cell>
          <cell r="X7">
            <v>3.4</v>
          </cell>
          <cell r="Y7">
            <v>-3.8</v>
          </cell>
          <cell r="Z7">
            <v>-10.4</v>
          </cell>
          <cell r="AA7">
            <v>3.1</v>
          </cell>
          <cell r="AB7">
            <v>-5.2</v>
          </cell>
          <cell r="AC7">
            <v>215</v>
          </cell>
        </row>
        <row r="8">
          <cell r="B8" t="str">
            <v>Маты из минваты и алюм. фольга</v>
          </cell>
          <cell r="H8" t="str">
            <v>Конденсат</v>
          </cell>
          <cell r="N8" t="str">
            <v>Оренбург</v>
          </cell>
          <cell r="O8">
            <v>-14.8</v>
          </cell>
          <cell r="P8">
            <v>-14.2</v>
          </cell>
          <cell r="Q8">
            <v>-7.3</v>
          </cell>
          <cell r="R8">
            <v>5.2</v>
          </cell>
          <cell r="S8">
            <v>15</v>
          </cell>
          <cell r="T8">
            <v>19.7</v>
          </cell>
          <cell r="U8">
            <v>21.9</v>
          </cell>
          <cell r="V8">
            <v>20</v>
          </cell>
          <cell r="W8">
            <v>13.4</v>
          </cell>
          <cell r="X8">
            <v>4.5</v>
          </cell>
          <cell r="Y8">
            <v>-4</v>
          </cell>
          <cell r="Z8">
            <v>-11.2</v>
          </cell>
          <cell r="AA8">
            <v>4</v>
          </cell>
          <cell r="AB8">
            <v>-6.3</v>
          </cell>
          <cell r="AC8">
            <v>202</v>
          </cell>
        </row>
        <row r="9">
          <cell r="B9" t="str">
            <v>Полимербетон</v>
          </cell>
          <cell r="N9" t="str">
            <v>Пенза</v>
          </cell>
          <cell r="O9">
            <v>-12.2</v>
          </cell>
          <cell r="P9">
            <v>-11.3</v>
          </cell>
          <cell r="Q9">
            <v>-5.6</v>
          </cell>
          <cell r="R9">
            <v>4.9000000000000004</v>
          </cell>
          <cell r="S9">
            <v>13.5</v>
          </cell>
          <cell r="T9">
            <v>17.600000000000001</v>
          </cell>
          <cell r="U9">
            <v>19.600000000000001</v>
          </cell>
          <cell r="V9">
            <v>18</v>
          </cell>
          <cell r="W9">
            <v>11.9</v>
          </cell>
          <cell r="X9">
            <v>4.4000000000000004</v>
          </cell>
          <cell r="Y9">
            <v>-2.9</v>
          </cell>
          <cell r="Z9">
            <v>-9.1</v>
          </cell>
          <cell r="AA9">
            <v>4.2</v>
          </cell>
          <cell r="AB9">
            <v>-4.5</v>
          </cell>
          <cell r="AC9">
            <v>207</v>
          </cell>
        </row>
        <row r="10">
          <cell r="B10" t="str">
            <v>Фенольный поропласт ФЛ</v>
          </cell>
          <cell r="N10" t="str">
            <v>Рязань</v>
          </cell>
          <cell r="O10">
            <v>-11</v>
          </cell>
          <cell r="P10">
            <v>-10</v>
          </cell>
          <cell r="Q10">
            <v>-4.7</v>
          </cell>
          <cell r="R10">
            <v>5.2</v>
          </cell>
          <cell r="S10">
            <v>12.9</v>
          </cell>
          <cell r="T10">
            <v>17.3</v>
          </cell>
          <cell r="U10">
            <v>18.5</v>
          </cell>
          <cell r="V10">
            <v>17.2</v>
          </cell>
          <cell r="W10">
            <v>11.6</v>
          </cell>
          <cell r="X10">
            <v>4.4000000000000004</v>
          </cell>
          <cell r="Y10">
            <v>-2.2000000000000002</v>
          </cell>
          <cell r="Z10">
            <v>-7</v>
          </cell>
          <cell r="AA10">
            <v>4.3</v>
          </cell>
          <cell r="AB10">
            <v>-3.5</v>
          </cell>
          <cell r="AC10">
            <v>208</v>
          </cell>
        </row>
        <row r="11">
          <cell r="B11" t="str">
            <v>Мин. плита, рубемаст</v>
          </cell>
          <cell r="N11" t="str">
            <v>Самара</v>
          </cell>
          <cell r="O11">
            <v>-13.03</v>
          </cell>
          <cell r="P11">
            <v>-13</v>
          </cell>
          <cell r="Q11">
            <v>-3.71</v>
          </cell>
          <cell r="R11">
            <v>7.9</v>
          </cell>
          <cell r="S11">
            <v>15.7</v>
          </cell>
          <cell r="T11">
            <v>20.079999999999998</v>
          </cell>
          <cell r="U11">
            <v>22.93</v>
          </cell>
          <cell r="V11">
            <v>20.37</v>
          </cell>
          <cell r="W11">
            <v>13.17</v>
          </cell>
          <cell r="X11">
            <v>6.28</v>
          </cell>
          <cell r="Y11">
            <v>0.35</v>
          </cell>
          <cell r="Z11">
            <v>-8.0399999999999991</v>
          </cell>
          <cell r="AA11">
            <v>5.75</v>
          </cell>
          <cell r="AB11">
            <v>-3.32</v>
          </cell>
          <cell r="AC11">
            <v>203</v>
          </cell>
        </row>
        <row r="12">
          <cell r="B12" t="str">
            <v>Стеклоткань, мин.вата</v>
          </cell>
          <cell r="N12" t="str">
            <v>Саранск  (Мордовия)</v>
          </cell>
          <cell r="O12">
            <v>-12.3</v>
          </cell>
          <cell r="P12">
            <v>-11.7</v>
          </cell>
          <cell r="Q12">
            <v>-5.9</v>
          </cell>
          <cell r="R12">
            <v>4.8</v>
          </cell>
          <cell r="S12">
            <v>13.1</v>
          </cell>
          <cell r="T12">
            <v>17.3</v>
          </cell>
          <cell r="U12">
            <v>19.2</v>
          </cell>
          <cell r="V12">
            <v>17.7</v>
          </cell>
          <cell r="W12">
            <v>11.6</v>
          </cell>
          <cell r="X12">
            <v>4.0999999999999996</v>
          </cell>
          <cell r="Y12">
            <v>-3</v>
          </cell>
          <cell r="Z12">
            <v>-8.6999999999999993</v>
          </cell>
          <cell r="AA12">
            <v>3.9</v>
          </cell>
          <cell r="AB12">
            <v>-4.5</v>
          </cell>
          <cell r="AC12">
            <v>209</v>
          </cell>
        </row>
        <row r="13">
          <cell r="B13" t="str">
            <v>Мин.вата</v>
          </cell>
          <cell r="N13" t="str">
            <v>Саратов</v>
          </cell>
          <cell r="O13">
            <v>-11</v>
          </cell>
          <cell r="P13">
            <v>-11.4</v>
          </cell>
          <cell r="Q13">
            <v>-4.8</v>
          </cell>
          <cell r="R13">
            <v>6.6</v>
          </cell>
          <cell r="S13">
            <v>15</v>
          </cell>
          <cell r="T13">
            <v>19.399999999999999</v>
          </cell>
          <cell r="U13">
            <v>21.4</v>
          </cell>
          <cell r="V13">
            <v>19.899999999999999</v>
          </cell>
          <cell r="W13">
            <v>14</v>
          </cell>
          <cell r="X13">
            <v>5.4</v>
          </cell>
          <cell r="Y13">
            <v>-2</v>
          </cell>
          <cell r="Z13">
            <v>-8.3000000000000007</v>
          </cell>
          <cell r="AA13">
            <v>5.3</v>
          </cell>
          <cell r="AB13">
            <v>-4.3</v>
          </cell>
          <cell r="AC13">
            <v>196</v>
          </cell>
        </row>
        <row r="14">
          <cell r="B14" t="str">
            <v>Скорлупа</v>
          </cell>
          <cell r="N14" t="str">
            <v>Тамбов</v>
          </cell>
          <cell r="O14">
            <v>-10.9</v>
          </cell>
          <cell r="P14">
            <v>-10.3</v>
          </cell>
          <cell r="Q14">
            <v>-4.5999999999999996</v>
          </cell>
          <cell r="R14">
            <v>6</v>
          </cell>
          <cell r="S14">
            <v>14.1</v>
          </cell>
          <cell r="T14">
            <v>18.100000000000001</v>
          </cell>
          <cell r="U14">
            <v>19.8</v>
          </cell>
          <cell r="V14">
            <v>18.600000000000001</v>
          </cell>
          <cell r="W14">
            <v>12.5</v>
          </cell>
          <cell r="X14">
            <v>5.2</v>
          </cell>
          <cell r="Y14">
            <v>-1.4</v>
          </cell>
          <cell r="Z14">
            <v>-7.3</v>
          </cell>
          <cell r="AA14">
            <v>5</v>
          </cell>
          <cell r="AB14">
            <v>-3.7</v>
          </cell>
          <cell r="AC14">
            <v>201</v>
          </cell>
        </row>
        <row r="15">
          <cell r="B15" t="str">
            <v>Битумперлит</v>
          </cell>
          <cell r="N15" t="str">
            <v>Ульяновск</v>
          </cell>
          <cell r="O15">
            <v>-13.8</v>
          </cell>
          <cell r="P15">
            <v>-13.2</v>
          </cell>
          <cell r="Q15">
            <v>-6.8</v>
          </cell>
          <cell r="R15">
            <v>4.0999999999999996</v>
          </cell>
          <cell r="S15">
            <v>12.6</v>
          </cell>
          <cell r="T15">
            <v>17.600000000000001</v>
          </cell>
          <cell r="U15">
            <v>19.600000000000001</v>
          </cell>
          <cell r="V15">
            <v>17.600000000000001</v>
          </cell>
          <cell r="W15">
            <v>11.4</v>
          </cell>
          <cell r="X15">
            <v>3.8</v>
          </cell>
          <cell r="Y15">
            <v>-4.0999999999999996</v>
          </cell>
          <cell r="Z15">
            <v>-10.4</v>
          </cell>
          <cell r="AA15">
            <v>3.2</v>
          </cell>
          <cell r="AB15">
            <v>-5.4</v>
          </cell>
          <cell r="AC15">
            <v>212</v>
          </cell>
        </row>
        <row r="16">
          <cell r="B16" t="str">
            <v>URSA</v>
          </cell>
          <cell r="D16">
            <v>8760</v>
          </cell>
          <cell r="F16" t="str">
            <v>отопительный</v>
          </cell>
          <cell r="N16" t="str">
            <v>Уфа (Башкортостан)</v>
          </cell>
          <cell r="O16">
            <v>-14.9</v>
          </cell>
          <cell r="P16">
            <v>-13.7</v>
          </cell>
          <cell r="Q16">
            <v>-6.7</v>
          </cell>
          <cell r="R16">
            <v>4.4000000000000004</v>
          </cell>
          <cell r="S16">
            <v>13.3</v>
          </cell>
          <cell r="T16">
            <v>17.3</v>
          </cell>
          <cell r="U16">
            <v>18.899999999999999</v>
          </cell>
          <cell r="V16">
            <v>16.8</v>
          </cell>
          <cell r="W16">
            <v>11.1</v>
          </cell>
          <cell r="X16">
            <v>2.8</v>
          </cell>
          <cell r="Y16">
            <v>-5.0999999999999996</v>
          </cell>
          <cell r="Z16">
            <v>-11.2</v>
          </cell>
          <cell r="AA16">
            <v>2.8</v>
          </cell>
          <cell r="AB16">
            <v>-5.9</v>
          </cell>
          <cell r="AC16">
            <v>213</v>
          </cell>
        </row>
        <row r="17">
          <cell r="B17" t="str">
            <v>Стекловата, алюминиевая фольга</v>
          </cell>
          <cell r="D17">
            <v>8784</v>
          </cell>
          <cell r="F17" t="str">
            <v>год</v>
          </cell>
          <cell r="N17" t="str">
            <v>Чебоксары</v>
          </cell>
          <cell r="O17">
            <v>-13</v>
          </cell>
          <cell r="P17">
            <v>-12.4</v>
          </cell>
          <cell r="Q17">
            <v>-6</v>
          </cell>
          <cell r="R17">
            <v>3.6</v>
          </cell>
          <cell r="S17">
            <v>12</v>
          </cell>
          <cell r="T17">
            <v>16.5</v>
          </cell>
          <cell r="U17">
            <v>18.600000000000001</v>
          </cell>
          <cell r="V17">
            <v>16.899999999999999</v>
          </cell>
          <cell r="W17">
            <v>10.8</v>
          </cell>
          <cell r="X17">
            <v>3.3</v>
          </cell>
          <cell r="Y17">
            <v>-3.7</v>
          </cell>
          <cell r="Z17">
            <v>-10</v>
          </cell>
          <cell r="AA17">
            <v>3</v>
          </cell>
          <cell r="AB17">
            <v>-4.9000000000000004</v>
          </cell>
          <cell r="AC17">
            <v>217</v>
          </cell>
        </row>
        <row r="18">
          <cell r="B18" t="str">
            <v>маты минераловатные, стеклоткань</v>
          </cell>
          <cell r="D18">
            <v>4872</v>
          </cell>
          <cell r="F18" t="str">
            <v>лето</v>
          </cell>
        </row>
        <row r="19">
          <cell r="B19" t="str">
            <v>скорлупа теплоизоляционная, стеклоткань</v>
          </cell>
          <cell r="D19">
            <v>3528</v>
          </cell>
        </row>
        <row r="20">
          <cell r="B20" t="str">
            <v>маты минераловатные , асботкань</v>
          </cell>
          <cell r="D20">
            <v>3552</v>
          </cell>
        </row>
        <row r="21">
          <cell r="B21" t="str">
            <v>-</v>
          </cell>
        </row>
        <row r="22">
          <cell r="B22" t="str">
            <v>-</v>
          </cell>
        </row>
        <row r="23">
          <cell r="B23" t="str">
            <v>-</v>
          </cell>
          <cell r="D23" t="str">
            <v xml:space="preserve">ОАО "ЗиТ" </v>
          </cell>
        </row>
        <row r="24">
          <cell r="B24" t="str">
            <v>-</v>
          </cell>
        </row>
        <row r="25">
          <cell r="B25" t="str">
            <v>-</v>
          </cell>
        </row>
        <row r="26">
          <cell r="B26" t="str">
            <v>-</v>
          </cell>
        </row>
        <row r="27">
          <cell r="B27" t="str">
            <v>-</v>
          </cell>
        </row>
        <row r="28">
          <cell r="B28" t="str">
            <v>-</v>
          </cell>
        </row>
        <row r="29">
          <cell r="B29" t="str">
            <v>-</v>
          </cell>
        </row>
        <row r="32">
          <cell r="B32" t="str">
            <v xml:space="preserve">1. Норматив по ЭСО - ОАО "ЗиТ" </v>
          </cell>
          <cell r="C32" t="str">
            <v>NTPID_0</v>
          </cell>
        </row>
        <row r="33">
          <cell r="B33" t="str">
            <v>1.1. Норматив: Производство</v>
          </cell>
          <cell r="C33" t="str">
            <v>NTPID_1</v>
          </cell>
        </row>
        <row r="34">
          <cell r="B34" t="str">
            <v>1.1.1. Участок: пр-во</v>
          </cell>
          <cell r="C34" t="str">
            <v>KOTID_2</v>
          </cell>
        </row>
        <row r="35">
          <cell r="B35" t="str">
            <v>1.1.1. Участок: пр-во</v>
          </cell>
          <cell r="C35" t="str">
            <v>ENDKOTID_2</v>
          </cell>
        </row>
        <row r="36">
          <cell r="B36" t="str">
            <v>1.1. Норматив: Производство</v>
          </cell>
          <cell r="C36" t="str">
            <v>ENDNTPID_1</v>
          </cell>
        </row>
        <row r="37">
          <cell r="B37" t="str">
            <v>1.2. Норматив: передача</v>
          </cell>
          <cell r="C37" t="str">
            <v>NTPID_2</v>
          </cell>
        </row>
        <row r="38">
          <cell r="B38" t="str">
            <v>1.2.1. Участок: передача</v>
          </cell>
          <cell r="C38" t="str">
            <v>KOTID_3</v>
          </cell>
        </row>
        <row r="39">
          <cell r="B39" t="str">
            <v>1.2.1. Участок: передача</v>
          </cell>
          <cell r="C39" t="str">
            <v>ENDKOTID_3</v>
          </cell>
        </row>
        <row r="40">
          <cell r="B40" t="str">
            <v>1.2. Норматив: передача</v>
          </cell>
          <cell r="C40" t="str">
            <v>ENDNTPID_2</v>
          </cell>
        </row>
        <row r="41">
          <cell r="B41" t="str">
            <v xml:space="preserve">1. Норматив по ЭСО - ОАО "ЗиТ" </v>
          </cell>
          <cell r="C41" t="str">
            <v>ENDNTPID_0</v>
          </cell>
        </row>
        <row r="43">
          <cell r="B43" t="str">
            <v>Графики температур</v>
          </cell>
          <cell r="C43" t="str">
            <v>TGR0</v>
          </cell>
        </row>
        <row r="44">
          <cell r="B44" t="str">
            <v>ОАО "ЗиТ"</v>
          </cell>
          <cell r="C44" t="str">
            <v>TGR1</v>
          </cell>
        </row>
        <row r="45">
          <cell r="B45" t="str">
            <v>ГВС</v>
          </cell>
          <cell r="C45" t="str">
            <v>TGR2</v>
          </cell>
        </row>
        <row r="46">
          <cell r="B46" t="str">
            <v>передача от ВоТГК</v>
          </cell>
          <cell r="C46" t="str">
            <v>TGR3</v>
          </cell>
        </row>
      </sheetData>
      <sheetData sheetId="4">
        <row r="2">
          <cell r="V2">
            <v>62</v>
          </cell>
          <cell r="X2">
            <v>16</v>
          </cell>
          <cell r="Z2">
            <v>13</v>
          </cell>
          <cell r="AB2">
            <v>10</v>
          </cell>
        </row>
      </sheetData>
      <sheetData sheetId="5"/>
      <sheetData sheetId="6"/>
      <sheetData sheetId="7">
        <row r="2">
          <cell r="A2" t="str">
            <v>Норматив</v>
          </cell>
          <cell r="B2" t="str">
            <v>Группа трубопроводов</v>
          </cell>
          <cell r="C2" t="str">
            <v>Наименование участка</v>
          </cell>
          <cell r="D2" t="str">
            <v>Теплоноситель</v>
          </cell>
          <cell r="E2" t="str">
            <v>Часы работы</v>
          </cell>
          <cell r="F2" t="str">
            <v>Наружний диаметр, м</v>
          </cell>
          <cell r="G2" t="str">
            <v>направление</v>
          </cell>
          <cell r="H2" t="str">
            <v>метры</v>
          </cell>
          <cell r="I2" t="str">
            <v>Изоляционный материал</v>
          </cell>
          <cell r="J2" t="str">
            <v>Тип прокладки</v>
          </cell>
          <cell r="K2" t="str">
            <v>Год ввода</v>
          </cell>
          <cell r="L2" t="str">
            <v>График</v>
          </cell>
          <cell r="M2" t="str">
            <v>Коэффициент местных потерь</v>
          </cell>
          <cell r="N2" t="str">
            <v>Часовые потери, ккал/ч</v>
          </cell>
          <cell r="O2" t="str">
            <v>Норматив Группа трубопроводов Наименование участка Теплоноситель Часы работы</v>
          </cell>
        </row>
        <row r="3">
          <cell r="A3" t="str">
            <v xml:space="preserve">1.1. Норматив: Производство </v>
          </cell>
          <cell r="B3" t="str">
            <v>1.1.1. Участок: пр-во</v>
          </cell>
          <cell r="C3" t="str">
            <v>Котельная - корп. №1</v>
          </cell>
          <cell r="D3" t="str">
            <v>ГВС</v>
          </cell>
          <cell r="E3">
            <v>8400</v>
          </cell>
          <cell r="F3">
            <v>0.219</v>
          </cell>
          <cell r="G3" t="str">
            <v>Подача</v>
          </cell>
          <cell r="H3">
            <v>330</v>
          </cell>
          <cell r="I3" t="str">
            <v>Маты из минваты и алюм. фольга</v>
          </cell>
          <cell r="J3" t="str">
            <v>Надземная</v>
          </cell>
          <cell r="K3">
            <v>1977</v>
          </cell>
          <cell r="L3" t="str">
            <v>70/55</v>
          </cell>
          <cell r="M3">
            <v>1.1499999999999999</v>
          </cell>
          <cell r="N3">
            <v>21548.01</v>
          </cell>
          <cell r="O3" t="str">
            <v>1.1. Норматив: Производство  ГВС 8400</v>
          </cell>
        </row>
        <row r="4">
          <cell r="A4" t="str">
            <v xml:space="preserve">1.1. Норматив: Производство </v>
          </cell>
          <cell r="B4" t="str">
            <v>1.1.1. Участок: пр-во</v>
          </cell>
          <cell r="C4" t="str">
            <v>Котельная - корп. №1</v>
          </cell>
          <cell r="D4" t="str">
            <v>ГВС</v>
          </cell>
          <cell r="E4">
            <v>8400</v>
          </cell>
          <cell r="F4">
            <v>0.108</v>
          </cell>
          <cell r="G4" t="str">
            <v>Обратка</v>
          </cell>
          <cell r="H4">
            <v>330</v>
          </cell>
          <cell r="I4" t="str">
            <v>Маты из минваты и алюм. фольга</v>
          </cell>
          <cell r="J4" t="str">
            <v>Надземная</v>
          </cell>
          <cell r="K4">
            <v>1977</v>
          </cell>
          <cell r="L4" t="str">
            <v>70/55</v>
          </cell>
          <cell r="M4">
            <v>1.2</v>
          </cell>
          <cell r="N4">
            <v>13083.84</v>
          </cell>
          <cell r="O4" t="str">
            <v>1.1. Норматив: Производство  ГВС 8400</v>
          </cell>
        </row>
        <row r="5">
          <cell r="A5" t="str">
            <v xml:space="preserve">1.1. Норматив: Производство </v>
          </cell>
          <cell r="B5" t="str">
            <v>1.1.1. Участок: пр-во</v>
          </cell>
          <cell r="C5" t="str">
            <v>корпус №1 -корп.№4</v>
          </cell>
          <cell r="D5" t="str">
            <v>ГВС</v>
          </cell>
          <cell r="E5">
            <v>8400</v>
          </cell>
          <cell r="F5">
            <v>0.219</v>
          </cell>
          <cell r="G5" t="str">
            <v>Подача</v>
          </cell>
          <cell r="H5">
            <v>600</v>
          </cell>
          <cell r="I5" t="str">
            <v>Маты из минваты и алюм. фольга</v>
          </cell>
          <cell r="J5" t="str">
            <v>Надземная</v>
          </cell>
          <cell r="K5">
            <v>1977</v>
          </cell>
          <cell r="L5" t="str">
            <v>70/55</v>
          </cell>
          <cell r="M5">
            <v>1.1499999999999999</v>
          </cell>
          <cell r="N5">
            <v>39178.200000000004</v>
          </cell>
          <cell r="O5" t="str">
            <v>1.1. Норматив: Производство  ГВС 8400</v>
          </cell>
        </row>
        <row r="6">
          <cell r="A6" t="str">
            <v xml:space="preserve">1.1. Норматив: Производство </v>
          </cell>
          <cell r="B6" t="str">
            <v>1.1.1. Участок: пр-во</v>
          </cell>
          <cell r="C6" t="str">
            <v>корпус №1 -корп.№4</v>
          </cell>
          <cell r="D6" t="str">
            <v>ГВС</v>
          </cell>
          <cell r="E6">
            <v>8400</v>
          </cell>
          <cell r="F6">
            <v>0.108</v>
          </cell>
          <cell r="G6" t="str">
            <v>Обратка</v>
          </cell>
          <cell r="H6">
            <v>600</v>
          </cell>
          <cell r="I6" t="str">
            <v>Маты из минваты и алюм. фольга</v>
          </cell>
          <cell r="J6" t="str">
            <v>Надземная</v>
          </cell>
          <cell r="K6">
            <v>1977</v>
          </cell>
          <cell r="L6" t="str">
            <v>70/55</v>
          </cell>
          <cell r="M6">
            <v>1.2</v>
          </cell>
          <cell r="N6">
            <v>23788.799999999999</v>
          </cell>
          <cell r="O6" t="str">
            <v>1.1. Норматив: Производство  ГВС 8400</v>
          </cell>
        </row>
        <row r="7">
          <cell r="A7" t="str">
            <v xml:space="preserve">1.1. Норматив: Производство </v>
          </cell>
          <cell r="B7" t="str">
            <v>1.1.1. Участок: пр-во</v>
          </cell>
          <cell r="C7" t="str">
            <v>корпус №4 - корп. №1</v>
          </cell>
          <cell r="D7" t="str">
            <v>ГВС</v>
          </cell>
          <cell r="E7">
            <v>8400</v>
          </cell>
          <cell r="F7">
            <v>0.108</v>
          </cell>
          <cell r="G7" t="str">
            <v>Подача</v>
          </cell>
          <cell r="H7">
            <v>50</v>
          </cell>
          <cell r="I7" t="str">
            <v>Маты из минваты и алюм. фольга</v>
          </cell>
          <cell r="J7" t="str">
            <v>Надземная</v>
          </cell>
          <cell r="K7">
            <v>1977</v>
          </cell>
          <cell r="L7" t="str">
            <v>70/55</v>
          </cell>
          <cell r="M7">
            <v>1.2</v>
          </cell>
          <cell r="N7">
            <v>2414.4</v>
          </cell>
          <cell r="O7" t="str">
            <v>1.1. Норматив: Производство  ГВС 8400</v>
          </cell>
        </row>
        <row r="8">
          <cell r="A8" t="str">
            <v xml:space="preserve">1.1. Норматив: Производство </v>
          </cell>
          <cell r="B8" t="str">
            <v>1.1.1. Участок: пр-во</v>
          </cell>
          <cell r="C8" t="str">
            <v>корпус №4 - корп. №1</v>
          </cell>
          <cell r="D8" t="str">
            <v>ГВС</v>
          </cell>
          <cell r="E8">
            <v>8400</v>
          </cell>
          <cell r="F8">
            <v>5.7000000000000002E-2</v>
          </cell>
          <cell r="G8" t="str">
            <v>Обратка</v>
          </cell>
          <cell r="H8">
            <v>40</v>
          </cell>
          <cell r="I8" t="str">
            <v>Маты из минваты и алюм. фольга</v>
          </cell>
          <cell r="J8" t="str">
            <v>Надземная</v>
          </cell>
          <cell r="K8">
            <v>1977</v>
          </cell>
          <cell r="L8" t="str">
            <v>70/55</v>
          </cell>
          <cell r="M8">
            <v>1.2</v>
          </cell>
          <cell r="N8">
            <v>1081.44</v>
          </cell>
          <cell r="O8" t="str">
            <v>1.1. Норматив: Производство  ГВС 8400</v>
          </cell>
        </row>
        <row r="9">
          <cell r="A9" t="str">
            <v xml:space="preserve">1.1. Норматив: Производство </v>
          </cell>
          <cell r="B9" t="str">
            <v>1.1.1. Участок: пр-во</v>
          </cell>
          <cell r="C9" t="str">
            <v>корп.№4-очистные соор.</v>
          </cell>
          <cell r="D9" t="str">
            <v>ГВС</v>
          </cell>
          <cell r="E9">
            <v>8400</v>
          </cell>
          <cell r="F9">
            <v>0.13300000000000001</v>
          </cell>
          <cell r="G9" t="str">
            <v>Подача</v>
          </cell>
          <cell r="H9">
            <v>70</v>
          </cell>
          <cell r="I9" t="str">
            <v>Маты из минваты и алюм. фольга</v>
          </cell>
          <cell r="J9" t="str">
            <v>Надземная</v>
          </cell>
          <cell r="K9">
            <v>1999</v>
          </cell>
          <cell r="L9" t="str">
            <v>70/55</v>
          </cell>
          <cell r="M9">
            <v>1.2</v>
          </cell>
          <cell r="N9">
            <v>2081.1</v>
          </cell>
          <cell r="O9" t="str">
            <v>1.1. Норматив: Производство  ГВС 8400</v>
          </cell>
        </row>
        <row r="10">
          <cell r="A10" t="str">
            <v xml:space="preserve">1.1. Норматив: Производство </v>
          </cell>
          <cell r="B10" t="str">
            <v>1.1.1. Участок: пр-во</v>
          </cell>
          <cell r="C10" t="str">
            <v>корп.№4-очистные соор.</v>
          </cell>
          <cell r="D10" t="str">
            <v>ГВС</v>
          </cell>
          <cell r="E10">
            <v>8400</v>
          </cell>
          <cell r="F10">
            <v>8.8999999999999996E-2</v>
          </cell>
          <cell r="G10" t="str">
            <v>Обратка</v>
          </cell>
          <cell r="H10">
            <v>70</v>
          </cell>
          <cell r="I10" t="str">
            <v>Маты из минваты и алюм. фольга</v>
          </cell>
          <cell r="J10" t="str">
            <v>Надземная</v>
          </cell>
          <cell r="K10">
            <v>1999</v>
          </cell>
          <cell r="L10" t="str">
            <v>70/55</v>
          </cell>
          <cell r="M10">
            <v>1.2</v>
          </cell>
          <cell r="N10">
            <v>1352.82</v>
          </cell>
          <cell r="O10" t="str">
            <v>1.1. Норматив: Производство  ГВС 8400</v>
          </cell>
        </row>
        <row r="11">
          <cell r="A11" t="str">
            <v xml:space="preserve">1.1. Норматив: Производство </v>
          </cell>
          <cell r="B11" t="str">
            <v>1.1.1. Участок: пр-во</v>
          </cell>
          <cell r="C11" t="str">
            <v>корп.№4-очистные соор.</v>
          </cell>
          <cell r="D11" t="str">
            <v>ГВС</v>
          </cell>
          <cell r="E11">
            <v>8400</v>
          </cell>
          <cell r="F11">
            <v>5.7000000000000002E-2</v>
          </cell>
          <cell r="G11" t="str">
            <v>Подача</v>
          </cell>
          <cell r="H11">
            <v>30</v>
          </cell>
          <cell r="I11" t="str">
            <v>Маты из минваты и алюм. фольга</v>
          </cell>
          <cell r="J11" t="str">
            <v>Надземная</v>
          </cell>
          <cell r="K11">
            <v>1999</v>
          </cell>
          <cell r="L11" t="str">
            <v>70/55</v>
          </cell>
          <cell r="M11">
            <v>1.2</v>
          </cell>
          <cell r="N11">
            <v>570.6</v>
          </cell>
          <cell r="O11" t="str">
            <v>1.1. Норматив: Производство  ГВС 8400</v>
          </cell>
        </row>
        <row r="12">
          <cell r="A12" t="str">
            <v xml:space="preserve">1.1. Норматив: Производство </v>
          </cell>
          <cell r="B12" t="str">
            <v>1.1.1. Участок: пр-во</v>
          </cell>
          <cell r="C12" t="str">
            <v>корп.№4-очистные соор.</v>
          </cell>
          <cell r="D12" t="str">
            <v>ГВС</v>
          </cell>
          <cell r="E12">
            <v>8400</v>
          </cell>
          <cell r="F12">
            <v>5.7000000000000002E-2</v>
          </cell>
          <cell r="G12" t="str">
            <v>Обратка</v>
          </cell>
          <cell r="H12">
            <v>30</v>
          </cell>
          <cell r="I12" t="str">
            <v>Маты из минваты и алюм. фольга</v>
          </cell>
          <cell r="J12" t="str">
            <v>Надземная</v>
          </cell>
          <cell r="K12">
            <v>1999</v>
          </cell>
          <cell r="L12" t="str">
            <v>70/55</v>
          </cell>
          <cell r="M12">
            <v>1.2</v>
          </cell>
          <cell r="N12">
            <v>462.59999999999997</v>
          </cell>
          <cell r="O12" t="str">
            <v>1.1. Норматив: Производство  ГВС 8400</v>
          </cell>
        </row>
        <row r="13">
          <cell r="A13" t="str">
            <v xml:space="preserve">1.1. Норматив: Производство </v>
          </cell>
          <cell r="B13" t="str">
            <v>1.1.1. Участок: пр-во</v>
          </cell>
          <cell r="C13" t="str">
            <v>т/пр вдоль корп. №4</v>
          </cell>
          <cell r="D13" t="str">
            <v>ГВС</v>
          </cell>
          <cell r="E13">
            <v>8400</v>
          </cell>
          <cell r="F13">
            <v>0.108</v>
          </cell>
          <cell r="G13" t="str">
            <v>Подача</v>
          </cell>
          <cell r="H13">
            <v>270</v>
          </cell>
          <cell r="I13" t="str">
            <v>Маты из минваты и алюм. фольга</v>
          </cell>
          <cell r="J13" t="str">
            <v>Надземная</v>
          </cell>
          <cell r="K13">
            <v>1998</v>
          </cell>
          <cell r="L13" t="str">
            <v>70/55</v>
          </cell>
          <cell r="M13">
            <v>1.2</v>
          </cell>
          <cell r="N13">
            <v>6930.3600000000006</v>
          </cell>
          <cell r="O13" t="str">
            <v>1.1. Норматив: Производство  ГВС 8400</v>
          </cell>
        </row>
        <row r="14">
          <cell r="A14" t="str">
            <v xml:space="preserve">1.1. Норматив: Производство </v>
          </cell>
          <cell r="B14" t="str">
            <v>1.1.1. Участок: пр-во</v>
          </cell>
          <cell r="C14" t="str">
            <v>т/пр вдоль корп. №4</v>
          </cell>
          <cell r="D14" t="str">
            <v>ГВС</v>
          </cell>
          <cell r="E14">
            <v>8400</v>
          </cell>
          <cell r="F14">
            <v>5.7000000000000002E-2</v>
          </cell>
          <cell r="G14" t="str">
            <v>Обратка</v>
          </cell>
          <cell r="H14">
            <v>270</v>
          </cell>
          <cell r="I14" t="str">
            <v>Маты из минваты и алюм. фольга</v>
          </cell>
          <cell r="J14" t="str">
            <v>Надземная</v>
          </cell>
          <cell r="K14">
            <v>1998</v>
          </cell>
          <cell r="L14" t="str">
            <v>70/55</v>
          </cell>
          <cell r="M14">
            <v>1.2</v>
          </cell>
          <cell r="N14">
            <v>4163.3999999999996</v>
          </cell>
          <cell r="O14" t="str">
            <v>1.1. Норматив: Производство  ГВС 8400</v>
          </cell>
        </row>
        <row r="15">
          <cell r="A15" t="str">
            <v xml:space="preserve">1.1. Норматив: Производство </v>
          </cell>
          <cell r="B15" t="str">
            <v>1.1.1. Участок: пр-во</v>
          </cell>
          <cell r="C15" t="str">
            <v>эстакада у компр. - корп.№3</v>
          </cell>
          <cell r="D15" t="str">
            <v>ГВС</v>
          </cell>
          <cell r="E15">
            <v>8400</v>
          </cell>
          <cell r="F15">
            <v>0.108</v>
          </cell>
          <cell r="G15" t="str">
            <v>Подача</v>
          </cell>
          <cell r="H15">
            <v>240</v>
          </cell>
          <cell r="I15" t="str">
            <v>Маты из минваты и алюм. фольга</v>
          </cell>
          <cell r="J15" t="str">
            <v>Надземная</v>
          </cell>
          <cell r="K15">
            <v>1999</v>
          </cell>
          <cell r="L15" t="str">
            <v>70/55</v>
          </cell>
          <cell r="M15">
            <v>1.2</v>
          </cell>
          <cell r="N15">
            <v>6160.32</v>
          </cell>
          <cell r="O15" t="str">
            <v>1.1. Норматив: Производство  ГВС 8400</v>
          </cell>
        </row>
        <row r="16">
          <cell r="A16" t="str">
            <v xml:space="preserve">1.1. Норматив: Производство </v>
          </cell>
          <cell r="B16" t="str">
            <v>1.1.1. Участок: пр-во</v>
          </cell>
          <cell r="C16" t="str">
            <v>эстакада у компр. - корп.№3</v>
          </cell>
          <cell r="D16" t="str">
            <v>ГВС</v>
          </cell>
          <cell r="E16">
            <v>8400</v>
          </cell>
          <cell r="F16">
            <v>5.7000000000000002E-2</v>
          </cell>
          <cell r="G16" t="str">
            <v>Обратка</v>
          </cell>
          <cell r="H16">
            <v>240</v>
          </cell>
          <cell r="I16" t="str">
            <v>Маты из минваты и алюм. фольга</v>
          </cell>
          <cell r="J16" t="str">
            <v>Надземная</v>
          </cell>
          <cell r="K16">
            <v>1999</v>
          </cell>
          <cell r="L16" t="str">
            <v>70/55</v>
          </cell>
          <cell r="M16">
            <v>1.2</v>
          </cell>
          <cell r="N16">
            <v>3700.7999999999997</v>
          </cell>
          <cell r="O16" t="str">
            <v>1.1. Норматив: Производство  ГВС 8400</v>
          </cell>
        </row>
        <row r="17">
          <cell r="A17" t="str">
            <v xml:space="preserve">1.1. Норматив: Производство </v>
          </cell>
          <cell r="B17" t="str">
            <v>1.1.1. Участок: пр-во</v>
          </cell>
          <cell r="C17" t="str">
            <v xml:space="preserve">эстакада- инжен. Корп. </v>
          </cell>
          <cell r="D17" t="str">
            <v>ГВС</v>
          </cell>
          <cell r="E17">
            <v>8400</v>
          </cell>
          <cell r="F17">
            <v>5.7000000000000002E-2</v>
          </cell>
          <cell r="G17" t="str">
            <v>Подача</v>
          </cell>
          <cell r="H17">
            <v>30</v>
          </cell>
          <cell r="I17" t="str">
            <v>Маты из минваты и алюм. фольга</v>
          </cell>
          <cell r="J17" t="str">
            <v>Надземная</v>
          </cell>
          <cell r="K17">
            <v>1999</v>
          </cell>
          <cell r="L17" t="str">
            <v>70/55</v>
          </cell>
          <cell r="M17">
            <v>1.2</v>
          </cell>
          <cell r="N17">
            <v>570.6</v>
          </cell>
          <cell r="O17" t="str">
            <v>1.1. Норматив: Производство  ГВС 8400</v>
          </cell>
        </row>
        <row r="18">
          <cell r="A18" t="str">
            <v xml:space="preserve">1.1. Норматив: Производство </v>
          </cell>
          <cell r="B18" t="str">
            <v>1.1.1. Участок: пр-во</v>
          </cell>
          <cell r="C18" t="str">
            <v xml:space="preserve">эстакада- инжен. Корп. </v>
          </cell>
          <cell r="D18" t="str">
            <v>ГВС</v>
          </cell>
          <cell r="E18">
            <v>8400</v>
          </cell>
          <cell r="F18">
            <v>2.9000000000000001E-2</v>
          </cell>
          <cell r="G18" t="str">
            <v>Обратка</v>
          </cell>
          <cell r="H18">
            <v>30</v>
          </cell>
          <cell r="I18" t="str">
            <v>Маты из минваты и алюм. фольга</v>
          </cell>
          <cell r="J18" t="str">
            <v>Надземная</v>
          </cell>
          <cell r="K18">
            <v>1999</v>
          </cell>
          <cell r="L18" t="str">
            <v>70/55</v>
          </cell>
          <cell r="M18">
            <v>1.2</v>
          </cell>
          <cell r="N18">
            <v>348.48</v>
          </cell>
          <cell r="O18" t="str">
            <v>1.1. Норматив: Производство  ГВС 8400</v>
          </cell>
        </row>
        <row r="19">
          <cell r="A19" t="str">
            <v>1.1. Норматив: Производство  ГВС 8400 Итог</v>
          </cell>
          <cell r="H19">
            <v>1615</v>
          </cell>
          <cell r="N19">
            <v>127435.77000000002</v>
          </cell>
          <cell r="O19" t="str">
            <v>1.1. Норматив: Производство  ГВС 8400 Итог</v>
          </cell>
        </row>
        <row r="20">
          <cell r="A20" t="str">
            <v xml:space="preserve">1.1. Норматив: Производство </v>
          </cell>
          <cell r="B20" t="str">
            <v>1.1.1. Участок: пр-во</v>
          </cell>
          <cell r="C20" t="str">
            <v>котельная - здание 79</v>
          </cell>
          <cell r="D20" t="str">
            <v>Конденсат</v>
          </cell>
          <cell r="E20">
            <v>4872</v>
          </cell>
          <cell r="F20">
            <v>5.7000000000000002E-2</v>
          </cell>
          <cell r="G20" t="str">
            <v>однотрубное</v>
          </cell>
          <cell r="H20">
            <v>45</v>
          </cell>
          <cell r="I20" t="str">
            <v>Маты минераловатные</v>
          </cell>
          <cell r="J20" t="str">
            <v>Канальная</v>
          </cell>
          <cell r="K20">
            <v>1977</v>
          </cell>
          <cell r="L20" t="str">
            <v>105/70</v>
          </cell>
          <cell r="M20">
            <v>1.2</v>
          </cell>
          <cell r="N20">
            <v>1782</v>
          </cell>
          <cell r="O20" t="str">
            <v>1.1. Норматив: Производство  Конденсат 4872</v>
          </cell>
        </row>
        <row r="21">
          <cell r="A21" t="str">
            <v xml:space="preserve">1.1. Норматив: Производство </v>
          </cell>
          <cell r="B21" t="str">
            <v>1.1.1. Участок: пр-во</v>
          </cell>
          <cell r="C21" t="str">
            <v>котельная - здание 79</v>
          </cell>
          <cell r="D21" t="str">
            <v>Конденсат</v>
          </cell>
          <cell r="E21">
            <v>4872</v>
          </cell>
          <cell r="F21">
            <v>5.7000000000000002E-2</v>
          </cell>
          <cell r="G21" t="str">
            <v>однотрубное</v>
          </cell>
          <cell r="H21">
            <v>25</v>
          </cell>
          <cell r="I21" t="str">
            <v>Маты минераловатные</v>
          </cell>
          <cell r="J21" t="str">
            <v>Канальная</v>
          </cell>
          <cell r="K21">
            <v>1977</v>
          </cell>
          <cell r="L21" t="str">
            <v>105/70</v>
          </cell>
          <cell r="M21">
            <v>1.2</v>
          </cell>
          <cell r="N21">
            <v>990</v>
          </cell>
          <cell r="O21" t="str">
            <v>1.1. Норматив: Производство  Конденсат 4872</v>
          </cell>
        </row>
        <row r="22">
          <cell r="A22" t="str">
            <v>1.1. Норматив: Производство  Конденсат 4872 Итог</v>
          </cell>
          <cell r="N22">
            <v>2772</v>
          </cell>
          <cell r="O22" t="str">
            <v>1.1. Норматив: Производство  Конденсат 4872 Итог</v>
          </cell>
        </row>
        <row r="23">
          <cell r="A23" t="str">
            <v xml:space="preserve">1.1. Норматив: Производство </v>
          </cell>
          <cell r="B23" t="str">
            <v>1.1.1. Участок: пр-во</v>
          </cell>
          <cell r="C23" t="str">
            <v>котельная -склад ОТС</v>
          </cell>
          <cell r="D23" t="str">
            <v>Конденсат</v>
          </cell>
          <cell r="E23">
            <v>8400</v>
          </cell>
          <cell r="F23">
            <v>0.159</v>
          </cell>
          <cell r="G23" t="str">
            <v>однотрубное</v>
          </cell>
          <cell r="H23">
            <v>615</v>
          </cell>
          <cell r="I23" t="str">
            <v>Маты минераловатные</v>
          </cell>
          <cell r="J23" t="str">
            <v>Надземная</v>
          </cell>
          <cell r="K23">
            <v>1977</v>
          </cell>
          <cell r="L23" t="str">
            <v>105/70</v>
          </cell>
          <cell r="M23">
            <v>1.1499999999999999</v>
          </cell>
          <cell r="N23">
            <v>49047.787499999999</v>
          </cell>
          <cell r="O23" t="str">
            <v>1.1. Норматив: Производство  Конденсат 8400</v>
          </cell>
        </row>
        <row r="24">
          <cell r="A24" t="str">
            <v xml:space="preserve">1.1. Норматив: Производство </v>
          </cell>
          <cell r="B24" t="str">
            <v>1.1.1. Участок: пр-во</v>
          </cell>
          <cell r="C24" t="str">
            <v>склад ОТС-корп. № 4</v>
          </cell>
          <cell r="D24" t="str">
            <v>Конденсат</v>
          </cell>
          <cell r="E24">
            <v>8400</v>
          </cell>
          <cell r="F24">
            <v>0.13300000000000001</v>
          </cell>
          <cell r="G24" t="str">
            <v>однотрубное</v>
          </cell>
          <cell r="H24">
            <v>106</v>
          </cell>
          <cell r="I24" t="str">
            <v>Маты минераловатные</v>
          </cell>
          <cell r="J24" t="str">
            <v>Надземная</v>
          </cell>
          <cell r="K24">
            <v>1977</v>
          </cell>
          <cell r="L24" t="str">
            <v>105/70</v>
          </cell>
          <cell r="M24">
            <v>1.2</v>
          </cell>
          <cell r="N24">
            <v>8148.4320000000007</v>
          </cell>
          <cell r="O24" t="str">
            <v>1.1. Норматив: Производство  Конденсат 8400</v>
          </cell>
        </row>
        <row r="25">
          <cell r="A25" t="str">
            <v xml:space="preserve">1.1. Норматив: Производство </v>
          </cell>
          <cell r="B25" t="str">
            <v>1.1.1. Участок: пр-во</v>
          </cell>
          <cell r="C25" t="str">
            <v>склад ОТС-корп. № 4</v>
          </cell>
          <cell r="D25" t="str">
            <v>Конденсат</v>
          </cell>
          <cell r="E25">
            <v>8400</v>
          </cell>
          <cell r="F25">
            <v>8.8999999999999996E-2</v>
          </cell>
          <cell r="G25" t="str">
            <v>однотрубное</v>
          </cell>
          <cell r="H25">
            <v>20</v>
          </cell>
          <cell r="I25" t="str">
            <v>Маты минераловатные</v>
          </cell>
          <cell r="J25" t="str">
            <v>Надземная</v>
          </cell>
          <cell r="K25">
            <v>1977</v>
          </cell>
          <cell r="L25" t="str">
            <v>105/70</v>
          </cell>
          <cell r="M25">
            <v>1.2</v>
          </cell>
          <cell r="N25">
            <v>1269.5999999999999</v>
          </cell>
          <cell r="O25" t="str">
            <v>1.1. Норматив: Производство  Конденсат 8400</v>
          </cell>
        </row>
        <row r="26">
          <cell r="A26" t="str">
            <v xml:space="preserve">1.1. Норматив: Производство </v>
          </cell>
          <cell r="B26" t="str">
            <v>1.1.1. Участок: пр-во</v>
          </cell>
          <cell r="C26" t="str">
            <v>ввод в корп. №1</v>
          </cell>
          <cell r="D26" t="str">
            <v>Конденсат</v>
          </cell>
          <cell r="E26">
            <v>8400</v>
          </cell>
          <cell r="F26">
            <v>8.8999999999999996E-2</v>
          </cell>
          <cell r="G26" t="str">
            <v>однотрубное</v>
          </cell>
          <cell r="H26">
            <v>45</v>
          </cell>
          <cell r="I26" t="str">
            <v>Маты минераловатные</v>
          </cell>
          <cell r="J26" t="str">
            <v>Надземная</v>
          </cell>
          <cell r="K26">
            <v>1977</v>
          </cell>
          <cell r="L26" t="str">
            <v>105/70</v>
          </cell>
          <cell r="M26">
            <v>1.2</v>
          </cell>
          <cell r="N26">
            <v>2856.6</v>
          </cell>
          <cell r="O26" t="str">
            <v>1.1. Норматив: Производство  Конденсат 8400</v>
          </cell>
        </row>
        <row r="27">
          <cell r="A27" t="str">
            <v xml:space="preserve">1.1. Норматив: Производство </v>
          </cell>
          <cell r="B27" t="str">
            <v>1.1.1. Участок: пр-во</v>
          </cell>
          <cell r="C27" t="str">
            <v>ввод в корп. №1</v>
          </cell>
          <cell r="D27" t="str">
            <v>Конденсат</v>
          </cell>
          <cell r="E27">
            <v>8400</v>
          </cell>
          <cell r="F27">
            <v>5.7000000000000002E-2</v>
          </cell>
          <cell r="G27" t="str">
            <v>однотрубное</v>
          </cell>
          <cell r="H27">
            <v>45</v>
          </cell>
          <cell r="I27" t="str">
            <v>Маты минераловатные</v>
          </cell>
          <cell r="J27" t="str">
            <v>Надземная</v>
          </cell>
          <cell r="K27">
            <v>1977</v>
          </cell>
          <cell r="L27" t="str">
            <v>105/70</v>
          </cell>
          <cell r="M27">
            <v>1.2</v>
          </cell>
          <cell r="N27">
            <v>2300.94</v>
          </cell>
          <cell r="O27" t="str">
            <v>1.1. Норматив: Производство  Конденсат 8400</v>
          </cell>
        </row>
        <row r="28">
          <cell r="A28" t="str">
            <v xml:space="preserve">1.1. Норматив: Производство </v>
          </cell>
          <cell r="B28" t="str">
            <v>1.1.1. Участок: пр-во</v>
          </cell>
          <cell r="C28" t="str">
            <v>эстакада склад ГСМ</v>
          </cell>
          <cell r="D28" t="str">
            <v>Конденсат</v>
          </cell>
          <cell r="E28">
            <v>8400</v>
          </cell>
          <cell r="F28">
            <v>5.7000000000000002E-2</v>
          </cell>
          <cell r="G28" t="str">
            <v>однотрубное</v>
          </cell>
          <cell r="H28">
            <v>40</v>
          </cell>
          <cell r="I28" t="str">
            <v>Маты минераловатные</v>
          </cell>
          <cell r="J28" t="str">
            <v>Надземная</v>
          </cell>
          <cell r="K28">
            <v>1977</v>
          </cell>
          <cell r="L28" t="str">
            <v>105/70</v>
          </cell>
          <cell r="M28">
            <v>1.2</v>
          </cell>
          <cell r="N28">
            <v>2045.28</v>
          </cell>
          <cell r="O28" t="str">
            <v>1.1. Норматив: Производство  Конденсат 8400</v>
          </cell>
        </row>
        <row r="29">
          <cell r="A29" t="str">
            <v xml:space="preserve">1.1. Норматив: Производство </v>
          </cell>
          <cell r="B29" t="str">
            <v>1.1.1. Участок: пр-во</v>
          </cell>
          <cell r="C29" t="str">
            <v>эстакада ц.№119</v>
          </cell>
          <cell r="D29" t="str">
            <v>Конденсат</v>
          </cell>
          <cell r="E29">
            <v>8400</v>
          </cell>
          <cell r="F29">
            <v>8.8999999999999996E-2</v>
          </cell>
          <cell r="G29" t="str">
            <v>однотрубное</v>
          </cell>
          <cell r="H29">
            <v>254</v>
          </cell>
          <cell r="I29" t="str">
            <v>Маты минераловатные</v>
          </cell>
          <cell r="J29" t="str">
            <v>Надземная</v>
          </cell>
          <cell r="K29">
            <v>1977</v>
          </cell>
          <cell r="L29" t="str">
            <v>105/70</v>
          </cell>
          <cell r="M29">
            <v>1.2</v>
          </cell>
          <cell r="N29">
            <v>16123.92</v>
          </cell>
          <cell r="O29" t="str">
            <v>1.1. Норматив: Производство  Конденсат 8400</v>
          </cell>
        </row>
        <row r="30">
          <cell r="A30" t="str">
            <v xml:space="preserve">1.1. Норматив: Производство </v>
          </cell>
          <cell r="B30" t="str">
            <v>1.1.1. Участок: пр-во</v>
          </cell>
          <cell r="C30" t="str">
            <v>ввод в корп. №2</v>
          </cell>
          <cell r="D30" t="str">
            <v>Конденсат</v>
          </cell>
          <cell r="E30">
            <v>8400</v>
          </cell>
          <cell r="F30">
            <v>8.8999999999999996E-2</v>
          </cell>
          <cell r="G30" t="str">
            <v>однотрубное</v>
          </cell>
          <cell r="H30">
            <v>35</v>
          </cell>
          <cell r="I30" t="str">
            <v>Маты минераловатные</v>
          </cell>
          <cell r="J30" t="str">
            <v>Надземная</v>
          </cell>
          <cell r="K30">
            <v>1977</v>
          </cell>
          <cell r="L30" t="str">
            <v>105/70</v>
          </cell>
          <cell r="M30">
            <v>1.2</v>
          </cell>
          <cell r="N30">
            <v>2221.7999999999997</v>
          </cell>
          <cell r="O30" t="str">
            <v>1.1. Норматив: Производство  Конденсат 8400</v>
          </cell>
        </row>
        <row r="31">
          <cell r="A31" t="str">
            <v>1.1. Норматив: Производство  Конденсат 8400 Итог</v>
          </cell>
          <cell r="N31">
            <v>84014.359500000006</v>
          </cell>
          <cell r="O31" t="str">
            <v>1.1. Норматив: Производство  Конденсат 8400 Итог</v>
          </cell>
        </row>
        <row r="32">
          <cell r="A32" t="str">
            <v xml:space="preserve">1.1. Норматив: Производство </v>
          </cell>
          <cell r="B32" t="str">
            <v>1.1.1. Участок: пр-во</v>
          </cell>
          <cell r="C32" t="str">
            <v>котельная - здание 79</v>
          </cell>
          <cell r="D32" t="str">
            <v>Пар</v>
          </cell>
          <cell r="E32">
            <v>4872</v>
          </cell>
          <cell r="F32">
            <v>8.8999999999999996E-2</v>
          </cell>
          <cell r="G32" t="str">
            <v>однотрубное</v>
          </cell>
          <cell r="H32">
            <v>45</v>
          </cell>
          <cell r="I32" t="str">
            <v>Маты минераловатные</v>
          </cell>
          <cell r="J32" t="str">
            <v>Канальная</v>
          </cell>
          <cell r="K32">
            <v>1977</v>
          </cell>
          <cell r="L32" t="str">
            <v>105/70</v>
          </cell>
          <cell r="M32">
            <v>1.2</v>
          </cell>
          <cell r="N32">
            <v>3632.4504000000002</v>
          </cell>
          <cell r="O32" t="str">
            <v>1.1. Норматив: Производство  Пар 4872</v>
          </cell>
        </row>
        <row r="33">
          <cell r="A33" t="str">
            <v xml:space="preserve">1.1. Норматив: Производство </v>
          </cell>
          <cell r="B33" t="str">
            <v>1.1.1. Участок: пр-во</v>
          </cell>
          <cell r="C33" t="str">
            <v>котельная - здание 79</v>
          </cell>
          <cell r="D33" t="str">
            <v>Пар</v>
          </cell>
          <cell r="E33">
            <v>4872</v>
          </cell>
          <cell r="F33">
            <v>8.8999999999999996E-2</v>
          </cell>
          <cell r="G33" t="str">
            <v>однотрубное</v>
          </cell>
          <cell r="H33">
            <v>25</v>
          </cell>
          <cell r="I33" t="str">
            <v>Маты минераловатные</v>
          </cell>
          <cell r="J33" t="str">
            <v>Канальная</v>
          </cell>
          <cell r="K33">
            <v>1977</v>
          </cell>
          <cell r="L33" t="str">
            <v>105/70</v>
          </cell>
          <cell r="M33">
            <v>1.2</v>
          </cell>
          <cell r="N33">
            <v>2018.0279999999998</v>
          </cell>
          <cell r="O33" t="str">
            <v>1.1. Норматив: Производство  Пар 4872</v>
          </cell>
        </row>
        <row r="34">
          <cell r="A34" t="str">
            <v xml:space="preserve">1.1. Норматив: Производство </v>
          </cell>
          <cell r="B34" t="str">
            <v>1.1.1. Участок: пр-во</v>
          </cell>
          <cell r="C34" t="str">
            <v>котельная - склад реагентов</v>
          </cell>
          <cell r="D34" t="str">
            <v>Пар</v>
          </cell>
          <cell r="E34">
            <v>4872</v>
          </cell>
          <cell r="F34">
            <v>5.7000000000000002E-2</v>
          </cell>
          <cell r="G34" t="str">
            <v>однотрубное</v>
          </cell>
          <cell r="H34">
            <v>85</v>
          </cell>
          <cell r="I34" t="str">
            <v>Маты минераловатные</v>
          </cell>
          <cell r="J34" t="str">
            <v>Канальная</v>
          </cell>
          <cell r="K34">
            <v>1977</v>
          </cell>
          <cell r="L34" t="str">
            <v>105/70</v>
          </cell>
          <cell r="M34">
            <v>1.2</v>
          </cell>
          <cell r="N34">
            <v>5740.4784</v>
          </cell>
          <cell r="O34" t="str">
            <v>1.1. Норматив: Производство  Пар 4872</v>
          </cell>
        </row>
        <row r="35">
          <cell r="A35" t="str">
            <v>1.1. Норматив: Производство  Пар 4872 Итог</v>
          </cell>
          <cell r="N35">
            <v>11390.9568</v>
          </cell>
          <cell r="O35" t="str">
            <v>1.1. Норматив: Производство  Пар 4872 Итог</v>
          </cell>
        </row>
        <row r="36">
          <cell r="A36" t="str">
            <v xml:space="preserve">1.1. Норматив: Производство </v>
          </cell>
          <cell r="B36" t="str">
            <v>1.1.1. Участок: пр-во</v>
          </cell>
          <cell r="C36" t="str">
            <v>котельная -склад ОТС</v>
          </cell>
          <cell r="D36" t="str">
            <v>Пар</v>
          </cell>
          <cell r="E36">
            <v>8400</v>
          </cell>
          <cell r="F36">
            <v>0.377</v>
          </cell>
          <cell r="G36" t="str">
            <v>однотрубное</v>
          </cell>
          <cell r="H36">
            <v>679</v>
          </cell>
          <cell r="I36" t="str">
            <v>Маты минераловатные</v>
          </cell>
          <cell r="J36" t="str">
            <v>Надземная</v>
          </cell>
          <cell r="K36">
            <v>1977</v>
          </cell>
          <cell r="L36" t="str">
            <v>105/70</v>
          </cell>
          <cell r="M36">
            <v>1.1499999999999999</v>
          </cell>
          <cell r="N36">
            <v>113449.69649999998</v>
          </cell>
          <cell r="O36" t="str">
            <v>1.1. Норматив: Производство  Пар 8400</v>
          </cell>
        </row>
        <row r="37">
          <cell r="A37" t="str">
            <v xml:space="preserve">1.1. Норматив: Производство </v>
          </cell>
          <cell r="B37" t="str">
            <v>1.1.1. Участок: пр-во</v>
          </cell>
          <cell r="C37" t="str">
            <v>склад ОТС-корп. № 4</v>
          </cell>
          <cell r="D37" t="str">
            <v>Пар</v>
          </cell>
          <cell r="E37">
            <v>8400</v>
          </cell>
          <cell r="F37">
            <v>0.27300000000000002</v>
          </cell>
          <cell r="G37" t="str">
            <v>однотрубное</v>
          </cell>
          <cell r="H37">
            <v>106</v>
          </cell>
          <cell r="I37" t="str">
            <v>Маты минераловатные</v>
          </cell>
          <cell r="J37" t="str">
            <v>Надземная</v>
          </cell>
          <cell r="K37">
            <v>1977</v>
          </cell>
          <cell r="L37" t="str">
            <v>105/70</v>
          </cell>
          <cell r="M37">
            <v>1.1499999999999999</v>
          </cell>
          <cell r="N37">
            <v>14118.457999999999</v>
          </cell>
          <cell r="O37" t="str">
            <v>1.1. Норматив: Производство  Пар 8400</v>
          </cell>
        </row>
        <row r="38">
          <cell r="A38" t="str">
            <v xml:space="preserve">1.1. Норматив: Производство </v>
          </cell>
          <cell r="B38" t="str">
            <v>1.1.1. Участок: пр-во</v>
          </cell>
          <cell r="C38" t="str">
            <v>склад ОТС-корп. № 4</v>
          </cell>
          <cell r="D38" t="str">
            <v>Пар</v>
          </cell>
          <cell r="E38">
            <v>8400</v>
          </cell>
          <cell r="F38">
            <v>0.219</v>
          </cell>
          <cell r="G38" t="str">
            <v>однотрубное</v>
          </cell>
          <cell r="H38">
            <v>20</v>
          </cell>
          <cell r="I38" t="str">
            <v>Маты минераловатные</v>
          </cell>
          <cell r="J38" t="str">
            <v>Надземная</v>
          </cell>
          <cell r="K38">
            <v>1977</v>
          </cell>
          <cell r="L38" t="str">
            <v>105/70</v>
          </cell>
          <cell r="M38">
            <v>1.1499999999999999</v>
          </cell>
          <cell r="N38">
            <v>2354.0499999999997</v>
          </cell>
          <cell r="O38" t="str">
            <v>1.1. Норматив: Производство  Пар 8400</v>
          </cell>
        </row>
        <row r="39">
          <cell r="A39" t="str">
            <v xml:space="preserve">1.1. Норматив: Производство </v>
          </cell>
          <cell r="B39" t="str">
            <v>1.1.1. Участок: пр-во</v>
          </cell>
          <cell r="C39" t="str">
            <v>корп. №4- корп. №1</v>
          </cell>
          <cell r="D39" t="str">
            <v>Пар</v>
          </cell>
          <cell r="E39">
            <v>8400</v>
          </cell>
          <cell r="F39">
            <v>0.159</v>
          </cell>
          <cell r="G39" t="str">
            <v>однотрубное</v>
          </cell>
          <cell r="H39">
            <v>20</v>
          </cell>
          <cell r="I39" t="str">
            <v>Маты минераловатные</v>
          </cell>
          <cell r="J39" t="str">
            <v>Надземная</v>
          </cell>
          <cell r="K39">
            <v>1977</v>
          </cell>
          <cell r="L39" t="str">
            <v>105/70</v>
          </cell>
          <cell r="M39">
            <v>1.1499999999999999</v>
          </cell>
          <cell r="N39">
            <v>1997.7799999999997</v>
          </cell>
          <cell r="O39" t="str">
            <v>1.1. Норматив: Производство  Пар 8400</v>
          </cell>
        </row>
        <row r="40">
          <cell r="A40" t="str">
            <v xml:space="preserve">1.1. Норматив: Производство </v>
          </cell>
          <cell r="B40" t="str">
            <v>1.1.1. Участок: пр-во</v>
          </cell>
          <cell r="C40" t="str">
            <v>корп.№4-очистные сооружения</v>
          </cell>
          <cell r="D40" t="str">
            <v>Пар</v>
          </cell>
          <cell r="E40">
            <v>8400</v>
          </cell>
          <cell r="F40">
            <v>8.8999999999999996E-2</v>
          </cell>
          <cell r="G40" t="str">
            <v>однотрубное</v>
          </cell>
          <cell r="H40">
            <v>35</v>
          </cell>
          <cell r="I40" t="str">
            <v>Маты минераловатные</v>
          </cell>
          <cell r="J40" t="str">
            <v>Надземная</v>
          </cell>
          <cell r="K40">
            <v>1977</v>
          </cell>
          <cell r="L40" t="str">
            <v>105/70</v>
          </cell>
          <cell r="M40">
            <v>1.2</v>
          </cell>
          <cell r="N40">
            <v>2746.38</v>
          </cell>
          <cell r="O40" t="str">
            <v>1.1. Норматив: Производство  Пар 8400</v>
          </cell>
        </row>
        <row r="41">
          <cell r="A41" t="str">
            <v xml:space="preserve">1.1. Норматив: Производство </v>
          </cell>
          <cell r="B41" t="str">
            <v>1.1.1. Участок: пр-во</v>
          </cell>
          <cell r="C41" t="str">
            <v>ввод в корп. №1</v>
          </cell>
          <cell r="D41" t="str">
            <v>Пар</v>
          </cell>
          <cell r="E41">
            <v>8400</v>
          </cell>
          <cell r="F41">
            <v>0.108</v>
          </cell>
          <cell r="G41" t="str">
            <v>однотрубное</v>
          </cell>
          <cell r="H41">
            <v>25</v>
          </cell>
          <cell r="I41" t="str">
            <v>Маты минераловатные</v>
          </cell>
          <cell r="J41" t="str">
            <v>Надземная</v>
          </cell>
          <cell r="K41">
            <v>1977</v>
          </cell>
          <cell r="L41" t="str">
            <v>105/70</v>
          </cell>
          <cell r="M41">
            <v>1.2</v>
          </cell>
          <cell r="N41">
            <v>2157</v>
          </cell>
          <cell r="O41" t="str">
            <v>1.1. Норматив: Производство  Пар 8400</v>
          </cell>
        </row>
        <row r="42">
          <cell r="A42" t="str">
            <v xml:space="preserve">1.1. Норматив: Производство </v>
          </cell>
          <cell r="B42" t="str">
            <v>1.1.1. Участок: пр-во</v>
          </cell>
          <cell r="C42" t="str">
            <v>ввод в корп. №1</v>
          </cell>
          <cell r="D42" t="str">
            <v>Пар</v>
          </cell>
          <cell r="E42">
            <v>8400</v>
          </cell>
          <cell r="F42">
            <v>8.8999999999999996E-2</v>
          </cell>
          <cell r="G42" t="str">
            <v>однотрубное</v>
          </cell>
          <cell r="H42">
            <v>80</v>
          </cell>
          <cell r="I42" t="str">
            <v>Маты минераловатные</v>
          </cell>
          <cell r="J42" t="str">
            <v>Надземная</v>
          </cell>
          <cell r="K42">
            <v>1977</v>
          </cell>
          <cell r="L42" t="str">
            <v>105/70</v>
          </cell>
          <cell r="M42">
            <v>1.2</v>
          </cell>
          <cell r="N42">
            <v>6277.4400000000005</v>
          </cell>
          <cell r="O42" t="str">
            <v>1.1. Норматив: Производство  Пар 8400</v>
          </cell>
        </row>
        <row r="43">
          <cell r="A43" t="str">
            <v xml:space="preserve">1.1. Норматив: Производство </v>
          </cell>
          <cell r="B43" t="str">
            <v>1.1.1. Участок: пр-во</v>
          </cell>
          <cell r="C43" t="str">
            <v>эстакада склад ГСМ</v>
          </cell>
          <cell r="D43" t="str">
            <v>Пар</v>
          </cell>
          <cell r="E43">
            <v>8400</v>
          </cell>
          <cell r="F43">
            <v>7.5999999999999998E-2</v>
          </cell>
          <cell r="G43" t="str">
            <v>однотрубное</v>
          </cell>
          <cell r="H43">
            <v>80</v>
          </cell>
          <cell r="I43" t="str">
            <v>Маты минераловатные</v>
          </cell>
          <cell r="J43" t="str">
            <v>Надземная</v>
          </cell>
          <cell r="K43">
            <v>1977</v>
          </cell>
          <cell r="L43" t="str">
            <v>105/70</v>
          </cell>
          <cell r="M43">
            <v>1.2</v>
          </cell>
          <cell r="N43">
            <v>5797.4400000000005</v>
          </cell>
          <cell r="O43" t="str">
            <v>1.1. Норматив: Производство  Пар 8400</v>
          </cell>
        </row>
        <row r="44">
          <cell r="A44" t="str">
            <v xml:space="preserve">1.1. Норматив: Производство </v>
          </cell>
          <cell r="B44" t="str">
            <v>1.1.1. Участок: пр-во</v>
          </cell>
          <cell r="C44" t="str">
            <v>эстакада ц.№119</v>
          </cell>
          <cell r="D44" t="str">
            <v>Пар</v>
          </cell>
          <cell r="E44">
            <v>8400</v>
          </cell>
          <cell r="F44">
            <v>0.108</v>
          </cell>
          <cell r="G44" t="str">
            <v>однотрубное</v>
          </cell>
          <cell r="H44">
            <v>254</v>
          </cell>
          <cell r="I44" t="str">
            <v>Маты минераловатные</v>
          </cell>
          <cell r="J44" t="str">
            <v>Надземная</v>
          </cell>
          <cell r="K44">
            <v>1977</v>
          </cell>
          <cell r="L44" t="str">
            <v>105/70</v>
          </cell>
          <cell r="M44">
            <v>1.2</v>
          </cell>
          <cell r="N44">
            <v>21915.120000000003</v>
          </cell>
          <cell r="O44" t="str">
            <v>1.1. Норматив: Производство  Пар 8400</v>
          </cell>
        </row>
        <row r="45">
          <cell r="A45" t="str">
            <v xml:space="preserve">1.1. Норматив: Производство </v>
          </cell>
          <cell r="B45" t="str">
            <v>1.1.1. Участок: пр-во</v>
          </cell>
          <cell r="C45" t="str">
            <v>ввод в корп. №2</v>
          </cell>
          <cell r="D45" t="str">
            <v>Пар</v>
          </cell>
          <cell r="E45">
            <v>8400</v>
          </cell>
          <cell r="F45">
            <v>0.159</v>
          </cell>
          <cell r="G45" t="str">
            <v>однотрубное</v>
          </cell>
          <cell r="H45">
            <v>35</v>
          </cell>
          <cell r="I45" t="str">
            <v>Маты минераловатные</v>
          </cell>
          <cell r="J45" t="str">
            <v>Надземная</v>
          </cell>
          <cell r="K45">
            <v>1977</v>
          </cell>
          <cell r="L45" t="str">
            <v>105/70</v>
          </cell>
          <cell r="M45">
            <v>1.1499999999999999</v>
          </cell>
          <cell r="N45">
            <v>3496.1149999999998</v>
          </cell>
          <cell r="O45" t="str">
            <v>1.1. Норматив: Производство  Пар 8400</v>
          </cell>
        </row>
        <row r="46">
          <cell r="A46" t="str">
            <v>1.1. Норматив: Производство  Пар 8400 Итог</v>
          </cell>
          <cell r="N46">
            <v>174309.47949999999</v>
          </cell>
          <cell r="O46" t="str">
            <v>1.1. Норматив: Производство  Пар 8400 Итог</v>
          </cell>
        </row>
        <row r="47">
          <cell r="A47" t="str">
            <v xml:space="preserve">1.1. Норматив: Производство </v>
          </cell>
          <cell r="B47" t="str">
            <v>1.1.1. Участок: пр-во</v>
          </cell>
          <cell r="C47" t="str">
            <v>т/т от котельной п.38 до ЦИМ п.32</v>
          </cell>
          <cell r="D47" t="str">
            <v>Тепловые сети</v>
          </cell>
          <cell r="E47">
            <v>4872</v>
          </cell>
          <cell r="F47">
            <v>0.52900000000000003</v>
          </cell>
          <cell r="G47" t="str">
            <v>двутрубное</v>
          </cell>
          <cell r="H47">
            <v>645</v>
          </cell>
          <cell r="I47" t="str">
            <v>Маты из минваты и алюм. фольга</v>
          </cell>
          <cell r="J47" t="str">
            <v>Надземная</v>
          </cell>
          <cell r="K47">
            <v>1977</v>
          </cell>
          <cell r="L47" t="str">
            <v>105/70</v>
          </cell>
          <cell r="M47">
            <v>1.1499999999999999</v>
          </cell>
          <cell r="N47">
            <v>176181.86676724136</v>
          </cell>
          <cell r="O47" t="str">
            <v>1.1. Норматив: Производство  Тепловые сети 4872</v>
          </cell>
        </row>
        <row r="48">
          <cell r="A48" t="str">
            <v xml:space="preserve">1.1. Норматив: Производство </v>
          </cell>
          <cell r="B48" t="str">
            <v>1.1.1. Участок: пр-во</v>
          </cell>
          <cell r="C48" t="str">
            <v>от ТК 5 до ТУ корп.4</v>
          </cell>
          <cell r="D48" t="str">
            <v>Тепловые сети</v>
          </cell>
          <cell r="E48">
            <v>4872</v>
          </cell>
          <cell r="F48">
            <v>0.52900000000000003</v>
          </cell>
          <cell r="G48" t="str">
            <v>двутрубное</v>
          </cell>
          <cell r="H48">
            <v>50</v>
          </cell>
          <cell r="I48" t="str">
            <v>Маты из минваты и алюм. фольга</v>
          </cell>
          <cell r="J48" t="str">
            <v>Надземная</v>
          </cell>
          <cell r="K48">
            <v>1977</v>
          </cell>
          <cell r="L48" t="str">
            <v>105/70</v>
          </cell>
          <cell r="M48">
            <v>1.1499999999999999</v>
          </cell>
          <cell r="N48">
            <v>13657.509051724137</v>
          </cell>
          <cell r="O48" t="str">
            <v>1.1. Норматив: Производство  Тепловые сети 4872</v>
          </cell>
        </row>
        <row r="49">
          <cell r="A49" t="str">
            <v xml:space="preserve">1.1. Норматив: Производство </v>
          </cell>
          <cell r="B49" t="str">
            <v>1.1.1. Участок: пр-во</v>
          </cell>
          <cell r="C49" t="str">
            <v>от ТК 5 до ТУ корп.4</v>
          </cell>
          <cell r="D49" t="str">
            <v>Тепловые сети</v>
          </cell>
          <cell r="E49">
            <v>4872</v>
          </cell>
          <cell r="F49">
            <v>0.52900000000000003</v>
          </cell>
          <cell r="G49" t="str">
            <v>двутрубное</v>
          </cell>
          <cell r="H49">
            <v>75</v>
          </cell>
          <cell r="I49" t="str">
            <v>Стеклоткань, мин.вата</v>
          </cell>
          <cell r="J49" t="str">
            <v>Канальная</v>
          </cell>
          <cell r="K49">
            <v>1977</v>
          </cell>
          <cell r="L49" t="str">
            <v>105/70</v>
          </cell>
          <cell r="M49">
            <v>1.1499999999999999</v>
          </cell>
          <cell r="N49">
            <v>20135.480663793103</v>
          </cell>
          <cell r="O49" t="str">
            <v>1.1. Норматив: Производство  Тепловые сети 4872</v>
          </cell>
        </row>
        <row r="50">
          <cell r="A50" t="str">
            <v xml:space="preserve">1.1. Норматив: Производство </v>
          </cell>
          <cell r="B50" t="str">
            <v>1.1.1. Участок: пр-во</v>
          </cell>
          <cell r="C50" t="str">
            <v>от кот. до мастерской п.37</v>
          </cell>
          <cell r="D50" t="str">
            <v>Тепловые сети</v>
          </cell>
          <cell r="E50">
            <v>4872</v>
          </cell>
          <cell r="F50">
            <v>5.7000000000000002E-2</v>
          </cell>
          <cell r="G50" t="str">
            <v>Подача</v>
          </cell>
          <cell r="H50">
            <v>20</v>
          </cell>
          <cell r="I50" t="str">
            <v>Маты из минваты и алюм. фольга</v>
          </cell>
          <cell r="J50" t="str">
            <v>Надземная</v>
          </cell>
          <cell r="K50">
            <v>1977</v>
          </cell>
          <cell r="L50" t="str">
            <v>105/70</v>
          </cell>
          <cell r="M50">
            <v>1.2</v>
          </cell>
          <cell r="N50">
            <v>811.56933990147775</v>
          </cell>
          <cell r="O50" t="str">
            <v>1.1. Норматив: Производство  Тепловые сети 4872</v>
          </cell>
        </row>
        <row r="51">
          <cell r="A51" t="str">
            <v xml:space="preserve">1.1. Норматив: Производство </v>
          </cell>
          <cell r="B51" t="str">
            <v>1.1.1. Участок: пр-во</v>
          </cell>
          <cell r="C51" t="str">
            <v>ввод на склад №40 п.52</v>
          </cell>
          <cell r="D51" t="str">
            <v>Тепловые сети</v>
          </cell>
          <cell r="E51">
            <v>4872</v>
          </cell>
          <cell r="F51">
            <v>2.9000000000000001E-2</v>
          </cell>
          <cell r="G51" t="str">
            <v>двутрубное</v>
          </cell>
          <cell r="H51">
            <v>52</v>
          </cell>
          <cell r="I51" t="str">
            <v>Маты из минваты и алюм. фольга</v>
          </cell>
          <cell r="J51" t="str">
            <v>Надземная</v>
          </cell>
          <cell r="K51">
            <v>1977</v>
          </cell>
          <cell r="L51" t="str">
            <v>105/70</v>
          </cell>
          <cell r="M51">
            <v>1.2</v>
          </cell>
          <cell r="N51">
            <v>2820.9172303448277</v>
          </cell>
          <cell r="O51" t="str">
            <v>1.1. Норматив: Производство  Тепловые сети 4872</v>
          </cell>
        </row>
        <row r="52">
          <cell r="A52" t="str">
            <v xml:space="preserve">1.1. Норматив: Производство </v>
          </cell>
          <cell r="B52" t="str">
            <v>1.1.1. Участок: пр-во</v>
          </cell>
          <cell r="C52" t="str">
            <v>ввод на уч. Рем.тары и МВР п.53</v>
          </cell>
          <cell r="D52" t="str">
            <v>Тепловые сети</v>
          </cell>
          <cell r="E52">
            <v>4872</v>
          </cell>
          <cell r="F52">
            <v>2.9000000000000001E-2</v>
          </cell>
          <cell r="G52" t="str">
            <v>двутрубное</v>
          </cell>
          <cell r="H52">
            <v>10</v>
          </cell>
          <cell r="I52" t="str">
            <v>Маты из минваты и алюм. фольга</v>
          </cell>
          <cell r="J52" t="str">
            <v>Надземная</v>
          </cell>
          <cell r="K52">
            <v>1977</v>
          </cell>
          <cell r="L52" t="str">
            <v>105/70</v>
          </cell>
          <cell r="M52">
            <v>1.2</v>
          </cell>
          <cell r="N52">
            <v>542.48408275862073</v>
          </cell>
          <cell r="O52" t="str">
            <v>1.1. Норматив: Производство  Тепловые сети 4872</v>
          </cell>
        </row>
        <row r="53">
          <cell r="A53" t="str">
            <v xml:space="preserve">1.1. Норматив: Производство </v>
          </cell>
          <cell r="B53" t="str">
            <v>1.1.1. Участок: пр-во</v>
          </cell>
          <cell r="C53" t="str">
            <v>от ТУ 1 до п.53</v>
          </cell>
          <cell r="D53" t="str">
            <v>Тепловые сети</v>
          </cell>
          <cell r="E53">
            <v>4872</v>
          </cell>
          <cell r="F53">
            <v>5.7000000000000002E-2</v>
          </cell>
          <cell r="G53" t="str">
            <v>двутрубное</v>
          </cell>
          <cell r="H53">
            <v>75</v>
          </cell>
          <cell r="I53" t="str">
            <v>Маты из минваты и алюм. фольга</v>
          </cell>
          <cell r="J53" t="str">
            <v>Надземная</v>
          </cell>
          <cell r="K53">
            <v>1977</v>
          </cell>
          <cell r="L53" t="str">
            <v>105/70</v>
          </cell>
          <cell r="M53">
            <v>1.2</v>
          </cell>
          <cell r="N53">
            <v>5354.0479507389155</v>
          </cell>
          <cell r="O53" t="str">
            <v>1.1. Норматив: Производство  Тепловые сети 4872</v>
          </cell>
        </row>
        <row r="54">
          <cell r="A54" t="str">
            <v xml:space="preserve">1.1. Норматив: Производство </v>
          </cell>
          <cell r="B54" t="str">
            <v>1.1.1. Участок: пр-во</v>
          </cell>
          <cell r="C54" t="str">
            <v>ввод ТУ1</v>
          </cell>
          <cell r="D54" t="str">
            <v>Тепловые сети</v>
          </cell>
          <cell r="E54">
            <v>4872</v>
          </cell>
          <cell r="F54">
            <v>0.27300000000000002</v>
          </cell>
          <cell r="G54" t="str">
            <v>двутрубное</v>
          </cell>
          <cell r="H54">
            <v>25</v>
          </cell>
          <cell r="I54" t="str">
            <v>Маты из минваты и алюм. фольга</v>
          </cell>
          <cell r="J54" t="str">
            <v>Надземная</v>
          </cell>
          <cell r="K54">
            <v>1977</v>
          </cell>
          <cell r="L54" t="str">
            <v>105/70</v>
          </cell>
          <cell r="M54">
            <v>1.1499999999999999</v>
          </cell>
          <cell r="N54">
            <v>3976.5530775862062</v>
          </cell>
          <cell r="O54" t="str">
            <v>1.1. Норматив: Производство  Тепловые сети 4872</v>
          </cell>
        </row>
        <row r="55">
          <cell r="A55" t="str">
            <v xml:space="preserve">1.1. Норматив: Производство </v>
          </cell>
          <cell r="B55" t="str">
            <v>1.1.1. Участок: пр-во</v>
          </cell>
          <cell r="C55" t="str">
            <v>ввод ПАМ п. 60 и 61</v>
          </cell>
          <cell r="D55" t="str">
            <v>Тепловые сети</v>
          </cell>
          <cell r="E55">
            <v>4872</v>
          </cell>
          <cell r="F55">
            <v>8.8999999999999996E-2</v>
          </cell>
          <cell r="G55" t="str">
            <v>двутрубное</v>
          </cell>
          <cell r="H55">
            <v>40</v>
          </cell>
          <cell r="I55" t="str">
            <v>Маты из минваты и алюм. фольга</v>
          </cell>
          <cell r="J55" t="str">
            <v>Надземная</v>
          </cell>
          <cell r="K55">
            <v>1977</v>
          </cell>
          <cell r="L55" t="str">
            <v>105/70</v>
          </cell>
          <cell r="M55">
            <v>1.2</v>
          </cell>
          <cell r="N55">
            <v>3637.0481497536948</v>
          </cell>
          <cell r="O55" t="str">
            <v>1.1. Норматив: Производство  Тепловые сети 4872</v>
          </cell>
        </row>
        <row r="56">
          <cell r="A56" t="str">
            <v xml:space="preserve">1.1. Норматив: Производство </v>
          </cell>
          <cell r="B56" t="str">
            <v>1.1.1. Участок: пр-во</v>
          </cell>
          <cell r="C56" t="str">
            <v>ввод в компрессорную п12</v>
          </cell>
          <cell r="D56" t="str">
            <v>Тепловые сети</v>
          </cell>
          <cell r="E56">
            <v>4872</v>
          </cell>
          <cell r="F56">
            <v>0.108</v>
          </cell>
          <cell r="G56" t="str">
            <v>двутрубное</v>
          </cell>
          <cell r="H56">
            <v>16</v>
          </cell>
          <cell r="I56" t="str">
            <v>Маты из минваты и алюм. фольга</v>
          </cell>
          <cell r="J56" t="str">
            <v>Надземная</v>
          </cell>
          <cell r="K56">
            <v>1977</v>
          </cell>
          <cell r="L56" t="str">
            <v>105/70</v>
          </cell>
          <cell r="M56">
            <v>1.2</v>
          </cell>
          <cell r="N56">
            <v>1628.3617986206896</v>
          </cell>
          <cell r="O56" t="str">
            <v>1.1. Норматив: Производство  Тепловые сети 4872</v>
          </cell>
        </row>
        <row r="57">
          <cell r="A57" t="str">
            <v xml:space="preserve">1.1. Норматив: Производство </v>
          </cell>
          <cell r="B57" t="str">
            <v>1.1.1. Участок: пр-во</v>
          </cell>
          <cell r="C57" t="str">
            <v>т/т от комп. до п.12 до склада сбыта п.14</v>
          </cell>
          <cell r="D57" t="str">
            <v>Тепловые сети</v>
          </cell>
          <cell r="E57">
            <v>4872</v>
          </cell>
          <cell r="F57">
            <v>8.8999999999999996E-2</v>
          </cell>
          <cell r="G57" t="str">
            <v>двутрубное</v>
          </cell>
          <cell r="H57">
            <v>20</v>
          </cell>
          <cell r="I57" t="str">
            <v>Маты из минваты и алюм. фольга</v>
          </cell>
          <cell r="J57" t="str">
            <v>Надземная</v>
          </cell>
          <cell r="K57">
            <v>1977</v>
          </cell>
          <cell r="L57" t="str">
            <v>105/70</v>
          </cell>
          <cell r="M57">
            <v>1.2</v>
          </cell>
          <cell r="N57">
            <v>1818.5240748768474</v>
          </cell>
          <cell r="O57" t="str">
            <v>1.1. Норматив: Производство  Тепловые сети 4872</v>
          </cell>
        </row>
        <row r="58">
          <cell r="A58" t="str">
            <v xml:space="preserve">1.1. Норматив: Производство </v>
          </cell>
          <cell r="B58" t="str">
            <v>1.1.1. Участок: пр-во</v>
          </cell>
          <cell r="C58" t="str">
            <v xml:space="preserve">ввод в склад сбыта п.14 </v>
          </cell>
          <cell r="D58" t="str">
            <v>Тепловые сети</v>
          </cell>
          <cell r="E58">
            <v>4872</v>
          </cell>
          <cell r="F58">
            <v>3.2000000000000001E-2</v>
          </cell>
          <cell r="G58" t="str">
            <v>двутрубное</v>
          </cell>
          <cell r="H58">
            <v>55</v>
          </cell>
          <cell r="I58" t="str">
            <v>Маты из минваты и алюм. фольга</v>
          </cell>
          <cell r="J58" t="str">
            <v>Надземная</v>
          </cell>
          <cell r="K58">
            <v>1977</v>
          </cell>
          <cell r="L58" t="str">
            <v>105/70</v>
          </cell>
          <cell r="M58">
            <v>1.2</v>
          </cell>
          <cell r="N58">
            <v>2983.6624551724144</v>
          </cell>
          <cell r="O58" t="str">
            <v>1.1. Норматив: Производство  Тепловые сети 4872</v>
          </cell>
        </row>
        <row r="59">
          <cell r="A59" t="str">
            <v xml:space="preserve">1.1. Норматив: Производство </v>
          </cell>
          <cell r="B59" t="str">
            <v>1.1.1. Участок: пр-во</v>
          </cell>
          <cell r="C59" t="str">
            <v>т/с между корп.№1 и №2</v>
          </cell>
          <cell r="D59" t="str">
            <v>Тепловые сети</v>
          </cell>
          <cell r="E59">
            <v>4872</v>
          </cell>
          <cell r="F59">
            <v>0.27300000000000002</v>
          </cell>
          <cell r="G59" t="str">
            <v>двутрубное</v>
          </cell>
          <cell r="H59">
            <v>230</v>
          </cell>
          <cell r="I59" t="str">
            <v>Маты из минваты и алюм. фольга</v>
          </cell>
          <cell r="J59" t="str">
            <v>Надземная</v>
          </cell>
          <cell r="K59">
            <v>1977</v>
          </cell>
          <cell r="L59" t="str">
            <v>105/70</v>
          </cell>
          <cell r="M59">
            <v>1.1499999999999999</v>
          </cell>
          <cell r="N59">
            <v>36584.288313793106</v>
          </cell>
          <cell r="O59" t="str">
            <v>1.1. Норматив: Производство  Тепловые сети 4872</v>
          </cell>
        </row>
        <row r="60">
          <cell r="A60" t="str">
            <v xml:space="preserve">1.1. Норматив: Производство </v>
          </cell>
          <cell r="B60" t="str">
            <v>1.1.1. Участок: пр-во</v>
          </cell>
          <cell r="C60" t="str">
            <v>т/с от ТУ 1корп. №2 к ТУ 2 корп.№2</v>
          </cell>
          <cell r="D60" t="str">
            <v>Тепловые сети</v>
          </cell>
          <cell r="E60">
            <v>4872</v>
          </cell>
          <cell r="F60">
            <v>7.5999999999999998E-2</v>
          </cell>
          <cell r="G60" t="str">
            <v>двутрубное</v>
          </cell>
          <cell r="H60">
            <v>125</v>
          </cell>
          <cell r="I60" t="str">
            <v>Маты из минваты и алюм. фольга</v>
          </cell>
          <cell r="J60" t="str">
            <v>Надземная</v>
          </cell>
          <cell r="K60">
            <v>1977</v>
          </cell>
          <cell r="L60" t="str">
            <v>105/70</v>
          </cell>
          <cell r="M60">
            <v>1.2</v>
          </cell>
          <cell r="N60">
            <v>10351.313793103449</v>
          </cell>
          <cell r="O60" t="str">
            <v>1.1. Норматив: Производство  Тепловые сети 4872</v>
          </cell>
        </row>
        <row r="61">
          <cell r="A61" t="str">
            <v xml:space="preserve">1.1. Норматив: Производство </v>
          </cell>
          <cell r="B61" t="str">
            <v>1.1.1. Участок: пр-во</v>
          </cell>
          <cell r="C61" t="str">
            <v>т/с между п.36 и корп. №2</v>
          </cell>
          <cell r="D61" t="str">
            <v>Тепловые сети</v>
          </cell>
          <cell r="E61">
            <v>4872</v>
          </cell>
          <cell r="F61">
            <v>5.7000000000000002E-2</v>
          </cell>
          <cell r="G61" t="str">
            <v>двутрубное</v>
          </cell>
          <cell r="H61">
            <v>20</v>
          </cell>
          <cell r="I61" t="str">
            <v>Маты из минваты и алюм. фольга</v>
          </cell>
          <cell r="J61" t="str">
            <v>Надземная</v>
          </cell>
          <cell r="K61">
            <v>1977</v>
          </cell>
          <cell r="L61" t="str">
            <v>105/70</v>
          </cell>
          <cell r="M61">
            <v>1.2</v>
          </cell>
          <cell r="N61">
            <v>1427.7461201970443</v>
          </cell>
          <cell r="O61" t="str">
            <v>1.1. Норматив: Производство  Тепловые сети 4872</v>
          </cell>
        </row>
        <row r="62">
          <cell r="A62" t="str">
            <v xml:space="preserve">1.1. Норматив: Производство </v>
          </cell>
          <cell r="B62" t="str">
            <v>1.1.1. Участок: пр-во</v>
          </cell>
          <cell r="C62" t="str">
            <v>ввод в п.17 и насосную п.34</v>
          </cell>
          <cell r="D62" t="str">
            <v>Тепловые сети</v>
          </cell>
          <cell r="E62">
            <v>4872</v>
          </cell>
          <cell r="F62">
            <v>5.7000000000000002E-2</v>
          </cell>
          <cell r="G62" t="str">
            <v>двутрубное</v>
          </cell>
          <cell r="H62">
            <v>40</v>
          </cell>
          <cell r="I62" t="str">
            <v>Маты из минваты и алюм. фольга</v>
          </cell>
          <cell r="J62" t="str">
            <v>Надземная</v>
          </cell>
          <cell r="K62">
            <v>1977</v>
          </cell>
          <cell r="L62" t="str">
            <v>105/70</v>
          </cell>
          <cell r="M62">
            <v>1.2</v>
          </cell>
          <cell r="N62">
            <v>2855.4922403940886</v>
          </cell>
          <cell r="O62" t="str">
            <v>1.1. Норматив: Производство  Тепловые сети 4872</v>
          </cell>
        </row>
        <row r="63">
          <cell r="A63" t="str">
            <v xml:space="preserve">1.1. Норматив: Производство </v>
          </cell>
          <cell r="B63" t="str">
            <v>1.1.1. Участок: пр-во</v>
          </cell>
          <cell r="C63" t="str">
            <v>от насосной п.34 до автомоб. весы п.38</v>
          </cell>
          <cell r="D63" t="str">
            <v>Тепловые сети</v>
          </cell>
          <cell r="E63">
            <v>4872</v>
          </cell>
          <cell r="F63">
            <v>3.2000000000000001E-2</v>
          </cell>
          <cell r="G63" t="str">
            <v>двутрубное</v>
          </cell>
          <cell r="H63">
            <v>38</v>
          </cell>
          <cell r="I63" t="str">
            <v>Маты из минваты и алюм. фольга</v>
          </cell>
          <cell r="J63" t="str">
            <v>Надземная</v>
          </cell>
          <cell r="K63">
            <v>1977</v>
          </cell>
          <cell r="L63" t="str">
            <v>105/70</v>
          </cell>
          <cell r="M63">
            <v>1.2</v>
          </cell>
          <cell r="N63">
            <v>2061.4395144827586</v>
          </cell>
          <cell r="O63" t="str">
            <v>1.1. Норматив: Производство  Тепловые сети 4872</v>
          </cell>
        </row>
        <row r="64">
          <cell r="A64" t="str">
            <v xml:space="preserve">1.1. Норматив: Производство </v>
          </cell>
          <cell r="B64" t="str">
            <v>1.1.1. Участок: пр-во</v>
          </cell>
          <cell r="C64" t="str">
            <v>от магистрального труб. до "Восточной проходной" №3</v>
          </cell>
          <cell r="D64" t="str">
            <v>Тепловые сети</v>
          </cell>
          <cell r="E64">
            <v>4872</v>
          </cell>
          <cell r="F64">
            <v>7.5999999999999998E-2</v>
          </cell>
          <cell r="G64" t="str">
            <v>двутрубное</v>
          </cell>
          <cell r="H64">
            <v>80</v>
          </cell>
          <cell r="I64" t="str">
            <v>Маты из минваты и алюм. фольга</v>
          </cell>
          <cell r="J64" t="str">
            <v>Надземная</v>
          </cell>
          <cell r="K64">
            <v>1977</v>
          </cell>
          <cell r="L64" t="str">
            <v>105/70</v>
          </cell>
          <cell r="M64">
            <v>1.2</v>
          </cell>
          <cell r="N64">
            <v>6624.8408275862075</v>
          </cell>
          <cell r="O64" t="str">
            <v>1.1. Норматив: Производство  Тепловые сети 4872</v>
          </cell>
        </row>
        <row r="65">
          <cell r="A65" t="str">
            <v xml:space="preserve">1.1. Норматив: Производство </v>
          </cell>
          <cell r="B65" t="str">
            <v>1.1.1. Участок: пр-во</v>
          </cell>
          <cell r="C65" t="str">
            <v>до "Восточной проходной" №3</v>
          </cell>
          <cell r="D65" t="str">
            <v>Тепловые сети</v>
          </cell>
          <cell r="E65">
            <v>4872</v>
          </cell>
          <cell r="F65">
            <v>7.5999999999999998E-2</v>
          </cell>
          <cell r="G65" t="str">
            <v>двутрубное</v>
          </cell>
          <cell r="H65">
            <v>35</v>
          </cell>
          <cell r="I65" t="str">
            <v>Стеклоткань, мин.вата</v>
          </cell>
          <cell r="J65" t="str">
            <v>Канальная</v>
          </cell>
          <cell r="K65">
            <v>1977</v>
          </cell>
          <cell r="L65" t="str">
            <v>105/70</v>
          </cell>
          <cell r="M65">
            <v>1.2</v>
          </cell>
          <cell r="N65">
            <v>2959.5198620689653</v>
          </cell>
          <cell r="O65" t="str">
            <v>1.1. Норматив: Производство  Тепловые сети 4872</v>
          </cell>
        </row>
        <row r="66">
          <cell r="A66" t="str">
            <v xml:space="preserve">1.1. Норматив: Производство </v>
          </cell>
          <cell r="B66" t="str">
            <v>1.1.1. Участок: пр-во</v>
          </cell>
          <cell r="C66" t="str">
            <v>от прох. №3 до подз.перех.п.48</v>
          </cell>
          <cell r="D66" t="str">
            <v>Тепловые сети</v>
          </cell>
          <cell r="E66">
            <v>4872</v>
          </cell>
          <cell r="F66">
            <v>7.5999999999999998E-2</v>
          </cell>
          <cell r="G66" t="str">
            <v>двутрубное</v>
          </cell>
          <cell r="H66">
            <v>40</v>
          </cell>
          <cell r="I66" t="str">
            <v>Стеклоткань, мин.вата</v>
          </cell>
          <cell r="J66" t="str">
            <v>Канальная</v>
          </cell>
          <cell r="K66">
            <v>1977</v>
          </cell>
          <cell r="L66" t="str">
            <v>105/70</v>
          </cell>
          <cell r="M66">
            <v>1.2</v>
          </cell>
          <cell r="N66">
            <v>3382.3084137931032</v>
          </cell>
          <cell r="O66" t="str">
            <v>1.1. Норматив: Производство  Тепловые сети 4872</v>
          </cell>
        </row>
        <row r="67">
          <cell r="A67" t="str">
            <v xml:space="preserve">1.1. Норматив: Производство </v>
          </cell>
          <cell r="B67" t="str">
            <v>1.1.1. Участок: пр-во</v>
          </cell>
          <cell r="C67" t="str">
            <v>ввод в ТУ корп. №4</v>
          </cell>
          <cell r="D67" t="str">
            <v>Тепловые сети</v>
          </cell>
          <cell r="E67">
            <v>4872</v>
          </cell>
          <cell r="F67">
            <v>0.219</v>
          </cell>
          <cell r="G67" t="str">
            <v>двутрубное</v>
          </cell>
          <cell r="H67">
            <v>17</v>
          </cell>
          <cell r="I67" t="str">
            <v>Маты из минваты и алюм. фольга</v>
          </cell>
          <cell r="J67" t="str">
            <v>Надземная</v>
          </cell>
          <cell r="K67">
            <v>1977</v>
          </cell>
          <cell r="L67" t="str">
            <v>105/70</v>
          </cell>
          <cell r="M67">
            <v>1.1499999999999999</v>
          </cell>
          <cell r="N67">
            <v>2348.7060666995071</v>
          </cell>
          <cell r="O67" t="str">
            <v>1.1. Норматив: Производство  Тепловые сети 4872</v>
          </cell>
        </row>
        <row r="68">
          <cell r="A68" t="str">
            <v xml:space="preserve">1.1. Норматив: Производство </v>
          </cell>
          <cell r="B68" t="str">
            <v>1.1.1. Участок: пр-во</v>
          </cell>
          <cell r="C68" t="str">
            <v>ввод в ТУ корп. №1</v>
          </cell>
          <cell r="D68" t="str">
            <v>Тепловые сети</v>
          </cell>
          <cell r="E68">
            <v>4872</v>
          </cell>
          <cell r="F68">
            <v>0.108</v>
          </cell>
          <cell r="G68" t="str">
            <v>двутрубное</v>
          </cell>
          <cell r="H68">
            <v>37</v>
          </cell>
          <cell r="I68" t="str">
            <v>Маты из минваты и алюм. фольга</v>
          </cell>
          <cell r="J68" t="str">
            <v>Надземная</v>
          </cell>
          <cell r="K68">
            <v>1977</v>
          </cell>
          <cell r="L68" t="str">
            <v>105/70</v>
          </cell>
          <cell r="M68">
            <v>1.2</v>
          </cell>
          <cell r="N68">
            <v>3765.5866593103447</v>
          </cell>
          <cell r="O68" t="str">
            <v>1.1. Норматив: Производство  Тепловые сети 4872</v>
          </cell>
        </row>
        <row r="69">
          <cell r="A69" t="str">
            <v xml:space="preserve">1.1. Норматив: Производство </v>
          </cell>
          <cell r="B69" t="str">
            <v>1.1.1. Участок: пр-во</v>
          </cell>
          <cell r="C69" t="str">
            <v>ввод в склад №32 п.7</v>
          </cell>
          <cell r="D69" t="str">
            <v>Тепловые сети</v>
          </cell>
          <cell r="E69">
            <v>4872</v>
          </cell>
          <cell r="F69">
            <v>7.5999999999999998E-2</v>
          </cell>
          <cell r="G69" t="str">
            <v>двутрубное</v>
          </cell>
          <cell r="H69">
            <v>15</v>
          </cell>
          <cell r="I69" t="str">
            <v>Маты из минваты и алюм. фольга</v>
          </cell>
          <cell r="J69" t="str">
            <v>Надземная</v>
          </cell>
          <cell r="K69">
            <v>1977</v>
          </cell>
          <cell r="L69" t="str">
            <v>105/70</v>
          </cell>
          <cell r="M69">
            <v>1.2</v>
          </cell>
          <cell r="N69">
            <v>1242.1576551724138</v>
          </cell>
          <cell r="O69" t="str">
            <v>1.1. Норматив: Производство  Тепловые сети 4872</v>
          </cell>
        </row>
        <row r="70">
          <cell r="A70" t="str">
            <v xml:space="preserve">1.1. Норматив: Производство </v>
          </cell>
          <cell r="B70" t="str">
            <v>1.1.1. Участок: пр-во</v>
          </cell>
          <cell r="C70" t="str">
            <v>ввод в склад №27 п.8</v>
          </cell>
          <cell r="D70" t="str">
            <v>Тепловые сети</v>
          </cell>
          <cell r="E70">
            <v>4872</v>
          </cell>
          <cell r="F70">
            <v>8.8999999999999996E-2</v>
          </cell>
          <cell r="G70" t="str">
            <v>двутрубное</v>
          </cell>
          <cell r="H70">
            <v>10</v>
          </cell>
          <cell r="I70" t="str">
            <v>Маты из минваты и алюм. фольга</v>
          </cell>
          <cell r="J70" t="str">
            <v>Надземная</v>
          </cell>
          <cell r="K70">
            <v>1977</v>
          </cell>
          <cell r="L70" t="str">
            <v>105/70</v>
          </cell>
          <cell r="M70">
            <v>1.2</v>
          </cell>
          <cell r="N70">
            <v>909.2620374384237</v>
          </cell>
          <cell r="O70" t="str">
            <v>1.1. Норматив: Производство  Тепловые сети 4872</v>
          </cell>
        </row>
        <row r="71">
          <cell r="A71" t="str">
            <v xml:space="preserve">1.1. Норматив: Производство </v>
          </cell>
          <cell r="B71" t="str">
            <v>1.1.1. Участок: пр-во</v>
          </cell>
          <cell r="C71" t="str">
            <v>ввод в корп. П.63</v>
          </cell>
          <cell r="D71" t="str">
            <v>Тепловые сети</v>
          </cell>
          <cell r="E71">
            <v>4872</v>
          </cell>
          <cell r="F71">
            <v>2.9000000000000001E-2</v>
          </cell>
          <cell r="G71" t="str">
            <v>двутрубное</v>
          </cell>
          <cell r="H71">
            <v>20</v>
          </cell>
          <cell r="I71" t="str">
            <v>Маты из минваты и алюм. фольга</v>
          </cell>
          <cell r="J71" t="str">
            <v>Надземная</v>
          </cell>
          <cell r="K71">
            <v>1977</v>
          </cell>
          <cell r="L71" t="str">
            <v>105/70</v>
          </cell>
          <cell r="M71">
            <v>1.2</v>
          </cell>
          <cell r="N71">
            <v>1084.9681655172415</v>
          </cell>
          <cell r="O71" t="str">
            <v>1.1. Норматив: Производство  Тепловые сети 4872</v>
          </cell>
        </row>
        <row r="72">
          <cell r="A72" t="str">
            <v xml:space="preserve">1.1. Норматив: Производство </v>
          </cell>
          <cell r="B72" t="str">
            <v>1.1.1. Участок: пр-во</v>
          </cell>
          <cell r="C72" t="str">
            <v>т/т на ФГКУ "ВГСЧ в строительстве"</v>
          </cell>
          <cell r="D72" t="str">
            <v>Тепловые сети</v>
          </cell>
          <cell r="E72">
            <v>4872</v>
          </cell>
          <cell r="F72">
            <v>0.108</v>
          </cell>
          <cell r="G72" t="str">
            <v>двутрубное</v>
          </cell>
          <cell r="H72">
            <v>115</v>
          </cell>
          <cell r="I72" t="str">
            <v>Стеклоткань, мин.вата</v>
          </cell>
          <cell r="J72" t="str">
            <v>Канальная</v>
          </cell>
          <cell r="K72">
            <v>1976</v>
          </cell>
          <cell r="L72" t="str">
            <v>105/70</v>
          </cell>
          <cell r="M72">
            <v>1.2</v>
          </cell>
          <cell r="N72">
            <v>11558.564027586206</v>
          </cell>
          <cell r="O72" t="str">
            <v>1.1. Норматив: Производство  Тепловые сети 4872</v>
          </cell>
        </row>
        <row r="73">
          <cell r="A73" t="str">
            <v xml:space="preserve">1.1. Норматив: Производство </v>
          </cell>
          <cell r="B73" t="str">
            <v>1.1.1. Участок: пр-во</v>
          </cell>
          <cell r="C73" t="str">
            <v>т/т на проходную п.10</v>
          </cell>
          <cell r="D73" t="str">
            <v>Тепловые сети</v>
          </cell>
          <cell r="E73">
            <v>4872</v>
          </cell>
          <cell r="F73">
            <v>5.7000000000000002E-2</v>
          </cell>
          <cell r="G73" t="str">
            <v>двутрубное</v>
          </cell>
          <cell r="H73">
            <v>70</v>
          </cell>
          <cell r="I73" t="str">
            <v>Маты из минваты и алюм. фольга</v>
          </cell>
          <cell r="J73" t="str">
            <v>Надземная</v>
          </cell>
          <cell r="K73">
            <v>1977</v>
          </cell>
          <cell r="L73" t="str">
            <v>105/70</v>
          </cell>
          <cell r="M73">
            <v>1.2</v>
          </cell>
          <cell r="N73">
            <v>4997.1114206896546</v>
          </cell>
          <cell r="O73" t="str">
            <v>1.1. Норматив: Производство  Тепловые сети 4872</v>
          </cell>
        </row>
        <row r="74">
          <cell r="A74" t="str">
            <v xml:space="preserve">1.1. Норматив: Производство </v>
          </cell>
          <cell r="B74" t="str">
            <v>1.1.1. Участок: пр-во</v>
          </cell>
          <cell r="C74" t="str">
            <v>т/т на ГО п.69</v>
          </cell>
          <cell r="D74" t="str">
            <v>Тепловые сети</v>
          </cell>
          <cell r="E74">
            <v>4872</v>
          </cell>
          <cell r="F74">
            <v>2.9000000000000001E-2</v>
          </cell>
          <cell r="G74" t="str">
            <v>двутрубное</v>
          </cell>
          <cell r="H74">
            <v>20</v>
          </cell>
          <cell r="I74" t="str">
            <v>Маты из минваты и алюм. фольга</v>
          </cell>
          <cell r="J74" t="str">
            <v>Надземная</v>
          </cell>
          <cell r="K74">
            <v>1977</v>
          </cell>
          <cell r="L74" t="str">
            <v>105/70</v>
          </cell>
          <cell r="M74">
            <v>1.2</v>
          </cell>
          <cell r="N74">
            <v>1084.9681655172415</v>
          </cell>
          <cell r="O74" t="str">
            <v>1.1. Норматив: Производство  Тепловые сети 4872</v>
          </cell>
        </row>
        <row r="75">
          <cell r="A75" t="str">
            <v xml:space="preserve">1.1. Норматив: Производство </v>
          </cell>
          <cell r="B75" t="str">
            <v>1.1.1. Участок: пр-во</v>
          </cell>
          <cell r="C75" t="str">
            <v>ввод в инженер.корп. П.5</v>
          </cell>
          <cell r="D75" t="str">
            <v>Тепловые сети</v>
          </cell>
          <cell r="E75">
            <v>4872</v>
          </cell>
          <cell r="F75">
            <v>0.108</v>
          </cell>
          <cell r="G75" t="str">
            <v>двутрубное</v>
          </cell>
          <cell r="H75">
            <v>15</v>
          </cell>
          <cell r="I75" t="str">
            <v>Стеклоткань, мин.вата</v>
          </cell>
          <cell r="J75" t="str">
            <v>Канальная</v>
          </cell>
          <cell r="K75">
            <v>1977</v>
          </cell>
          <cell r="L75" t="str">
            <v>105/70</v>
          </cell>
          <cell r="M75">
            <v>1.2</v>
          </cell>
          <cell r="N75">
            <v>1507.6387862068966</v>
          </cell>
          <cell r="O75" t="str">
            <v>1.1. Норматив: Производство  Тепловые сети 4872</v>
          </cell>
        </row>
        <row r="76">
          <cell r="A76" t="str">
            <v xml:space="preserve">1.1. Норматив: Производство </v>
          </cell>
          <cell r="B76" t="str">
            <v>1.1.1. Участок: пр-во</v>
          </cell>
          <cell r="C76" t="str">
            <v>т/т от ТК1 до ТК5</v>
          </cell>
          <cell r="D76" t="str">
            <v>Тепловые сети</v>
          </cell>
          <cell r="E76">
            <v>4872</v>
          </cell>
          <cell r="F76">
            <v>0.32500000000000001</v>
          </cell>
          <cell r="G76" t="str">
            <v>двутрубное</v>
          </cell>
          <cell r="H76">
            <v>280</v>
          </cell>
          <cell r="I76" t="str">
            <v>Маты из минваты и алюм. фольга</v>
          </cell>
          <cell r="J76" t="str">
            <v>Надземная</v>
          </cell>
          <cell r="K76">
            <v>1977</v>
          </cell>
          <cell r="L76" t="str">
            <v>105/70</v>
          </cell>
          <cell r="M76">
            <v>1.1499999999999999</v>
          </cell>
          <cell r="N76">
            <v>50881.640551724136</v>
          </cell>
          <cell r="O76" t="str">
            <v>1.1. Норматив: Производство  Тепловые сети 4872</v>
          </cell>
        </row>
        <row r="77">
          <cell r="A77" t="str">
            <v xml:space="preserve">1.1. Норматив: Производство </v>
          </cell>
          <cell r="B77" t="str">
            <v>1.1.1. Участок: пр-во</v>
          </cell>
          <cell r="C77" t="str">
            <v>т/т от ТК1 до ТК5</v>
          </cell>
          <cell r="D77" t="str">
            <v>Тепловые сети</v>
          </cell>
          <cell r="E77">
            <v>4872</v>
          </cell>
          <cell r="F77">
            <v>0.32500000000000001</v>
          </cell>
          <cell r="G77" t="str">
            <v>двутрубное</v>
          </cell>
          <cell r="H77">
            <v>60</v>
          </cell>
          <cell r="I77" t="str">
            <v>Стеклоткань, мин.вата</v>
          </cell>
          <cell r="J77" t="str">
            <v>Канальная</v>
          </cell>
          <cell r="K77">
            <v>1977</v>
          </cell>
          <cell r="L77" t="str">
            <v>105/70</v>
          </cell>
          <cell r="M77">
            <v>1.1499999999999999</v>
          </cell>
          <cell r="N77">
            <v>11128.529855172414</v>
          </cell>
          <cell r="O77" t="str">
            <v>1.1. Норматив: Производство  Тепловые сети 4872</v>
          </cell>
        </row>
        <row r="78">
          <cell r="A78" t="str">
            <v xml:space="preserve">1.1. Норматив: Производство </v>
          </cell>
          <cell r="B78" t="str">
            <v>1.1.1. Участок: пр-во</v>
          </cell>
          <cell r="C78" t="str">
            <v>т/т от ЦТП до ТК 1</v>
          </cell>
          <cell r="D78" t="str">
            <v>Тепловые сети</v>
          </cell>
          <cell r="E78">
            <v>4872</v>
          </cell>
          <cell r="F78">
            <v>0.32500000000000001</v>
          </cell>
          <cell r="G78" t="str">
            <v>двутрубное</v>
          </cell>
          <cell r="H78">
            <v>35</v>
          </cell>
          <cell r="I78" t="str">
            <v>Стеклоткань, мин.вата</v>
          </cell>
          <cell r="J78" t="str">
            <v>Канальная</v>
          </cell>
          <cell r="K78">
            <v>1977</v>
          </cell>
          <cell r="L78" t="str">
            <v>105/70</v>
          </cell>
          <cell r="M78">
            <v>1.1499999999999999</v>
          </cell>
          <cell r="N78">
            <v>6491.6424155172408</v>
          </cell>
          <cell r="O78" t="str">
            <v>1.1. Норматив: Производство  Тепловые сети 4872</v>
          </cell>
        </row>
        <row r="79">
          <cell r="A79" t="str">
            <v xml:space="preserve">1.1. Норматив: Производство </v>
          </cell>
          <cell r="B79" t="str">
            <v>1.1.1. Участок: пр-во</v>
          </cell>
          <cell r="C79" t="str">
            <v>т/т отТК5 до пож.депо п.25</v>
          </cell>
          <cell r="D79" t="str">
            <v>Тепловые сети</v>
          </cell>
          <cell r="E79">
            <v>4872</v>
          </cell>
          <cell r="F79">
            <v>0.108</v>
          </cell>
          <cell r="G79" t="str">
            <v>двутрубное</v>
          </cell>
          <cell r="H79">
            <v>15</v>
          </cell>
          <cell r="I79" t="str">
            <v>Маты из минваты и алюм. фольга</v>
          </cell>
          <cell r="J79" t="str">
            <v>Надземная</v>
          </cell>
          <cell r="K79">
            <v>1977</v>
          </cell>
          <cell r="L79" t="str">
            <v>105/70</v>
          </cell>
          <cell r="M79">
            <v>1.2</v>
          </cell>
          <cell r="N79">
            <v>1526.5891862068963</v>
          </cell>
          <cell r="O79" t="str">
            <v>1.1. Норматив: Производство  Тепловые сети 4872</v>
          </cell>
        </row>
        <row r="80">
          <cell r="A80" t="str">
            <v xml:space="preserve">1.1. Норматив: Производство </v>
          </cell>
          <cell r="B80" t="str">
            <v>1.1.1. Участок: пр-во</v>
          </cell>
          <cell r="C80" t="str">
            <v>т/т от пож.депо до магазина п.32а</v>
          </cell>
          <cell r="D80" t="str">
            <v>Тепловые сети</v>
          </cell>
          <cell r="E80">
            <v>4872</v>
          </cell>
          <cell r="F80">
            <v>5.7000000000000002E-2</v>
          </cell>
          <cell r="G80" t="str">
            <v>двутрубное</v>
          </cell>
          <cell r="H80">
            <v>25</v>
          </cell>
          <cell r="I80" t="str">
            <v>Маты из минваты и алюм. фольга</v>
          </cell>
          <cell r="J80" t="str">
            <v>Надземная</v>
          </cell>
          <cell r="K80">
            <v>1977</v>
          </cell>
          <cell r="L80" t="str">
            <v>105/70</v>
          </cell>
          <cell r="M80">
            <v>1.2</v>
          </cell>
          <cell r="N80">
            <v>1784.6826502463055</v>
          </cell>
          <cell r="O80" t="str">
            <v>1.1. Норматив: Производство  Тепловые сети 4872</v>
          </cell>
        </row>
        <row r="81">
          <cell r="A81" t="str">
            <v xml:space="preserve">1.1. Норматив: Производство </v>
          </cell>
          <cell r="B81" t="str">
            <v>1.1.1. Участок: пр-во</v>
          </cell>
          <cell r="C81" t="str">
            <v>ввод в ТУ корп. №1</v>
          </cell>
          <cell r="D81" t="str">
            <v>Тепловые сети</v>
          </cell>
          <cell r="E81">
            <v>4872</v>
          </cell>
          <cell r="F81">
            <v>0.32500000000000001</v>
          </cell>
          <cell r="G81" t="str">
            <v>двутрубное</v>
          </cell>
          <cell r="H81">
            <v>15</v>
          </cell>
          <cell r="I81" t="str">
            <v>Стеклоткань, мин.вата</v>
          </cell>
          <cell r="J81" t="str">
            <v>Канальная</v>
          </cell>
          <cell r="K81">
            <v>1977</v>
          </cell>
          <cell r="L81" t="str">
            <v>105/70</v>
          </cell>
          <cell r="M81">
            <v>1.1499999999999999</v>
          </cell>
          <cell r="N81">
            <v>2782.1324637931034</v>
          </cell>
          <cell r="O81" t="str">
            <v>1.1. Норматив: Производство  Тепловые сети 4872</v>
          </cell>
        </row>
        <row r="82">
          <cell r="A82" t="str">
            <v xml:space="preserve">1.1. Норматив: Производство </v>
          </cell>
          <cell r="B82" t="str">
            <v>1.1.1. Участок: пр-во</v>
          </cell>
          <cell r="C82" t="str">
            <v>от корп.№4 в ТУ корп.№1</v>
          </cell>
          <cell r="D82" t="str">
            <v>Тепловые сети</v>
          </cell>
          <cell r="E82">
            <v>4872</v>
          </cell>
          <cell r="F82">
            <v>0.159</v>
          </cell>
          <cell r="G82" t="str">
            <v>двутрубное</v>
          </cell>
          <cell r="H82">
            <v>50</v>
          </cell>
          <cell r="I82" t="str">
            <v>Маты из минваты и алюм. фольга</v>
          </cell>
          <cell r="J82" t="str">
            <v>Надземная</v>
          </cell>
          <cell r="K82">
            <v>1977</v>
          </cell>
          <cell r="L82" t="str">
            <v>105/70</v>
          </cell>
          <cell r="M82">
            <v>1.1499999999999999</v>
          </cell>
          <cell r="N82">
            <v>5747.4198078817726</v>
          </cell>
          <cell r="O82" t="str">
            <v>1.1. Норматив: Производство  Тепловые сети 4872</v>
          </cell>
        </row>
        <row r="83">
          <cell r="A83" t="str">
            <v xml:space="preserve">1.1. Норматив: Производство </v>
          </cell>
          <cell r="B83" t="str">
            <v>1.1.1. Участок: пр-во</v>
          </cell>
          <cell r="C83" t="str">
            <v>т/т по корп.№4 п.4-6</v>
          </cell>
          <cell r="D83" t="str">
            <v>Тепловые сети</v>
          </cell>
          <cell r="E83">
            <v>4872</v>
          </cell>
          <cell r="F83">
            <v>0.159</v>
          </cell>
          <cell r="G83" t="str">
            <v>двутрубное</v>
          </cell>
          <cell r="H83">
            <v>130</v>
          </cell>
          <cell r="I83" t="str">
            <v>Маты из минваты и алюм. фольга</v>
          </cell>
          <cell r="J83" t="str">
            <v>Надземная</v>
          </cell>
          <cell r="K83">
            <v>1977</v>
          </cell>
          <cell r="L83" t="str">
            <v>105/70</v>
          </cell>
          <cell r="M83">
            <v>1.1499999999999999</v>
          </cell>
          <cell r="N83">
            <v>14943.291500492613</v>
          </cell>
          <cell r="O83" t="str">
            <v>1.1. Норматив: Производство  Тепловые сети 4872</v>
          </cell>
        </row>
        <row r="84">
          <cell r="A84" t="str">
            <v xml:space="preserve">1.1. Норматив: Производство </v>
          </cell>
          <cell r="B84" t="str">
            <v>1.1.1. Участок: пр-во</v>
          </cell>
          <cell r="C84" t="str">
            <v>т/т от корп.№4 в корп.№1</v>
          </cell>
          <cell r="D84" t="str">
            <v>Тепловые сети</v>
          </cell>
          <cell r="E84">
            <v>4872</v>
          </cell>
          <cell r="F84">
            <v>0.108</v>
          </cell>
          <cell r="G84" t="str">
            <v>двутрубное</v>
          </cell>
          <cell r="H84">
            <v>40</v>
          </cell>
          <cell r="I84" t="str">
            <v>Маты из минваты и алюм. фольга</v>
          </cell>
          <cell r="J84" t="str">
            <v>Надземная</v>
          </cell>
          <cell r="K84">
            <v>1977</v>
          </cell>
          <cell r="L84" t="str">
            <v>105/70</v>
          </cell>
          <cell r="M84">
            <v>1.2</v>
          </cell>
          <cell r="N84">
            <v>4070.9044965517246</v>
          </cell>
          <cell r="O84" t="str">
            <v>1.1. Норматив: Производство  Тепловые сети 4872</v>
          </cell>
        </row>
        <row r="85">
          <cell r="A85" t="str">
            <v xml:space="preserve">1.1. Норматив: Производство </v>
          </cell>
          <cell r="B85" t="str">
            <v>1.1.1. Участок: пр-во</v>
          </cell>
          <cell r="C85" t="str">
            <v>т/с по корп.№4</v>
          </cell>
          <cell r="D85" t="str">
            <v>Тепловые сети</v>
          </cell>
          <cell r="E85">
            <v>4872</v>
          </cell>
          <cell r="F85">
            <v>0.219</v>
          </cell>
          <cell r="G85" t="str">
            <v>двутрубное</v>
          </cell>
          <cell r="H85">
            <v>206</v>
          </cell>
          <cell r="I85" t="str">
            <v>Маты из минваты и алюм. фольга</v>
          </cell>
          <cell r="J85" t="str">
            <v>Надземная</v>
          </cell>
          <cell r="K85">
            <v>1977</v>
          </cell>
          <cell r="L85" t="str">
            <v>105/70</v>
          </cell>
          <cell r="M85">
            <v>1.1499999999999999</v>
          </cell>
          <cell r="N85">
            <v>28460.791161182264</v>
          </cell>
          <cell r="O85" t="str">
            <v>1.1. Норматив: Производство  Тепловые сети 4872</v>
          </cell>
        </row>
        <row r="86">
          <cell r="A86" t="str">
            <v xml:space="preserve">1.1. Норматив: Производство </v>
          </cell>
          <cell r="B86" t="str">
            <v>1.1.1. Участок: пр-во</v>
          </cell>
          <cell r="C86" t="str">
            <v>т/с от ТУ корп. № 4 до бытовок №2</v>
          </cell>
          <cell r="D86" t="str">
            <v>Тепловые сети</v>
          </cell>
          <cell r="E86">
            <v>4872</v>
          </cell>
          <cell r="F86">
            <v>0.27300000000000002</v>
          </cell>
          <cell r="G86" t="str">
            <v>двутрубное</v>
          </cell>
          <cell r="H86">
            <v>387</v>
          </cell>
          <cell r="I86" t="str">
            <v>Маты из минваты и алюм. фольга</v>
          </cell>
          <cell r="J86" t="str">
            <v>Надземная</v>
          </cell>
          <cell r="K86">
            <v>1977</v>
          </cell>
          <cell r="L86" t="str">
            <v>105/70</v>
          </cell>
          <cell r="M86">
            <v>1.1499999999999999</v>
          </cell>
          <cell r="N86">
            <v>61557.04164103447</v>
          </cell>
          <cell r="O86" t="str">
            <v>1.1. Норматив: Производство  Тепловые сети 4872</v>
          </cell>
        </row>
        <row r="87">
          <cell r="A87" t="str">
            <v xml:space="preserve">1.1. Норматив: Производство </v>
          </cell>
          <cell r="B87" t="str">
            <v>1.1.1. Участок: пр-во</v>
          </cell>
          <cell r="C87" t="str">
            <v>т/с от бытовок №2 к "зап." проход п.11</v>
          </cell>
          <cell r="D87" t="str">
            <v>Тепловые сети</v>
          </cell>
          <cell r="E87">
            <v>4872</v>
          </cell>
          <cell r="F87">
            <v>8.8999999999999996E-2</v>
          </cell>
          <cell r="G87" t="str">
            <v>двутрубное</v>
          </cell>
          <cell r="H87">
            <v>127.5</v>
          </cell>
          <cell r="I87" t="str">
            <v>Стеклоткань, мин.вата</v>
          </cell>
          <cell r="J87" t="str">
            <v>Канальная</v>
          </cell>
          <cell r="K87">
            <v>1977</v>
          </cell>
          <cell r="L87" t="str">
            <v>105/70</v>
          </cell>
          <cell r="M87">
            <v>1.2</v>
          </cell>
          <cell r="N87">
            <v>11645.018875862068</v>
          </cell>
          <cell r="O87" t="str">
            <v>1.1. Норматив: Производство  Тепловые сети 4872</v>
          </cell>
        </row>
        <row r="88">
          <cell r="A88" t="str">
            <v xml:space="preserve">1.1. Норматив: Производство </v>
          </cell>
          <cell r="B88" t="str">
            <v>1.1.1. Участок: пр-во</v>
          </cell>
          <cell r="C88" t="str">
            <v>т/с от бытовок №2 к ОПУ п.55</v>
          </cell>
          <cell r="D88" t="str">
            <v>Тепловые сети</v>
          </cell>
          <cell r="E88">
            <v>4872</v>
          </cell>
          <cell r="F88">
            <v>3.2000000000000001E-2</v>
          </cell>
          <cell r="G88" t="str">
            <v>двутрубное</v>
          </cell>
          <cell r="H88">
            <v>38</v>
          </cell>
          <cell r="I88" t="str">
            <v>Маты из минваты и алюм. фольга</v>
          </cell>
          <cell r="J88" t="str">
            <v>Надземная</v>
          </cell>
          <cell r="K88">
            <v>1977</v>
          </cell>
          <cell r="L88" t="str">
            <v>105/70</v>
          </cell>
          <cell r="M88">
            <v>1.2</v>
          </cell>
          <cell r="N88">
            <v>2061.4395144827586</v>
          </cell>
          <cell r="O88" t="str">
            <v>1.1. Норматив: Производство  Тепловые сети 4872</v>
          </cell>
        </row>
        <row r="89">
          <cell r="A89" t="str">
            <v xml:space="preserve">1.1. Норматив: Производство </v>
          </cell>
          <cell r="B89" t="str">
            <v>1.1.1. Участок: пр-во</v>
          </cell>
          <cell r="C89" t="str">
            <v>т/с вдоль мазутохранилища п.49</v>
          </cell>
          <cell r="D89" t="str">
            <v>Тепловые сети</v>
          </cell>
          <cell r="E89">
            <v>4872</v>
          </cell>
          <cell r="F89">
            <v>8.8999999999999996E-2</v>
          </cell>
          <cell r="G89" t="str">
            <v>двутрубное</v>
          </cell>
          <cell r="H89">
            <v>90</v>
          </cell>
          <cell r="I89" t="str">
            <v>Маты из минваты и алюм. фольга</v>
          </cell>
          <cell r="J89" t="str">
            <v>Надземная</v>
          </cell>
          <cell r="K89">
            <v>1977</v>
          </cell>
          <cell r="L89" t="str">
            <v>105/70</v>
          </cell>
          <cell r="M89">
            <v>1.2</v>
          </cell>
          <cell r="N89">
            <v>8183.3583369458111</v>
          </cell>
          <cell r="O89" t="str">
            <v>1.1. Норматив: Производство  Тепловые сети 4872</v>
          </cell>
        </row>
        <row r="90">
          <cell r="A90" t="str">
            <v xml:space="preserve">1.1. Норматив: Производство </v>
          </cell>
          <cell r="B90" t="str">
            <v>1.1.1. Участок: пр-во</v>
          </cell>
          <cell r="C90" t="str">
            <v>т/с на "КЛК"</v>
          </cell>
          <cell r="D90" t="str">
            <v>Тепловые сети</v>
          </cell>
          <cell r="E90">
            <v>4872</v>
          </cell>
          <cell r="F90">
            <v>5.7000000000000002E-2</v>
          </cell>
          <cell r="G90" t="str">
            <v>двутрубное</v>
          </cell>
          <cell r="H90">
            <v>55</v>
          </cell>
          <cell r="I90" t="str">
            <v>Маты из минваты и алюм. фольга</v>
          </cell>
          <cell r="J90" t="str">
            <v>Надземная</v>
          </cell>
          <cell r="K90">
            <v>1977</v>
          </cell>
          <cell r="L90" t="str">
            <v>105/70</v>
          </cell>
          <cell r="M90">
            <v>1.2</v>
          </cell>
          <cell r="N90">
            <v>3926.3018305418714</v>
          </cell>
          <cell r="O90" t="str">
            <v>1.1. Норматив: Производство  Тепловые сети 4872</v>
          </cell>
        </row>
        <row r="91">
          <cell r="A91" t="str">
            <v xml:space="preserve">1.1. Норматив: Производство </v>
          </cell>
          <cell r="B91" t="str">
            <v>1.1.1. Участок: пр-во</v>
          </cell>
          <cell r="C91" t="str">
            <v>т/с до ГСК 749(между гаражами)</v>
          </cell>
          <cell r="D91" t="str">
            <v>Тепловые сети</v>
          </cell>
          <cell r="E91">
            <v>4872</v>
          </cell>
          <cell r="F91">
            <v>5.7000000000000002E-2</v>
          </cell>
          <cell r="G91" t="str">
            <v>двутрубное</v>
          </cell>
          <cell r="H91">
            <v>15</v>
          </cell>
          <cell r="I91" t="str">
            <v>Маты из минваты и алюм. фольга</v>
          </cell>
          <cell r="J91" t="str">
            <v>Надземная</v>
          </cell>
          <cell r="K91">
            <v>1988</v>
          </cell>
          <cell r="L91" t="str">
            <v>105/70</v>
          </cell>
          <cell r="M91">
            <v>1.2</v>
          </cell>
          <cell r="N91">
            <v>1070.8095901477834</v>
          </cell>
          <cell r="O91" t="str">
            <v>1.1. Норматив: Производство  Тепловые сети 4872</v>
          </cell>
        </row>
        <row r="92">
          <cell r="A92" t="str">
            <v xml:space="preserve">1.1. Норматив: Производство </v>
          </cell>
          <cell r="B92" t="str">
            <v>1.1.1. Участок: пр-во</v>
          </cell>
          <cell r="C92" t="str">
            <v>т/т от ГРП до ООО "АУРА"</v>
          </cell>
          <cell r="D92" t="str">
            <v>Тепловые сети</v>
          </cell>
          <cell r="E92">
            <v>4872</v>
          </cell>
          <cell r="F92">
            <v>5.7000000000000002E-2</v>
          </cell>
          <cell r="G92" t="str">
            <v>двутрубное</v>
          </cell>
          <cell r="H92">
            <v>100</v>
          </cell>
          <cell r="I92" t="str">
            <v>Маты из минваты и алюм. фольга</v>
          </cell>
          <cell r="J92" t="str">
            <v>Надземная</v>
          </cell>
          <cell r="K92">
            <v>1999</v>
          </cell>
          <cell r="L92" t="str">
            <v>105/70</v>
          </cell>
          <cell r="M92">
            <v>1.2</v>
          </cell>
          <cell r="N92">
            <v>4728.6306206896552</v>
          </cell>
          <cell r="O92" t="str">
            <v>1.1. Норматив: Производство  Тепловые сети 4872</v>
          </cell>
        </row>
        <row r="93">
          <cell r="A93" t="str">
            <v xml:space="preserve">1.1. Норматив: Производство </v>
          </cell>
          <cell r="B93" t="str">
            <v>1.1.1. Участок: пр-во</v>
          </cell>
          <cell r="C93" t="str">
            <v>т/т на ГСПК 769</v>
          </cell>
          <cell r="D93" t="str">
            <v>Тепловые сети</v>
          </cell>
          <cell r="E93">
            <v>4872</v>
          </cell>
          <cell r="F93">
            <v>8.8999999999999996E-2</v>
          </cell>
          <cell r="G93" t="str">
            <v>двутрубное</v>
          </cell>
          <cell r="H93">
            <v>65</v>
          </cell>
          <cell r="I93" t="str">
            <v>Маты из минваты и алюм. фольга</v>
          </cell>
          <cell r="J93" t="str">
            <v>Надземная</v>
          </cell>
          <cell r="K93">
            <v>2001</v>
          </cell>
          <cell r="L93" t="str">
            <v>105/70</v>
          </cell>
          <cell r="M93">
            <v>1.2</v>
          </cell>
          <cell r="N93">
            <v>3845.8782206896553</v>
          </cell>
          <cell r="O93" t="str">
            <v>1.1. Норматив: Производство  Тепловые сети 4872</v>
          </cell>
        </row>
        <row r="94">
          <cell r="A94" t="str">
            <v xml:space="preserve">1.1. Норматив: Производство </v>
          </cell>
          <cell r="B94" t="str">
            <v>1.1.1. Участок: пр-во</v>
          </cell>
          <cell r="C94" t="str">
            <v>т/т от ЦИМ п.32 до корп.4</v>
          </cell>
          <cell r="D94" t="str">
            <v>Тепловые сети</v>
          </cell>
          <cell r="E94">
            <v>4872</v>
          </cell>
          <cell r="F94">
            <v>0.377</v>
          </cell>
          <cell r="G94" t="str">
            <v>двутрубное</v>
          </cell>
          <cell r="H94">
            <v>105</v>
          </cell>
          <cell r="I94" t="str">
            <v>Маты из минваты и алюм. фольга</v>
          </cell>
          <cell r="J94" t="str">
            <v>Надземная</v>
          </cell>
          <cell r="K94">
            <v>1977</v>
          </cell>
          <cell r="L94" t="str">
            <v>105/70</v>
          </cell>
          <cell r="M94">
            <v>1.1499999999999999</v>
          </cell>
          <cell r="N94">
            <v>22150.105903448271</v>
          </cell>
          <cell r="O94" t="str">
            <v>1.1. Норматив: Производство  Тепловые сети 4872</v>
          </cell>
        </row>
        <row r="95">
          <cell r="A95" t="str">
            <v xml:space="preserve">1.1. Норматив: Производство </v>
          </cell>
          <cell r="B95" t="str">
            <v>1.1.1. Участок: пр-во</v>
          </cell>
          <cell r="C95" t="str">
            <v>т/т транспортировочный цех п.15 из корп. 4</v>
          </cell>
          <cell r="D95" t="str">
            <v>Тепловые сети</v>
          </cell>
          <cell r="E95">
            <v>4872</v>
          </cell>
          <cell r="F95">
            <v>0.13300000000000001</v>
          </cell>
          <cell r="G95" t="str">
            <v>двутрубное</v>
          </cell>
          <cell r="H95">
            <v>116</v>
          </cell>
          <cell r="I95" t="str">
            <v>Маты из минваты и алюм. фольга</v>
          </cell>
          <cell r="J95" t="str">
            <v>Канальная</v>
          </cell>
          <cell r="K95">
            <v>1976</v>
          </cell>
          <cell r="L95" t="str">
            <v>105/70</v>
          </cell>
          <cell r="M95">
            <v>1.2</v>
          </cell>
          <cell r="N95">
            <v>11659.073279999999</v>
          </cell>
          <cell r="O95" t="str">
            <v>1.1. Норматив: Производство  Тепловые сети 4872</v>
          </cell>
        </row>
        <row r="96">
          <cell r="A96" t="str">
            <v xml:space="preserve">1.1. Норматив: Производство </v>
          </cell>
          <cell r="B96" t="str">
            <v>1.1.1. Участок: пр-во</v>
          </cell>
          <cell r="C96" t="str">
            <v>т/т транспортировочный цех п.15 из корп. 5</v>
          </cell>
          <cell r="D96" t="str">
            <v>Тепловые сети</v>
          </cell>
          <cell r="E96">
            <v>4872</v>
          </cell>
          <cell r="F96">
            <v>0.13300000000000001</v>
          </cell>
          <cell r="G96" t="str">
            <v>двутрубное</v>
          </cell>
          <cell r="H96">
            <v>30</v>
          </cell>
          <cell r="I96" t="str">
            <v>Маты из минваты и алюм. фольга</v>
          </cell>
          <cell r="J96" t="str">
            <v>Надземная</v>
          </cell>
          <cell r="K96">
            <v>1976</v>
          </cell>
          <cell r="L96" t="str">
            <v>105/70</v>
          </cell>
          <cell r="M96">
            <v>1.2</v>
          </cell>
          <cell r="N96">
            <v>3395.8745024630539</v>
          </cell>
          <cell r="O96" t="str">
            <v>1.1. Норматив: Производство  Тепловые сети 4872</v>
          </cell>
        </row>
        <row r="97">
          <cell r="A97" t="str">
            <v xml:space="preserve">1.1. Норматив: Производство </v>
          </cell>
          <cell r="B97" t="str">
            <v>1.1.1. Участок: пр-во</v>
          </cell>
          <cell r="C97" t="str">
            <v>т/т транспортного цеха на гараж п.9</v>
          </cell>
          <cell r="D97" t="str">
            <v>Тепловые сети</v>
          </cell>
          <cell r="E97">
            <v>4872</v>
          </cell>
          <cell r="F97">
            <v>0.153</v>
          </cell>
          <cell r="G97" t="str">
            <v>двутрубное</v>
          </cell>
          <cell r="H97">
            <v>10</v>
          </cell>
          <cell r="I97" t="str">
            <v>Маты из минваты и алюм. фольга</v>
          </cell>
          <cell r="J97" t="str">
            <v>Надземная</v>
          </cell>
          <cell r="K97">
            <v>1977</v>
          </cell>
          <cell r="L97" t="str">
            <v>105/70</v>
          </cell>
          <cell r="M97">
            <v>1.1499999999999999</v>
          </cell>
          <cell r="N97">
            <v>1149.4839615763547</v>
          </cell>
          <cell r="O97" t="str">
            <v>1.1. Норматив: Производство  Тепловые сети 4872</v>
          </cell>
        </row>
        <row r="98">
          <cell r="A98" t="str">
            <v xml:space="preserve">1.1. Норматив: Производство </v>
          </cell>
          <cell r="B98" t="str">
            <v>1.1.1. Участок: пр-во</v>
          </cell>
          <cell r="C98" t="str">
            <v>т/т транспортного цеха на гараж п.9</v>
          </cell>
          <cell r="D98" t="str">
            <v>Тепловые сети</v>
          </cell>
          <cell r="E98">
            <v>4872</v>
          </cell>
          <cell r="F98">
            <v>0.108</v>
          </cell>
          <cell r="G98" t="str">
            <v>двутрубное</v>
          </cell>
          <cell r="H98">
            <v>10</v>
          </cell>
          <cell r="I98" t="str">
            <v>Маты из минваты и алюм. фольга</v>
          </cell>
          <cell r="J98" t="str">
            <v>Надземная</v>
          </cell>
          <cell r="K98">
            <v>1977</v>
          </cell>
          <cell r="L98" t="str">
            <v>105/70</v>
          </cell>
          <cell r="M98">
            <v>1.2</v>
          </cell>
          <cell r="N98">
            <v>1017.7261241379312</v>
          </cell>
          <cell r="O98" t="str">
            <v>1.1. Норматив: Производство  Тепловые сети 4872</v>
          </cell>
        </row>
        <row r="99">
          <cell r="A99" t="str">
            <v xml:space="preserve">1.1. Норматив: Производство </v>
          </cell>
          <cell r="B99" t="str">
            <v>1.1.1. Участок: пр-во</v>
          </cell>
          <cell r="C99" t="str">
            <v>ввод в ДОЦ п. 23 и скад № 36 п.43</v>
          </cell>
          <cell r="D99" t="str">
            <v>Тепловые сети</v>
          </cell>
          <cell r="E99">
            <v>4872</v>
          </cell>
          <cell r="F99">
            <v>0.108</v>
          </cell>
          <cell r="G99" t="str">
            <v>двутрубное</v>
          </cell>
          <cell r="H99">
            <v>125</v>
          </cell>
          <cell r="I99" t="str">
            <v>Маты из минваты и алюм. фольга</v>
          </cell>
          <cell r="J99" t="str">
            <v>Надземная</v>
          </cell>
          <cell r="K99">
            <v>1977</v>
          </cell>
          <cell r="L99" t="str">
            <v>105/70</v>
          </cell>
          <cell r="M99">
            <v>1.2</v>
          </cell>
          <cell r="N99">
            <v>12721.576551724136</v>
          </cell>
          <cell r="O99" t="str">
            <v>1.1. Норматив: Производство  Тепловые сети 4872</v>
          </cell>
        </row>
        <row r="100">
          <cell r="A100" t="str">
            <v xml:space="preserve">1.1. Норматив: Производство </v>
          </cell>
          <cell r="B100" t="str">
            <v>1.1.1. Участок: пр-во</v>
          </cell>
          <cell r="C100" t="str">
            <v xml:space="preserve">врезка на прачечную </v>
          </cell>
          <cell r="D100" t="str">
            <v>Тепловые сети</v>
          </cell>
          <cell r="E100">
            <v>4872</v>
          </cell>
          <cell r="F100">
            <v>7.5999999999999998E-2</v>
          </cell>
          <cell r="G100" t="str">
            <v>двутрубное</v>
          </cell>
          <cell r="H100">
            <v>65</v>
          </cell>
          <cell r="I100" t="str">
            <v>Маты из минваты и алюм. фольга</v>
          </cell>
          <cell r="J100" t="str">
            <v>Надземная</v>
          </cell>
          <cell r="K100">
            <v>1977</v>
          </cell>
          <cell r="L100" t="str">
            <v>105/70</v>
          </cell>
          <cell r="M100">
            <v>1.2</v>
          </cell>
          <cell r="N100">
            <v>5382.6831724137937</v>
          </cell>
          <cell r="O100" t="str">
            <v>1.1. Норматив: Производство  Тепловые сети 4872</v>
          </cell>
        </row>
        <row r="101">
          <cell r="A101" t="str">
            <v>1.1. Норматив: Производство  Тепловые сети 4872 Итог</v>
          </cell>
          <cell r="H101">
            <v>4194.5</v>
          </cell>
          <cell r="N101">
            <v>610606.5629269951</v>
          </cell>
          <cell r="O101" t="str">
            <v>1.1. Норматив: Производство  Тепловые сети 4872 Итог</v>
          </cell>
        </row>
        <row r="102">
          <cell r="A102" t="str">
            <v xml:space="preserve">1.2. Норматив: передача </v>
          </cell>
          <cell r="B102" t="str">
            <v>1.2.1. Участок: передача</v>
          </cell>
          <cell r="C102" t="str">
            <v>т/с от ЦТП п. 28 до Стройбазы</v>
          </cell>
          <cell r="D102" t="str">
            <v>Тепловые сети</v>
          </cell>
          <cell r="E102">
            <v>4872</v>
          </cell>
          <cell r="F102">
            <v>8.8999999999999996E-2</v>
          </cell>
          <cell r="G102" t="str">
            <v>двутрубное</v>
          </cell>
          <cell r="H102">
            <v>56</v>
          </cell>
          <cell r="I102" t="str">
            <v>Маты из минваты и алюм. фольга</v>
          </cell>
          <cell r="J102" t="str">
            <v>Надземная</v>
          </cell>
          <cell r="K102">
            <v>1977</v>
          </cell>
          <cell r="L102" t="str">
            <v>118/54,1</v>
          </cell>
          <cell r="M102">
            <v>1.2</v>
          </cell>
          <cell r="N102">
            <v>5302.2073291034494</v>
          </cell>
          <cell r="O102" t="str">
            <v>1.2. Норматив: передача  Тепловые сети 4872</v>
          </cell>
        </row>
        <row r="103">
          <cell r="A103" t="str">
            <v xml:space="preserve">1.2. Норматив: передача </v>
          </cell>
          <cell r="B103" t="str">
            <v>1.2.1. Участок: передача</v>
          </cell>
          <cell r="C103" t="str">
            <v>т/с от ЦТП п. 28 до Стройбазы</v>
          </cell>
          <cell r="D103" t="str">
            <v>Тепловые сети</v>
          </cell>
          <cell r="E103">
            <v>4872</v>
          </cell>
          <cell r="F103">
            <v>7.5999999999999998E-2</v>
          </cell>
          <cell r="G103" t="str">
            <v>двутрубное</v>
          </cell>
          <cell r="H103">
            <v>20</v>
          </cell>
          <cell r="I103" t="str">
            <v>Маты из минваты и алюм. фольга</v>
          </cell>
          <cell r="J103" t="str">
            <v>Надземная</v>
          </cell>
          <cell r="K103">
            <v>1977</v>
          </cell>
          <cell r="L103" t="str">
            <v>118/54,1</v>
          </cell>
          <cell r="M103">
            <v>1.2</v>
          </cell>
          <cell r="N103">
            <v>1711.3059783251229</v>
          </cell>
          <cell r="O103" t="str">
            <v>1.2. Норматив: передача  Тепловые сети 4872</v>
          </cell>
        </row>
        <row r="104">
          <cell r="A104" t="str">
            <v xml:space="preserve">1.2. Норматив: передача </v>
          </cell>
          <cell r="B104" t="str">
            <v>1.2.1. Участок: передача</v>
          </cell>
          <cell r="C104" t="str">
            <v>т/с от ЦТП п. 28 до Стройбазы</v>
          </cell>
          <cell r="D104" t="str">
            <v>Тепловые сети</v>
          </cell>
          <cell r="E104">
            <v>4872</v>
          </cell>
          <cell r="F104">
            <v>0.108</v>
          </cell>
          <cell r="G104" t="str">
            <v>двутрубное</v>
          </cell>
          <cell r="H104">
            <v>50</v>
          </cell>
          <cell r="I104" t="str">
            <v>Маты из минваты и алюм. фольга</v>
          </cell>
          <cell r="J104" t="str">
            <v>Надземная</v>
          </cell>
          <cell r="K104">
            <v>1977</v>
          </cell>
          <cell r="L104" t="str">
            <v>118/54,1</v>
          </cell>
          <cell r="M104">
            <v>1.2</v>
          </cell>
          <cell r="N104">
            <v>5253.9179349753704</v>
          </cell>
          <cell r="O104" t="str">
            <v>1.2. Норматив: передача  Тепловые сети 4872</v>
          </cell>
        </row>
        <row r="105">
          <cell r="A105" t="str">
            <v xml:space="preserve">1.2. Норматив: передача </v>
          </cell>
          <cell r="B105" t="str">
            <v>1.2.1. Участок: передача</v>
          </cell>
          <cell r="C105" t="str">
            <v>вводы в здание Стройбазы</v>
          </cell>
          <cell r="D105" t="str">
            <v>Тепловые сети</v>
          </cell>
          <cell r="E105">
            <v>4872</v>
          </cell>
          <cell r="F105">
            <v>5.7000000000000002E-2</v>
          </cell>
          <cell r="G105" t="str">
            <v>двутрубное</v>
          </cell>
          <cell r="H105">
            <v>5</v>
          </cell>
          <cell r="I105" t="str">
            <v>Маты из минваты и алюм. фольга</v>
          </cell>
          <cell r="J105" t="str">
            <v>Надземная</v>
          </cell>
          <cell r="K105">
            <v>1977</v>
          </cell>
          <cell r="L105" t="str">
            <v>118/54,1</v>
          </cell>
          <cell r="M105">
            <v>1.2</v>
          </cell>
          <cell r="N105">
            <v>371.8362821674877</v>
          </cell>
          <cell r="O105" t="str">
            <v>1.2. Норматив: передача  Тепловые сети 4872</v>
          </cell>
        </row>
        <row r="106">
          <cell r="A106" t="str">
            <v xml:space="preserve">1.2. Норматив: передача </v>
          </cell>
          <cell r="B106" t="str">
            <v>1.2.1. Участок: передача</v>
          </cell>
          <cell r="C106" t="str">
            <v>т/т от ЦТП п.28 до котел.п.38</v>
          </cell>
          <cell r="D106" t="str">
            <v>Тепловые сети</v>
          </cell>
          <cell r="E106">
            <v>4872</v>
          </cell>
          <cell r="F106">
            <v>0.32500000000000001</v>
          </cell>
          <cell r="G106" t="str">
            <v>двутрубное</v>
          </cell>
          <cell r="H106">
            <v>30</v>
          </cell>
          <cell r="I106" t="str">
            <v>Маты из минваты и алюм. фольга</v>
          </cell>
          <cell r="J106" t="str">
            <v>Канальная</v>
          </cell>
          <cell r="K106">
            <v>1976</v>
          </cell>
          <cell r="L106" t="str">
            <v>118/54,1</v>
          </cell>
          <cell r="M106">
            <v>1.1499999999999999</v>
          </cell>
          <cell r="N106">
            <v>5714.7452533004925</v>
          </cell>
          <cell r="O106" t="str">
            <v>1.2. Норматив: передача  Тепловые сети 4872</v>
          </cell>
        </row>
        <row r="107">
          <cell r="A107" t="str">
            <v xml:space="preserve">1.2. Норматив: передача </v>
          </cell>
          <cell r="B107" t="str">
            <v>1.2.1. Участок: передача</v>
          </cell>
          <cell r="C107" t="str">
            <v>т/т от ЦТП п.28 до котел.п.38</v>
          </cell>
          <cell r="D107" t="str">
            <v>Тепловые сети</v>
          </cell>
          <cell r="E107">
            <v>4872</v>
          </cell>
          <cell r="F107">
            <v>0.32500000000000001</v>
          </cell>
          <cell r="G107" t="str">
            <v>двутрубное</v>
          </cell>
          <cell r="H107">
            <v>180</v>
          </cell>
          <cell r="I107" t="str">
            <v>Маты из минваты и алюм. фольга</v>
          </cell>
          <cell r="J107" t="str">
            <v>Надземная</v>
          </cell>
          <cell r="K107">
            <v>1976</v>
          </cell>
          <cell r="L107" t="str">
            <v>118/54,1</v>
          </cell>
          <cell r="M107">
            <v>1.1499999999999999</v>
          </cell>
          <cell r="N107">
            <v>33660.028126108366</v>
          </cell>
          <cell r="O107" t="str">
            <v>1.2. Норматив: передача  Тепловые сети 4872</v>
          </cell>
        </row>
        <row r="108">
          <cell r="A108" t="str">
            <v>1.2. Норматив: передача  Тепловые сети 4872 Итог</v>
          </cell>
          <cell r="N108">
            <v>52014.040903980291</v>
          </cell>
          <cell r="O108" t="str">
            <v>1.2. Норматив: передача  Тепловые сети 4872 Итог</v>
          </cell>
        </row>
        <row r="109">
          <cell r="A109" t="str">
            <v xml:space="preserve">1.2. Норматив: передача </v>
          </cell>
          <cell r="B109" t="str">
            <v>1.2.1. Участок: передача</v>
          </cell>
          <cell r="C109" t="str">
            <v>т/т от ЦТП п.28 до ТК 10</v>
          </cell>
          <cell r="D109" t="str">
            <v>Тепловые сети</v>
          </cell>
          <cell r="E109">
            <v>8400</v>
          </cell>
          <cell r="F109">
            <v>0.377</v>
          </cell>
          <cell r="G109" t="str">
            <v>двутрубное</v>
          </cell>
          <cell r="H109">
            <v>77.5</v>
          </cell>
          <cell r="I109" t="str">
            <v>Маты из минваты и алюм. фольга</v>
          </cell>
          <cell r="J109" t="str">
            <v>Канальная</v>
          </cell>
          <cell r="K109">
            <v>1976</v>
          </cell>
          <cell r="L109" t="str">
            <v>118/54,1</v>
          </cell>
          <cell r="M109">
            <v>1.1499999999999999</v>
          </cell>
          <cell r="N109">
            <v>15277.835059147619</v>
          </cell>
          <cell r="O109" t="str">
            <v>1.2. Норматив: передача  Тепловые сети 8400</v>
          </cell>
        </row>
        <row r="110">
          <cell r="A110" t="str">
            <v xml:space="preserve">1.2. Норматив: передача </v>
          </cell>
          <cell r="B110" t="str">
            <v>1.2.1. Участок: передача</v>
          </cell>
          <cell r="C110" t="str">
            <v>т/т от ЦТП п.28 до ТК 10</v>
          </cell>
          <cell r="D110" t="str">
            <v>Тепловые сети</v>
          </cell>
          <cell r="E110">
            <v>8400</v>
          </cell>
          <cell r="F110">
            <v>0.377</v>
          </cell>
          <cell r="G110" t="str">
            <v>двутрубное</v>
          </cell>
          <cell r="H110">
            <v>95</v>
          </cell>
          <cell r="I110" t="str">
            <v>Маты из минваты и алюм. фольга</v>
          </cell>
          <cell r="J110" t="str">
            <v>Надземная</v>
          </cell>
          <cell r="K110">
            <v>1976</v>
          </cell>
          <cell r="L110" t="str">
            <v>118/54,1</v>
          </cell>
          <cell r="M110">
            <v>1.1499999999999999</v>
          </cell>
          <cell r="N110">
            <v>18104.73069265714</v>
          </cell>
          <cell r="O110" t="str">
            <v>1.2. Норматив: передача  Тепловые сети 8400</v>
          </cell>
        </row>
        <row r="111">
          <cell r="A111" t="str">
            <v>1.2. Норматив: передача  Тепловые сети 8400 Итог</v>
          </cell>
          <cell r="N111">
            <v>33382.565751804759</v>
          </cell>
          <cell r="O111" t="str">
            <v>1.2. Норматив: передача  Тепловые сети 8400 Итог</v>
          </cell>
        </row>
        <row r="112">
          <cell r="A112" t="str">
            <v>Общий итог</v>
          </cell>
          <cell r="N112">
            <v>1095925.7353827802</v>
          </cell>
          <cell r="O112" t="str">
            <v>Общий итог</v>
          </cell>
        </row>
      </sheetData>
      <sheetData sheetId="8"/>
      <sheetData sheetId="9"/>
      <sheetData sheetId="10"/>
      <sheetData sheetId="11"/>
      <sheetData sheetId="1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льяновск (2)"/>
      <sheetName val="Новые потери"/>
    </sheetNames>
    <definedNames>
      <definedName name="Д4" refersTo="#ССЫЛКА!"/>
      <definedName name="Д6" refersTo="#ССЫЛКА!"/>
    </definedNames>
    <sheetDataSet>
      <sheetData sheetId="0" refreshError="1"/>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Канской ТЭЦ"/>
      <sheetName val="Титульный лист С-П"/>
      <sheetName val="С-П"/>
      <sheetName val="Титульный лист-Собств. потребл"/>
      <sheetName val="Собст.потребление"/>
      <sheetName val="Баланс по ТЭЦ-1"/>
      <sheetName val="Настройки"/>
      <sheetName val="баланс квадраты ПЭС"/>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лСогл"/>
      <sheetName val="СлФил"/>
      <sheetName val="СлФорм"/>
      <sheetName val="СлНДС"/>
      <sheetName val="НАЧАЛО"/>
      <sheetName val="СлКлассПриток"/>
      <sheetName val="СлКлассОтток"/>
      <sheetName val="ЭЭопт"/>
      <sheetName val="ЭЭрозн"/>
      <sheetName val="ТЭреал"/>
      <sheetName val="ТЭпер"/>
      <sheetName val="СлЦО"/>
      <sheetName val="СетУсл"/>
      <sheetName val="ПередачаП"/>
      <sheetName val="ПрОснДеят"/>
      <sheetName val="Непроф"/>
      <sheetName val="ПрочДох"/>
      <sheetName val="АгентП"/>
      <sheetName val="ИнвестП"/>
      <sheetName val="КредитыП"/>
      <sheetName val="ФинВложП"/>
      <sheetName val="Эмиссия"/>
      <sheetName val="ПоручП"/>
      <sheetName val="ПрочФинП"/>
      <sheetName val="Топливо"/>
      <sheetName val="ПокЭЭопт"/>
      <sheetName val="ПокЭЭрозн"/>
      <sheetName val="ПередачаР"/>
      <sheetName val="ПокТЭ"/>
      <sheetName val="ВодаТех"/>
      <sheetName val="СиМ"/>
      <sheetName val="ЗапасыСиМ"/>
      <sheetName val="УПХ"/>
      <sheetName val="ПерсНач"/>
      <sheetName val="ПерсОпл"/>
      <sheetName val="ЕСН"/>
      <sheetName val="НПО"/>
      <sheetName val="ПрочЗатр"/>
      <sheetName val="НалогиНеСС"/>
      <sheetName val="ПР"/>
      <sheetName val="АгентР"/>
      <sheetName val="ИнвестР"/>
      <sheetName val="КредитыР"/>
      <sheetName val="ФинВложР"/>
      <sheetName val="Дивиденды"/>
      <sheetName val="ПоручР"/>
      <sheetName val="ПрочФинР"/>
    </sheetNames>
    <sheetDataSet>
      <sheetData sheetId="0"/>
      <sheetData sheetId="1"/>
      <sheetData sheetId="2"/>
      <sheetData sheetId="3"/>
      <sheetData sheetId="4"/>
      <sheetData sheetId="5"/>
      <sheetData sheetId="6">
        <row r="387">
          <cell r="D387" t="str">
            <v>Выплата дивидендов ОАО РАО "ЕЭС" (без налога)</v>
          </cell>
        </row>
        <row r="388">
          <cell r="D388" t="str">
            <v>Налог с дивидендов ОАО РАО "ЕЭС"</v>
          </cell>
        </row>
        <row r="390">
          <cell r="D390" t="str">
            <v>Выплата дивидендов прочим акционерам (без налога)</v>
          </cell>
        </row>
        <row r="391">
          <cell r="D391" t="str">
            <v>Налог с дивидендов  прочим акционерам</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 2013 г."/>
      <sheetName val="Б 2014 г."/>
      <sheetName val="ввод данных"/>
      <sheetName val="НАЗВАНИЯ"/>
      <sheetName val="7"/>
      <sheetName val="8"/>
      <sheetName val="9"/>
      <sheetName val="10"/>
      <sheetName val="11 "/>
      <sheetName val="12 "/>
      <sheetName val="15"/>
      <sheetName val="15.1"/>
      <sheetName val="15.2"/>
      <sheetName val="16"/>
      <sheetName val="16.1"/>
      <sheetName val="16.2"/>
      <sheetName val="17"/>
      <sheetName val="17.1"/>
      <sheetName val="17.2"/>
      <sheetName val="19"/>
      <sheetName val="19.1"/>
      <sheetName val="19.2"/>
      <sheetName val="20.1-4"/>
      <sheetName val="20"/>
      <sheetName val="21"/>
      <sheetName val="21.1-2"/>
      <sheetName val="21.1-4"/>
      <sheetName val="22"/>
      <sheetName val="П 1.24.1"/>
      <sheetName val="25.1"/>
      <sheetName val="28"/>
      <sheetName val="П.1.28.1"/>
      <sheetName val="28.2"/>
      <sheetName val="Ст.Платы"/>
      <sheetName val="4.0"/>
      <sheetName val="4.1"/>
      <sheetName val="4.2"/>
      <sheetName val="4.3"/>
      <sheetName val="Газ 2013"/>
      <sheetName val="Ээ пр-во "/>
      <sheetName val="Ээ ХозНужды"/>
      <sheetName val="Расчет Эл.эн."/>
      <sheetName val="ФОТ 2012"/>
      <sheetName val="ФОТ п+п 13-14"/>
      <sheetName val="ФОТ цех "/>
      <sheetName val="Аренда"/>
      <sheetName val="Ам.13-14 гг. пр-во"/>
      <sheetName val="Ам.13-14 гг. пер"/>
      <sheetName val="Ам.цех"/>
      <sheetName val="Ремонты 2014"/>
      <sheetName val="Др.Р"/>
      <sheetName val="ОХР "/>
      <sheetName val="Доля"/>
      <sheetName val="Прибыль"/>
      <sheetName val="Прочие цех.расх."/>
      <sheetName val="Б2013 "/>
      <sheetName val="Б2014"/>
      <sheetName val="Эл.эн."/>
      <sheetName val="ЭЭ"/>
      <sheetName val="ФОТ пп"/>
      <sheetName val="ФОТ передача"/>
      <sheetName val="ФОТ цех"/>
      <sheetName val="ФОТ всего"/>
      <sheetName val="Соль"/>
      <sheetName val="катионит"/>
      <sheetName val="Ам.13-14 гг."/>
      <sheetName val="Аморт.цех. "/>
      <sheetName val="Амортиз.2009 г."/>
      <sheetName val="Лист1"/>
      <sheetName val="4.1 ПО тэ"/>
      <sheetName val="4.2 ПО теплоносителя"/>
      <sheetName val="4.4 ст-ть топлива"/>
      <sheetName val="4.5"/>
      <sheetName val="4.6 смета"/>
      <sheetName val="4.7 ээ"/>
      <sheetName val="4.8 вода и тн"/>
      <sheetName val="4.9 ФОТ"/>
      <sheetName val="4.10 амортизация"/>
      <sheetName val="4.11 кап.вложения"/>
      <sheetName val="4.12"/>
      <sheetName val="4.13 экономия топлива"/>
      <sheetName val="4.14 экономия прочих "/>
      <sheetName val="4.15"/>
      <sheetName val="Б 2013 г"/>
      <sheetName val="Б 2014 г"/>
      <sheetName val="П 1.19"/>
      <sheetName val="П1.19.1"/>
      <sheetName val="П1.19.2"/>
      <sheetName val="ФОТ п+п факт"/>
      <sheetName val="ФОТ цех факт"/>
      <sheetName val="ФОТ  всего"/>
      <sheetName val="ремонты"/>
      <sheetName val="Расчет ППП"/>
      <sheetName val="ФОТ п+п штатка "/>
      <sheetName val="6.3"/>
      <sheetName val="6.4"/>
      <sheetName val="реагенты"/>
    </sheetNames>
    <sheetDataSet>
      <sheetData sheetId="0" refreshError="1"/>
      <sheetData sheetId="1" refreshError="1"/>
      <sheetData sheetId="2" refreshError="1"/>
      <sheetData sheetId="3" refreshError="1">
        <row r="6">
          <cell r="C6" t="str">
            <v>Директор МУП "Мирненское ЖКХ"</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sheetData sheetId="89"/>
      <sheetData sheetId="90"/>
      <sheetData sheetId="91"/>
      <sheetData sheetId="92"/>
      <sheetData sheetId="93"/>
      <sheetData sheetId="94" refreshError="1"/>
      <sheetData sheetId="95" refreshError="1"/>
      <sheetData sheetId="9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 данных"/>
      <sheetName val="Примечание"/>
      <sheetName val="1"/>
      <sheetName val="8"/>
      <sheetName val="7"/>
      <sheetName val="9"/>
      <sheetName val="10"/>
      <sheetName val="11"/>
      <sheetName val="12"/>
      <sheetName val="15"/>
      <sheetName val="15.1"/>
      <sheetName val="15.2"/>
      <sheetName val="16"/>
      <sheetName val="16.1"/>
      <sheetName val="16.2"/>
      <sheetName val="17"/>
      <sheetName val="17.1"/>
      <sheetName val="17.2"/>
      <sheetName val="19"/>
      <sheetName val="19.1"/>
      <sheetName val="19.2"/>
      <sheetName val="20"/>
      <sheetName val="20.1-4"/>
      <sheetName val="21"/>
      <sheetName val="21.1-2"/>
      <sheetName val="21.1-4"/>
      <sheetName val="22"/>
      <sheetName val="24.1"/>
      <sheetName val="28"/>
      <sheetName val="28.1"/>
      <sheetName val="28.2"/>
      <sheetName val="Ставка за теплоэнергию"/>
      <sheetName val="ставка платы "/>
      <sheetName val="П1.28.3"/>
      <sheetName val="Лист3"/>
      <sheetName val="3.1.-3.2"/>
      <sheetName val="3.3"/>
      <sheetName val="3.4-3.5"/>
      <sheetName val="4.0"/>
      <sheetName val="4.1"/>
      <sheetName val="4.2"/>
      <sheetName val="4.3"/>
    </sheetNames>
    <sheetDataSet>
      <sheetData sheetId="0">
        <row r="3">
          <cell r="C3" t="str">
            <v>Петров П.П.</v>
          </cell>
        </row>
        <row r="4">
          <cell r="C4" t="str">
            <v>Генеральный Директор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t_Настройки"/>
      <sheetName val="P-99b"/>
      <sheetName val="перекрестка"/>
      <sheetName val="16"/>
      <sheetName val="18.2"/>
      <sheetName val="4"/>
      <sheetName val="6"/>
      <sheetName val="27"/>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Закупки центр"/>
    </sheetNames>
    <sheetDataSet>
      <sheetData sheetId="0" refreshError="1">
        <row r="360">
          <cell r="A360" t="str">
            <v>ИТОГО по электростанциям:</v>
          </cell>
          <cell r="B360" t="str">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 ТЭ (в целом)"/>
      <sheetName val="ПроизводсвтоТЭ"/>
      <sheetName val="Доли"/>
      <sheetName val="Амортизация"/>
      <sheetName val="ФОТ"/>
      <sheetName val="Ремонты"/>
      <sheetName val="Электро"/>
      <sheetName val="ВОДА"/>
      <sheetName val="ОХР"/>
      <sheetName val="ПереводКоэффициент"/>
      <sheetName val="ГАЗ"/>
      <sheetName val="СОЛЬ"/>
      <sheetName val="Цеховые"/>
      <sheetName val="ДРУГИЕ"/>
      <sheetName val="Баланс2012"/>
      <sheetName val="7"/>
      <sheetName val="9"/>
      <sheetName val="8"/>
      <sheetName val="8 нов"/>
      <sheetName val="10"/>
      <sheetName val="11"/>
      <sheetName val="12"/>
      <sheetName val="15"/>
      <sheetName val="15.1"/>
      <sheetName val="15.2"/>
      <sheetName val="16"/>
      <sheetName val="16.1"/>
      <sheetName val="16.2"/>
      <sheetName val="17"/>
      <sheetName val="17.1"/>
      <sheetName val="17.2"/>
      <sheetName val="19"/>
      <sheetName val="19.1"/>
      <sheetName val="19.2"/>
      <sheetName val="20"/>
      <sheetName val="20.1-4"/>
      <sheetName val="21"/>
      <sheetName val="21.1-2"/>
      <sheetName val="21.1-4"/>
      <sheetName val="22"/>
      <sheetName val="24.1"/>
      <sheetName val="24.1 нов."/>
      <sheetName val="28"/>
      <sheetName val="28.1"/>
      <sheetName val="28.1 нов."/>
      <sheetName val="28.2"/>
      <sheetName val="Ставка за теплоэнергию"/>
      <sheetName val="ставка платы "/>
      <sheetName val="4.0"/>
      <sheetName val="4.1"/>
      <sheetName val="4.2"/>
      <sheetName val="4.3"/>
      <sheetName val="ввод данных_ГВ"/>
      <sheetName val="7 (2)"/>
      <sheetName val="9 (2)"/>
      <sheetName val="8 (2)"/>
      <sheetName val="8 нов (2)"/>
      <sheetName val="10 (2)"/>
      <sheetName val="11 (2)"/>
      <sheetName val="ввод данных_ПАР"/>
      <sheetName val="12 (2)"/>
      <sheetName val="15 (2)"/>
      <sheetName val="15.1 (2)"/>
      <sheetName val="15.2 (2)"/>
      <sheetName val="16 (2)"/>
      <sheetName val="16.1 (2)"/>
      <sheetName val="16.2 (2)"/>
      <sheetName val="17 (2)"/>
      <sheetName val="17.1 (2)"/>
      <sheetName val="17.2 (2)"/>
      <sheetName val="19 (2)"/>
      <sheetName val="19.1 (2)"/>
      <sheetName val="19.2 (2)"/>
      <sheetName val="20 (2)"/>
      <sheetName val="20.1-4 (2)"/>
      <sheetName val="21 (2)"/>
      <sheetName val="21.1-2 (2)"/>
      <sheetName val="21.1-4 (2)"/>
      <sheetName val="22 (2)"/>
      <sheetName val="24.1 (2)"/>
      <sheetName val="24.1 нов. (2)"/>
      <sheetName val="28 (2)"/>
      <sheetName val="28.1 (2)"/>
      <sheetName val="28.1 нов. (2)"/>
      <sheetName val="28.2 (2)"/>
      <sheetName val="Ставка за теплоэнергию (2)"/>
      <sheetName val="ставка платы  (2)"/>
      <sheetName val="4.0 (2)"/>
      <sheetName val="4.1 (2)"/>
      <sheetName val="4.2 (2)"/>
      <sheetName val="4.3 (2)"/>
      <sheetName val="19 ТЭ"/>
    </sheetNames>
    <sheetDataSet>
      <sheetData sheetId="0"/>
      <sheetData sheetId="1"/>
      <sheetData sheetId="2" refreshError="1">
        <row r="13">
          <cell r="F13">
            <v>0.95</v>
          </cell>
        </row>
        <row r="15">
          <cell r="F15">
            <v>0.05</v>
          </cell>
        </row>
        <row r="17">
          <cell r="F17">
            <v>0.7</v>
          </cell>
        </row>
        <row r="23">
          <cell r="F23">
            <v>0.46485910946787734</v>
          </cell>
        </row>
        <row r="29">
          <cell r="F29">
            <v>0.53514089053212266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topLeftCell="A23" zoomScale="70" zoomScaleNormal="70" zoomScaleSheetLayoutView="70" workbookViewId="0">
      <selection activeCell="C35" sqref="C35"/>
    </sheetView>
  </sheetViews>
  <sheetFormatPr defaultRowHeight="18.75"/>
  <cols>
    <col min="1" max="1" width="5" style="7" customWidth="1"/>
    <col min="2" max="2" width="10.5703125" style="7" customWidth="1"/>
    <col min="3" max="3" width="69.5703125" style="7" customWidth="1"/>
    <col min="4" max="4" width="157.5703125" style="7" customWidth="1"/>
    <col min="5" max="16384" width="9.140625" style="7"/>
  </cols>
  <sheetData>
    <row r="1" spans="1:4">
      <c r="D1" s="8" t="s">
        <v>18</v>
      </c>
    </row>
    <row r="3" spans="1:4" ht="22.5">
      <c r="A3" s="382" t="s">
        <v>250</v>
      </c>
      <c r="B3" s="383"/>
      <c r="C3" s="383"/>
      <c r="D3" s="383"/>
    </row>
    <row r="4" spans="1:4" ht="19.5" thickBot="1">
      <c r="D4" s="9"/>
    </row>
    <row r="5" spans="1:4" ht="60" customHeight="1">
      <c r="A5" s="387" t="s">
        <v>10</v>
      </c>
      <c r="B5" s="396" t="s">
        <v>29</v>
      </c>
      <c r="C5" s="397"/>
      <c r="D5" s="398"/>
    </row>
    <row r="6" spans="1:4">
      <c r="A6" s="388"/>
      <c r="B6" s="384" t="s">
        <v>40</v>
      </c>
      <c r="C6" s="385"/>
      <c r="D6" s="386"/>
    </row>
    <row r="7" spans="1:4" ht="21.75" customHeight="1">
      <c r="A7" s="388"/>
      <c r="B7" s="399" t="s">
        <v>28</v>
      </c>
      <c r="C7" s="400"/>
      <c r="D7" s="401"/>
    </row>
    <row r="8" spans="1:4" ht="38.25" customHeight="1">
      <c r="A8" s="388"/>
      <c r="B8" s="399" t="s">
        <v>30</v>
      </c>
      <c r="C8" s="400"/>
      <c r="D8" s="401"/>
    </row>
    <row r="9" spans="1:4" ht="43.5" customHeight="1">
      <c r="A9" s="388"/>
      <c r="B9" s="399" t="s">
        <v>249</v>
      </c>
      <c r="C9" s="400"/>
      <c r="D9" s="401"/>
    </row>
    <row r="10" spans="1:4" ht="22.5" customHeight="1">
      <c r="A10" s="388"/>
      <c r="B10" s="399" t="s">
        <v>31</v>
      </c>
      <c r="C10" s="400"/>
      <c r="D10" s="401"/>
    </row>
    <row r="11" spans="1:4" ht="22.5" customHeight="1">
      <c r="A11" s="388"/>
      <c r="B11" s="399" t="s">
        <v>202</v>
      </c>
      <c r="C11" s="400"/>
      <c r="D11" s="401"/>
    </row>
    <row r="12" spans="1:4" ht="22.5" customHeight="1" thickBot="1">
      <c r="A12" s="389"/>
      <c r="B12" s="402" t="s">
        <v>32</v>
      </c>
      <c r="C12" s="403"/>
      <c r="D12" s="404"/>
    </row>
    <row r="13" spans="1:4" ht="19.5" thickBot="1"/>
    <row r="14" spans="1:4">
      <c r="A14" s="387" t="s">
        <v>41</v>
      </c>
      <c r="B14" s="390" t="s">
        <v>253</v>
      </c>
      <c r="C14" s="10" t="s">
        <v>203</v>
      </c>
      <c r="D14" s="11" t="s">
        <v>369</v>
      </c>
    </row>
    <row r="15" spans="1:4" ht="143.25" customHeight="1">
      <c r="A15" s="388"/>
      <c r="B15" s="391"/>
      <c r="C15" s="12" t="s">
        <v>11</v>
      </c>
      <c r="D15" s="2" t="s">
        <v>368</v>
      </c>
    </row>
    <row r="16" spans="1:4">
      <c r="A16" s="388"/>
      <c r="B16" s="391"/>
      <c r="C16" s="12" t="s">
        <v>19</v>
      </c>
      <c r="D16" s="2" t="s">
        <v>370</v>
      </c>
    </row>
    <row r="17" spans="1:4" ht="75.75" customHeight="1">
      <c r="A17" s="388"/>
      <c r="B17" s="391"/>
      <c r="C17" s="12" t="s">
        <v>33</v>
      </c>
      <c r="D17" s="2" t="s">
        <v>261</v>
      </c>
    </row>
    <row r="18" spans="1:4" ht="187.5">
      <c r="A18" s="388"/>
      <c r="B18" s="391"/>
      <c r="C18" s="13" t="s">
        <v>204</v>
      </c>
      <c r="D18" s="246" t="s">
        <v>248</v>
      </c>
    </row>
    <row r="19" spans="1:4" ht="19.5" thickBot="1">
      <c r="A19" s="388"/>
      <c r="B19" s="392"/>
      <c r="C19" s="14" t="s">
        <v>37</v>
      </c>
      <c r="D19" s="15" t="s">
        <v>38</v>
      </c>
    </row>
    <row r="20" spans="1:4">
      <c r="A20" s="388"/>
      <c r="B20" s="393" t="s">
        <v>254</v>
      </c>
      <c r="C20" s="16" t="s">
        <v>34</v>
      </c>
      <c r="D20" s="11" t="s">
        <v>36</v>
      </c>
    </row>
    <row r="21" spans="1:4">
      <c r="A21" s="388"/>
      <c r="B21" s="394"/>
      <c r="C21" s="12" t="s">
        <v>35</v>
      </c>
      <c r="D21" s="3" t="s">
        <v>36</v>
      </c>
    </row>
    <row r="22" spans="1:4" ht="75">
      <c r="A22" s="388"/>
      <c r="B22" s="394"/>
      <c r="C22" s="17" t="s">
        <v>251</v>
      </c>
      <c r="D22" s="5" t="s">
        <v>252</v>
      </c>
    </row>
    <row r="23" spans="1:4" ht="21" customHeight="1">
      <c r="A23" s="388"/>
      <c r="B23" s="394"/>
      <c r="C23" s="12" t="s">
        <v>12</v>
      </c>
      <c r="D23" s="3" t="s">
        <v>370</v>
      </c>
    </row>
    <row r="24" spans="1:4" ht="37.5">
      <c r="A24" s="388"/>
      <c r="B24" s="394"/>
      <c r="C24" s="13" t="s">
        <v>13</v>
      </c>
      <c r="D24" s="2" t="s">
        <v>42</v>
      </c>
    </row>
    <row r="25" spans="1:4" ht="19.5" thickBot="1">
      <c r="A25" s="389"/>
      <c r="B25" s="395"/>
      <c r="C25" s="14" t="s">
        <v>37</v>
      </c>
      <c r="D25" s="15" t="s">
        <v>39</v>
      </c>
    </row>
  </sheetData>
  <mergeCells count="13">
    <mergeCell ref="A3:D3"/>
    <mergeCell ref="B6:D6"/>
    <mergeCell ref="A5:A12"/>
    <mergeCell ref="A14:A25"/>
    <mergeCell ref="B14:B19"/>
    <mergeCell ref="B20:B25"/>
    <mergeCell ref="B5:D5"/>
    <mergeCell ref="B8:D8"/>
    <mergeCell ref="B9:D9"/>
    <mergeCell ref="B10:D10"/>
    <mergeCell ref="B11:D11"/>
    <mergeCell ref="B12:D12"/>
    <mergeCell ref="B7:D7"/>
  </mergeCells>
  <pageMargins left="0.31" right="0.28999999999999998" top="0.72" bottom="0.37" header="0.31496062992125984" footer="0.31496062992125984"/>
  <pageSetup paperSize="9"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4"/>
  <sheetViews>
    <sheetView topLeftCell="A34" zoomScale="80" zoomScaleNormal="80" workbookViewId="0">
      <selection activeCell="P34" sqref="P34:R34"/>
    </sheetView>
  </sheetViews>
  <sheetFormatPr defaultRowHeight="15" outlineLevelCol="1"/>
  <cols>
    <col min="1" max="1" width="63.28515625" style="310" customWidth="1"/>
    <col min="2" max="2" width="5.28515625" style="350" customWidth="1"/>
    <col min="3" max="5" width="13.7109375" style="350" bestFit="1" customWidth="1"/>
    <col min="6" max="6" width="12.28515625" style="350" hidden="1" customWidth="1"/>
    <col min="7" max="7" width="13.28515625" style="350" hidden="1" customWidth="1"/>
    <col min="8" max="8" width="12.28515625" style="351" hidden="1" customWidth="1"/>
    <col min="9" max="9" width="12.28515625" style="350" hidden="1" customWidth="1" outlineLevel="1"/>
    <col min="10" max="10" width="12.28515625" style="351" hidden="1" customWidth="1" outlineLevel="1"/>
    <col min="11" max="11" width="12.28515625" style="350" hidden="1" customWidth="1" outlineLevel="1"/>
    <col min="12" max="12" width="12.28515625" style="351" hidden="1" customWidth="1" outlineLevel="1"/>
    <col min="13" max="13" width="8.28515625" style="350" customWidth="1" collapsed="1"/>
    <col min="14" max="14" width="49.42578125" style="310" customWidth="1"/>
    <col min="15" max="15" width="5.28515625" style="350" customWidth="1"/>
    <col min="16" max="18" width="13.7109375" style="350" bestFit="1" customWidth="1"/>
    <col min="19" max="19" width="12.28515625" style="310" hidden="1" customWidth="1"/>
    <col min="20" max="20" width="13.28515625" style="310" hidden="1" customWidth="1"/>
    <col min="21" max="21" width="12.28515625" style="310" hidden="1" customWidth="1"/>
    <col min="22" max="25" width="12.28515625" style="310" hidden="1" customWidth="1" outlineLevel="1"/>
    <col min="26" max="26" width="9.140625" style="310" collapsed="1"/>
    <col min="27" max="16384" width="9.140625" style="310"/>
  </cols>
  <sheetData>
    <row r="1" spans="1:25" ht="21">
      <c r="A1" s="309" t="s">
        <v>262</v>
      </c>
      <c r="B1" s="349"/>
      <c r="C1" s="349"/>
      <c r="D1" s="349"/>
    </row>
    <row r="2" spans="1:25" ht="21">
      <c r="A2" s="309" t="s">
        <v>263</v>
      </c>
      <c r="B2" s="349"/>
      <c r="C2" s="349"/>
      <c r="D2" s="349"/>
      <c r="N2" s="309" t="s">
        <v>264</v>
      </c>
    </row>
    <row r="3" spans="1:25" ht="30">
      <c r="A3" s="313" t="s">
        <v>265</v>
      </c>
      <c r="B3" s="313" t="s">
        <v>266</v>
      </c>
      <c r="C3" s="313" t="s">
        <v>267</v>
      </c>
      <c r="D3" s="313" t="s">
        <v>268</v>
      </c>
      <c r="E3" s="313" t="s">
        <v>336</v>
      </c>
      <c r="F3" s="313" t="s">
        <v>269</v>
      </c>
      <c r="G3" s="314" t="s">
        <v>270</v>
      </c>
      <c r="H3" s="315" t="s">
        <v>271</v>
      </c>
      <c r="I3" s="314" t="s">
        <v>270</v>
      </c>
      <c r="J3" s="315" t="s">
        <v>271</v>
      </c>
      <c r="K3" s="314" t="s">
        <v>270</v>
      </c>
      <c r="L3" s="315" t="s">
        <v>271</v>
      </c>
      <c r="N3" s="316" t="s">
        <v>265</v>
      </c>
      <c r="O3" s="318" t="s">
        <v>266</v>
      </c>
      <c r="P3" s="318" t="s">
        <v>267</v>
      </c>
      <c r="Q3" s="318" t="s">
        <v>268</v>
      </c>
      <c r="R3" s="318" t="s">
        <v>336</v>
      </c>
      <c r="S3" s="317" t="s">
        <v>269</v>
      </c>
      <c r="T3" s="319" t="s">
        <v>270</v>
      </c>
      <c r="U3" s="319" t="s">
        <v>271</v>
      </c>
      <c r="V3" s="319" t="s">
        <v>270</v>
      </c>
      <c r="W3" s="319" t="s">
        <v>271</v>
      </c>
      <c r="X3" s="319" t="s">
        <v>270</v>
      </c>
      <c r="Y3" s="319" t="s">
        <v>271</v>
      </c>
    </row>
    <row r="4" spans="1:25">
      <c r="A4" s="313" t="s">
        <v>272</v>
      </c>
      <c r="B4" s="313"/>
      <c r="C4" s="320">
        <v>2017</v>
      </c>
      <c r="D4" s="320">
        <v>2018</v>
      </c>
      <c r="E4" s="320">
        <v>2019</v>
      </c>
      <c r="F4" s="320">
        <v>2019</v>
      </c>
      <c r="G4" s="320" t="s">
        <v>273</v>
      </c>
      <c r="H4" s="321" t="s">
        <v>273</v>
      </c>
      <c r="I4" s="320" t="s">
        <v>274</v>
      </c>
      <c r="J4" s="320" t="s">
        <v>274</v>
      </c>
      <c r="K4" s="320" t="s">
        <v>334</v>
      </c>
      <c r="L4" s="321" t="s">
        <v>334</v>
      </c>
      <c r="N4" s="317" t="s">
        <v>272</v>
      </c>
      <c r="O4" s="318"/>
      <c r="P4" s="323">
        <f>C4</f>
        <v>2017</v>
      </c>
      <c r="Q4" s="323">
        <f t="shared" ref="Q4:R4" si="0">D4</f>
        <v>2018</v>
      </c>
      <c r="R4" s="323">
        <f t="shared" si="0"/>
        <v>2019</v>
      </c>
      <c r="S4" s="322">
        <v>2019</v>
      </c>
      <c r="T4" s="323" t="s">
        <v>273</v>
      </c>
      <c r="U4" s="323" t="s">
        <v>273</v>
      </c>
      <c r="V4" s="323" t="s">
        <v>274</v>
      </c>
      <c r="W4" s="323" t="s">
        <v>274</v>
      </c>
      <c r="X4" s="323" t="s">
        <v>334</v>
      </c>
      <c r="Y4" s="323" t="s">
        <v>334</v>
      </c>
    </row>
    <row r="5" spans="1:25">
      <c r="A5" s="324" t="s">
        <v>275</v>
      </c>
      <c r="B5" s="313"/>
      <c r="C5" s="313"/>
      <c r="D5" s="313"/>
      <c r="E5" s="313"/>
      <c r="F5" s="313"/>
      <c r="G5" s="313"/>
      <c r="H5" s="325"/>
      <c r="I5" s="313"/>
      <c r="J5" s="325"/>
      <c r="K5" s="313"/>
      <c r="L5" s="325"/>
      <c r="N5" s="363" t="s">
        <v>276</v>
      </c>
      <c r="O5" s="318">
        <v>2110</v>
      </c>
      <c r="P5" s="354"/>
      <c r="Q5" s="354"/>
      <c r="R5" s="354"/>
      <c r="S5" s="327"/>
      <c r="T5" s="328" t="e">
        <f>P5-#REF!</f>
        <v>#REF!</v>
      </c>
      <c r="U5" s="329">
        <f>IFERROR(P5/#REF!-1,0)</f>
        <v>0</v>
      </c>
      <c r="V5" s="328">
        <f>Q5-P5</f>
        <v>0</v>
      </c>
      <c r="W5" s="330">
        <f>IFERROR(Q5/P5-1,0)</f>
        <v>0</v>
      </c>
      <c r="X5" s="328">
        <f>R5-Q5</f>
        <v>0</v>
      </c>
      <c r="Y5" s="330">
        <f>IFERROR(R5/Q5-1,0)</f>
        <v>0</v>
      </c>
    </row>
    <row r="6" spans="1:25">
      <c r="A6" s="324" t="s">
        <v>277</v>
      </c>
      <c r="B6" s="313"/>
      <c r="C6" s="313"/>
      <c r="D6" s="313"/>
      <c r="E6" s="313"/>
      <c r="F6" s="313"/>
      <c r="G6" s="313"/>
      <c r="H6" s="325"/>
      <c r="I6" s="313"/>
      <c r="J6" s="325"/>
      <c r="K6" s="313"/>
      <c r="L6" s="325"/>
      <c r="N6" s="331" t="s">
        <v>278</v>
      </c>
      <c r="O6" s="318"/>
      <c r="P6" s="354"/>
      <c r="Q6" s="354"/>
      <c r="R6" s="354"/>
      <c r="S6" s="327"/>
      <c r="T6" s="328" t="e">
        <f>P6-#REF!</f>
        <v>#REF!</v>
      </c>
      <c r="U6" s="329">
        <f>IFERROR(P6/#REF!-1,0)</f>
        <v>0</v>
      </c>
      <c r="V6" s="328">
        <f>Q6-P6</f>
        <v>0</v>
      </c>
      <c r="W6" s="330">
        <f>IFERROR(Q6/P6-1,0)</f>
        <v>0</v>
      </c>
      <c r="X6" s="328">
        <f>R6-Q6</f>
        <v>0</v>
      </c>
      <c r="Y6" s="330">
        <f>IFERROR(R6/Q6-1,0)</f>
        <v>0</v>
      </c>
    </row>
    <row r="7" spans="1:25">
      <c r="A7" s="312" t="s">
        <v>279</v>
      </c>
      <c r="B7" s="313">
        <v>1110</v>
      </c>
      <c r="C7" s="332"/>
      <c r="D7" s="332"/>
      <c r="E7" s="332"/>
      <c r="F7" s="332"/>
      <c r="G7" s="333" t="e">
        <f>C7-#REF!</f>
        <v>#REF!</v>
      </c>
      <c r="H7" s="334">
        <f>IFERROR(C7/#REF!-1,0)</f>
        <v>0</v>
      </c>
      <c r="I7" s="333">
        <f>D7-C7</f>
        <v>0</v>
      </c>
      <c r="J7" s="334">
        <f>IFERROR(D7/C7-1,0)</f>
        <v>0</v>
      </c>
      <c r="K7" s="333">
        <f>E7-D7</f>
        <v>0</v>
      </c>
      <c r="L7" s="334">
        <f>IFERROR(E7/D7-1,0)</f>
        <v>0</v>
      </c>
      <c r="N7" s="331" t="s">
        <v>280</v>
      </c>
      <c r="O7" s="318"/>
      <c r="P7" s="355">
        <f>IFERROR(P6/P5,0)</f>
        <v>0</v>
      </c>
      <c r="Q7" s="356">
        <f>IFERROR(Q6/Q5,0)</f>
        <v>0</v>
      </c>
      <c r="R7" s="357">
        <f>IFERROR(R6/R5,0)</f>
        <v>0</v>
      </c>
      <c r="S7" s="335">
        <f>IFERROR(S6/S5,0)</f>
        <v>0</v>
      </c>
      <c r="T7" s="336" t="e">
        <f>P7-#REF!</f>
        <v>#REF!</v>
      </c>
      <c r="U7" s="330">
        <f>IFERROR(P7/#REF!-1,0)</f>
        <v>0</v>
      </c>
      <c r="V7" s="336"/>
      <c r="W7" s="330"/>
      <c r="X7" s="328"/>
      <c r="Y7" s="330"/>
    </row>
    <row r="8" spans="1:25">
      <c r="A8" s="312" t="s">
        <v>281</v>
      </c>
      <c r="B8" s="313">
        <v>1120</v>
      </c>
      <c r="C8" s="332"/>
      <c r="D8" s="332"/>
      <c r="E8" s="332"/>
      <c r="F8" s="332"/>
      <c r="G8" s="333" t="e">
        <f>C8-#REF!</f>
        <v>#REF!</v>
      </c>
      <c r="H8" s="334">
        <f>IFERROR(C8/#REF!-1,0)</f>
        <v>0</v>
      </c>
      <c r="I8" s="333">
        <f t="shared" ref="I8:I16" si="1">D8-C8</f>
        <v>0</v>
      </c>
      <c r="J8" s="334">
        <f t="shared" ref="J8:J16" si="2">IFERROR(D8/C8-1,0)</f>
        <v>0</v>
      </c>
      <c r="K8" s="333">
        <f t="shared" ref="K8:K16" si="3">E8-D8</f>
        <v>0</v>
      </c>
      <c r="L8" s="334">
        <f t="shared" ref="L8:L16" si="4">IFERROR(E8/D8-1,0)</f>
        <v>0</v>
      </c>
      <c r="N8" s="337" t="s">
        <v>282</v>
      </c>
      <c r="O8" s="318"/>
      <c r="P8" s="354"/>
      <c r="Q8" s="354"/>
      <c r="R8" s="354"/>
      <c r="S8" s="327"/>
      <c r="T8" s="328" t="e">
        <f>P8-#REF!</f>
        <v>#REF!</v>
      </c>
      <c r="U8" s="329">
        <f>IFERROR(P8/#REF!-1,0)</f>
        <v>0</v>
      </c>
      <c r="V8" s="328">
        <f t="shared" ref="V8:V49" si="5">Q8-P8</f>
        <v>0</v>
      </c>
      <c r="W8" s="330">
        <f t="shared" ref="W8:W49" si="6">IFERROR(Q8/P8-1,0)</f>
        <v>0</v>
      </c>
      <c r="X8" s="328">
        <f t="shared" ref="X8:X49" si="7">R8-Q8</f>
        <v>0</v>
      </c>
      <c r="Y8" s="330">
        <f t="shared" ref="Y8:Y49" si="8">IFERROR(R8/Q8-1,0)</f>
        <v>0</v>
      </c>
    </row>
    <row r="9" spans="1:25">
      <c r="A9" s="312" t="s">
        <v>283</v>
      </c>
      <c r="B9" s="313">
        <v>1130</v>
      </c>
      <c r="C9" s="332"/>
      <c r="D9" s="332"/>
      <c r="E9" s="332"/>
      <c r="F9" s="332"/>
      <c r="G9" s="333" t="e">
        <f>C9-#REF!</f>
        <v>#REF!</v>
      </c>
      <c r="H9" s="334">
        <f>IFERROR(C9/#REF!-1,0)</f>
        <v>0</v>
      </c>
      <c r="I9" s="333">
        <f t="shared" si="1"/>
        <v>0</v>
      </c>
      <c r="J9" s="334">
        <f t="shared" si="2"/>
        <v>0</v>
      </c>
      <c r="K9" s="333">
        <f t="shared" si="3"/>
        <v>0</v>
      </c>
      <c r="L9" s="334">
        <f t="shared" si="4"/>
        <v>0</v>
      </c>
      <c r="N9" s="338" t="s">
        <v>280</v>
      </c>
      <c r="O9" s="318"/>
      <c r="P9" s="355">
        <f>IFERROR(P8/P5,0)</f>
        <v>0</v>
      </c>
      <c r="Q9" s="355">
        <f>IFERROR(Q8/Q5,0)</f>
        <v>0</v>
      </c>
      <c r="R9" s="356">
        <f>IFERROR(R8/R5,0)</f>
        <v>0</v>
      </c>
      <c r="S9" s="335">
        <f>IFERROR(S8/S5,0)</f>
        <v>0</v>
      </c>
      <c r="T9" s="336" t="e">
        <f>P9-#REF!</f>
        <v>#REF!</v>
      </c>
      <c r="U9" s="330">
        <f>IFERROR(P9/#REF!-1,0)</f>
        <v>0</v>
      </c>
      <c r="V9" s="336"/>
      <c r="W9" s="330"/>
      <c r="X9" s="328"/>
      <c r="Y9" s="330"/>
    </row>
    <row r="10" spans="1:25">
      <c r="A10" s="312" t="s">
        <v>284</v>
      </c>
      <c r="B10" s="313">
        <v>1140</v>
      </c>
      <c r="C10" s="332"/>
      <c r="D10" s="332"/>
      <c r="E10" s="332"/>
      <c r="F10" s="332"/>
      <c r="G10" s="333" t="e">
        <f>C10-#REF!</f>
        <v>#REF!</v>
      </c>
      <c r="H10" s="334">
        <f>IFERROR(C10/#REF!-1,0)</f>
        <v>0</v>
      </c>
      <c r="I10" s="333">
        <f t="shared" si="1"/>
        <v>0</v>
      </c>
      <c r="J10" s="334">
        <f t="shared" si="2"/>
        <v>0</v>
      </c>
      <c r="K10" s="333">
        <f t="shared" si="3"/>
        <v>0</v>
      </c>
      <c r="L10" s="334">
        <f t="shared" si="4"/>
        <v>0</v>
      </c>
      <c r="N10" s="364" t="s">
        <v>285</v>
      </c>
      <c r="O10" s="318">
        <v>2120</v>
      </c>
      <c r="P10" s="354"/>
      <c r="Q10" s="354"/>
      <c r="R10" s="354"/>
      <c r="S10" s="327"/>
      <c r="T10" s="328" t="e">
        <f>P10-#REF!</f>
        <v>#REF!</v>
      </c>
      <c r="U10" s="329">
        <f>IFERROR(P10/#REF!-1,0)</f>
        <v>0</v>
      </c>
      <c r="V10" s="328">
        <f t="shared" si="5"/>
        <v>0</v>
      </c>
      <c r="W10" s="330">
        <f t="shared" si="6"/>
        <v>0</v>
      </c>
      <c r="X10" s="328">
        <f t="shared" si="7"/>
        <v>0</v>
      </c>
      <c r="Y10" s="330">
        <f t="shared" si="8"/>
        <v>0</v>
      </c>
    </row>
    <row r="11" spans="1:25">
      <c r="A11" s="312" t="s">
        <v>286</v>
      </c>
      <c r="B11" s="313">
        <v>1150</v>
      </c>
      <c r="C11" s="332"/>
      <c r="D11" s="332"/>
      <c r="E11" s="332"/>
      <c r="F11" s="332"/>
      <c r="G11" s="333" t="e">
        <f>C11-#REF!</f>
        <v>#REF!</v>
      </c>
      <c r="H11" s="334">
        <f>IFERROR(C11/#REF!-1,0)</f>
        <v>0</v>
      </c>
      <c r="I11" s="333">
        <f t="shared" si="1"/>
        <v>0</v>
      </c>
      <c r="J11" s="334">
        <f t="shared" si="2"/>
        <v>0</v>
      </c>
      <c r="K11" s="333">
        <f t="shared" si="3"/>
        <v>0</v>
      </c>
      <c r="L11" s="334">
        <f t="shared" si="4"/>
        <v>0</v>
      </c>
      <c r="N11" s="331" t="s">
        <v>278</v>
      </c>
      <c r="O11" s="318"/>
      <c r="P11" s="354"/>
      <c r="Q11" s="354"/>
      <c r="R11" s="354"/>
      <c r="S11" s="327"/>
      <c r="T11" s="328" t="e">
        <f>P11-#REF!</f>
        <v>#REF!</v>
      </c>
      <c r="U11" s="329">
        <f>IFERROR(P11/#REF!-1,0)</f>
        <v>0</v>
      </c>
      <c r="V11" s="328">
        <f t="shared" si="5"/>
        <v>0</v>
      </c>
      <c r="W11" s="330">
        <f t="shared" si="6"/>
        <v>0</v>
      </c>
      <c r="X11" s="328">
        <f t="shared" si="7"/>
        <v>0</v>
      </c>
      <c r="Y11" s="330">
        <f t="shared" si="8"/>
        <v>0</v>
      </c>
    </row>
    <row r="12" spans="1:25">
      <c r="A12" s="312" t="s">
        <v>287</v>
      </c>
      <c r="B12" s="313">
        <v>1160</v>
      </c>
      <c r="C12" s="332"/>
      <c r="D12" s="332"/>
      <c r="E12" s="332"/>
      <c r="F12" s="332"/>
      <c r="G12" s="333" t="e">
        <f>C12-#REF!</f>
        <v>#REF!</v>
      </c>
      <c r="H12" s="334">
        <f>IFERROR(C12/#REF!-1,0)</f>
        <v>0</v>
      </c>
      <c r="I12" s="333">
        <f t="shared" si="1"/>
        <v>0</v>
      </c>
      <c r="J12" s="334">
        <f t="shared" si="2"/>
        <v>0</v>
      </c>
      <c r="K12" s="333">
        <f t="shared" si="3"/>
        <v>0</v>
      </c>
      <c r="L12" s="334">
        <f t="shared" si="4"/>
        <v>0</v>
      </c>
      <c r="N12" s="331" t="s">
        <v>280</v>
      </c>
      <c r="O12" s="318"/>
      <c r="P12" s="355">
        <f>IFERROR(P11/P10,0)</f>
        <v>0</v>
      </c>
      <c r="Q12" s="355">
        <f>IFERROR(Q11/Q10,0)</f>
        <v>0</v>
      </c>
      <c r="R12" s="355">
        <f>IFERROR(R11/R10,0)</f>
        <v>0</v>
      </c>
      <c r="S12" s="335">
        <f>IFERROR(S11/S10,0)</f>
        <v>0</v>
      </c>
      <c r="T12" s="336" t="e">
        <f>P12-#REF!</f>
        <v>#REF!</v>
      </c>
      <c r="U12" s="330">
        <f>IFERROR(P12/#REF!-1,0)</f>
        <v>0</v>
      </c>
      <c r="V12" s="336"/>
      <c r="W12" s="330"/>
      <c r="X12" s="328"/>
      <c r="Y12" s="330"/>
    </row>
    <row r="13" spans="1:25">
      <c r="A13" s="312" t="s">
        <v>288</v>
      </c>
      <c r="B13" s="313">
        <v>1170</v>
      </c>
      <c r="C13" s="332"/>
      <c r="D13" s="332"/>
      <c r="E13" s="332"/>
      <c r="F13" s="332"/>
      <c r="G13" s="333" t="e">
        <f>C13-#REF!</f>
        <v>#REF!</v>
      </c>
      <c r="H13" s="334">
        <f>IFERROR(C13/#REF!-1,0)</f>
        <v>0</v>
      </c>
      <c r="I13" s="333">
        <f t="shared" si="1"/>
        <v>0</v>
      </c>
      <c r="J13" s="334">
        <f t="shared" si="2"/>
        <v>0</v>
      </c>
      <c r="K13" s="333">
        <f t="shared" si="3"/>
        <v>0</v>
      </c>
      <c r="L13" s="334">
        <f t="shared" si="4"/>
        <v>0</v>
      </c>
      <c r="N13" s="337" t="s">
        <v>282</v>
      </c>
      <c r="O13" s="318"/>
      <c r="P13" s="354"/>
      <c r="Q13" s="354"/>
      <c r="R13" s="354"/>
      <c r="S13" s="327"/>
      <c r="T13" s="328" t="e">
        <f>P13-#REF!</f>
        <v>#REF!</v>
      </c>
      <c r="U13" s="329">
        <f>IFERROR(P13/#REF!-1,0)</f>
        <v>0</v>
      </c>
      <c r="V13" s="328">
        <f t="shared" si="5"/>
        <v>0</v>
      </c>
      <c r="W13" s="330">
        <f t="shared" si="6"/>
        <v>0</v>
      </c>
      <c r="X13" s="328">
        <f t="shared" si="7"/>
        <v>0</v>
      </c>
      <c r="Y13" s="330">
        <f t="shared" si="8"/>
        <v>0</v>
      </c>
    </row>
    <row r="14" spans="1:25">
      <c r="A14" s="312" t="s">
        <v>289</v>
      </c>
      <c r="B14" s="313">
        <v>1180</v>
      </c>
      <c r="C14" s="332"/>
      <c r="D14" s="332"/>
      <c r="E14" s="332"/>
      <c r="F14" s="332"/>
      <c r="G14" s="333" t="e">
        <f>C14-#REF!</f>
        <v>#REF!</v>
      </c>
      <c r="H14" s="334">
        <f>IFERROR(C14/#REF!-1,0)</f>
        <v>0</v>
      </c>
      <c r="I14" s="333">
        <f t="shared" si="1"/>
        <v>0</v>
      </c>
      <c r="J14" s="334">
        <f t="shared" si="2"/>
        <v>0</v>
      </c>
      <c r="K14" s="333">
        <f t="shared" si="3"/>
        <v>0</v>
      </c>
      <c r="L14" s="334">
        <f t="shared" si="4"/>
        <v>0</v>
      </c>
      <c r="N14" s="338" t="s">
        <v>280</v>
      </c>
      <c r="O14" s="318"/>
      <c r="P14" s="355">
        <f>IFERROR(P13/P10,0)</f>
        <v>0</v>
      </c>
      <c r="Q14" s="355">
        <f>IFERROR(Q13/Q10,0)</f>
        <v>0</v>
      </c>
      <c r="R14" s="355">
        <f>IFERROR(R13/R10,0)</f>
        <v>0</v>
      </c>
      <c r="S14" s="335">
        <f>IFERROR(S13/S10,0)</f>
        <v>0</v>
      </c>
      <c r="T14" s="336" t="e">
        <f>P14-#REF!</f>
        <v>#REF!</v>
      </c>
      <c r="U14" s="330">
        <f>IFERROR(P14/#REF!-1,0)</f>
        <v>0</v>
      </c>
      <c r="V14" s="336"/>
      <c r="W14" s="330"/>
      <c r="X14" s="328"/>
      <c r="Y14" s="330"/>
    </row>
    <row r="15" spans="1:25">
      <c r="A15" s="312" t="s">
        <v>339</v>
      </c>
      <c r="B15" s="313">
        <v>1190</v>
      </c>
      <c r="C15" s="332"/>
      <c r="D15" s="332"/>
      <c r="E15" s="332"/>
      <c r="F15" s="332"/>
      <c r="G15" s="333" t="e">
        <f>C15-#REF!</f>
        <v>#REF!</v>
      </c>
      <c r="H15" s="334">
        <f>IFERROR(C15/#REF!-1,0)</f>
        <v>0</v>
      </c>
      <c r="I15" s="333">
        <f t="shared" si="1"/>
        <v>0</v>
      </c>
      <c r="J15" s="334">
        <f t="shared" si="2"/>
        <v>0</v>
      </c>
      <c r="K15" s="333">
        <f t="shared" si="3"/>
        <v>0</v>
      </c>
      <c r="L15" s="334">
        <f t="shared" si="4"/>
        <v>0</v>
      </c>
      <c r="N15" s="365" t="s">
        <v>290</v>
      </c>
      <c r="O15" s="318">
        <v>2100</v>
      </c>
      <c r="P15" s="354">
        <f>P5+P10</f>
        <v>0</v>
      </c>
      <c r="Q15" s="354">
        <f t="shared" ref="Q15:R16" si="9">Q5+Q10</f>
        <v>0</v>
      </c>
      <c r="R15" s="354">
        <f t="shared" si="9"/>
        <v>0</v>
      </c>
      <c r="S15" s="327"/>
      <c r="T15" s="328" t="e">
        <f>P15-#REF!</f>
        <v>#REF!</v>
      </c>
      <c r="U15" s="329">
        <f>IFERROR(P15/#REF!-1,0)</f>
        <v>0</v>
      </c>
      <c r="V15" s="328">
        <f t="shared" si="5"/>
        <v>0</v>
      </c>
      <c r="W15" s="330">
        <f t="shared" si="6"/>
        <v>0</v>
      </c>
      <c r="X15" s="328">
        <f t="shared" si="7"/>
        <v>0</v>
      </c>
      <c r="Y15" s="330">
        <f t="shared" si="8"/>
        <v>0</v>
      </c>
    </row>
    <row r="16" spans="1:25" s="311" customFormat="1">
      <c r="A16" s="339" t="s">
        <v>291</v>
      </c>
      <c r="B16" s="320">
        <v>1100</v>
      </c>
      <c r="C16" s="320">
        <f>SUM(C7:C15)</f>
        <v>0</v>
      </c>
      <c r="D16" s="320">
        <f>SUM(D7:D15)</f>
        <v>0</v>
      </c>
      <c r="E16" s="320">
        <f>SUM(E7:E15)</f>
        <v>0</v>
      </c>
      <c r="F16" s="320">
        <f>SUM(F7:F15)</f>
        <v>0</v>
      </c>
      <c r="G16" s="340" t="e">
        <f>C16-#REF!</f>
        <v>#REF!</v>
      </c>
      <c r="H16" s="341">
        <f>IFERROR(C16/#REF!-1,0)</f>
        <v>0</v>
      </c>
      <c r="I16" s="340">
        <f t="shared" si="1"/>
        <v>0</v>
      </c>
      <c r="J16" s="341">
        <f t="shared" si="2"/>
        <v>0</v>
      </c>
      <c r="K16" s="340">
        <f t="shared" si="3"/>
        <v>0</v>
      </c>
      <c r="L16" s="341">
        <f t="shared" si="4"/>
        <v>0</v>
      </c>
      <c r="M16" s="352"/>
      <c r="N16" s="331" t="s">
        <v>278</v>
      </c>
      <c r="O16" s="318"/>
      <c r="P16" s="354">
        <f>P6+P11</f>
        <v>0</v>
      </c>
      <c r="Q16" s="354">
        <f t="shared" si="9"/>
        <v>0</v>
      </c>
      <c r="R16" s="354">
        <f t="shared" si="9"/>
        <v>0</v>
      </c>
      <c r="S16" s="327"/>
      <c r="T16" s="328" t="e">
        <f>P16-#REF!</f>
        <v>#REF!</v>
      </c>
      <c r="U16" s="329">
        <f>IFERROR(P16/#REF!-1,0)</f>
        <v>0</v>
      </c>
      <c r="V16" s="328">
        <f t="shared" si="5"/>
        <v>0</v>
      </c>
      <c r="W16" s="330">
        <f t="shared" si="6"/>
        <v>0</v>
      </c>
      <c r="X16" s="328">
        <f t="shared" si="7"/>
        <v>0</v>
      </c>
      <c r="Y16" s="330">
        <f t="shared" si="8"/>
        <v>0</v>
      </c>
    </row>
    <row r="17" spans="1:25">
      <c r="A17" s="324" t="s">
        <v>292</v>
      </c>
      <c r="B17" s="313"/>
      <c r="C17" s="313"/>
      <c r="D17" s="313"/>
      <c r="E17" s="348" t="e">
        <f>E16/E48</f>
        <v>#DIV/0!</v>
      </c>
      <c r="F17" s="313"/>
      <c r="G17" s="333"/>
      <c r="H17" s="334"/>
      <c r="I17" s="333"/>
      <c r="J17" s="334"/>
      <c r="K17" s="333"/>
      <c r="L17" s="334"/>
      <c r="N17" s="331" t="s">
        <v>280</v>
      </c>
      <c r="O17" s="318"/>
      <c r="P17" s="355">
        <f>IFERROR(P16/P15,0)</f>
        <v>0</v>
      </c>
      <c r="Q17" s="355">
        <f>IFERROR(Q16/Q15,0)</f>
        <v>0</v>
      </c>
      <c r="R17" s="355">
        <f>IFERROR(R16/R15,0)</f>
        <v>0</v>
      </c>
      <c r="S17" s="335">
        <f>IFERROR(S16/S15,0)</f>
        <v>0</v>
      </c>
      <c r="T17" s="336" t="e">
        <f>P17-#REF!</f>
        <v>#REF!</v>
      </c>
      <c r="U17" s="330">
        <f>IFERROR(P17/#REF!-1,0)</f>
        <v>0</v>
      </c>
      <c r="V17" s="336"/>
      <c r="W17" s="330"/>
      <c r="X17" s="328"/>
      <c r="Y17" s="330"/>
    </row>
    <row r="18" spans="1:25">
      <c r="A18" s="312" t="s">
        <v>293</v>
      </c>
      <c r="B18" s="313">
        <v>1210</v>
      </c>
      <c r="C18" s="332"/>
      <c r="D18" s="332"/>
      <c r="E18" s="332"/>
      <c r="F18" s="332"/>
      <c r="G18" s="333" t="e">
        <f>C18-#REF!</f>
        <v>#REF!</v>
      </c>
      <c r="H18" s="334">
        <f>IFERROR(C18/#REF!-1,0)</f>
        <v>0</v>
      </c>
      <c r="I18" s="333">
        <f t="shared" ref="I18:I25" si="10">D18-C18</f>
        <v>0</v>
      </c>
      <c r="J18" s="334">
        <f t="shared" ref="J18:J25" si="11">IFERROR(D18/C18-1,0)</f>
        <v>0</v>
      </c>
      <c r="K18" s="333">
        <f t="shared" ref="K18:K25" si="12">E18-D18</f>
        <v>0</v>
      </c>
      <c r="L18" s="334">
        <f t="shared" ref="L18:L25" si="13">IFERROR(E18/D18-1,0)</f>
        <v>0</v>
      </c>
      <c r="N18" s="337" t="s">
        <v>282</v>
      </c>
      <c r="O18" s="318"/>
      <c r="P18" s="354">
        <f>P8+P13</f>
        <v>0</v>
      </c>
      <c r="Q18" s="354">
        <f t="shared" ref="Q18:R18" si="14">Q8+Q13</f>
        <v>0</v>
      </c>
      <c r="R18" s="354">
        <f t="shared" si="14"/>
        <v>0</v>
      </c>
      <c r="S18" s="327"/>
      <c r="T18" s="328" t="e">
        <f>P18-#REF!</f>
        <v>#REF!</v>
      </c>
      <c r="U18" s="329">
        <f>IFERROR(P18/#REF!-1,0)</f>
        <v>0</v>
      </c>
      <c r="V18" s="328">
        <f t="shared" si="5"/>
        <v>0</v>
      </c>
      <c r="W18" s="330">
        <f t="shared" si="6"/>
        <v>0</v>
      </c>
      <c r="X18" s="328">
        <f t="shared" si="7"/>
        <v>0</v>
      </c>
      <c r="Y18" s="330">
        <f t="shared" si="8"/>
        <v>0</v>
      </c>
    </row>
    <row r="19" spans="1:25" ht="12" customHeight="1">
      <c r="A19" s="342" t="s">
        <v>294</v>
      </c>
      <c r="B19" s="313">
        <v>1220</v>
      </c>
      <c r="C19" s="332"/>
      <c r="D19" s="332"/>
      <c r="E19" s="332"/>
      <c r="F19" s="332"/>
      <c r="G19" s="333" t="e">
        <f>C19-#REF!</f>
        <v>#REF!</v>
      </c>
      <c r="H19" s="334">
        <f>IFERROR(C19/#REF!-1,0)</f>
        <v>0</v>
      </c>
      <c r="I19" s="333">
        <f t="shared" si="10"/>
        <v>0</v>
      </c>
      <c r="J19" s="334">
        <f t="shared" si="11"/>
        <v>0</v>
      </c>
      <c r="K19" s="333">
        <f t="shared" si="12"/>
        <v>0</v>
      </c>
      <c r="L19" s="334">
        <f t="shared" si="13"/>
        <v>0</v>
      </c>
      <c r="N19" s="338" t="s">
        <v>280</v>
      </c>
      <c r="O19" s="318"/>
      <c r="P19" s="355">
        <f>IFERROR(P18/P15,0)</f>
        <v>0</v>
      </c>
      <c r="Q19" s="355">
        <f>IFERROR(Q18/Q15,0)</f>
        <v>0</v>
      </c>
      <c r="R19" s="355">
        <f>IFERROR(R18/R15,0)</f>
        <v>0</v>
      </c>
      <c r="S19" s="335">
        <f>IFERROR(S18/S15,0)</f>
        <v>0</v>
      </c>
      <c r="T19" s="336" t="e">
        <f>P19-#REF!</f>
        <v>#REF!</v>
      </c>
      <c r="U19" s="330">
        <f>IFERROR(P19/#REF!-1,0)</f>
        <v>0</v>
      </c>
      <c r="V19" s="336"/>
      <c r="W19" s="330"/>
      <c r="X19" s="328"/>
      <c r="Y19" s="330"/>
    </row>
    <row r="20" spans="1:25">
      <c r="A20" s="312" t="s">
        <v>295</v>
      </c>
      <c r="B20" s="313">
        <v>1230</v>
      </c>
      <c r="C20" s="332"/>
      <c r="D20" s="332"/>
      <c r="E20" s="332"/>
      <c r="F20" s="332"/>
      <c r="G20" s="333" t="e">
        <f>C20-#REF!</f>
        <v>#REF!</v>
      </c>
      <c r="H20" s="334">
        <f>IFERROR(C20/#REF!-1,0)</f>
        <v>0</v>
      </c>
      <c r="I20" s="333">
        <f t="shared" si="10"/>
        <v>0</v>
      </c>
      <c r="J20" s="334">
        <f t="shared" si="11"/>
        <v>0</v>
      </c>
      <c r="K20" s="333">
        <f t="shared" si="12"/>
        <v>0</v>
      </c>
      <c r="L20" s="334">
        <f t="shared" si="13"/>
        <v>0</v>
      </c>
      <c r="N20" s="364" t="s">
        <v>296</v>
      </c>
      <c r="O20" s="318">
        <v>2210</v>
      </c>
      <c r="P20" s="358"/>
      <c r="Q20" s="358"/>
      <c r="R20" s="358"/>
      <c r="S20" s="326"/>
      <c r="T20" s="336" t="e">
        <f>P20-#REF!</f>
        <v>#REF!</v>
      </c>
      <c r="U20" s="330">
        <f>IFERROR(P20/#REF!-1,0)</f>
        <v>0</v>
      </c>
      <c r="V20" s="336">
        <f t="shared" si="5"/>
        <v>0</v>
      </c>
      <c r="W20" s="330">
        <f t="shared" si="6"/>
        <v>0</v>
      </c>
      <c r="X20" s="328">
        <f t="shared" si="7"/>
        <v>0</v>
      </c>
      <c r="Y20" s="330">
        <f t="shared" si="8"/>
        <v>0</v>
      </c>
    </row>
    <row r="21" spans="1:25">
      <c r="A21" s="312" t="s">
        <v>288</v>
      </c>
      <c r="B21" s="313">
        <v>1240</v>
      </c>
      <c r="C21" s="332"/>
      <c r="D21" s="332"/>
      <c r="E21" s="332"/>
      <c r="F21" s="332"/>
      <c r="G21" s="333" t="e">
        <f>C21-#REF!</f>
        <v>#REF!</v>
      </c>
      <c r="H21" s="334">
        <f>IFERROR(C21/#REF!-1,0)</f>
        <v>0</v>
      </c>
      <c r="I21" s="333">
        <f t="shared" si="10"/>
        <v>0</v>
      </c>
      <c r="J21" s="334">
        <f t="shared" si="11"/>
        <v>0</v>
      </c>
      <c r="K21" s="333">
        <f t="shared" si="12"/>
        <v>0</v>
      </c>
      <c r="L21" s="334">
        <f t="shared" si="13"/>
        <v>0</v>
      </c>
      <c r="N21" s="366" t="s">
        <v>335</v>
      </c>
      <c r="O21" s="318">
        <v>2220</v>
      </c>
      <c r="P21" s="354"/>
      <c r="Q21" s="354"/>
      <c r="R21" s="354"/>
      <c r="S21" s="327"/>
      <c r="T21" s="328" t="e">
        <f>P21-#REF!</f>
        <v>#REF!</v>
      </c>
      <c r="U21" s="329">
        <f>IFERROR(P21/#REF!-1,0)</f>
        <v>0</v>
      </c>
      <c r="V21" s="328">
        <f t="shared" si="5"/>
        <v>0</v>
      </c>
      <c r="W21" s="330">
        <f t="shared" si="6"/>
        <v>0</v>
      </c>
      <c r="X21" s="328">
        <f t="shared" si="7"/>
        <v>0</v>
      </c>
      <c r="Y21" s="330">
        <f t="shared" si="8"/>
        <v>0</v>
      </c>
    </row>
    <row r="22" spans="1:25">
      <c r="A22" s="312" t="s">
        <v>297</v>
      </c>
      <c r="B22" s="313">
        <v>1250</v>
      </c>
      <c r="C22" s="332"/>
      <c r="D22" s="332"/>
      <c r="E22" s="332"/>
      <c r="F22" s="332"/>
      <c r="G22" s="333" t="e">
        <f>C22-#REF!</f>
        <v>#REF!</v>
      </c>
      <c r="H22" s="334">
        <f>IFERROR(C22/#REF!-1,0)</f>
        <v>0</v>
      </c>
      <c r="I22" s="333">
        <f t="shared" si="10"/>
        <v>0</v>
      </c>
      <c r="J22" s="334">
        <f t="shared" si="11"/>
        <v>0</v>
      </c>
      <c r="K22" s="333">
        <f t="shared" si="12"/>
        <v>0</v>
      </c>
      <c r="L22" s="334">
        <f t="shared" si="13"/>
        <v>0</v>
      </c>
      <c r="N22" s="331" t="s">
        <v>278</v>
      </c>
      <c r="O22" s="318"/>
      <c r="P22" s="354"/>
      <c r="Q22" s="354"/>
      <c r="R22" s="354"/>
      <c r="S22" s="327"/>
      <c r="T22" s="328" t="e">
        <f>P22-#REF!</f>
        <v>#REF!</v>
      </c>
      <c r="U22" s="329">
        <f>IFERROR(P22/#REF!-1,0)</f>
        <v>0</v>
      </c>
      <c r="V22" s="328">
        <f t="shared" si="5"/>
        <v>0</v>
      </c>
      <c r="W22" s="330">
        <f t="shared" si="6"/>
        <v>0</v>
      </c>
      <c r="X22" s="328">
        <f t="shared" si="7"/>
        <v>0</v>
      </c>
      <c r="Y22" s="330">
        <f t="shared" si="8"/>
        <v>0</v>
      </c>
    </row>
    <row r="23" spans="1:25">
      <c r="A23" s="312" t="s">
        <v>298</v>
      </c>
      <c r="B23" s="313">
        <v>1260</v>
      </c>
      <c r="C23" s="332"/>
      <c r="D23" s="332"/>
      <c r="E23" s="332"/>
      <c r="F23" s="332"/>
      <c r="G23" s="333" t="e">
        <f>C23-#REF!</f>
        <v>#REF!</v>
      </c>
      <c r="H23" s="334">
        <f>IFERROR(C23/#REF!-1,0)</f>
        <v>0</v>
      </c>
      <c r="I23" s="333">
        <f t="shared" si="10"/>
        <v>0</v>
      </c>
      <c r="J23" s="334">
        <f t="shared" si="11"/>
        <v>0</v>
      </c>
      <c r="K23" s="333">
        <f t="shared" si="12"/>
        <v>0</v>
      </c>
      <c r="L23" s="334">
        <f t="shared" si="13"/>
        <v>0</v>
      </c>
      <c r="N23" s="331" t="s">
        <v>280</v>
      </c>
      <c r="O23" s="318"/>
      <c r="P23" s="355">
        <f>IFERROR(P22/P21,0)</f>
        <v>0</v>
      </c>
      <c r="Q23" s="355">
        <f>IFERROR(Q22/Q21,0)</f>
        <v>0</v>
      </c>
      <c r="R23" s="355">
        <f>IFERROR(R22/R21,0)</f>
        <v>0</v>
      </c>
      <c r="S23" s="335">
        <f>IFERROR(S22/S21,0)</f>
        <v>0</v>
      </c>
      <c r="T23" s="336" t="e">
        <f>P23-#REF!</f>
        <v>#REF!</v>
      </c>
      <c r="U23" s="330">
        <f>IFERROR(P23/#REF!-1,0)</f>
        <v>0</v>
      </c>
      <c r="V23" s="336"/>
      <c r="W23" s="330"/>
      <c r="X23" s="328"/>
      <c r="Y23" s="330"/>
    </row>
    <row r="24" spans="1:25" s="311" customFormat="1">
      <c r="A24" s="339" t="s">
        <v>299</v>
      </c>
      <c r="B24" s="320">
        <v>1200</v>
      </c>
      <c r="C24" s="320">
        <f>SUM(C18:C23)</f>
        <v>0</v>
      </c>
      <c r="D24" s="320">
        <f>SUM(D18:D23)</f>
        <v>0</v>
      </c>
      <c r="E24" s="320">
        <f>SUM(E18:E23)</f>
        <v>0</v>
      </c>
      <c r="F24" s="320">
        <f>SUM(F18:F23)</f>
        <v>0</v>
      </c>
      <c r="G24" s="340" t="e">
        <f>C24-#REF!</f>
        <v>#REF!</v>
      </c>
      <c r="H24" s="341">
        <f>IFERROR(C24/#REF!-1,0)</f>
        <v>0</v>
      </c>
      <c r="I24" s="340">
        <f t="shared" si="10"/>
        <v>0</v>
      </c>
      <c r="J24" s="341">
        <f t="shared" si="11"/>
        <v>0</v>
      </c>
      <c r="K24" s="340">
        <f t="shared" si="12"/>
        <v>0</v>
      </c>
      <c r="L24" s="341">
        <f t="shared" si="13"/>
        <v>0</v>
      </c>
      <c r="M24" s="352"/>
      <c r="N24" s="337" t="s">
        <v>282</v>
      </c>
      <c r="O24" s="318"/>
      <c r="P24" s="354"/>
      <c r="Q24" s="354"/>
      <c r="R24" s="354"/>
      <c r="S24" s="327"/>
      <c r="T24" s="328" t="e">
        <f>P24-#REF!</f>
        <v>#REF!</v>
      </c>
      <c r="U24" s="329">
        <f>IFERROR(P24/#REF!-1,0)</f>
        <v>0</v>
      </c>
      <c r="V24" s="328">
        <f t="shared" si="5"/>
        <v>0</v>
      </c>
      <c r="W24" s="330">
        <f t="shared" si="6"/>
        <v>0</v>
      </c>
      <c r="X24" s="328">
        <f t="shared" si="7"/>
        <v>0</v>
      </c>
      <c r="Y24" s="330">
        <f t="shared" si="8"/>
        <v>0</v>
      </c>
    </row>
    <row r="25" spans="1:25" s="311" customFormat="1">
      <c r="A25" s="339" t="s">
        <v>300</v>
      </c>
      <c r="B25" s="320">
        <v>1600</v>
      </c>
      <c r="C25" s="320">
        <f>C16+C24</f>
        <v>0</v>
      </c>
      <c r="D25" s="320">
        <f>D16+D24</f>
        <v>0</v>
      </c>
      <c r="E25" s="320">
        <f>E16+E24</f>
        <v>0</v>
      </c>
      <c r="F25" s="320">
        <f>F16+F24</f>
        <v>0</v>
      </c>
      <c r="G25" s="340" t="e">
        <f>C25-#REF!</f>
        <v>#REF!</v>
      </c>
      <c r="H25" s="341">
        <f>IFERROR(C25/#REF!-1,0)</f>
        <v>0</v>
      </c>
      <c r="I25" s="340">
        <f t="shared" si="10"/>
        <v>0</v>
      </c>
      <c r="J25" s="341">
        <f t="shared" si="11"/>
        <v>0</v>
      </c>
      <c r="K25" s="340">
        <f t="shared" si="12"/>
        <v>0</v>
      </c>
      <c r="L25" s="341">
        <f t="shared" si="13"/>
        <v>0</v>
      </c>
      <c r="M25" s="352"/>
      <c r="N25" s="338" t="s">
        <v>280</v>
      </c>
      <c r="O25" s="318"/>
      <c r="P25" s="355">
        <f>IFERROR(P24/P21,0)</f>
        <v>0</v>
      </c>
      <c r="Q25" s="355">
        <f>IFERROR(Q24/Q21,0)</f>
        <v>0</v>
      </c>
      <c r="R25" s="355">
        <f>IFERROR(R24/R21,0)</f>
        <v>0</v>
      </c>
      <c r="S25" s="335">
        <f>IFERROR(S24/S21,0)</f>
        <v>0</v>
      </c>
      <c r="T25" s="336" t="e">
        <f>P25-#REF!</f>
        <v>#REF!</v>
      </c>
      <c r="U25" s="330">
        <f>IFERROR(P25/#REF!-1,0)</f>
        <v>0</v>
      </c>
      <c r="V25" s="336"/>
      <c r="W25" s="330"/>
      <c r="X25" s="328"/>
      <c r="Y25" s="330"/>
    </row>
    <row r="26" spans="1:25">
      <c r="A26" s="324" t="s">
        <v>301</v>
      </c>
      <c r="B26" s="313"/>
      <c r="C26" s="313"/>
      <c r="D26" s="313"/>
      <c r="E26" s="313" t="e">
        <f>E22/E25</f>
        <v>#DIV/0!</v>
      </c>
      <c r="F26" s="313"/>
      <c r="G26" s="333"/>
      <c r="H26" s="334"/>
      <c r="I26" s="333"/>
      <c r="J26" s="334"/>
      <c r="K26" s="333"/>
      <c r="L26" s="334"/>
      <c r="N26" s="367" t="s">
        <v>302</v>
      </c>
      <c r="O26" s="318">
        <v>2200</v>
      </c>
      <c r="P26" s="354">
        <f>P15+P21</f>
        <v>0</v>
      </c>
      <c r="Q26" s="354">
        <f t="shared" ref="Q26:R27" si="15">Q15+Q21</f>
        <v>0</v>
      </c>
      <c r="R26" s="354">
        <f t="shared" si="15"/>
        <v>0</v>
      </c>
      <c r="S26" s="326"/>
      <c r="T26" s="336" t="e">
        <f>P26-#REF!</f>
        <v>#REF!</v>
      </c>
      <c r="U26" s="330">
        <f>IFERROR(P26/#REF!-1,0)</f>
        <v>0</v>
      </c>
      <c r="V26" s="336">
        <f t="shared" si="5"/>
        <v>0</v>
      </c>
      <c r="W26" s="330">
        <f t="shared" si="6"/>
        <v>0</v>
      </c>
      <c r="X26" s="328">
        <f t="shared" si="7"/>
        <v>0</v>
      </c>
      <c r="Y26" s="330">
        <f t="shared" si="8"/>
        <v>0</v>
      </c>
    </row>
    <row r="27" spans="1:25">
      <c r="A27" s="324" t="s">
        <v>303</v>
      </c>
      <c r="B27" s="313"/>
      <c r="C27" s="313"/>
      <c r="D27" s="313"/>
      <c r="E27" s="313"/>
      <c r="F27" s="313"/>
      <c r="G27" s="333"/>
      <c r="H27" s="334"/>
      <c r="I27" s="333"/>
      <c r="J27" s="334"/>
      <c r="K27" s="333"/>
      <c r="L27" s="334"/>
      <c r="N27" s="331" t="s">
        <v>278</v>
      </c>
      <c r="O27" s="318"/>
      <c r="P27" s="354">
        <f>P16+P22</f>
        <v>0</v>
      </c>
      <c r="Q27" s="354">
        <f t="shared" si="15"/>
        <v>0</v>
      </c>
      <c r="R27" s="354">
        <f t="shared" si="15"/>
        <v>0</v>
      </c>
      <c r="S27" s="326"/>
      <c r="T27" s="336" t="e">
        <f>P27-#REF!</f>
        <v>#REF!</v>
      </c>
      <c r="U27" s="330">
        <f>IFERROR(P27/#REF!-1,0)</f>
        <v>0</v>
      </c>
      <c r="V27" s="336">
        <f t="shared" si="5"/>
        <v>0</v>
      </c>
      <c r="W27" s="330">
        <f t="shared" si="6"/>
        <v>0</v>
      </c>
      <c r="X27" s="328">
        <f t="shared" si="7"/>
        <v>0</v>
      </c>
      <c r="Y27" s="330">
        <f t="shared" si="8"/>
        <v>0</v>
      </c>
    </row>
    <row r="28" spans="1:25">
      <c r="A28" s="312" t="s">
        <v>304</v>
      </c>
      <c r="B28" s="313">
        <v>1310</v>
      </c>
      <c r="C28" s="332"/>
      <c r="D28" s="332"/>
      <c r="E28" s="332"/>
      <c r="F28" s="332"/>
      <c r="G28" s="333" t="e">
        <f>C28-#REF!</f>
        <v>#REF!</v>
      </c>
      <c r="H28" s="334">
        <f>IFERROR(C28/#REF!-1,0)</f>
        <v>0</v>
      </c>
      <c r="I28" s="333">
        <f t="shared" ref="I28:I34" si="16">D28-C28</f>
        <v>0</v>
      </c>
      <c r="J28" s="334">
        <f t="shared" ref="J28:J34" si="17">IFERROR(D28/C28-1,0)</f>
        <v>0</v>
      </c>
      <c r="K28" s="333">
        <f t="shared" ref="K28:K34" si="18">E28-D28</f>
        <v>0</v>
      </c>
      <c r="L28" s="334">
        <f t="shared" ref="L28:L34" si="19">IFERROR(E28/D28-1,0)</f>
        <v>0</v>
      </c>
      <c r="N28" s="331" t="s">
        <v>280</v>
      </c>
      <c r="O28" s="318"/>
      <c r="P28" s="355">
        <f>IFERROR(P27/P26,0)</f>
        <v>0</v>
      </c>
      <c r="Q28" s="355">
        <f>IFERROR(Q27/Q26,0)</f>
        <v>0</v>
      </c>
      <c r="R28" s="355">
        <f>IFERROR(R27/R26,0)</f>
        <v>0</v>
      </c>
      <c r="S28" s="335">
        <f>IFERROR(S27/S26,0)</f>
        <v>0</v>
      </c>
      <c r="T28" s="336" t="e">
        <f>P28-#REF!</f>
        <v>#REF!</v>
      </c>
      <c r="U28" s="330">
        <f>IFERROR(P28/#REF!-1,0)</f>
        <v>0</v>
      </c>
      <c r="V28" s="336">
        <f t="shared" si="5"/>
        <v>0</v>
      </c>
      <c r="W28" s="330">
        <f t="shared" si="6"/>
        <v>0</v>
      </c>
      <c r="X28" s="328">
        <f t="shared" si="7"/>
        <v>0</v>
      </c>
      <c r="Y28" s="330">
        <f t="shared" si="8"/>
        <v>0</v>
      </c>
    </row>
    <row r="29" spans="1:25" ht="30">
      <c r="A29" s="343" t="s">
        <v>338</v>
      </c>
      <c r="B29" s="313">
        <v>1330</v>
      </c>
      <c r="C29" s="332"/>
      <c r="D29" s="332"/>
      <c r="E29" s="332"/>
      <c r="F29" s="332"/>
      <c r="G29" s="333" t="e">
        <f>C29-#REF!</f>
        <v>#REF!</v>
      </c>
      <c r="H29" s="334">
        <f>IFERROR(C29/#REF!-1,0)</f>
        <v>0</v>
      </c>
      <c r="I29" s="333">
        <f t="shared" si="16"/>
        <v>0</v>
      </c>
      <c r="J29" s="334">
        <f t="shared" si="17"/>
        <v>0</v>
      </c>
      <c r="K29" s="333">
        <f t="shared" si="18"/>
        <v>0</v>
      </c>
      <c r="L29" s="334">
        <f t="shared" si="19"/>
        <v>0</v>
      </c>
      <c r="N29" s="344" t="s">
        <v>305</v>
      </c>
      <c r="O29" s="318"/>
      <c r="P29" s="354">
        <f>P18+P24</f>
        <v>0</v>
      </c>
      <c r="Q29" s="354">
        <f t="shared" ref="Q29:R29" si="20">Q18+Q24</f>
        <v>0</v>
      </c>
      <c r="R29" s="354">
        <f t="shared" si="20"/>
        <v>0</v>
      </c>
      <c r="S29" s="326"/>
      <c r="T29" s="336" t="e">
        <f>P29-#REF!</f>
        <v>#REF!</v>
      </c>
      <c r="U29" s="330">
        <f>IFERROR(P29/#REF!-1,0)</f>
        <v>0</v>
      </c>
      <c r="V29" s="336">
        <f t="shared" si="5"/>
        <v>0</v>
      </c>
      <c r="W29" s="330">
        <f t="shared" si="6"/>
        <v>0</v>
      </c>
      <c r="X29" s="328">
        <f t="shared" si="7"/>
        <v>0</v>
      </c>
      <c r="Y29" s="330">
        <f t="shared" si="8"/>
        <v>0</v>
      </c>
    </row>
    <row r="30" spans="1:25">
      <c r="A30" s="312" t="s">
        <v>340</v>
      </c>
      <c r="B30" s="313">
        <v>1340</v>
      </c>
      <c r="C30" s="332"/>
      <c r="D30" s="332"/>
      <c r="E30" s="332"/>
      <c r="F30" s="332"/>
      <c r="G30" s="333" t="e">
        <f>C30-#REF!</f>
        <v>#REF!</v>
      </c>
      <c r="H30" s="334">
        <f>IFERROR(C30/#REF!-1,0)</f>
        <v>0</v>
      </c>
      <c r="I30" s="333">
        <f t="shared" si="16"/>
        <v>0</v>
      </c>
      <c r="J30" s="334">
        <f t="shared" si="17"/>
        <v>0</v>
      </c>
      <c r="K30" s="333">
        <f t="shared" si="18"/>
        <v>0</v>
      </c>
      <c r="L30" s="334">
        <f t="shared" si="19"/>
        <v>0</v>
      </c>
      <c r="N30" s="338" t="s">
        <v>280</v>
      </c>
      <c r="O30" s="318"/>
      <c r="P30" s="355">
        <f>IFERROR(P29/P26,0)</f>
        <v>0</v>
      </c>
      <c r="Q30" s="355">
        <f>IFERROR(Q29/Q26,0)</f>
        <v>0</v>
      </c>
      <c r="R30" s="355">
        <f>IFERROR(R29/R26,0)</f>
        <v>0</v>
      </c>
      <c r="S30" s="335">
        <f>IFERROR(S29/S26,0)</f>
        <v>0</v>
      </c>
      <c r="T30" s="336" t="e">
        <f>P30-#REF!</f>
        <v>#REF!</v>
      </c>
      <c r="U30" s="330">
        <f>IFERROR(P30/#REF!-1,0)</f>
        <v>0</v>
      </c>
      <c r="V30" s="336">
        <f t="shared" si="5"/>
        <v>0</v>
      </c>
      <c r="W30" s="330">
        <f t="shared" si="6"/>
        <v>0</v>
      </c>
      <c r="X30" s="328">
        <f t="shared" si="7"/>
        <v>0</v>
      </c>
      <c r="Y30" s="330">
        <f t="shared" si="8"/>
        <v>0</v>
      </c>
    </row>
    <row r="31" spans="1:25" ht="18" customHeight="1">
      <c r="A31" s="312" t="s">
        <v>306</v>
      </c>
      <c r="B31" s="313">
        <v>1350</v>
      </c>
      <c r="C31" s="332"/>
      <c r="D31" s="332"/>
      <c r="E31" s="332"/>
      <c r="F31" s="332"/>
      <c r="G31" s="333" t="e">
        <f>C31-#REF!</f>
        <v>#REF!</v>
      </c>
      <c r="H31" s="334">
        <f>IFERROR(C31/#REF!-1,0)</f>
        <v>0</v>
      </c>
      <c r="I31" s="333">
        <f t="shared" si="16"/>
        <v>0</v>
      </c>
      <c r="J31" s="334">
        <f t="shared" si="17"/>
        <v>0</v>
      </c>
      <c r="K31" s="333">
        <f t="shared" si="18"/>
        <v>0</v>
      </c>
      <c r="L31" s="334">
        <f t="shared" si="19"/>
        <v>0</v>
      </c>
      <c r="N31" s="366" t="s">
        <v>337</v>
      </c>
      <c r="O31" s="318">
        <v>2310</v>
      </c>
      <c r="P31" s="358"/>
      <c r="Q31" s="358"/>
      <c r="R31" s="358"/>
      <c r="S31" s="326"/>
      <c r="T31" s="336" t="e">
        <f>P31-#REF!</f>
        <v>#REF!</v>
      </c>
      <c r="U31" s="330">
        <f>IFERROR(P31/#REF!-1,0)</f>
        <v>0</v>
      </c>
      <c r="V31" s="336">
        <f t="shared" si="5"/>
        <v>0</v>
      </c>
      <c r="W31" s="330">
        <f t="shared" si="6"/>
        <v>0</v>
      </c>
      <c r="X31" s="328">
        <f t="shared" si="7"/>
        <v>0</v>
      </c>
      <c r="Y31" s="330">
        <f t="shared" si="8"/>
        <v>0</v>
      </c>
    </row>
    <row r="32" spans="1:25">
      <c r="A32" s="312" t="s">
        <v>307</v>
      </c>
      <c r="B32" s="313">
        <v>1360</v>
      </c>
      <c r="C32" s="332"/>
      <c r="D32" s="332"/>
      <c r="E32" s="332"/>
      <c r="F32" s="332"/>
      <c r="G32" s="333" t="e">
        <f>C32-#REF!</f>
        <v>#REF!</v>
      </c>
      <c r="H32" s="334">
        <f>IFERROR(C32/#REF!-1,0)</f>
        <v>0</v>
      </c>
      <c r="I32" s="333">
        <f t="shared" si="16"/>
        <v>0</v>
      </c>
      <c r="J32" s="334">
        <f t="shared" si="17"/>
        <v>0</v>
      </c>
      <c r="K32" s="333">
        <f t="shared" si="18"/>
        <v>0</v>
      </c>
      <c r="L32" s="334">
        <f t="shared" si="19"/>
        <v>0</v>
      </c>
      <c r="N32" s="368" t="s">
        <v>308</v>
      </c>
      <c r="O32" s="318">
        <v>2320</v>
      </c>
      <c r="P32" s="358"/>
      <c r="Q32" s="358"/>
      <c r="R32" s="358"/>
      <c r="S32" s="326"/>
      <c r="T32" s="336" t="e">
        <f>P32-#REF!</f>
        <v>#REF!</v>
      </c>
      <c r="U32" s="330">
        <f>IFERROR(P32/#REF!-1,0)</f>
        <v>0</v>
      </c>
      <c r="V32" s="336">
        <f t="shared" si="5"/>
        <v>0</v>
      </c>
      <c r="W32" s="330">
        <f t="shared" si="6"/>
        <v>0</v>
      </c>
      <c r="X32" s="328">
        <f t="shared" si="7"/>
        <v>0</v>
      </c>
      <c r="Y32" s="330">
        <f t="shared" si="8"/>
        <v>0</v>
      </c>
    </row>
    <row r="33" spans="1:27">
      <c r="A33" s="312" t="s">
        <v>309</v>
      </c>
      <c r="B33" s="313">
        <v>1370</v>
      </c>
      <c r="C33" s="332"/>
      <c r="D33" s="332"/>
      <c r="E33" s="332"/>
      <c r="F33" s="332"/>
      <c r="G33" s="333" t="e">
        <f>C33-#REF!</f>
        <v>#REF!</v>
      </c>
      <c r="H33" s="334">
        <f>IFERROR(C33/#REF!-1,0)</f>
        <v>0</v>
      </c>
      <c r="I33" s="333">
        <f t="shared" si="16"/>
        <v>0</v>
      </c>
      <c r="J33" s="334">
        <f t="shared" si="17"/>
        <v>0</v>
      </c>
      <c r="K33" s="333">
        <f t="shared" si="18"/>
        <v>0</v>
      </c>
      <c r="L33" s="334">
        <f t="shared" si="19"/>
        <v>0</v>
      </c>
      <c r="N33" s="368" t="s">
        <v>310</v>
      </c>
      <c r="O33" s="318">
        <v>2330</v>
      </c>
      <c r="P33" s="358"/>
      <c r="Q33" s="358"/>
      <c r="R33" s="358"/>
      <c r="S33" s="326"/>
      <c r="T33" s="336" t="e">
        <f>P33-#REF!</f>
        <v>#REF!</v>
      </c>
      <c r="U33" s="330">
        <f>IFERROR(P33/#REF!-1,0)</f>
        <v>0</v>
      </c>
      <c r="V33" s="336">
        <f t="shared" si="5"/>
        <v>0</v>
      </c>
      <c r="W33" s="330">
        <f t="shared" si="6"/>
        <v>0</v>
      </c>
      <c r="X33" s="328">
        <f t="shared" si="7"/>
        <v>0</v>
      </c>
      <c r="Y33" s="330">
        <f t="shared" si="8"/>
        <v>0</v>
      </c>
    </row>
    <row r="34" spans="1:27" s="311" customFormat="1">
      <c r="A34" s="339" t="s">
        <v>311</v>
      </c>
      <c r="B34" s="320">
        <v>1300</v>
      </c>
      <c r="C34" s="320">
        <f>SUM(C28:C33)</f>
        <v>0</v>
      </c>
      <c r="D34" s="320">
        <f>SUM(D28:D33)</f>
        <v>0</v>
      </c>
      <c r="E34" s="320">
        <f>SUM(E28:E33)</f>
        <v>0</v>
      </c>
      <c r="F34" s="320">
        <f>SUM(F28:F33)</f>
        <v>0</v>
      </c>
      <c r="G34" s="340" t="e">
        <f>C34-#REF!</f>
        <v>#REF!</v>
      </c>
      <c r="H34" s="341">
        <f>IFERROR(C34/#REF!-1,0)</f>
        <v>0</v>
      </c>
      <c r="I34" s="340">
        <f t="shared" si="16"/>
        <v>0</v>
      </c>
      <c r="J34" s="341">
        <f t="shared" si="17"/>
        <v>0</v>
      </c>
      <c r="K34" s="340">
        <f t="shared" si="18"/>
        <v>0</v>
      </c>
      <c r="L34" s="341">
        <f t="shared" si="19"/>
        <v>0</v>
      </c>
      <c r="M34" s="352"/>
      <c r="N34" s="369" t="s">
        <v>312</v>
      </c>
      <c r="O34" s="323">
        <v>2340</v>
      </c>
      <c r="P34" s="359"/>
      <c r="Q34" s="359"/>
      <c r="R34" s="359"/>
      <c r="S34" s="345"/>
      <c r="T34" s="336" t="e">
        <f>P34-#REF!</f>
        <v>#REF!</v>
      </c>
      <c r="U34" s="330">
        <f>IFERROR(P34/#REF!-1,0)</f>
        <v>0</v>
      </c>
      <c r="V34" s="336">
        <f t="shared" si="5"/>
        <v>0</v>
      </c>
      <c r="W34" s="330">
        <f t="shared" si="6"/>
        <v>0</v>
      </c>
      <c r="X34" s="328">
        <f t="shared" si="7"/>
        <v>0</v>
      </c>
      <c r="Y34" s="330">
        <f t="shared" si="8"/>
        <v>0</v>
      </c>
    </row>
    <row r="35" spans="1:27">
      <c r="A35" s="339" t="s">
        <v>313</v>
      </c>
      <c r="B35" s="313"/>
      <c r="C35" s="313"/>
      <c r="D35" s="313"/>
      <c r="E35" s="313"/>
      <c r="F35" s="313"/>
      <c r="G35" s="333"/>
      <c r="H35" s="334"/>
      <c r="I35" s="333"/>
      <c r="J35" s="334"/>
      <c r="K35" s="333"/>
      <c r="L35" s="334"/>
      <c r="N35" s="369" t="s">
        <v>314</v>
      </c>
      <c r="O35" s="318">
        <v>2350</v>
      </c>
      <c r="P35" s="358"/>
      <c r="Q35" s="358"/>
      <c r="R35" s="358"/>
      <c r="S35" s="326"/>
      <c r="T35" s="336" t="e">
        <f>P35-#REF!</f>
        <v>#REF!</v>
      </c>
      <c r="U35" s="330">
        <f>IFERROR(P35/#REF!-1,0)</f>
        <v>0</v>
      </c>
      <c r="V35" s="336">
        <f t="shared" si="5"/>
        <v>0</v>
      </c>
      <c r="W35" s="330">
        <f t="shared" si="6"/>
        <v>0</v>
      </c>
      <c r="X35" s="328">
        <f t="shared" si="7"/>
        <v>0</v>
      </c>
      <c r="Y35" s="330">
        <f t="shared" si="8"/>
        <v>0</v>
      </c>
    </row>
    <row r="36" spans="1:27">
      <c r="A36" s="312" t="s">
        <v>315</v>
      </c>
      <c r="B36" s="313">
        <v>1410</v>
      </c>
      <c r="C36" s="332"/>
      <c r="D36" s="332"/>
      <c r="E36" s="332"/>
      <c r="F36" s="332"/>
      <c r="G36" s="333" t="e">
        <f>C36-#REF!</f>
        <v>#REF!</v>
      </c>
      <c r="H36" s="334">
        <f>IFERROR(C36/#REF!-1,0)</f>
        <v>0</v>
      </c>
      <c r="I36" s="333">
        <f>D36-C36</f>
        <v>0</v>
      </c>
      <c r="J36" s="334">
        <f>IFERROR(D36/C36-1,0)</f>
        <v>0</v>
      </c>
      <c r="K36" s="333">
        <f>E36-D36</f>
        <v>0</v>
      </c>
      <c r="L36" s="334">
        <f>IFERROR(E36/D36-1,0)</f>
        <v>0</v>
      </c>
      <c r="N36" s="366" t="s">
        <v>316</v>
      </c>
      <c r="O36" s="318">
        <v>2300</v>
      </c>
      <c r="P36" s="354"/>
      <c r="Q36" s="354"/>
      <c r="R36" s="354"/>
      <c r="S36" s="327"/>
      <c r="T36" s="328" t="e">
        <f>P36-#REF!</f>
        <v>#REF!</v>
      </c>
      <c r="U36" s="329">
        <f>IFERROR(P36/#REF!-1,0)</f>
        <v>0</v>
      </c>
      <c r="V36" s="328">
        <f t="shared" si="5"/>
        <v>0</v>
      </c>
      <c r="W36" s="330">
        <f t="shared" si="6"/>
        <v>0</v>
      </c>
      <c r="X36" s="328">
        <f t="shared" si="7"/>
        <v>0</v>
      </c>
      <c r="Y36" s="330">
        <f t="shared" si="8"/>
        <v>0</v>
      </c>
    </row>
    <row r="37" spans="1:27">
      <c r="A37" s="312" t="s">
        <v>317</v>
      </c>
      <c r="B37" s="313">
        <v>1420</v>
      </c>
      <c r="C37" s="332"/>
      <c r="D37" s="332"/>
      <c r="E37" s="332"/>
      <c r="F37" s="332"/>
      <c r="G37" s="333" t="e">
        <f>C37-#REF!</f>
        <v>#REF!</v>
      </c>
      <c r="H37" s="334">
        <f>IFERROR(C37/#REF!-1,0)</f>
        <v>0</v>
      </c>
      <c r="I37" s="333">
        <f>D37-C37</f>
        <v>0</v>
      </c>
      <c r="J37" s="334">
        <f>IFERROR(D37/C37-1,0)</f>
        <v>0</v>
      </c>
      <c r="K37" s="333">
        <f>E37-D37</f>
        <v>0</v>
      </c>
      <c r="L37" s="334">
        <f>IFERROR(E37/D37-1,0)</f>
        <v>0</v>
      </c>
      <c r="N37" s="331" t="s">
        <v>278</v>
      </c>
      <c r="O37" s="318"/>
      <c r="P37" s="354"/>
      <c r="Q37" s="354"/>
      <c r="R37" s="354"/>
      <c r="S37" s="327"/>
      <c r="T37" s="328" t="e">
        <f>P37-#REF!</f>
        <v>#REF!</v>
      </c>
      <c r="U37" s="329">
        <f>IFERROR(P37/#REF!-1,0)</f>
        <v>0</v>
      </c>
      <c r="V37" s="328">
        <f t="shared" si="5"/>
        <v>0</v>
      </c>
      <c r="W37" s="330">
        <f t="shared" si="6"/>
        <v>0</v>
      </c>
      <c r="X37" s="328">
        <f t="shared" si="7"/>
        <v>0</v>
      </c>
      <c r="Y37" s="330">
        <f t="shared" si="8"/>
        <v>0</v>
      </c>
    </row>
    <row r="38" spans="1:27">
      <c r="A38" s="312" t="s">
        <v>318</v>
      </c>
      <c r="B38" s="313">
        <v>1430</v>
      </c>
      <c r="C38" s="332"/>
      <c r="D38" s="332"/>
      <c r="E38" s="332"/>
      <c r="F38" s="332"/>
      <c r="G38" s="333" t="e">
        <f>C38-#REF!</f>
        <v>#REF!</v>
      </c>
      <c r="H38" s="334">
        <f>IFERROR(C38/#REF!-1,0)</f>
        <v>0</v>
      </c>
      <c r="I38" s="333">
        <f>D38-C38</f>
        <v>0</v>
      </c>
      <c r="J38" s="334">
        <f>IFERROR(D38/C38-1,0)</f>
        <v>0</v>
      </c>
      <c r="K38" s="333">
        <f>E38-D38</f>
        <v>0</v>
      </c>
      <c r="L38" s="334">
        <f>IFERROR(E38/D38-1,0)</f>
        <v>0</v>
      </c>
      <c r="N38" s="331" t="s">
        <v>280</v>
      </c>
      <c r="O38" s="318"/>
      <c r="P38" s="355">
        <f>IFERROR(P37/P36,0)</f>
        <v>0</v>
      </c>
      <c r="Q38" s="355">
        <f>IFERROR(Q37/Q36,0)</f>
        <v>0</v>
      </c>
      <c r="R38" s="355">
        <f>IFERROR(R37/R36,0)</f>
        <v>0</v>
      </c>
      <c r="S38" s="335">
        <f>IFERROR(S37/S36,0)</f>
        <v>0</v>
      </c>
      <c r="T38" s="336" t="e">
        <f>P38-#REF!</f>
        <v>#REF!</v>
      </c>
      <c r="U38" s="330">
        <f>IFERROR(P38/#REF!-1,0)</f>
        <v>0</v>
      </c>
      <c r="V38" s="336"/>
      <c r="W38" s="330"/>
      <c r="X38" s="328"/>
      <c r="Y38" s="330"/>
    </row>
    <row r="39" spans="1:27">
      <c r="A39" s="312" t="s">
        <v>319</v>
      </c>
      <c r="B39" s="313">
        <v>1450</v>
      </c>
      <c r="C39" s="332"/>
      <c r="D39" s="332"/>
      <c r="E39" s="332"/>
      <c r="F39" s="332"/>
      <c r="G39" s="333" t="e">
        <f>C39-#REF!</f>
        <v>#REF!</v>
      </c>
      <c r="H39" s="334">
        <f>IFERROR(C39/#REF!-1,0)</f>
        <v>0</v>
      </c>
      <c r="I39" s="333">
        <f>D39-C39</f>
        <v>0</v>
      </c>
      <c r="J39" s="334">
        <f>IFERROR(D39/C39-1,0)</f>
        <v>0</v>
      </c>
      <c r="K39" s="333">
        <f>E39-D39</f>
        <v>0</v>
      </c>
      <c r="L39" s="334">
        <f>IFERROR(E39/D39-1,0)</f>
        <v>0</v>
      </c>
      <c r="N39" s="337" t="s">
        <v>282</v>
      </c>
      <c r="O39" s="318"/>
      <c r="P39" s="354"/>
      <c r="Q39" s="354"/>
      <c r="R39" s="354"/>
      <c r="S39" s="327"/>
      <c r="T39" s="328" t="e">
        <f>P39-#REF!</f>
        <v>#REF!</v>
      </c>
      <c r="U39" s="329">
        <f>IFERROR(P39/#REF!-1,0)</f>
        <v>0</v>
      </c>
      <c r="V39" s="328">
        <f t="shared" si="5"/>
        <v>0</v>
      </c>
      <c r="W39" s="330">
        <f t="shared" si="6"/>
        <v>0</v>
      </c>
      <c r="X39" s="328">
        <f t="shared" si="7"/>
        <v>0</v>
      </c>
      <c r="Y39" s="330">
        <f t="shared" si="8"/>
        <v>0</v>
      </c>
    </row>
    <row r="40" spans="1:27" s="311" customFormat="1">
      <c r="A40" s="339" t="s">
        <v>320</v>
      </c>
      <c r="B40" s="320">
        <v>1400</v>
      </c>
      <c r="C40" s="320">
        <f>SUM(C36:C39)</f>
        <v>0</v>
      </c>
      <c r="D40" s="320">
        <f>SUM(D36:D39)</f>
        <v>0</v>
      </c>
      <c r="E40" s="320">
        <f>SUM(E36:E39)</f>
        <v>0</v>
      </c>
      <c r="F40" s="320">
        <f>SUM(F36:F39)</f>
        <v>0</v>
      </c>
      <c r="G40" s="340" t="e">
        <f>C40-#REF!</f>
        <v>#REF!</v>
      </c>
      <c r="H40" s="341">
        <f>IFERROR(C40/#REF!-1,0)</f>
        <v>0</v>
      </c>
      <c r="I40" s="340">
        <f>D40-C40</f>
        <v>0</v>
      </c>
      <c r="J40" s="341">
        <f>IFERROR(D40/C40-1,0)</f>
        <v>0</v>
      </c>
      <c r="K40" s="340">
        <f>E40-D40</f>
        <v>0</v>
      </c>
      <c r="L40" s="341">
        <f>IFERROR(E40/D40-1,0)</f>
        <v>0</v>
      </c>
      <c r="M40" s="352"/>
      <c r="N40" s="338" t="s">
        <v>280</v>
      </c>
      <c r="O40" s="318"/>
      <c r="P40" s="355">
        <f>IFERROR(P39/P36,0)</f>
        <v>0</v>
      </c>
      <c r="Q40" s="355">
        <f>IFERROR(Q39/Q36,0)</f>
        <v>0</v>
      </c>
      <c r="R40" s="355">
        <f>IFERROR(R39/R36,0)</f>
        <v>0</v>
      </c>
      <c r="S40" s="335">
        <f>IFERROR(S39/S36,0)</f>
        <v>0</v>
      </c>
      <c r="T40" s="336" t="e">
        <f>P40-#REF!</f>
        <v>#REF!</v>
      </c>
      <c r="U40" s="330">
        <f>IFERROR(P40/#REF!-1,0)</f>
        <v>0</v>
      </c>
      <c r="V40" s="336"/>
      <c r="W40" s="330"/>
      <c r="X40" s="328"/>
      <c r="Y40" s="330"/>
    </row>
    <row r="41" spans="1:27">
      <c r="A41" s="339" t="s">
        <v>321</v>
      </c>
      <c r="B41" s="313"/>
      <c r="C41" s="313"/>
      <c r="D41" s="313"/>
      <c r="E41" s="313"/>
      <c r="F41" s="313"/>
      <c r="G41" s="333"/>
      <c r="H41" s="334"/>
      <c r="I41" s="333"/>
      <c r="J41" s="334"/>
      <c r="K41" s="333"/>
      <c r="L41" s="334"/>
      <c r="N41" s="370" t="s">
        <v>322</v>
      </c>
      <c r="O41" s="318">
        <v>2410</v>
      </c>
      <c r="P41" s="354"/>
      <c r="Q41" s="354"/>
      <c r="R41" s="354"/>
      <c r="S41" s="327"/>
      <c r="T41" s="328" t="e">
        <f>P41-#REF!</f>
        <v>#REF!</v>
      </c>
      <c r="U41" s="329">
        <f>IFERROR(P41/#REF!-1,0)</f>
        <v>0</v>
      </c>
      <c r="V41" s="328">
        <f t="shared" si="5"/>
        <v>0</v>
      </c>
      <c r="W41" s="330">
        <f t="shared" si="6"/>
        <v>0</v>
      </c>
      <c r="X41" s="328">
        <f t="shared" si="7"/>
        <v>0</v>
      </c>
      <c r="Y41" s="330">
        <f t="shared" si="8"/>
        <v>0</v>
      </c>
      <c r="AA41" s="310">
        <f>R41*R7</f>
        <v>0</v>
      </c>
    </row>
    <row r="42" spans="1:27" ht="14.25" customHeight="1">
      <c r="A42" s="312" t="s">
        <v>315</v>
      </c>
      <c r="B42" s="313">
        <v>1510</v>
      </c>
      <c r="C42" s="332"/>
      <c r="D42" s="332"/>
      <c r="E42" s="332"/>
      <c r="F42" s="332"/>
      <c r="G42" s="333" t="e">
        <f>C42-#REF!</f>
        <v>#REF!</v>
      </c>
      <c r="H42" s="334">
        <f>IFERROR(C42/#REF!-1,0)</f>
        <v>0</v>
      </c>
      <c r="I42" s="333">
        <f t="shared" ref="I42:I48" si="21">D42-C42</f>
        <v>0</v>
      </c>
      <c r="J42" s="334">
        <f t="shared" ref="J42:J48" si="22">IFERROR(D42/C42-1,0)</f>
        <v>0</v>
      </c>
      <c r="K42" s="333">
        <f t="shared" ref="K42:K48" si="23">E42-D42</f>
        <v>0</v>
      </c>
      <c r="L42" s="334">
        <f t="shared" ref="L42:L48" si="24">IFERROR(E42/D42-1,0)</f>
        <v>0</v>
      </c>
      <c r="N42" s="346" t="s">
        <v>323</v>
      </c>
      <c r="O42" s="318">
        <v>2421</v>
      </c>
      <c r="P42" s="358"/>
      <c r="Q42" s="358"/>
      <c r="R42" s="358"/>
      <c r="S42" s="326"/>
      <c r="T42" s="336" t="e">
        <f>P42-#REF!</f>
        <v>#REF!</v>
      </c>
      <c r="U42" s="330">
        <f>IFERROR(P42/#REF!-1,0)</f>
        <v>0</v>
      </c>
      <c r="V42" s="336">
        <f t="shared" si="5"/>
        <v>0</v>
      </c>
      <c r="W42" s="330">
        <f t="shared" si="6"/>
        <v>0</v>
      </c>
      <c r="X42" s="328">
        <f t="shared" si="7"/>
        <v>0</v>
      </c>
      <c r="Y42" s="330">
        <f t="shared" si="8"/>
        <v>0</v>
      </c>
    </row>
    <row r="43" spans="1:27">
      <c r="A43" s="312" t="s">
        <v>324</v>
      </c>
      <c r="B43" s="313">
        <v>1520</v>
      </c>
      <c r="C43" s="332"/>
      <c r="D43" s="332"/>
      <c r="E43" s="332"/>
      <c r="F43" s="332"/>
      <c r="G43" s="333" t="e">
        <f>C43-#REF!</f>
        <v>#REF!</v>
      </c>
      <c r="H43" s="334">
        <f>IFERROR(C43/#REF!-1,0)</f>
        <v>0</v>
      </c>
      <c r="I43" s="333">
        <f t="shared" si="21"/>
        <v>0</v>
      </c>
      <c r="J43" s="334">
        <f t="shared" si="22"/>
        <v>0</v>
      </c>
      <c r="K43" s="333">
        <f t="shared" si="23"/>
        <v>0</v>
      </c>
      <c r="L43" s="334">
        <f t="shared" si="24"/>
        <v>0</v>
      </c>
      <c r="N43" s="346" t="s">
        <v>325</v>
      </c>
      <c r="O43" s="318">
        <v>2430</v>
      </c>
      <c r="P43" s="358"/>
      <c r="Q43" s="358"/>
      <c r="R43" s="358"/>
      <c r="S43" s="326"/>
      <c r="T43" s="336" t="e">
        <f>P43-#REF!</f>
        <v>#REF!</v>
      </c>
      <c r="U43" s="330">
        <f>IFERROR(P43/#REF!-1,0)</f>
        <v>0</v>
      </c>
      <c r="V43" s="336">
        <f t="shared" si="5"/>
        <v>0</v>
      </c>
      <c r="W43" s="330">
        <f t="shared" si="6"/>
        <v>0</v>
      </c>
      <c r="X43" s="328">
        <f t="shared" si="7"/>
        <v>0</v>
      </c>
      <c r="Y43" s="330">
        <f t="shared" si="8"/>
        <v>0</v>
      </c>
    </row>
    <row r="44" spans="1:27">
      <c r="A44" s="312" t="s">
        <v>326</v>
      </c>
      <c r="B44" s="313">
        <v>1530</v>
      </c>
      <c r="C44" s="332"/>
      <c r="D44" s="332"/>
      <c r="E44" s="332"/>
      <c r="F44" s="332"/>
      <c r="G44" s="333" t="e">
        <f>C44-#REF!</f>
        <v>#REF!</v>
      </c>
      <c r="H44" s="334">
        <f>IFERROR(C44/#REF!-1,0)</f>
        <v>0</v>
      </c>
      <c r="I44" s="333">
        <f t="shared" si="21"/>
        <v>0</v>
      </c>
      <c r="J44" s="334">
        <f t="shared" si="22"/>
        <v>0</v>
      </c>
      <c r="K44" s="333">
        <f t="shared" si="23"/>
        <v>0</v>
      </c>
      <c r="L44" s="334">
        <f t="shared" si="24"/>
        <v>0</v>
      </c>
      <c r="N44" s="346" t="s">
        <v>327</v>
      </c>
      <c r="O44" s="318">
        <v>2450</v>
      </c>
      <c r="P44" s="358"/>
      <c r="Q44" s="358"/>
      <c r="R44" s="358"/>
      <c r="S44" s="326"/>
      <c r="T44" s="336" t="e">
        <f>P44-#REF!</f>
        <v>#REF!</v>
      </c>
      <c r="U44" s="330">
        <f>IFERROR(P44/#REF!-1,0)</f>
        <v>0</v>
      </c>
      <c r="V44" s="336">
        <f t="shared" si="5"/>
        <v>0</v>
      </c>
      <c r="W44" s="330">
        <f t="shared" si="6"/>
        <v>0</v>
      </c>
      <c r="X44" s="328">
        <f t="shared" si="7"/>
        <v>0</v>
      </c>
      <c r="Y44" s="330">
        <f t="shared" si="8"/>
        <v>0</v>
      </c>
    </row>
    <row r="45" spans="1:27">
      <c r="A45" s="312" t="s">
        <v>318</v>
      </c>
      <c r="B45" s="313">
        <v>1540</v>
      </c>
      <c r="C45" s="332"/>
      <c r="D45" s="332"/>
      <c r="E45" s="332"/>
      <c r="F45" s="332"/>
      <c r="G45" s="333" t="e">
        <f>C45-#REF!</f>
        <v>#REF!</v>
      </c>
      <c r="H45" s="334">
        <f>IFERROR(C45/#REF!-1,0)</f>
        <v>0</v>
      </c>
      <c r="I45" s="333">
        <f t="shared" si="21"/>
        <v>0</v>
      </c>
      <c r="J45" s="334">
        <f t="shared" si="22"/>
        <v>0</v>
      </c>
      <c r="K45" s="333">
        <f t="shared" si="23"/>
        <v>0</v>
      </c>
      <c r="L45" s="334">
        <f t="shared" si="24"/>
        <v>0</v>
      </c>
      <c r="N45" s="346" t="s">
        <v>328</v>
      </c>
      <c r="O45" s="318">
        <v>2460</v>
      </c>
      <c r="P45" s="358"/>
      <c r="Q45" s="358"/>
      <c r="R45" s="358"/>
      <c r="S45" s="326"/>
      <c r="T45" s="336" t="e">
        <f>P45-#REF!</f>
        <v>#REF!</v>
      </c>
      <c r="U45" s="330">
        <f>IFERROR(P45/#REF!-1,0)</f>
        <v>0</v>
      </c>
      <c r="V45" s="336">
        <f t="shared" si="5"/>
        <v>0</v>
      </c>
      <c r="W45" s="330">
        <f t="shared" si="6"/>
        <v>0</v>
      </c>
      <c r="X45" s="328">
        <f t="shared" si="7"/>
        <v>0</v>
      </c>
      <c r="Y45" s="330">
        <f t="shared" si="8"/>
        <v>0</v>
      </c>
    </row>
    <row r="46" spans="1:27">
      <c r="A46" s="312" t="s">
        <v>329</v>
      </c>
      <c r="B46" s="313">
        <v>1550</v>
      </c>
      <c r="C46" s="332"/>
      <c r="D46" s="332"/>
      <c r="E46" s="332"/>
      <c r="F46" s="332"/>
      <c r="G46" s="333" t="e">
        <f>C46-#REF!</f>
        <v>#REF!</v>
      </c>
      <c r="H46" s="334">
        <f>IFERROR(C46/#REF!-1,0)</f>
        <v>0</v>
      </c>
      <c r="I46" s="333">
        <f t="shared" si="21"/>
        <v>0</v>
      </c>
      <c r="J46" s="334">
        <f t="shared" si="22"/>
        <v>0</v>
      </c>
      <c r="K46" s="333">
        <f t="shared" si="23"/>
        <v>0</v>
      </c>
      <c r="L46" s="334">
        <f t="shared" si="24"/>
        <v>0</v>
      </c>
      <c r="N46" s="366" t="s">
        <v>330</v>
      </c>
      <c r="O46" s="318">
        <v>2400</v>
      </c>
      <c r="P46" s="354">
        <f>P36+P41+P43+P44+P45</f>
        <v>0</v>
      </c>
      <c r="Q46" s="354">
        <f t="shared" ref="Q46:R46" si="25">Q36+Q41+Q43+Q44+Q45</f>
        <v>0</v>
      </c>
      <c r="R46" s="354">
        <f t="shared" si="25"/>
        <v>0</v>
      </c>
      <c r="S46" s="327"/>
      <c r="T46" s="328" t="e">
        <f>P46-#REF!</f>
        <v>#REF!</v>
      </c>
      <c r="U46" s="329">
        <f>IFERROR(P46/#REF!-1,0)</f>
        <v>0</v>
      </c>
      <c r="V46" s="328">
        <f>Q46-P46</f>
        <v>0</v>
      </c>
      <c r="W46" s="330">
        <f t="shared" si="6"/>
        <v>0</v>
      </c>
      <c r="X46" s="328">
        <f t="shared" si="7"/>
        <v>0</v>
      </c>
      <c r="Y46" s="330">
        <f t="shared" si="8"/>
        <v>0</v>
      </c>
    </row>
    <row r="47" spans="1:27" s="311" customFormat="1">
      <c r="A47" s="339" t="s">
        <v>331</v>
      </c>
      <c r="B47" s="320">
        <v>1500</v>
      </c>
      <c r="C47" s="320">
        <f>SUM(C42:C46)</f>
        <v>0</v>
      </c>
      <c r="D47" s="320">
        <f>SUM(D42:D46)</f>
        <v>0</v>
      </c>
      <c r="E47" s="320">
        <f>SUM(E42:E46)</f>
        <v>0</v>
      </c>
      <c r="F47" s="320">
        <f>SUM(F42:F46)</f>
        <v>0</v>
      </c>
      <c r="G47" s="340" t="e">
        <f>C47-#REF!</f>
        <v>#REF!</v>
      </c>
      <c r="H47" s="341">
        <f>IFERROR(C47/#REF!-1,0)</f>
        <v>0</v>
      </c>
      <c r="I47" s="340">
        <f t="shared" si="21"/>
        <v>0</v>
      </c>
      <c r="J47" s="341">
        <f t="shared" si="22"/>
        <v>0</v>
      </c>
      <c r="K47" s="340">
        <f t="shared" si="23"/>
        <v>0</v>
      </c>
      <c r="L47" s="341">
        <f t="shared" si="24"/>
        <v>0</v>
      </c>
      <c r="M47" s="352"/>
      <c r="N47" s="331" t="s">
        <v>278</v>
      </c>
      <c r="O47" s="318"/>
      <c r="P47" s="354"/>
      <c r="Q47" s="354"/>
      <c r="R47" s="354"/>
      <c r="S47" s="327"/>
      <c r="T47" s="328" t="e">
        <f>P47-#REF!</f>
        <v>#REF!</v>
      </c>
      <c r="U47" s="329">
        <f>IFERROR(P47/#REF!-1,0)</f>
        <v>0</v>
      </c>
      <c r="V47" s="328">
        <f t="shared" si="5"/>
        <v>0</v>
      </c>
      <c r="W47" s="330">
        <f t="shared" si="6"/>
        <v>0</v>
      </c>
      <c r="X47" s="328">
        <f t="shared" si="7"/>
        <v>0</v>
      </c>
      <c r="Y47" s="330">
        <f t="shared" si="8"/>
        <v>0</v>
      </c>
    </row>
    <row r="48" spans="1:27" s="311" customFormat="1">
      <c r="A48" s="339" t="s">
        <v>300</v>
      </c>
      <c r="B48" s="320">
        <v>1700</v>
      </c>
      <c r="C48" s="320">
        <f>C34+C40+C47</f>
        <v>0</v>
      </c>
      <c r="D48" s="320">
        <f>D34+D40+D47</f>
        <v>0</v>
      </c>
      <c r="E48" s="320">
        <f>E34+E40+E47</f>
        <v>0</v>
      </c>
      <c r="F48" s="320">
        <f>F34+F40+F47</f>
        <v>0</v>
      </c>
      <c r="G48" s="320" t="e">
        <f>C48-#REF!</f>
        <v>#REF!</v>
      </c>
      <c r="H48" s="321">
        <f>IFERROR(C48/#REF!-1,0)</f>
        <v>0</v>
      </c>
      <c r="I48" s="320">
        <f t="shared" si="21"/>
        <v>0</v>
      </c>
      <c r="J48" s="321">
        <f t="shared" si="22"/>
        <v>0</v>
      </c>
      <c r="K48" s="320">
        <f t="shared" si="23"/>
        <v>0</v>
      </c>
      <c r="L48" s="321">
        <f t="shared" si="24"/>
        <v>0</v>
      </c>
      <c r="M48" s="352"/>
      <c r="N48" s="331" t="s">
        <v>280</v>
      </c>
      <c r="O48" s="318"/>
      <c r="P48" s="355">
        <f>IFERROR(P47/P46,0)</f>
        <v>0</v>
      </c>
      <c r="Q48" s="355">
        <f>IFERROR(Q47/Q46,0)</f>
        <v>0</v>
      </c>
      <c r="R48" s="355">
        <f>IFERROR(R47/R46,0)</f>
        <v>0</v>
      </c>
      <c r="S48" s="335">
        <f>IFERROR(S47/S46,0)</f>
        <v>0</v>
      </c>
      <c r="T48" s="336" t="e">
        <f>P48-#REF!</f>
        <v>#REF!</v>
      </c>
      <c r="U48" s="330">
        <f>IFERROR(P48/#REF!-1,0)</f>
        <v>0</v>
      </c>
      <c r="V48" s="336"/>
      <c r="W48" s="330"/>
      <c r="X48" s="328"/>
      <c r="Y48" s="330"/>
    </row>
    <row r="49" spans="3:25">
      <c r="C49" s="353">
        <f>C48-C25</f>
        <v>0</v>
      </c>
      <c r="D49" s="353">
        <f>D48-D25</f>
        <v>0</v>
      </c>
      <c r="E49" s="353">
        <f>E48-E25</f>
        <v>0</v>
      </c>
      <c r="F49" s="353">
        <f>F48-F25</f>
        <v>0</v>
      </c>
      <c r="N49" s="337" t="s">
        <v>282</v>
      </c>
      <c r="O49" s="318"/>
      <c r="P49" s="354"/>
      <c r="Q49" s="354"/>
      <c r="R49" s="354"/>
      <c r="S49" s="327"/>
      <c r="T49" s="328" t="e">
        <f>P49-#REF!</f>
        <v>#REF!</v>
      </c>
      <c r="U49" s="329">
        <f>IFERROR(P49/#REF!-1,0)</f>
        <v>0</v>
      </c>
      <c r="V49" s="328">
        <f t="shared" si="5"/>
        <v>0</v>
      </c>
      <c r="W49" s="330">
        <f t="shared" si="6"/>
        <v>0</v>
      </c>
      <c r="X49" s="328">
        <f t="shared" si="7"/>
        <v>0</v>
      </c>
      <c r="Y49" s="330">
        <f t="shared" si="8"/>
        <v>0</v>
      </c>
    </row>
    <row r="50" spans="3:25">
      <c r="N50" s="338" t="s">
        <v>280</v>
      </c>
      <c r="O50" s="318"/>
      <c r="P50" s="355">
        <f>IFERROR(P49/P46,0)</f>
        <v>0</v>
      </c>
      <c r="Q50" s="355">
        <f>IFERROR(Q49/Q46,0)</f>
        <v>0</v>
      </c>
      <c r="R50" s="355">
        <f>IFERROR(R49/R46,0)</f>
        <v>0</v>
      </c>
      <c r="S50" s="335">
        <f>IFERROR(S49/S46,0)</f>
        <v>0</v>
      </c>
      <c r="T50" s="336" t="e">
        <f>P50-#REF!</f>
        <v>#REF!</v>
      </c>
      <c r="U50" s="330">
        <f>IFERROR(P50/#REF!-1,0)</f>
        <v>0</v>
      </c>
      <c r="V50" s="336"/>
      <c r="W50" s="330"/>
      <c r="X50" s="347"/>
      <c r="Y50" s="330"/>
    </row>
    <row r="51" spans="3:25" hidden="1">
      <c r="C51" s="545" t="s">
        <v>332</v>
      </c>
      <c r="D51" s="545"/>
      <c r="E51" s="545"/>
      <c r="P51" s="350">
        <f>P41*P7</f>
        <v>0</v>
      </c>
      <c r="Q51" s="350">
        <f>Q41*Q7</f>
        <v>0</v>
      </c>
      <c r="R51" s="350">
        <f>R41*R7</f>
        <v>0</v>
      </c>
    </row>
    <row r="52" spans="3:25" hidden="1">
      <c r="P52" s="360"/>
      <c r="Q52" s="545" t="s">
        <v>333</v>
      </c>
      <c r="R52" s="545"/>
    </row>
    <row r="53" spans="3:25" hidden="1">
      <c r="P53" s="361">
        <f>P11+P22+P51</f>
        <v>0</v>
      </c>
      <c r="Q53" s="361">
        <f>Q11+Q22+Q51</f>
        <v>0</v>
      </c>
      <c r="R53" s="361">
        <f>R11+R22+R51</f>
        <v>0</v>
      </c>
    </row>
    <row r="54" spans="3:25" hidden="1">
      <c r="P54" s="350" t="e">
        <f>P53/P6</f>
        <v>#DIV/0!</v>
      </c>
      <c r="Q54" s="350" t="e">
        <f>Q53/Q6</f>
        <v>#DIV/0!</v>
      </c>
      <c r="R54" s="350" t="e">
        <f>R53/R6</f>
        <v>#DIV/0!</v>
      </c>
    </row>
    <row r="55" spans="3:25" hidden="1"/>
    <row r="56" spans="3:25" hidden="1">
      <c r="P56" s="351" t="e">
        <f>P55/P53+1</f>
        <v>#DIV/0!</v>
      </c>
      <c r="Q56" s="351" t="e">
        <f>Q55/Q53+1</f>
        <v>#DIV/0!</v>
      </c>
      <c r="R56" s="351" t="e">
        <f>R55/R53+1</f>
        <v>#DIV/0!</v>
      </c>
    </row>
    <row r="57" spans="3:25" hidden="1">
      <c r="P57" s="361">
        <f>P55+P53</f>
        <v>0</v>
      </c>
      <c r="Q57" s="361">
        <f>Q55+Q53</f>
        <v>0</v>
      </c>
      <c r="R57" s="361">
        <f>R55+R53</f>
        <v>0</v>
      </c>
    </row>
    <row r="58" spans="3:25" hidden="1"/>
    <row r="59" spans="3:25" hidden="1">
      <c r="P59" s="350">
        <f>P55+Q55+R55</f>
        <v>0</v>
      </c>
    </row>
    <row r="60" spans="3:25" hidden="1">
      <c r="P60" s="361">
        <f>-(P53+Q53+R53)</f>
        <v>0</v>
      </c>
    </row>
    <row r="61" spans="3:25" hidden="1">
      <c r="P61" s="362" t="e">
        <f>P60/P59-1</f>
        <v>#DIV/0!</v>
      </c>
    </row>
    <row r="62" spans="3:25" hidden="1">
      <c r="P62" s="361">
        <f>P59-P60</f>
        <v>0</v>
      </c>
    </row>
    <row r="70" spans="1:18" ht="15" hidden="1" customHeight="1">
      <c r="A70" s="542" t="s">
        <v>341</v>
      </c>
      <c r="B70" s="542"/>
      <c r="C70" s="542">
        <f>C4</f>
        <v>2017</v>
      </c>
      <c r="D70" s="541">
        <f>D4</f>
        <v>2018</v>
      </c>
      <c r="E70" s="543">
        <f>E4</f>
        <v>2019</v>
      </c>
      <c r="F70" s="543"/>
      <c r="G70" s="543"/>
      <c r="H70" s="543"/>
      <c r="I70" s="544" t="s">
        <v>342</v>
      </c>
      <c r="J70" s="544"/>
      <c r="K70" s="544"/>
      <c r="L70" s="374"/>
      <c r="N70" s="546" t="s">
        <v>355</v>
      </c>
    </row>
    <row r="71" spans="1:18" hidden="1">
      <c r="A71" s="542"/>
      <c r="B71" s="542"/>
      <c r="C71" s="542"/>
      <c r="D71" s="541"/>
      <c r="E71" s="543"/>
      <c r="F71" s="543"/>
      <c r="G71" s="543"/>
      <c r="H71" s="543"/>
      <c r="I71" s="379">
        <v>2017</v>
      </c>
      <c r="J71" s="379">
        <v>2018</v>
      </c>
      <c r="K71" s="379">
        <v>2019</v>
      </c>
      <c r="L71" s="375"/>
      <c r="N71" s="546"/>
    </row>
    <row r="72" spans="1:18" ht="62.25" hidden="1" customHeight="1">
      <c r="A72" s="372" t="s">
        <v>343</v>
      </c>
      <c r="B72" s="372"/>
      <c r="C72" s="373" t="e">
        <f t="shared" ref="C72:E72" si="26">C24/(C42+C43+C45+C46)</f>
        <v>#DIV/0!</v>
      </c>
      <c r="D72" s="373" t="e">
        <f t="shared" si="26"/>
        <v>#DIV/0!</v>
      </c>
      <c r="E72" s="373" t="e">
        <f t="shared" si="26"/>
        <v>#DIV/0!</v>
      </c>
      <c r="F72" s="371"/>
      <c r="G72" s="371"/>
      <c r="H72" s="371"/>
      <c r="I72" s="380" t="e">
        <f>IF(C72&lt;1,"Высокий финансовый риск, предприятие не в состоянии стабильно оплачивать текущие счета.",IF(C72&gt;3,"Нерациональная структура капитала.","Нормальное значение в пределах от 1,5 до 2,5."))</f>
        <v>#DIV/0!</v>
      </c>
      <c r="J72" s="380" t="e">
        <f t="shared" ref="J72:K72" si="27">IF(D72&lt;1,"Высокий финансовый риск, предприятие не в состоянии стабильно оплачивать текущие счета.",IF(D72&gt;3,"Нерациональная структура капитала.","Нормальное значение в пределах от 1,5 до 2,5."))</f>
        <v>#DIV/0!</v>
      </c>
      <c r="K72" s="380" t="e">
        <f t="shared" si="27"/>
        <v>#DIV/0!</v>
      </c>
      <c r="L72" s="376"/>
      <c r="N72" s="539" t="s">
        <v>356</v>
      </c>
      <c r="O72" s="539"/>
      <c r="P72" s="539"/>
      <c r="Q72" s="539"/>
      <c r="R72" s="539"/>
    </row>
    <row r="73" spans="1:18" ht="54.75" hidden="1" customHeight="1">
      <c r="A73" s="372" t="s">
        <v>344</v>
      </c>
      <c r="B73" s="372"/>
      <c r="C73" s="373" t="e">
        <f t="shared" ref="C73:E73" si="28">(C21+C22)/(C47-C44-C45)</f>
        <v>#DIV/0!</v>
      </c>
      <c r="D73" s="373" t="e">
        <f t="shared" si="28"/>
        <v>#DIV/0!</v>
      </c>
      <c r="E73" s="373" t="e">
        <f t="shared" si="28"/>
        <v>#DIV/0!</v>
      </c>
      <c r="F73" s="371"/>
      <c r="G73" s="371"/>
      <c r="H73" s="371"/>
      <c r="I73" s="380" t="e">
        <f>IF(C73&lt;0.2,"Предприятие не в состоянии оплатить немедленно обязательства за счет денежных средств всех видов, а также средств от реализации ценных бумаг.",IF(C73&gt;0.5,"Слишком высокая доля неработающих активов в виде наличных денег и средств на счетах.","Такая доля краткосрочных долговых обязательств может быть покрыта за счет денежных средств и их эквивалентов в виде рыночных ценных бумаг и депозитов."))</f>
        <v>#DIV/0!</v>
      </c>
      <c r="J73" s="380" t="e">
        <f t="shared" ref="J73:K73" si="29">IF(D73&lt;0.2,"Предприятие не в состоянии оплатить немедленно обязательства за счет денежных средств всех видов, а также средств от реализации ценных бумаг.",IF(D73&gt;0.5,"Слишком высокая доля неработающих активов в виде наличных денег и средств на счетах.","Такая доля краткосрочных долговых обязательств может быть покрыта за счет денежных средств и их эквивалентов в виде рыночных ценных бумаг и депозитов."))</f>
        <v>#DIV/0!</v>
      </c>
      <c r="K73" s="380" t="e">
        <f t="shared" si="29"/>
        <v>#DIV/0!</v>
      </c>
      <c r="L73" s="376"/>
      <c r="N73" s="539" t="s">
        <v>357</v>
      </c>
      <c r="O73" s="539"/>
      <c r="P73" s="539"/>
      <c r="Q73" s="539"/>
      <c r="R73" s="539"/>
    </row>
    <row r="74" spans="1:18" ht="67.5" hidden="1" customHeight="1">
      <c r="A74" s="372" t="s">
        <v>345</v>
      </c>
      <c r="B74" s="372"/>
      <c r="C74" s="373" t="e">
        <f t="shared" ref="C74:E74" si="30">(C21+C22+C23)/(C47-C44-C45)</f>
        <v>#DIV/0!</v>
      </c>
      <c r="D74" s="373" t="e">
        <f t="shared" si="30"/>
        <v>#DIV/0!</v>
      </c>
      <c r="E74" s="373" t="e">
        <f t="shared" si="30"/>
        <v>#DIV/0!</v>
      </c>
      <c r="F74" s="371"/>
      <c r="G74" s="371"/>
      <c r="H74" s="371"/>
      <c r="I74" s="380" t="e">
        <f>IF(C74&lt;0.7,"Риск потери потенциальных инвесторов.",IF(C74&gt;1,"Платежеспособность предприятия улучшается","Нормативное значение"))</f>
        <v>#DIV/0!</v>
      </c>
      <c r="J74" s="380" t="e">
        <f t="shared" ref="J74:K74" si="31">IF(D74&lt;0.7,"Риск потери потенциальных инвесторов.",IF(D74&gt;1,"Платежеспособность предприятия улучшается","Нормативное значение"))</f>
        <v>#DIV/0!</v>
      </c>
      <c r="K74" s="380" t="e">
        <f t="shared" si="31"/>
        <v>#DIV/0!</v>
      </c>
      <c r="L74" s="376"/>
      <c r="N74" s="539" t="s">
        <v>358</v>
      </c>
      <c r="O74" s="539"/>
      <c r="P74" s="539"/>
      <c r="Q74" s="539"/>
      <c r="R74" s="539"/>
    </row>
    <row r="75" spans="1:18" ht="87.75" hidden="1" customHeight="1">
      <c r="A75" s="372" t="s">
        <v>346</v>
      </c>
      <c r="B75" s="372"/>
      <c r="C75" s="373" t="e">
        <f t="shared" ref="C75:E75" si="32">C34/C48</f>
        <v>#DIV/0!</v>
      </c>
      <c r="D75" s="373" t="e">
        <f t="shared" si="32"/>
        <v>#DIV/0!</v>
      </c>
      <c r="E75" s="373" t="e">
        <f t="shared" si="32"/>
        <v>#DIV/0!</v>
      </c>
      <c r="F75" s="371"/>
      <c r="G75" s="371"/>
      <c r="H75" s="371"/>
      <c r="I75" s="380" t="e">
        <f>IF(C75&lt;0.5,"Финансовая устойчивость организации падает.","Финансовая устойчивость организации растет.")</f>
        <v>#DIV/0!</v>
      </c>
      <c r="J75" s="380" t="e">
        <f t="shared" ref="J75:K75" si="33">IF(D75&lt;0.5,"Финансовая устойчивость организации падает.","Финансовая устойчивость организации растет.")</f>
        <v>#DIV/0!</v>
      </c>
      <c r="K75" s="380" t="e">
        <f t="shared" si="33"/>
        <v>#DIV/0!</v>
      </c>
      <c r="L75" s="376"/>
      <c r="N75" s="539" t="s">
        <v>359</v>
      </c>
      <c r="O75" s="539"/>
      <c r="P75" s="539"/>
      <c r="Q75" s="539"/>
      <c r="R75" s="539"/>
    </row>
    <row r="76" spans="1:18" ht="91.5" hidden="1" customHeight="1">
      <c r="A76" s="372" t="s">
        <v>347</v>
      </c>
      <c r="B76" s="372"/>
      <c r="C76" s="373" t="e">
        <f t="shared" ref="C76:E76" si="34">(C40+C47)/C34</f>
        <v>#DIV/0!</v>
      </c>
      <c r="D76" s="373" t="e">
        <f t="shared" si="34"/>
        <v>#DIV/0!</v>
      </c>
      <c r="E76" s="373" t="e">
        <f t="shared" si="34"/>
        <v>#DIV/0!</v>
      </c>
      <c r="F76" s="371"/>
      <c r="G76" s="371"/>
      <c r="H76" s="371"/>
      <c r="I76" s="380" t="e">
        <f>IF(C76&lt;=1,"Инвестиционная привлекательность организации растет.","Инвестиционная привлекательность организации падает.")</f>
        <v>#DIV/0!</v>
      </c>
      <c r="J76" s="380" t="e">
        <f t="shared" ref="J76:K76" si="35">IF(D76&lt;=1,"Инвестиционная привлекательность организации растет.","Инвестиционная привлекательность организации падает.")</f>
        <v>#DIV/0!</v>
      </c>
      <c r="K76" s="380" t="e">
        <f t="shared" si="35"/>
        <v>#DIV/0!</v>
      </c>
      <c r="L76" s="376"/>
      <c r="N76" s="539" t="s">
        <v>360</v>
      </c>
      <c r="O76" s="539"/>
      <c r="P76" s="539"/>
      <c r="Q76" s="539"/>
      <c r="R76" s="539"/>
    </row>
    <row r="77" spans="1:18" ht="60" hidden="1" customHeight="1">
      <c r="A77" s="372" t="s">
        <v>348</v>
      </c>
      <c r="B77" s="372"/>
      <c r="C77" s="373" t="e">
        <f t="shared" ref="C77:E77" si="36">(C34-C16)/C24</f>
        <v>#DIV/0!</v>
      </c>
      <c r="D77" s="373" t="e">
        <f t="shared" si="36"/>
        <v>#DIV/0!</v>
      </c>
      <c r="E77" s="373" t="e">
        <f t="shared" si="36"/>
        <v>#DIV/0!</v>
      </c>
      <c r="F77" s="371"/>
      <c r="G77" s="371"/>
      <c r="H77" s="371"/>
      <c r="I77" s="380" t="e">
        <f>IF(C77&lt;0.1,"Растет риск финансовой потери.","Растет финансовая устойчивость.")</f>
        <v>#DIV/0!</v>
      </c>
      <c r="J77" s="380" t="e">
        <f t="shared" ref="J77:K77" si="37">IF(D77&lt;0.1,"Растет риск финансовой потери.","Растет финансовая устойчивость.")</f>
        <v>#DIV/0!</v>
      </c>
      <c r="K77" s="380" t="e">
        <f t="shared" si="37"/>
        <v>#DIV/0!</v>
      </c>
      <c r="L77" s="376"/>
      <c r="N77" s="539" t="s">
        <v>361</v>
      </c>
      <c r="O77" s="539"/>
      <c r="P77" s="539"/>
      <c r="Q77" s="539"/>
      <c r="R77" s="539"/>
    </row>
    <row r="78" spans="1:18" ht="42.75" hidden="1" customHeight="1">
      <c r="A78" s="372" t="s">
        <v>349</v>
      </c>
      <c r="B78" s="372"/>
      <c r="C78" s="381" t="e">
        <f t="shared" ref="C78:E78" si="38">P46/C25</f>
        <v>#DIV/0!</v>
      </c>
      <c r="D78" s="381" t="e">
        <f t="shared" si="38"/>
        <v>#DIV/0!</v>
      </c>
      <c r="E78" s="381" t="e">
        <f t="shared" si="38"/>
        <v>#DIV/0!</v>
      </c>
      <c r="F78" s="371"/>
      <c r="G78" s="371"/>
      <c r="H78" s="371"/>
      <c r="I78" s="380" t="e">
        <f>IF(C78&lt;=0,"Снижение оборачиваемости активов.","Увеличение суммы чистой прибыли.")</f>
        <v>#DIV/0!</v>
      </c>
      <c r="J78" s="380" t="e">
        <f t="shared" ref="J78:K78" si="39">IF(D78&lt;=0,"Снижение оборачиваемости активов.","Увеличение суммы чистой прибыли.")</f>
        <v>#DIV/0!</v>
      </c>
      <c r="K78" s="380" t="e">
        <f t="shared" si="39"/>
        <v>#DIV/0!</v>
      </c>
      <c r="L78" s="376"/>
      <c r="N78" s="539" t="s">
        <v>363</v>
      </c>
      <c r="O78" s="539"/>
      <c r="P78" s="539"/>
      <c r="Q78" s="539"/>
      <c r="R78" s="539"/>
    </row>
    <row r="79" spans="1:18" ht="40.5" hidden="1" customHeight="1">
      <c r="A79" s="372" t="s">
        <v>350</v>
      </c>
      <c r="B79" s="372"/>
      <c r="C79" s="373" t="e">
        <f>P46/(C34+C44)</f>
        <v>#DIV/0!</v>
      </c>
      <c r="D79" s="373" t="e">
        <f>Q46/(D34+D44)</f>
        <v>#DIV/0!</v>
      </c>
      <c r="E79" s="373" t="e">
        <f>R46/(E34+E44)</f>
        <v>#DIV/0!</v>
      </c>
      <c r="F79" s="371"/>
      <c r="G79" s="371"/>
      <c r="H79" s="371"/>
      <c r="I79" s="380" t="e">
        <f>IF(C79&lt;=0,"Снижение оборачиваемости активов.","Увеличение прибыли.")</f>
        <v>#DIV/0!</v>
      </c>
      <c r="J79" s="380" t="e">
        <f t="shared" ref="J79:K79" si="40">IF(D79&lt;=0,"Снижение оборачиваемости активов.","Увеличение прибыли.")</f>
        <v>#DIV/0!</v>
      </c>
      <c r="K79" s="380" t="e">
        <f t="shared" si="40"/>
        <v>#DIV/0!</v>
      </c>
      <c r="L79" s="376"/>
      <c r="N79" s="540" t="s">
        <v>362</v>
      </c>
      <c r="O79" s="540"/>
      <c r="P79" s="540"/>
      <c r="Q79" s="540"/>
      <c r="R79" s="540"/>
    </row>
    <row r="80" spans="1:18" ht="30" hidden="1" customHeight="1">
      <c r="A80" s="372" t="s">
        <v>351</v>
      </c>
      <c r="B80" s="372"/>
      <c r="C80" s="373" t="e">
        <f t="shared" ref="C80:E80" si="41">P26/P5</f>
        <v>#DIV/0!</v>
      </c>
      <c r="D80" s="373" t="e">
        <f t="shared" si="41"/>
        <v>#DIV/0!</v>
      </c>
      <c r="E80" s="373" t="e">
        <f t="shared" si="41"/>
        <v>#DIV/0!</v>
      </c>
      <c r="F80" s="371"/>
      <c r="G80" s="371"/>
      <c r="H80" s="371"/>
      <c r="I80" s="380" t="e">
        <f>IF(C80&lt;0,"&lt;0","&gt;0")</f>
        <v>#DIV/0!</v>
      </c>
      <c r="J80" s="380" t="e">
        <f t="shared" ref="J80:K80" si="42">IF(D80&lt;0,"&lt;0","&gt;0")</f>
        <v>#DIV/0!</v>
      </c>
      <c r="K80" s="380" t="e">
        <f t="shared" si="42"/>
        <v>#DIV/0!</v>
      </c>
      <c r="L80" s="376"/>
      <c r="N80" s="539" t="s">
        <v>364</v>
      </c>
      <c r="O80" s="539"/>
      <c r="P80" s="539"/>
      <c r="Q80" s="539"/>
      <c r="R80" s="539"/>
    </row>
    <row r="81" spans="1:18" ht="32.25" hidden="1" customHeight="1">
      <c r="A81" s="372" t="s">
        <v>352</v>
      </c>
      <c r="B81" s="372"/>
      <c r="C81" s="373" t="e">
        <f>P5/C20</f>
        <v>#DIV/0!</v>
      </c>
      <c r="D81" s="373" t="e">
        <f t="shared" ref="D81:E81" si="43">Q5/D20</f>
        <v>#DIV/0!</v>
      </c>
      <c r="E81" s="373" t="e">
        <f t="shared" si="43"/>
        <v>#DIV/0!</v>
      </c>
      <c r="F81" s="371"/>
      <c r="G81" s="371"/>
      <c r="H81" s="371"/>
      <c r="I81" s="541" t="e">
        <f>IF(E81&lt;D81,"снижается","растёт")</f>
        <v>#DIV/0!</v>
      </c>
      <c r="J81" s="541"/>
      <c r="K81" s="541"/>
      <c r="L81" s="377"/>
      <c r="N81" s="539" t="s">
        <v>365</v>
      </c>
      <c r="O81" s="539"/>
      <c r="P81" s="539"/>
      <c r="Q81" s="539"/>
      <c r="R81" s="539"/>
    </row>
    <row r="82" spans="1:18" ht="44.25" hidden="1" customHeight="1">
      <c r="A82" s="372" t="s">
        <v>353</v>
      </c>
      <c r="B82" s="372"/>
      <c r="C82" s="373" t="e">
        <f>P5/C43</f>
        <v>#DIV/0!</v>
      </c>
      <c r="D82" s="373" t="e">
        <f t="shared" ref="D82:E82" si="44">Q5/D43</f>
        <v>#DIV/0!</v>
      </c>
      <c r="E82" s="373" t="e">
        <f t="shared" si="44"/>
        <v>#DIV/0!</v>
      </c>
      <c r="F82" s="371"/>
      <c r="G82" s="371"/>
      <c r="H82" s="371"/>
      <c r="I82" s="541" t="e">
        <f t="shared" ref="I82:I83" si="45">IF(E82&lt;D82,"снижается","растёт")</f>
        <v>#DIV/0!</v>
      </c>
      <c r="J82" s="541"/>
      <c r="K82" s="541"/>
      <c r="L82" s="377"/>
      <c r="N82" s="539" t="s">
        <v>366</v>
      </c>
      <c r="O82" s="539"/>
      <c r="P82" s="539"/>
      <c r="Q82" s="539"/>
      <c r="R82" s="539"/>
    </row>
    <row r="83" spans="1:18" ht="31.5" hidden="1" customHeight="1">
      <c r="A83" s="372" t="s">
        <v>354</v>
      </c>
      <c r="B83" s="372"/>
      <c r="C83" s="373" t="e">
        <f>P5/(C18+C19)</f>
        <v>#DIV/0!</v>
      </c>
      <c r="D83" s="373" t="e">
        <f t="shared" ref="D83:E83" si="46">Q5/(D18+D19)</f>
        <v>#DIV/0!</v>
      </c>
      <c r="E83" s="373" t="e">
        <f t="shared" si="46"/>
        <v>#DIV/0!</v>
      </c>
      <c r="F83" s="371"/>
      <c r="G83" s="371"/>
      <c r="H83" s="371"/>
      <c r="I83" s="541" t="e">
        <f t="shared" si="45"/>
        <v>#DIV/0!</v>
      </c>
      <c r="J83" s="541"/>
      <c r="K83" s="541"/>
      <c r="L83" s="377"/>
      <c r="N83" s="539" t="s">
        <v>367</v>
      </c>
      <c r="O83" s="539"/>
      <c r="P83" s="539"/>
      <c r="Q83" s="539"/>
      <c r="R83" s="539"/>
    </row>
    <row r="84" spans="1:18">
      <c r="L84" s="378"/>
    </row>
  </sheetData>
  <protectedRanges>
    <protectedRange sqref="G7:L48 T5:Y50" name="Диапазон1"/>
  </protectedRanges>
  <mergeCells count="24">
    <mergeCell ref="C51:E51"/>
    <mergeCell ref="Q52:R52"/>
    <mergeCell ref="A70:A71"/>
    <mergeCell ref="C70:C71"/>
    <mergeCell ref="N70:N71"/>
    <mergeCell ref="N80:R80"/>
    <mergeCell ref="N81:R81"/>
    <mergeCell ref="N82:R82"/>
    <mergeCell ref="N83:R83"/>
    <mergeCell ref="N74:R74"/>
    <mergeCell ref="N75:R75"/>
    <mergeCell ref="N76:R76"/>
    <mergeCell ref="I82:K82"/>
    <mergeCell ref="I83:K83"/>
    <mergeCell ref="B70:B71"/>
    <mergeCell ref="D70:D71"/>
    <mergeCell ref="E70:H71"/>
    <mergeCell ref="I81:K81"/>
    <mergeCell ref="I70:K70"/>
    <mergeCell ref="N77:R77"/>
    <mergeCell ref="N79:R79"/>
    <mergeCell ref="N78:R78"/>
    <mergeCell ref="N72:R72"/>
    <mergeCell ref="N73:R73"/>
  </mergeCells>
  <pageMargins left="0.25" right="0.25" top="0.75" bottom="0.75" header="0.3" footer="0.3"/>
  <pageSetup paperSize="9" scale="5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tabSelected="1" zoomScale="80" zoomScaleNormal="80" zoomScaleSheetLayoutView="80" workbookViewId="0">
      <selection activeCell="A4" sqref="A4"/>
    </sheetView>
  </sheetViews>
  <sheetFormatPr defaultRowHeight="18.75"/>
  <cols>
    <col min="1" max="1" width="33.7109375" style="18" customWidth="1"/>
    <col min="2" max="2" width="22.7109375" style="18" customWidth="1"/>
    <col min="3" max="3" width="50.7109375" style="19" customWidth="1"/>
    <col min="4" max="4" width="100.7109375" style="19" customWidth="1"/>
    <col min="5" max="16384" width="9.140625" style="18"/>
  </cols>
  <sheetData>
    <row r="1" spans="1:4">
      <c r="D1" s="24" t="s">
        <v>24</v>
      </c>
    </row>
    <row r="2" spans="1:4">
      <c r="A2" s="20"/>
    </row>
    <row r="3" spans="1:4" ht="22.5">
      <c r="A3" s="382" t="s">
        <v>372</v>
      </c>
      <c r="B3" s="382"/>
      <c r="C3" s="382"/>
      <c r="D3" s="382"/>
    </row>
    <row r="4" spans="1:4" ht="19.5" thickBot="1">
      <c r="A4" s="20"/>
    </row>
    <row r="5" spans="1:4" ht="57" thickBot="1">
      <c r="A5" s="28" t="s">
        <v>0</v>
      </c>
      <c r="B5" s="29"/>
      <c r="C5" s="30" t="s">
        <v>46</v>
      </c>
      <c r="D5" s="31" t="s">
        <v>1</v>
      </c>
    </row>
    <row r="6" spans="1:4" ht="162" customHeight="1" thickBot="1">
      <c r="A6" s="32" t="s">
        <v>15</v>
      </c>
      <c r="B6" s="33"/>
      <c r="C6" s="34" t="s">
        <v>207</v>
      </c>
      <c r="D6" s="35" t="s">
        <v>206</v>
      </c>
    </row>
    <row r="7" spans="1:4" ht="114.75" customHeight="1" thickBot="1">
      <c r="A7" s="36" t="s">
        <v>16</v>
      </c>
      <c r="B7" s="37"/>
      <c r="C7" s="21" t="s">
        <v>208</v>
      </c>
      <c r="D7" s="38" t="s">
        <v>205</v>
      </c>
    </row>
    <row r="8" spans="1:4" ht="102.75" customHeight="1" thickBot="1">
      <c r="A8" s="32" t="s">
        <v>2</v>
      </c>
      <c r="B8" s="33"/>
      <c r="C8" s="34" t="s">
        <v>209</v>
      </c>
      <c r="D8" s="39" t="s">
        <v>210</v>
      </c>
    </row>
    <row r="9" spans="1:4" ht="20.25" customHeight="1">
      <c r="A9" s="407" t="s">
        <v>20</v>
      </c>
      <c r="B9" s="27" t="s">
        <v>3</v>
      </c>
      <c r="C9" s="22" t="s">
        <v>211</v>
      </c>
      <c r="D9" s="405" t="s">
        <v>43</v>
      </c>
    </row>
    <row r="10" spans="1:4">
      <c r="A10" s="408"/>
      <c r="B10" s="412" t="s">
        <v>4</v>
      </c>
      <c r="C10" s="1" t="s">
        <v>212</v>
      </c>
      <c r="D10" s="406"/>
    </row>
    <row r="11" spans="1:4" ht="20.25" customHeight="1">
      <c r="A11" s="408"/>
      <c r="B11" s="412"/>
      <c r="C11" s="1" t="s">
        <v>213</v>
      </c>
      <c r="D11" s="406"/>
    </row>
    <row r="12" spans="1:4" ht="36.75" customHeight="1">
      <c r="A12" s="408"/>
      <c r="B12" s="412"/>
      <c r="C12" s="1" t="s">
        <v>214</v>
      </c>
      <c r="D12" s="406"/>
    </row>
    <row r="13" spans="1:4" ht="56.25">
      <c r="A13" s="408"/>
      <c r="B13" s="12" t="s">
        <v>21</v>
      </c>
      <c r="C13" s="1" t="s">
        <v>215</v>
      </c>
      <c r="D13" s="25" t="s">
        <v>52</v>
      </c>
    </row>
    <row r="14" spans="1:4" ht="27" customHeight="1" thickBot="1">
      <c r="A14" s="409"/>
      <c r="B14" s="40" t="s">
        <v>5</v>
      </c>
      <c r="C14" s="23" t="s">
        <v>216</v>
      </c>
      <c r="D14" s="41" t="s">
        <v>44</v>
      </c>
    </row>
    <row r="15" spans="1:4" ht="51.75" customHeight="1" thickBot="1">
      <c r="A15" s="32" t="s">
        <v>17</v>
      </c>
      <c r="B15" s="33"/>
      <c r="C15" s="34"/>
      <c r="D15" s="35" t="s">
        <v>47</v>
      </c>
    </row>
    <row r="16" spans="1:4" ht="68.25" customHeight="1" thickBot="1">
      <c r="A16" s="36" t="s">
        <v>22</v>
      </c>
      <c r="B16" s="37"/>
      <c r="C16" s="21" t="s">
        <v>217</v>
      </c>
      <c r="D16" s="42" t="s">
        <v>45</v>
      </c>
    </row>
    <row r="17" spans="1:4" ht="93.75">
      <c r="A17" s="410" t="s">
        <v>6</v>
      </c>
      <c r="B17" s="16" t="s">
        <v>7</v>
      </c>
      <c r="C17" s="4" t="s">
        <v>218</v>
      </c>
      <c r="D17" s="43" t="s">
        <v>49</v>
      </c>
    </row>
    <row r="18" spans="1:4" ht="93.75" customHeight="1" thickBot="1">
      <c r="A18" s="411"/>
      <c r="B18" s="44" t="s">
        <v>9</v>
      </c>
      <c r="C18" s="6" t="s">
        <v>219</v>
      </c>
      <c r="D18" s="26" t="s">
        <v>49</v>
      </c>
    </row>
    <row r="19" spans="1:4" ht="35.25" customHeight="1" thickBot="1">
      <c r="A19" s="36" t="s">
        <v>8</v>
      </c>
      <c r="B19" s="45"/>
      <c r="C19" s="21" t="s">
        <v>220</v>
      </c>
      <c r="D19" s="42" t="s">
        <v>48</v>
      </c>
    </row>
    <row r="20" spans="1:4" ht="168" customHeight="1" thickBot="1">
      <c r="A20" s="32" t="s">
        <v>14</v>
      </c>
      <c r="B20" s="33"/>
      <c r="C20" s="34" t="s">
        <v>221</v>
      </c>
      <c r="D20" s="39" t="s">
        <v>247</v>
      </c>
    </row>
    <row r="21" spans="1:4" ht="95.25" customHeight="1" thickBot="1">
      <c r="A21" s="36" t="s">
        <v>23</v>
      </c>
      <c r="B21" s="45"/>
      <c r="C21" s="21" t="s">
        <v>222</v>
      </c>
      <c r="D21" s="249" t="s">
        <v>260</v>
      </c>
    </row>
    <row r="22" spans="1:4" ht="116.25" customHeight="1" thickBot="1">
      <c r="A22" s="32" t="s">
        <v>27</v>
      </c>
      <c r="B22" s="46"/>
      <c r="C22" s="34" t="s">
        <v>223</v>
      </c>
      <c r="D22" s="39" t="s">
        <v>160</v>
      </c>
    </row>
  </sheetData>
  <mergeCells count="5">
    <mergeCell ref="A3:D3"/>
    <mergeCell ref="D9:D12"/>
    <mergeCell ref="A9:A14"/>
    <mergeCell ref="A17:A18"/>
    <mergeCell ref="B10:B12"/>
  </mergeCells>
  <pageMargins left="0.39370078740157483" right="0.31496062992125984" top="0.78740157480314965" bottom="0.38" header="0.31496062992125984" footer="0.31496062992125984"/>
  <pageSetup paperSize="9"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view="pageBreakPreview" zoomScale="87" zoomScaleNormal="100" zoomScaleSheetLayoutView="87" workbookViewId="0">
      <selection activeCell="A7" sqref="A7:A8"/>
    </sheetView>
  </sheetViews>
  <sheetFormatPr defaultRowHeight="18.75"/>
  <cols>
    <col min="1" max="1" width="33.7109375" style="47" customWidth="1"/>
    <col min="2" max="2" width="22.7109375" style="47" customWidth="1"/>
    <col min="3" max="3" width="50.7109375" style="47" customWidth="1"/>
    <col min="4" max="4" width="100.7109375" style="47" customWidth="1"/>
    <col min="5" max="16384" width="9.140625" style="47"/>
  </cols>
  <sheetData>
    <row r="1" spans="1:4">
      <c r="D1" s="24" t="s">
        <v>25</v>
      </c>
    </row>
    <row r="3" spans="1:4" ht="22.5">
      <c r="A3" s="382" t="s">
        <v>226</v>
      </c>
      <c r="B3" s="382"/>
      <c r="C3" s="382"/>
      <c r="D3" s="382"/>
    </row>
    <row r="4" spans="1:4" ht="19.5" thickBot="1"/>
    <row r="5" spans="1:4" ht="41.25" customHeight="1" thickBot="1">
      <c r="A5" s="28" t="s">
        <v>0</v>
      </c>
      <c r="B5" s="29"/>
      <c r="C5" s="30" t="s">
        <v>46</v>
      </c>
      <c r="D5" s="31" t="s">
        <v>1</v>
      </c>
    </row>
    <row r="6" spans="1:4" ht="53.25" customHeight="1" thickBot="1">
      <c r="A6" s="32" t="s">
        <v>22</v>
      </c>
      <c r="B6" s="33"/>
      <c r="C6" s="34" t="s">
        <v>227</v>
      </c>
      <c r="D6" s="39" t="s">
        <v>228</v>
      </c>
    </row>
    <row r="7" spans="1:4" ht="93.75">
      <c r="A7" s="407" t="s">
        <v>6</v>
      </c>
      <c r="B7" s="27" t="s">
        <v>7</v>
      </c>
      <c r="C7" s="22" t="s">
        <v>229</v>
      </c>
      <c r="D7" s="248" t="s">
        <v>49</v>
      </c>
    </row>
    <row r="8" spans="1:4" ht="87.75" customHeight="1" thickBot="1">
      <c r="A8" s="409"/>
      <c r="B8" s="40" t="s">
        <v>26</v>
      </c>
      <c r="C8" s="23" t="s">
        <v>230</v>
      </c>
      <c r="D8" s="247" t="s">
        <v>49</v>
      </c>
    </row>
    <row r="9" spans="1:4" ht="69" customHeight="1" thickBot="1">
      <c r="A9" s="32" t="s">
        <v>8</v>
      </c>
      <c r="B9" s="33"/>
      <c r="C9" s="34" t="s">
        <v>231</v>
      </c>
      <c r="D9" s="39" t="s">
        <v>232</v>
      </c>
    </row>
    <row r="10" spans="1:4" ht="49.5" customHeight="1" thickBot="1">
      <c r="A10" s="48" t="s">
        <v>14</v>
      </c>
      <c r="B10" s="49"/>
      <c r="C10" s="50" t="s">
        <v>233</v>
      </c>
      <c r="D10" s="51" t="s">
        <v>246</v>
      </c>
    </row>
    <row r="11" spans="1:4" s="18" customFormat="1" ht="38.25" thickBot="1">
      <c r="A11" s="32" t="s">
        <v>23</v>
      </c>
      <c r="B11" s="46"/>
      <c r="C11" s="34" t="s">
        <v>234</v>
      </c>
      <c r="D11" s="117" t="s">
        <v>259</v>
      </c>
    </row>
    <row r="12" spans="1:4">
      <c r="A12" s="52"/>
      <c r="B12" s="53"/>
      <c r="C12" s="54"/>
      <c r="D12" s="55"/>
    </row>
    <row r="13" spans="1:4">
      <c r="A13" s="52"/>
      <c r="B13" s="53"/>
      <c r="C13" s="54"/>
      <c r="D13" s="55"/>
    </row>
    <row r="14" spans="1:4">
      <c r="A14" s="47" t="s">
        <v>50</v>
      </c>
    </row>
    <row r="15" spans="1:4" ht="38.25" customHeight="1">
      <c r="A15" s="413" t="s">
        <v>53</v>
      </c>
      <c r="B15" s="413"/>
      <c r="C15" s="413"/>
      <c r="D15" s="413"/>
    </row>
    <row r="16" spans="1:4">
      <c r="A16" s="413" t="s">
        <v>51</v>
      </c>
      <c r="B16" s="413"/>
      <c r="C16" s="413"/>
      <c r="D16" s="413"/>
    </row>
  </sheetData>
  <mergeCells count="4">
    <mergeCell ref="A3:D3"/>
    <mergeCell ref="A16:D16"/>
    <mergeCell ref="A15:D15"/>
    <mergeCell ref="A7:A8"/>
  </mergeCells>
  <pageMargins left="0.31496062992125984" right="0.31496062992125984" top="0.74803149606299213" bottom="0.48" header="0.31496062992125984" footer="0.31496062992125984"/>
  <pageSetup paperSize="9" scale="67" fitToHeight="2" orientation="landscape" r:id="rId1"/>
  <rowBreaks count="1" manualBreakCount="1">
    <brk id="6" max="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
  <sheetViews>
    <sheetView view="pageBreakPreview" topLeftCell="A4" zoomScale="80" zoomScaleNormal="80" zoomScaleSheetLayoutView="80" workbookViewId="0">
      <selection activeCell="I20" sqref="I20"/>
    </sheetView>
  </sheetViews>
  <sheetFormatPr defaultRowHeight="15"/>
  <cols>
    <col min="1" max="1" width="6.42578125" style="56" customWidth="1"/>
    <col min="2" max="2" width="20" style="56" customWidth="1"/>
    <col min="3" max="4" width="16" style="56" customWidth="1"/>
    <col min="5" max="5" width="15" style="56" customWidth="1"/>
    <col min="6" max="6" width="16.5703125" style="56" customWidth="1"/>
    <col min="7" max="7" width="19.42578125" style="56" customWidth="1"/>
    <col min="8" max="8" width="15.140625" style="56" customWidth="1"/>
    <col min="9" max="9" width="17.5703125" style="56" customWidth="1"/>
    <col min="10" max="10" width="12.5703125" style="56" customWidth="1"/>
    <col min="11" max="11" width="18.5703125" style="56" customWidth="1"/>
    <col min="12" max="12" width="16.7109375" style="56" customWidth="1"/>
    <col min="13" max="13" width="13.28515625" style="56" customWidth="1"/>
    <col min="14" max="14" width="12.140625" style="56" customWidth="1"/>
    <col min="15" max="16384" width="9.140625" style="56"/>
  </cols>
  <sheetData>
    <row r="1" spans="1:14" ht="20.25">
      <c r="N1" s="115" t="s">
        <v>110</v>
      </c>
    </row>
    <row r="4" spans="1:14" ht="25.5" customHeight="1">
      <c r="A4" s="422" t="s">
        <v>121</v>
      </c>
      <c r="B4" s="422"/>
      <c r="C4" s="422"/>
      <c r="D4" s="422"/>
      <c r="E4" s="422"/>
      <c r="F4" s="422"/>
      <c r="G4" s="422"/>
      <c r="H4" s="422"/>
      <c r="I4" s="422"/>
      <c r="J4" s="422"/>
      <c r="K4" s="422"/>
      <c r="L4" s="422"/>
      <c r="M4" s="422"/>
      <c r="N4" s="422"/>
    </row>
    <row r="5" spans="1:14" ht="15.75">
      <c r="B5" s="73"/>
      <c r="C5" s="73"/>
      <c r="D5" s="73"/>
      <c r="E5" s="71"/>
      <c r="F5" s="71"/>
      <c r="G5" s="71"/>
      <c r="H5" s="71"/>
      <c r="I5" s="72"/>
      <c r="J5" s="72"/>
      <c r="K5" s="71"/>
      <c r="L5" s="71"/>
      <c r="M5" s="70"/>
      <c r="N5" s="70"/>
    </row>
    <row r="6" spans="1:14" ht="15.75" customHeight="1">
      <c r="A6" s="417" t="s">
        <v>81</v>
      </c>
      <c r="B6" s="418" t="s">
        <v>80</v>
      </c>
      <c r="C6" s="418" t="s">
        <v>79</v>
      </c>
      <c r="D6" s="417" t="s">
        <v>78</v>
      </c>
      <c r="E6" s="423" t="s">
        <v>77</v>
      </c>
      <c r="F6" s="423"/>
      <c r="G6" s="423"/>
      <c r="H6" s="423"/>
      <c r="I6" s="423"/>
      <c r="J6" s="423"/>
      <c r="K6" s="423"/>
      <c r="L6" s="424" t="s">
        <v>76</v>
      </c>
      <c r="M6" s="421" t="s">
        <v>75</v>
      </c>
      <c r="N6" s="421" t="s">
        <v>74</v>
      </c>
    </row>
    <row r="7" spans="1:14" ht="15.75">
      <c r="A7" s="417"/>
      <c r="B7" s="419"/>
      <c r="C7" s="419"/>
      <c r="D7" s="417"/>
      <c r="E7" s="420" t="s">
        <v>73</v>
      </c>
      <c r="F7" s="420"/>
      <c r="G7" s="420"/>
      <c r="H7" s="420"/>
      <c r="I7" s="420"/>
      <c r="J7" s="420"/>
      <c r="K7" s="420"/>
      <c r="L7" s="424"/>
      <c r="M7" s="421"/>
      <c r="N7" s="421"/>
    </row>
    <row r="8" spans="1:14" ht="78.75">
      <c r="A8" s="417"/>
      <c r="B8" s="419"/>
      <c r="C8" s="419"/>
      <c r="D8" s="417"/>
      <c r="E8" s="69" t="s">
        <v>72</v>
      </c>
      <c r="F8" s="68" t="s">
        <v>71</v>
      </c>
      <c r="G8" s="66" t="s">
        <v>70</v>
      </c>
      <c r="H8" s="66" t="s">
        <v>69</v>
      </c>
      <c r="I8" s="66" t="s">
        <v>68</v>
      </c>
      <c r="J8" s="67" t="s">
        <v>67</v>
      </c>
      <c r="K8" s="66" t="s">
        <v>66</v>
      </c>
      <c r="L8" s="424"/>
      <c r="M8" s="421"/>
      <c r="N8" s="421"/>
    </row>
    <row r="9" spans="1:14" ht="15.75">
      <c r="A9" s="58">
        <v>1</v>
      </c>
      <c r="B9" s="65">
        <v>2</v>
      </c>
      <c r="C9" s="64">
        <v>3</v>
      </c>
      <c r="D9" s="64">
        <v>4</v>
      </c>
      <c r="E9" s="62" t="s">
        <v>65</v>
      </c>
      <c r="F9" s="62" t="s">
        <v>64</v>
      </c>
      <c r="G9" s="62" t="s">
        <v>63</v>
      </c>
      <c r="H9" s="62" t="s">
        <v>62</v>
      </c>
      <c r="I9" s="62" t="s">
        <v>61</v>
      </c>
      <c r="J9" s="62" t="s">
        <v>60</v>
      </c>
      <c r="K9" s="62" t="s">
        <v>59</v>
      </c>
      <c r="L9" s="62" t="s">
        <v>58</v>
      </c>
      <c r="M9" s="63">
        <v>12</v>
      </c>
      <c r="N9" s="62" t="s">
        <v>57</v>
      </c>
    </row>
    <row r="10" spans="1:14">
      <c r="A10" s="60"/>
      <c r="B10" s="414" t="s">
        <v>56</v>
      </c>
      <c r="C10" s="415"/>
      <c r="D10" s="416"/>
      <c r="E10" s="59"/>
      <c r="F10" s="59"/>
      <c r="G10" s="59"/>
      <c r="H10" s="59"/>
      <c r="I10" s="59"/>
      <c r="J10" s="59"/>
      <c r="K10" s="59"/>
      <c r="L10" s="59"/>
      <c r="M10" s="59"/>
      <c r="N10" s="59"/>
    </row>
    <row r="11" spans="1:14" ht="15.75">
      <c r="A11" s="58">
        <v>1</v>
      </c>
      <c r="B11" s="57"/>
      <c r="C11" s="57"/>
      <c r="D11" s="57"/>
      <c r="E11" s="57"/>
      <c r="F11" s="57"/>
      <c r="G11" s="61"/>
      <c r="H11" s="61"/>
      <c r="I11" s="57"/>
      <c r="J11" s="57"/>
      <c r="K11" s="57"/>
      <c r="L11" s="57"/>
      <c r="M11" s="57"/>
      <c r="N11" s="57"/>
    </row>
    <row r="12" spans="1:14">
      <c r="A12" s="58">
        <v>2</v>
      </c>
      <c r="B12" s="57"/>
      <c r="C12" s="57"/>
      <c r="D12" s="57"/>
      <c r="E12" s="57"/>
      <c r="F12" s="57"/>
      <c r="G12" s="57"/>
      <c r="H12" s="57"/>
      <c r="I12" s="57"/>
      <c r="J12" s="57"/>
      <c r="K12" s="57"/>
      <c r="L12" s="57"/>
      <c r="M12" s="57"/>
      <c r="N12" s="57"/>
    </row>
    <row r="13" spans="1:14">
      <c r="A13" s="58">
        <v>3</v>
      </c>
      <c r="B13" s="57"/>
      <c r="C13" s="57"/>
      <c r="D13" s="57"/>
      <c r="E13" s="57"/>
      <c r="F13" s="57"/>
      <c r="G13" s="57"/>
      <c r="H13" s="57"/>
      <c r="I13" s="57"/>
      <c r="J13" s="57"/>
      <c r="K13" s="57"/>
      <c r="L13" s="57"/>
      <c r="M13" s="57"/>
      <c r="N13" s="57"/>
    </row>
    <row r="14" spans="1:14">
      <c r="A14" s="58">
        <v>4</v>
      </c>
      <c r="B14" s="57"/>
      <c r="C14" s="57"/>
      <c r="D14" s="57"/>
      <c r="E14" s="57"/>
      <c r="F14" s="57"/>
      <c r="G14" s="57"/>
      <c r="H14" s="57"/>
      <c r="I14" s="57"/>
      <c r="J14" s="57"/>
      <c r="K14" s="57"/>
      <c r="L14" s="57"/>
      <c r="M14" s="57"/>
      <c r="N14" s="57"/>
    </row>
    <row r="15" spans="1:14">
      <c r="A15" s="58">
        <v>5</v>
      </c>
      <c r="B15" s="57"/>
      <c r="C15" s="57"/>
      <c r="D15" s="57"/>
      <c r="E15" s="57"/>
      <c r="F15" s="57"/>
      <c r="G15" s="57"/>
      <c r="H15" s="57"/>
      <c r="I15" s="57"/>
      <c r="J15" s="57"/>
      <c r="K15" s="57"/>
      <c r="L15" s="57"/>
      <c r="M15" s="57"/>
      <c r="N15" s="57"/>
    </row>
    <row r="16" spans="1:14">
      <c r="A16" s="58" t="s">
        <v>44</v>
      </c>
      <c r="B16" s="57"/>
      <c r="C16" s="57"/>
      <c r="D16" s="57"/>
      <c r="E16" s="57"/>
      <c r="F16" s="57"/>
      <c r="G16" s="57"/>
      <c r="H16" s="57"/>
      <c r="I16" s="57"/>
      <c r="J16" s="57"/>
      <c r="K16" s="57"/>
      <c r="L16" s="57"/>
      <c r="M16" s="57"/>
      <c r="N16" s="57"/>
    </row>
    <row r="17" spans="1:14">
      <c r="A17" s="60"/>
      <c r="B17" s="414" t="s">
        <v>55</v>
      </c>
      <c r="C17" s="415"/>
      <c r="D17" s="416"/>
      <c r="E17" s="59"/>
      <c r="F17" s="59"/>
      <c r="G17" s="59"/>
      <c r="H17" s="59"/>
      <c r="I17" s="59"/>
      <c r="J17" s="59"/>
      <c r="K17" s="59"/>
      <c r="L17" s="59"/>
      <c r="M17" s="59"/>
      <c r="N17" s="59"/>
    </row>
    <row r="18" spans="1:14">
      <c r="A18" s="58">
        <v>1</v>
      </c>
      <c r="B18" s="57"/>
      <c r="C18" s="57"/>
      <c r="D18" s="57"/>
      <c r="E18" s="57"/>
      <c r="F18" s="57"/>
      <c r="G18" s="57"/>
      <c r="H18" s="57"/>
      <c r="I18" s="57"/>
      <c r="J18" s="57"/>
      <c r="K18" s="57"/>
      <c r="L18" s="57"/>
      <c r="M18" s="57"/>
      <c r="N18" s="57"/>
    </row>
    <row r="19" spans="1:14">
      <c r="A19" s="58">
        <v>2</v>
      </c>
      <c r="B19" s="57"/>
      <c r="C19" s="57"/>
      <c r="D19" s="57"/>
      <c r="E19" s="57"/>
      <c r="F19" s="57"/>
      <c r="G19" s="57"/>
      <c r="H19" s="57"/>
      <c r="I19" s="57"/>
      <c r="J19" s="57"/>
      <c r="K19" s="57"/>
      <c r="L19" s="57"/>
      <c r="M19" s="57"/>
      <c r="N19" s="57"/>
    </row>
    <row r="20" spans="1:14">
      <c r="A20" s="58">
        <v>3</v>
      </c>
      <c r="B20" s="57"/>
      <c r="C20" s="57"/>
      <c r="D20" s="57"/>
      <c r="E20" s="57"/>
      <c r="F20" s="57"/>
      <c r="G20" s="57"/>
      <c r="H20" s="57"/>
      <c r="I20" s="57"/>
      <c r="J20" s="57"/>
      <c r="K20" s="57"/>
      <c r="L20" s="57"/>
      <c r="M20" s="57"/>
      <c r="N20" s="57"/>
    </row>
    <row r="21" spans="1:14">
      <c r="A21" s="58">
        <v>4</v>
      </c>
      <c r="B21" s="57"/>
      <c r="C21" s="57"/>
      <c r="D21" s="57"/>
      <c r="E21" s="57"/>
      <c r="F21" s="57"/>
      <c r="G21" s="57"/>
      <c r="H21" s="57"/>
      <c r="I21" s="57"/>
      <c r="J21" s="57"/>
      <c r="K21" s="57"/>
      <c r="L21" s="57"/>
      <c r="M21" s="57"/>
      <c r="N21" s="57"/>
    </row>
    <row r="22" spans="1:14">
      <c r="A22" s="58">
        <v>5</v>
      </c>
      <c r="B22" s="57"/>
      <c r="C22" s="57"/>
      <c r="D22" s="57"/>
      <c r="E22" s="57"/>
      <c r="F22" s="57"/>
      <c r="G22" s="57"/>
      <c r="H22" s="57"/>
      <c r="I22" s="57"/>
      <c r="J22" s="57"/>
      <c r="K22" s="57"/>
      <c r="L22" s="57"/>
      <c r="M22" s="57"/>
      <c r="N22" s="57"/>
    </row>
    <row r="23" spans="1:14">
      <c r="A23" s="58" t="s">
        <v>44</v>
      </c>
      <c r="B23" s="57"/>
      <c r="C23" s="57"/>
      <c r="D23" s="57"/>
      <c r="E23" s="57"/>
      <c r="F23" s="57"/>
      <c r="G23" s="57"/>
      <c r="H23" s="57"/>
      <c r="I23" s="57"/>
      <c r="J23" s="57"/>
      <c r="K23" s="57"/>
      <c r="L23" s="57"/>
      <c r="M23" s="57"/>
      <c r="N23" s="57"/>
    </row>
    <row r="24" spans="1:14">
      <c r="A24" s="60"/>
      <c r="B24" s="414" t="s">
        <v>54</v>
      </c>
      <c r="C24" s="415"/>
      <c r="D24" s="416"/>
      <c r="E24" s="59"/>
      <c r="F24" s="59"/>
      <c r="G24" s="59"/>
      <c r="H24" s="59"/>
      <c r="I24" s="59"/>
      <c r="J24" s="59"/>
      <c r="K24" s="59"/>
      <c r="L24" s="59"/>
      <c r="M24" s="59"/>
      <c r="N24" s="59"/>
    </row>
    <row r="25" spans="1:14">
      <c r="A25" s="58">
        <v>1</v>
      </c>
      <c r="B25" s="57"/>
      <c r="C25" s="57"/>
      <c r="D25" s="57"/>
      <c r="E25" s="57"/>
      <c r="F25" s="57"/>
      <c r="G25" s="57"/>
      <c r="H25" s="57"/>
      <c r="I25" s="57"/>
      <c r="J25" s="57"/>
      <c r="K25" s="57"/>
      <c r="L25" s="57"/>
      <c r="M25" s="57"/>
      <c r="N25" s="57"/>
    </row>
    <row r="26" spans="1:14">
      <c r="A26" s="58">
        <v>2</v>
      </c>
      <c r="B26" s="57"/>
      <c r="C26" s="57"/>
      <c r="D26" s="57"/>
      <c r="E26" s="57"/>
      <c r="F26" s="57"/>
      <c r="G26" s="57"/>
      <c r="H26" s="57"/>
      <c r="I26" s="57"/>
      <c r="J26" s="57"/>
      <c r="K26" s="57"/>
      <c r="L26" s="57"/>
      <c r="M26" s="57"/>
      <c r="N26" s="57"/>
    </row>
    <row r="27" spans="1:14">
      <c r="A27" s="58">
        <v>3</v>
      </c>
      <c r="B27" s="57"/>
      <c r="C27" s="57"/>
      <c r="D27" s="57"/>
      <c r="E27" s="57"/>
      <c r="F27" s="57"/>
      <c r="G27" s="57"/>
      <c r="H27" s="57"/>
      <c r="I27" s="57"/>
      <c r="J27" s="57"/>
      <c r="K27" s="57"/>
      <c r="L27" s="57"/>
      <c r="M27" s="57"/>
      <c r="N27" s="57"/>
    </row>
    <row r="28" spans="1:14">
      <c r="A28" s="58">
        <v>4</v>
      </c>
      <c r="B28" s="57"/>
      <c r="C28" s="57"/>
      <c r="D28" s="57"/>
      <c r="E28" s="57"/>
      <c r="F28" s="57"/>
      <c r="G28" s="57"/>
      <c r="H28" s="57"/>
      <c r="I28" s="57"/>
      <c r="J28" s="57"/>
      <c r="K28" s="57"/>
      <c r="L28" s="57"/>
      <c r="M28" s="57"/>
      <c r="N28" s="57"/>
    </row>
    <row r="29" spans="1:14">
      <c r="A29" s="58">
        <v>5</v>
      </c>
      <c r="B29" s="57"/>
      <c r="C29" s="57"/>
      <c r="D29" s="57"/>
      <c r="E29" s="57"/>
      <c r="F29" s="57"/>
      <c r="G29" s="57"/>
      <c r="H29" s="57"/>
      <c r="I29" s="57"/>
      <c r="J29" s="57"/>
      <c r="K29" s="57"/>
      <c r="L29" s="57"/>
      <c r="M29" s="57"/>
      <c r="N29" s="57"/>
    </row>
    <row r="30" spans="1:14">
      <c r="A30" s="58" t="s">
        <v>44</v>
      </c>
      <c r="B30" s="57"/>
      <c r="C30" s="57"/>
      <c r="D30" s="57"/>
      <c r="E30" s="57"/>
      <c r="F30" s="57"/>
      <c r="G30" s="57"/>
      <c r="H30" s="57"/>
      <c r="I30" s="57"/>
      <c r="J30" s="57"/>
      <c r="K30" s="57"/>
      <c r="L30" s="57"/>
      <c r="M30" s="57"/>
      <c r="N30" s="57"/>
    </row>
  </sheetData>
  <mergeCells count="13">
    <mergeCell ref="E7:K7"/>
    <mergeCell ref="C6:C8"/>
    <mergeCell ref="M6:M8"/>
    <mergeCell ref="A4:N4"/>
    <mergeCell ref="E6:K6"/>
    <mergeCell ref="L6:L8"/>
    <mergeCell ref="A6:A8"/>
    <mergeCell ref="N6:N8"/>
    <mergeCell ref="B24:D24"/>
    <mergeCell ref="D6:D8"/>
    <mergeCell ref="B10:D10"/>
    <mergeCell ref="B17:D17"/>
    <mergeCell ref="B6:B8"/>
  </mergeCells>
  <pageMargins left="0.23" right="0.17" top="0.75" bottom="0.75" header="0.3" footer="0.3"/>
  <pageSetup paperSize="9" scale="66"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
  <sheetViews>
    <sheetView view="pageBreakPreview" topLeftCell="A16" zoomScale="60" zoomScaleNormal="100" workbookViewId="0">
      <selection activeCell="J7" sqref="J7:J9"/>
    </sheetView>
  </sheetViews>
  <sheetFormatPr defaultRowHeight="18.75"/>
  <cols>
    <col min="1" max="1" width="6.7109375" style="74" customWidth="1"/>
    <col min="2" max="2" width="22.5703125" style="74" customWidth="1"/>
    <col min="3" max="3" width="11.5703125" style="74" customWidth="1"/>
    <col min="4" max="7" width="14.42578125" style="74" customWidth="1"/>
    <col min="8" max="11" width="11.7109375" style="74" customWidth="1"/>
    <col min="12" max="18" width="20.5703125" style="74" customWidth="1"/>
    <col min="19" max="16384" width="9.140625" style="74"/>
  </cols>
  <sheetData>
    <row r="1" spans="1:18" ht="23.25">
      <c r="R1" s="116" t="s">
        <v>123</v>
      </c>
    </row>
    <row r="2" spans="1:18">
      <c r="R2" s="76"/>
    </row>
    <row r="3" spans="1:18">
      <c r="R3" s="76"/>
    </row>
    <row r="4" spans="1:18" ht="31.5" customHeight="1">
      <c r="A4" s="425" t="s">
        <v>122</v>
      </c>
      <c r="B4" s="425"/>
      <c r="C4" s="425"/>
      <c r="D4" s="425"/>
      <c r="E4" s="425"/>
      <c r="F4" s="425"/>
      <c r="G4" s="425"/>
      <c r="H4" s="425"/>
      <c r="I4" s="425"/>
      <c r="J4" s="425"/>
      <c r="K4" s="425"/>
      <c r="L4" s="425"/>
      <c r="M4" s="425"/>
      <c r="N4" s="425"/>
      <c r="O4" s="425"/>
      <c r="P4" s="425"/>
      <c r="Q4" s="425"/>
      <c r="R4" s="425"/>
    </row>
    <row r="5" spans="1:18">
      <c r="A5" s="75"/>
      <c r="B5" s="75"/>
      <c r="C5" s="75"/>
      <c r="D5" s="75"/>
      <c r="E5" s="75"/>
      <c r="F5" s="75"/>
      <c r="G5" s="75"/>
      <c r="H5" s="75"/>
      <c r="I5" s="75"/>
      <c r="J5" s="75"/>
      <c r="K5" s="75"/>
      <c r="L5" s="75"/>
      <c r="M5" s="75"/>
      <c r="N5" s="75"/>
      <c r="O5" s="75"/>
      <c r="P5" s="75"/>
      <c r="Q5" s="75"/>
      <c r="R5" s="75"/>
    </row>
    <row r="6" spans="1:18" ht="58.5" customHeight="1">
      <c r="A6" s="426" t="s">
        <v>109</v>
      </c>
      <c r="B6" s="429" t="s">
        <v>108</v>
      </c>
      <c r="C6" s="429" t="s">
        <v>107</v>
      </c>
      <c r="D6" s="429" t="s">
        <v>111</v>
      </c>
      <c r="E6" s="429" t="s">
        <v>112</v>
      </c>
      <c r="F6" s="429" t="s">
        <v>106</v>
      </c>
      <c r="G6" s="429" t="s">
        <v>115</v>
      </c>
      <c r="H6" s="432" t="s">
        <v>116</v>
      </c>
      <c r="I6" s="433"/>
      <c r="J6" s="434"/>
      <c r="K6" s="429" t="s">
        <v>105</v>
      </c>
      <c r="L6" s="429" t="s">
        <v>113</v>
      </c>
      <c r="M6" s="429" t="s">
        <v>117</v>
      </c>
      <c r="N6" s="435" t="s">
        <v>118</v>
      </c>
      <c r="O6" s="429" t="s">
        <v>114</v>
      </c>
      <c r="P6" s="429" t="s">
        <v>119</v>
      </c>
      <c r="Q6" s="429" t="s">
        <v>104</v>
      </c>
      <c r="R6" s="429" t="s">
        <v>120</v>
      </c>
    </row>
    <row r="7" spans="1:18" ht="18.75" customHeight="1">
      <c r="A7" s="427"/>
      <c r="B7" s="430"/>
      <c r="C7" s="430"/>
      <c r="D7" s="430"/>
      <c r="E7" s="430"/>
      <c r="F7" s="430"/>
      <c r="G7" s="430"/>
      <c r="H7" s="429" t="s">
        <v>103</v>
      </c>
      <c r="I7" s="429" t="s">
        <v>102</v>
      </c>
      <c r="J7" s="429" t="s">
        <v>101</v>
      </c>
      <c r="K7" s="430"/>
      <c r="L7" s="430"/>
      <c r="M7" s="430"/>
      <c r="N7" s="430"/>
      <c r="O7" s="430"/>
      <c r="P7" s="430"/>
      <c r="Q7" s="430"/>
      <c r="R7" s="430"/>
    </row>
    <row r="8" spans="1:18">
      <c r="A8" s="427"/>
      <c r="B8" s="430"/>
      <c r="C8" s="430"/>
      <c r="D8" s="430"/>
      <c r="E8" s="430"/>
      <c r="F8" s="430"/>
      <c r="G8" s="430"/>
      <c r="H8" s="430"/>
      <c r="I8" s="430"/>
      <c r="J8" s="430"/>
      <c r="K8" s="430"/>
      <c r="L8" s="430"/>
      <c r="M8" s="430"/>
      <c r="N8" s="430"/>
      <c r="O8" s="430"/>
      <c r="P8" s="430"/>
      <c r="Q8" s="430"/>
      <c r="R8" s="430"/>
    </row>
    <row r="9" spans="1:18" ht="280.5" customHeight="1">
      <c r="A9" s="428"/>
      <c r="B9" s="431"/>
      <c r="C9" s="431"/>
      <c r="D9" s="431"/>
      <c r="E9" s="431"/>
      <c r="F9" s="431"/>
      <c r="G9" s="431"/>
      <c r="H9" s="431"/>
      <c r="I9" s="431"/>
      <c r="J9" s="431"/>
      <c r="K9" s="431"/>
      <c r="L9" s="431"/>
      <c r="M9" s="431"/>
      <c r="N9" s="431"/>
      <c r="O9" s="431"/>
      <c r="P9" s="431"/>
      <c r="Q9" s="431"/>
      <c r="R9" s="431"/>
    </row>
    <row r="10" spans="1:18" ht="21" thickBot="1">
      <c r="A10" s="77"/>
      <c r="B10" s="78">
        <v>1</v>
      </c>
      <c r="C10" s="78">
        <v>2</v>
      </c>
      <c r="D10" s="78">
        <v>3</v>
      </c>
      <c r="E10" s="78">
        <v>4</v>
      </c>
      <c r="F10" s="78">
        <v>5</v>
      </c>
      <c r="G10" s="78">
        <v>6</v>
      </c>
      <c r="H10" s="78">
        <v>7</v>
      </c>
      <c r="I10" s="78">
        <v>8</v>
      </c>
      <c r="J10" s="78">
        <v>9</v>
      </c>
      <c r="K10" s="78">
        <v>10</v>
      </c>
      <c r="L10" s="78">
        <v>11</v>
      </c>
      <c r="M10" s="78">
        <v>12</v>
      </c>
      <c r="N10" s="78">
        <v>13</v>
      </c>
      <c r="O10" s="78">
        <v>14</v>
      </c>
      <c r="P10" s="78" t="s">
        <v>100</v>
      </c>
      <c r="Q10" s="78" t="s">
        <v>99</v>
      </c>
      <c r="R10" s="78" t="s">
        <v>98</v>
      </c>
    </row>
    <row r="11" spans="1:18" ht="40.5">
      <c r="A11" s="79" t="s">
        <v>97</v>
      </c>
      <c r="B11" s="80" t="s">
        <v>96</v>
      </c>
      <c r="C11" s="442">
        <v>0.4</v>
      </c>
      <c r="D11" s="81"/>
      <c r="E11" s="81"/>
      <c r="F11" s="81"/>
      <c r="G11" s="81"/>
      <c r="H11" s="82">
        <f t="shared" ref="H11:H19" si="0">I11+J11</f>
        <v>0</v>
      </c>
      <c r="I11" s="81"/>
      <c r="J11" s="81"/>
      <c r="K11" s="81"/>
      <c r="L11" s="83"/>
      <c r="M11" s="83"/>
      <c r="N11" s="83"/>
      <c r="O11" s="83"/>
      <c r="P11" s="84">
        <f t="shared" ref="P11:P19" si="1">L11+M11</f>
        <v>0</v>
      </c>
      <c r="Q11" s="85">
        <f t="shared" ref="Q11:Q19" si="2">N11+O11</f>
        <v>0</v>
      </c>
      <c r="R11" s="86">
        <f t="shared" ref="R11:R19" si="3">P11-Q11</f>
        <v>0</v>
      </c>
    </row>
    <row r="12" spans="1:18" ht="42" customHeight="1">
      <c r="A12" s="87" t="s">
        <v>95</v>
      </c>
      <c r="B12" s="88" t="s">
        <v>94</v>
      </c>
      <c r="C12" s="436"/>
      <c r="D12" s="89"/>
      <c r="E12" s="89"/>
      <c r="F12" s="89"/>
      <c r="G12" s="89"/>
      <c r="H12" s="90">
        <f t="shared" si="0"/>
        <v>0</v>
      </c>
      <c r="I12" s="89"/>
      <c r="J12" s="89"/>
      <c r="K12" s="89"/>
      <c r="L12" s="91"/>
      <c r="M12" s="91"/>
      <c r="N12" s="91"/>
      <c r="O12" s="91"/>
      <c r="P12" s="92">
        <f t="shared" si="1"/>
        <v>0</v>
      </c>
      <c r="Q12" s="93">
        <f t="shared" si="2"/>
        <v>0</v>
      </c>
      <c r="R12" s="94">
        <f t="shared" si="3"/>
        <v>0</v>
      </c>
    </row>
    <row r="13" spans="1:18" ht="64.5" customHeight="1">
      <c r="A13" s="87" t="s">
        <v>93</v>
      </c>
      <c r="B13" s="95" t="s">
        <v>92</v>
      </c>
      <c r="C13" s="436"/>
      <c r="D13" s="96"/>
      <c r="E13" s="96"/>
      <c r="F13" s="96"/>
      <c r="G13" s="96"/>
      <c r="H13" s="90">
        <f t="shared" si="0"/>
        <v>0</v>
      </c>
      <c r="I13" s="96"/>
      <c r="J13" s="96"/>
      <c r="K13" s="96"/>
      <c r="L13" s="97"/>
      <c r="M13" s="97"/>
      <c r="N13" s="97"/>
      <c r="O13" s="97"/>
      <c r="P13" s="98">
        <f t="shared" si="1"/>
        <v>0</v>
      </c>
      <c r="Q13" s="99">
        <f t="shared" si="2"/>
        <v>0</v>
      </c>
      <c r="R13" s="100">
        <f t="shared" si="3"/>
        <v>0</v>
      </c>
    </row>
    <row r="14" spans="1:18" ht="42" customHeight="1" thickBot="1">
      <c r="A14" s="101" t="s">
        <v>91</v>
      </c>
      <c r="B14" s="102" t="s">
        <v>86</v>
      </c>
      <c r="C14" s="437"/>
      <c r="D14" s="103"/>
      <c r="E14" s="103"/>
      <c r="F14" s="103"/>
      <c r="G14" s="103"/>
      <c r="H14" s="104">
        <f t="shared" si="0"/>
        <v>0</v>
      </c>
      <c r="I14" s="103"/>
      <c r="J14" s="103"/>
      <c r="K14" s="103"/>
      <c r="L14" s="105"/>
      <c r="M14" s="105"/>
      <c r="N14" s="105"/>
      <c r="O14" s="105"/>
      <c r="P14" s="106">
        <f t="shared" si="1"/>
        <v>0</v>
      </c>
      <c r="Q14" s="107">
        <f t="shared" si="2"/>
        <v>0</v>
      </c>
      <c r="R14" s="108">
        <f t="shared" si="3"/>
        <v>0</v>
      </c>
    </row>
    <row r="15" spans="1:18" ht="42" customHeight="1">
      <c r="A15" s="79" t="s">
        <v>65</v>
      </c>
      <c r="B15" s="109" t="s">
        <v>90</v>
      </c>
      <c r="C15" s="443" t="s">
        <v>89</v>
      </c>
      <c r="D15" s="81"/>
      <c r="E15" s="81"/>
      <c r="F15" s="81"/>
      <c r="G15" s="81"/>
      <c r="H15" s="82">
        <f t="shared" si="0"/>
        <v>0</v>
      </c>
      <c r="I15" s="81"/>
      <c r="J15" s="81"/>
      <c r="K15" s="81"/>
      <c r="L15" s="83"/>
      <c r="M15" s="83"/>
      <c r="N15" s="83"/>
      <c r="O15" s="83"/>
      <c r="P15" s="84">
        <f t="shared" si="1"/>
        <v>0</v>
      </c>
      <c r="Q15" s="85">
        <f t="shared" si="2"/>
        <v>0</v>
      </c>
      <c r="R15" s="86">
        <f t="shared" si="3"/>
        <v>0</v>
      </c>
    </row>
    <row r="16" spans="1:18" ht="42" customHeight="1">
      <c r="A16" s="87" t="s">
        <v>64</v>
      </c>
      <c r="B16" s="95" t="s">
        <v>86</v>
      </c>
      <c r="C16" s="444"/>
      <c r="D16" s="96"/>
      <c r="E16" s="96"/>
      <c r="F16" s="96"/>
      <c r="G16" s="96"/>
      <c r="H16" s="110">
        <f t="shared" si="0"/>
        <v>0</v>
      </c>
      <c r="I16" s="96"/>
      <c r="J16" s="96"/>
      <c r="K16" s="96"/>
      <c r="L16" s="97"/>
      <c r="M16" s="97"/>
      <c r="N16" s="97"/>
      <c r="O16" s="97"/>
      <c r="P16" s="98">
        <f t="shared" si="1"/>
        <v>0</v>
      </c>
      <c r="Q16" s="99">
        <f t="shared" si="2"/>
        <v>0</v>
      </c>
      <c r="R16" s="100">
        <f t="shared" si="3"/>
        <v>0</v>
      </c>
    </row>
    <row r="17" spans="1:18" ht="42" customHeight="1" thickBot="1">
      <c r="A17" s="101" t="s">
        <v>88</v>
      </c>
      <c r="B17" s="102" t="s">
        <v>84</v>
      </c>
      <c r="C17" s="445"/>
      <c r="D17" s="103"/>
      <c r="E17" s="103"/>
      <c r="F17" s="103"/>
      <c r="G17" s="103"/>
      <c r="H17" s="104">
        <f t="shared" si="0"/>
        <v>0</v>
      </c>
      <c r="I17" s="103"/>
      <c r="J17" s="103"/>
      <c r="K17" s="103"/>
      <c r="L17" s="105"/>
      <c r="M17" s="105"/>
      <c r="N17" s="105"/>
      <c r="O17" s="105"/>
      <c r="P17" s="106">
        <f t="shared" si="1"/>
        <v>0</v>
      </c>
      <c r="Q17" s="107">
        <f t="shared" si="2"/>
        <v>0</v>
      </c>
      <c r="R17" s="108">
        <f t="shared" si="3"/>
        <v>0</v>
      </c>
    </row>
    <row r="18" spans="1:18" ht="42" customHeight="1">
      <c r="A18" s="87" t="s">
        <v>87</v>
      </c>
      <c r="B18" s="111" t="s">
        <v>86</v>
      </c>
      <c r="C18" s="436" t="s">
        <v>85</v>
      </c>
      <c r="D18" s="89"/>
      <c r="E18" s="89"/>
      <c r="F18" s="89"/>
      <c r="G18" s="89"/>
      <c r="H18" s="90">
        <f t="shared" si="0"/>
        <v>0</v>
      </c>
      <c r="I18" s="89"/>
      <c r="J18" s="89"/>
      <c r="K18" s="89"/>
      <c r="L18" s="91"/>
      <c r="M18" s="91"/>
      <c r="N18" s="91"/>
      <c r="O18" s="91"/>
      <c r="P18" s="92">
        <f t="shared" si="1"/>
        <v>0</v>
      </c>
      <c r="Q18" s="93">
        <f t="shared" si="2"/>
        <v>0</v>
      </c>
      <c r="R18" s="94">
        <f t="shared" si="3"/>
        <v>0</v>
      </c>
    </row>
    <row r="19" spans="1:18" ht="42" customHeight="1" thickBot="1">
      <c r="A19" s="87" t="s">
        <v>61</v>
      </c>
      <c r="B19" s="102" t="s">
        <v>84</v>
      </c>
      <c r="C19" s="437"/>
      <c r="D19" s="103"/>
      <c r="E19" s="103"/>
      <c r="F19" s="103"/>
      <c r="G19" s="103"/>
      <c r="H19" s="104">
        <f t="shared" si="0"/>
        <v>0</v>
      </c>
      <c r="I19" s="103"/>
      <c r="J19" s="103"/>
      <c r="K19" s="103"/>
      <c r="L19" s="105"/>
      <c r="M19" s="105"/>
      <c r="N19" s="105"/>
      <c r="O19" s="105"/>
      <c r="P19" s="106">
        <f t="shared" si="1"/>
        <v>0</v>
      </c>
      <c r="Q19" s="107">
        <f t="shared" si="2"/>
        <v>0</v>
      </c>
      <c r="R19" s="108">
        <f t="shared" si="3"/>
        <v>0</v>
      </c>
    </row>
    <row r="20" spans="1:18" ht="43.5" customHeight="1" thickBot="1">
      <c r="A20" s="438" t="s">
        <v>83</v>
      </c>
      <c r="B20" s="439"/>
      <c r="C20" s="440"/>
      <c r="D20" s="112">
        <f t="shared" ref="D20:R20" si="4">SUM(D11:D19)</f>
        <v>0</v>
      </c>
      <c r="E20" s="112">
        <f t="shared" si="4"/>
        <v>0</v>
      </c>
      <c r="F20" s="112">
        <f t="shared" si="4"/>
        <v>0</v>
      </c>
      <c r="G20" s="112">
        <f t="shared" si="4"/>
        <v>0</v>
      </c>
      <c r="H20" s="112">
        <f t="shared" si="4"/>
        <v>0</v>
      </c>
      <c r="I20" s="112">
        <f t="shared" si="4"/>
        <v>0</v>
      </c>
      <c r="J20" s="112">
        <f t="shared" si="4"/>
        <v>0</v>
      </c>
      <c r="K20" s="112">
        <f t="shared" si="4"/>
        <v>0</v>
      </c>
      <c r="L20" s="113">
        <f t="shared" si="4"/>
        <v>0</v>
      </c>
      <c r="M20" s="113">
        <f t="shared" si="4"/>
        <v>0</v>
      </c>
      <c r="N20" s="113">
        <f t="shared" si="4"/>
        <v>0</v>
      </c>
      <c r="O20" s="113">
        <f t="shared" si="4"/>
        <v>0</v>
      </c>
      <c r="P20" s="114">
        <f t="shared" si="4"/>
        <v>0</v>
      </c>
      <c r="Q20" s="114">
        <f t="shared" si="4"/>
        <v>0</v>
      </c>
      <c r="R20" s="114">
        <f t="shared" si="4"/>
        <v>0</v>
      </c>
    </row>
    <row r="21" spans="1:18" ht="53.25" customHeight="1">
      <c r="A21" s="441" t="s">
        <v>82</v>
      </c>
      <c r="B21" s="441"/>
      <c r="C21" s="441"/>
      <c r="D21" s="441"/>
      <c r="E21" s="441"/>
      <c r="F21" s="441"/>
      <c r="G21" s="441"/>
      <c r="H21" s="441"/>
      <c r="I21" s="441"/>
      <c r="J21" s="441"/>
      <c r="K21" s="441"/>
      <c r="L21" s="441"/>
      <c r="M21" s="441"/>
      <c r="N21" s="441"/>
      <c r="O21" s="441"/>
      <c r="P21" s="441"/>
      <c r="Q21" s="441"/>
      <c r="R21" s="441"/>
    </row>
  </sheetData>
  <sheetProtection password="CF40" sheet="1" objects="1" scenarios="1"/>
  <mergeCells count="25">
    <mergeCell ref="C18:C19"/>
    <mergeCell ref="A20:C20"/>
    <mergeCell ref="A21:R21"/>
    <mergeCell ref="R6:R9"/>
    <mergeCell ref="H7:H9"/>
    <mergeCell ref="I7:I9"/>
    <mergeCell ref="J7:J9"/>
    <mergeCell ref="C11:C14"/>
    <mergeCell ref="C15:C17"/>
    <mergeCell ref="L6:L9"/>
    <mergeCell ref="P6:P9"/>
    <mergeCell ref="Q6:Q9"/>
    <mergeCell ref="A4:R4"/>
    <mergeCell ref="A6:A9"/>
    <mergeCell ref="B6:B9"/>
    <mergeCell ref="C6:C9"/>
    <mergeCell ref="D6:D9"/>
    <mergeCell ref="E6:E9"/>
    <mergeCell ref="F6:F9"/>
    <mergeCell ref="G6:G9"/>
    <mergeCell ref="H6:J6"/>
    <mergeCell ref="K6:K9"/>
    <mergeCell ref="M6:M9"/>
    <mergeCell ref="N6:N9"/>
    <mergeCell ref="O6:O9"/>
  </mergeCells>
  <pageMargins left="0.23" right="0.17" top="0.74803149606299213" bottom="0.32" header="0.31496062992125984" footer="0.31496062992125984"/>
  <pageSetup paperSize="9" scale="4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4"/>
  <sheetViews>
    <sheetView zoomScale="80" zoomScaleNormal="80" zoomScaleSheetLayoutView="80" workbookViewId="0">
      <selection activeCell="E89" sqref="E89:F89"/>
    </sheetView>
  </sheetViews>
  <sheetFormatPr defaultColWidth="9.140625" defaultRowHeight="15.75" outlineLevelRow="1"/>
  <cols>
    <col min="1" max="1" width="59.7109375" style="120" customWidth="1"/>
    <col min="2" max="4" width="14.28515625" style="118" customWidth="1"/>
    <col min="5" max="6" width="16.28515625" style="119" customWidth="1"/>
    <col min="7" max="9" width="14.28515625" style="118" customWidth="1"/>
    <col min="10" max="10" width="18.42578125" style="118" customWidth="1"/>
    <col min="11" max="11" width="37.140625" style="118" customWidth="1"/>
    <col min="12" max="28" width="20.7109375" style="118" customWidth="1"/>
    <col min="29" max="35" width="16" style="118" customWidth="1"/>
    <col min="36" max="62" width="15.7109375" style="118" customWidth="1"/>
    <col min="63" max="222" width="9.140625" style="118"/>
    <col min="223" max="223" width="38.5703125" style="118" customWidth="1"/>
    <col min="224" max="244" width="15.7109375" style="118" customWidth="1"/>
    <col min="245" max="245" width="16" style="118" customWidth="1"/>
    <col min="246" max="254" width="15.7109375" style="118" customWidth="1"/>
    <col min="255" max="257" width="9.140625" style="118" customWidth="1"/>
    <col min="258" max="258" width="15.7109375" style="118" customWidth="1"/>
    <col min="259" max="262" width="9.140625" style="118" customWidth="1"/>
    <col min="263" max="266" width="15.7109375" style="118" customWidth="1"/>
    <col min="267" max="267" width="37.140625" style="118" customWidth="1"/>
    <col min="268" max="284" width="20.7109375" style="118" customWidth="1"/>
    <col min="285" max="291" width="16" style="118" customWidth="1"/>
    <col min="292" max="318" width="15.7109375" style="118" customWidth="1"/>
    <col min="319" max="478" width="9.140625" style="118"/>
    <col min="479" max="479" width="38.5703125" style="118" customWidth="1"/>
    <col min="480" max="500" width="15.7109375" style="118" customWidth="1"/>
    <col min="501" max="501" width="16" style="118" customWidth="1"/>
    <col min="502" max="510" width="15.7109375" style="118" customWidth="1"/>
    <col min="511" max="513" width="9.140625" style="118" customWidth="1"/>
    <col min="514" max="514" width="15.7109375" style="118" customWidth="1"/>
    <col min="515" max="518" width="9.140625" style="118" customWidth="1"/>
    <col min="519" max="522" width="15.7109375" style="118" customWidth="1"/>
    <col min="523" max="523" width="37.140625" style="118" customWidth="1"/>
    <col min="524" max="540" width="20.7109375" style="118" customWidth="1"/>
    <col min="541" max="547" width="16" style="118" customWidth="1"/>
    <col min="548" max="574" width="15.7109375" style="118" customWidth="1"/>
    <col min="575" max="734" width="9.140625" style="118"/>
    <col min="735" max="735" width="38.5703125" style="118" customWidth="1"/>
    <col min="736" max="756" width="15.7109375" style="118" customWidth="1"/>
    <col min="757" max="757" width="16" style="118" customWidth="1"/>
    <col min="758" max="766" width="15.7109375" style="118" customWidth="1"/>
    <col min="767" max="769" width="9.140625" style="118" customWidth="1"/>
    <col min="770" max="770" width="15.7109375" style="118" customWidth="1"/>
    <col min="771" max="774" width="9.140625" style="118" customWidth="1"/>
    <col min="775" max="778" width="15.7109375" style="118" customWidth="1"/>
    <col min="779" max="779" width="37.140625" style="118" customWidth="1"/>
    <col min="780" max="796" width="20.7109375" style="118" customWidth="1"/>
    <col min="797" max="803" width="16" style="118" customWidth="1"/>
    <col min="804" max="830" width="15.7109375" style="118" customWidth="1"/>
    <col min="831" max="990" width="9.140625" style="118"/>
    <col min="991" max="991" width="38.5703125" style="118" customWidth="1"/>
    <col min="992" max="1012" width="15.7109375" style="118" customWidth="1"/>
    <col min="1013" max="1013" width="16" style="118" customWidth="1"/>
    <col min="1014" max="1022" width="15.7109375" style="118" customWidth="1"/>
    <col min="1023" max="1025" width="9.140625" style="118" customWidth="1"/>
    <col min="1026" max="1026" width="15.7109375" style="118" customWidth="1"/>
    <col min="1027" max="1030" width="9.140625" style="118" customWidth="1"/>
    <col min="1031" max="1034" width="15.7109375" style="118" customWidth="1"/>
    <col min="1035" max="1035" width="37.140625" style="118" customWidth="1"/>
    <col min="1036" max="1052" width="20.7109375" style="118" customWidth="1"/>
    <col min="1053" max="1059" width="16" style="118" customWidth="1"/>
    <col min="1060" max="1086" width="15.7109375" style="118" customWidth="1"/>
    <col min="1087" max="1246" width="9.140625" style="118"/>
    <col min="1247" max="1247" width="38.5703125" style="118" customWidth="1"/>
    <col min="1248" max="1268" width="15.7109375" style="118" customWidth="1"/>
    <col min="1269" max="1269" width="16" style="118" customWidth="1"/>
    <col min="1270" max="1278" width="15.7109375" style="118" customWidth="1"/>
    <col min="1279" max="1281" width="9.140625" style="118" customWidth="1"/>
    <col min="1282" max="1282" width="15.7109375" style="118" customWidth="1"/>
    <col min="1283" max="1286" width="9.140625" style="118" customWidth="1"/>
    <col min="1287" max="1290" width="15.7109375" style="118" customWidth="1"/>
    <col min="1291" max="1291" width="37.140625" style="118" customWidth="1"/>
    <col min="1292" max="1308" width="20.7109375" style="118" customWidth="1"/>
    <col min="1309" max="1315" width="16" style="118" customWidth="1"/>
    <col min="1316" max="1342" width="15.7109375" style="118" customWidth="1"/>
    <col min="1343" max="1502" width="9.140625" style="118"/>
    <col min="1503" max="1503" width="38.5703125" style="118" customWidth="1"/>
    <col min="1504" max="1524" width="15.7109375" style="118" customWidth="1"/>
    <col min="1525" max="1525" width="16" style="118" customWidth="1"/>
    <col min="1526" max="1534" width="15.7109375" style="118" customWidth="1"/>
    <col min="1535" max="1537" width="9.140625" style="118" customWidth="1"/>
    <col min="1538" max="1538" width="15.7109375" style="118" customWidth="1"/>
    <col min="1539" max="1542" width="9.140625" style="118" customWidth="1"/>
    <col min="1543" max="1546" width="15.7109375" style="118" customWidth="1"/>
    <col min="1547" max="1547" width="37.140625" style="118" customWidth="1"/>
    <col min="1548" max="1564" width="20.7109375" style="118" customWidth="1"/>
    <col min="1565" max="1571" width="16" style="118" customWidth="1"/>
    <col min="1572" max="1598" width="15.7109375" style="118" customWidth="1"/>
    <col min="1599" max="1758" width="9.140625" style="118"/>
    <col min="1759" max="1759" width="38.5703125" style="118" customWidth="1"/>
    <col min="1760" max="1780" width="15.7109375" style="118" customWidth="1"/>
    <col min="1781" max="1781" width="16" style="118" customWidth="1"/>
    <col min="1782" max="1790" width="15.7109375" style="118" customWidth="1"/>
    <col min="1791" max="1793" width="9.140625" style="118" customWidth="1"/>
    <col min="1794" max="1794" width="15.7109375" style="118" customWidth="1"/>
    <col min="1795" max="1798" width="9.140625" style="118" customWidth="1"/>
    <col min="1799" max="1802" width="15.7109375" style="118" customWidth="1"/>
    <col min="1803" max="1803" width="37.140625" style="118" customWidth="1"/>
    <col min="1804" max="1820" width="20.7109375" style="118" customWidth="1"/>
    <col min="1821" max="1827" width="16" style="118" customWidth="1"/>
    <col min="1828" max="1854" width="15.7109375" style="118" customWidth="1"/>
    <col min="1855" max="2014" width="9.140625" style="118"/>
    <col min="2015" max="2015" width="38.5703125" style="118" customWidth="1"/>
    <col min="2016" max="2036" width="15.7109375" style="118" customWidth="1"/>
    <col min="2037" max="2037" width="16" style="118" customWidth="1"/>
    <col min="2038" max="2046" width="15.7109375" style="118" customWidth="1"/>
    <col min="2047" max="2049" width="9.140625" style="118" customWidth="1"/>
    <col min="2050" max="2050" width="15.7109375" style="118" customWidth="1"/>
    <col min="2051" max="2054" width="9.140625" style="118" customWidth="1"/>
    <col min="2055" max="2058" width="15.7109375" style="118" customWidth="1"/>
    <col min="2059" max="2059" width="37.140625" style="118" customWidth="1"/>
    <col min="2060" max="2076" width="20.7109375" style="118" customWidth="1"/>
    <col min="2077" max="2083" width="16" style="118" customWidth="1"/>
    <col min="2084" max="2110" width="15.7109375" style="118" customWidth="1"/>
    <col min="2111" max="2270" width="9.140625" style="118"/>
    <col min="2271" max="2271" width="38.5703125" style="118" customWidth="1"/>
    <col min="2272" max="2292" width="15.7109375" style="118" customWidth="1"/>
    <col min="2293" max="2293" width="16" style="118" customWidth="1"/>
    <col min="2294" max="2302" width="15.7109375" style="118" customWidth="1"/>
    <col min="2303" max="2305" width="9.140625" style="118" customWidth="1"/>
    <col min="2306" max="2306" width="15.7109375" style="118" customWidth="1"/>
    <col min="2307" max="2310" width="9.140625" style="118" customWidth="1"/>
    <col min="2311" max="2314" width="15.7109375" style="118" customWidth="1"/>
    <col min="2315" max="2315" width="37.140625" style="118" customWidth="1"/>
    <col min="2316" max="2332" width="20.7109375" style="118" customWidth="1"/>
    <col min="2333" max="2339" width="16" style="118" customWidth="1"/>
    <col min="2340" max="2366" width="15.7109375" style="118" customWidth="1"/>
    <col min="2367" max="2526" width="9.140625" style="118"/>
    <col min="2527" max="2527" width="38.5703125" style="118" customWidth="1"/>
    <col min="2528" max="2548" width="15.7109375" style="118" customWidth="1"/>
    <col min="2549" max="2549" width="16" style="118" customWidth="1"/>
    <col min="2550" max="2558" width="15.7109375" style="118" customWidth="1"/>
    <col min="2559" max="2561" width="9.140625" style="118" customWidth="1"/>
    <col min="2562" max="2562" width="15.7109375" style="118" customWidth="1"/>
    <col min="2563" max="2566" width="9.140625" style="118" customWidth="1"/>
    <col min="2567" max="2570" width="15.7109375" style="118" customWidth="1"/>
    <col min="2571" max="2571" width="37.140625" style="118" customWidth="1"/>
    <col min="2572" max="2588" width="20.7109375" style="118" customWidth="1"/>
    <col min="2589" max="2595" width="16" style="118" customWidth="1"/>
    <col min="2596" max="2622" width="15.7109375" style="118" customWidth="1"/>
    <col min="2623" max="2782" width="9.140625" style="118"/>
    <col min="2783" max="2783" width="38.5703125" style="118" customWidth="1"/>
    <col min="2784" max="2804" width="15.7109375" style="118" customWidth="1"/>
    <col min="2805" max="2805" width="16" style="118" customWidth="1"/>
    <col min="2806" max="2814" width="15.7109375" style="118" customWidth="1"/>
    <col min="2815" max="2817" width="9.140625" style="118" customWidth="1"/>
    <col min="2818" max="2818" width="15.7109375" style="118" customWidth="1"/>
    <col min="2819" max="2822" width="9.140625" style="118" customWidth="1"/>
    <col min="2823" max="2826" width="15.7109375" style="118" customWidth="1"/>
    <col min="2827" max="2827" width="37.140625" style="118" customWidth="1"/>
    <col min="2828" max="2844" width="20.7109375" style="118" customWidth="1"/>
    <col min="2845" max="2851" width="16" style="118" customWidth="1"/>
    <col min="2852" max="2878" width="15.7109375" style="118" customWidth="1"/>
    <col min="2879" max="3038" width="9.140625" style="118"/>
    <col min="3039" max="3039" width="38.5703125" style="118" customWidth="1"/>
    <col min="3040" max="3060" width="15.7109375" style="118" customWidth="1"/>
    <col min="3061" max="3061" width="16" style="118" customWidth="1"/>
    <col min="3062" max="3070" width="15.7109375" style="118" customWidth="1"/>
    <col min="3071" max="3073" width="9.140625" style="118" customWidth="1"/>
    <col min="3074" max="3074" width="15.7109375" style="118" customWidth="1"/>
    <col min="3075" max="3078" width="9.140625" style="118" customWidth="1"/>
    <col min="3079" max="3082" width="15.7109375" style="118" customWidth="1"/>
    <col min="3083" max="3083" width="37.140625" style="118" customWidth="1"/>
    <col min="3084" max="3100" width="20.7109375" style="118" customWidth="1"/>
    <col min="3101" max="3107" width="16" style="118" customWidth="1"/>
    <col min="3108" max="3134" width="15.7109375" style="118" customWidth="1"/>
    <col min="3135" max="3294" width="9.140625" style="118"/>
    <col min="3295" max="3295" width="38.5703125" style="118" customWidth="1"/>
    <col min="3296" max="3316" width="15.7109375" style="118" customWidth="1"/>
    <col min="3317" max="3317" width="16" style="118" customWidth="1"/>
    <col min="3318" max="3326" width="15.7109375" style="118" customWidth="1"/>
    <col min="3327" max="3329" width="9.140625" style="118" customWidth="1"/>
    <col min="3330" max="3330" width="15.7109375" style="118" customWidth="1"/>
    <col min="3331" max="3334" width="9.140625" style="118" customWidth="1"/>
    <col min="3335" max="3338" width="15.7109375" style="118" customWidth="1"/>
    <col min="3339" max="3339" width="37.140625" style="118" customWidth="1"/>
    <col min="3340" max="3356" width="20.7109375" style="118" customWidth="1"/>
    <col min="3357" max="3363" width="16" style="118" customWidth="1"/>
    <col min="3364" max="3390" width="15.7109375" style="118" customWidth="1"/>
    <col min="3391" max="3550" width="9.140625" style="118"/>
    <col min="3551" max="3551" width="38.5703125" style="118" customWidth="1"/>
    <col min="3552" max="3572" width="15.7109375" style="118" customWidth="1"/>
    <col min="3573" max="3573" width="16" style="118" customWidth="1"/>
    <col min="3574" max="3582" width="15.7109375" style="118" customWidth="1"/>
    <col min="3583" max="3585" width="9.140625" style="118" customWidth="1"/>
    <col min="3586" max="3586" width="15.7109375" style="118" customWidth="1"/>
    <col min="3587" max="3590" width="9.140625" style="118" customWidth="1"/>
    <col min="3591" max="3594" width="15.7109375" style="118" customWidth="1"/>
    <col min="3595" max="3595" width="37.140625" style="118" customWidth="1"/>
    <col min="3596" max="3612" width="20.7109375" style="118" customWidth="1"/>
    <col min="3613" max="3619" width="16" style="118" customWidth="1"/>
    <col min="3620" max="3646" width="15.7109375" style="118" customWidth="1"/>
    <col min="3647" max="3806" width="9.140625" style="118"/>
    <col min="3807" max="3807" width="38.5703125" style="118" customWidth="1"/>
    <col min="3808" max="3828" width="15.7109375" style="118" customWidth="1"/>
    <col min="3829" max="3829" width="16" style="118" customWidth="1"/>
    <col min="3830" max="3838" width="15.7109375" style="118" customWidth="1"/>
    <col min="3839" max="3841" width="9.140625" style="118" customWidth="1"/>
    <col min="3842" max="3842" width="15.7109375" style="118" customWidth="1"/>
    <col min="3843" max="3846" width="9.140625" style="118" customWidth="1"/>
    <col min="3847" max="3850" width="15.7109375" style="118" customWidth="1"/>
    <col min="3851" max="3851" width="37.140625" style="118" customWidth="1"/>
    <col min="3852" max="3868" width="20.7109375" style="118" customWidth="1"/>
    <col min="3869" max="3875" width="16" style="118" customWidth="1"/>
    <col min="3876" max="3902" width="15.7109375" style="118" customWidth="1"/>
    <col min="3903" max="4062" width="9.140625" style="118"/>
    <col min="4063" max="4063" width="38.5703125" style="118" customWidth="1"/>
    <col min="4064" max="4084" width="15.7109375" style="118" customWidth="1"/>
    <col min="4085" max="4085" width="16" style="118" customWidth="1"/>
    <col min="4086" max="4094" width="15.7109375" style="118" customWidth="1"/>
    <col min="4095" max="4097" width="9.140625" style="118" customWidth="1"/>
    <col min="4098" max="4098" width="15.7109375" style="118" customWidth="1"/>
    <col min="4099" max="4102" width="9.140625" style="118" customWidth="1"/>
    <col min="4103" max="4106" width="15.7109375" style="118" customWidth="1"/>
    <col min="4107" max="4107" width="37.140625" style="118" customWidth="1"/>
    <col min="4108" max="4124" width="20.7109375" style="118" customWidth="1"/>
    <col min="4125" max="4131" width="16" style="118" customWidth="1"/>
    <col min="4132" max="4158" width="15.7109375" style="118" customWidth="1"/>
    <col min="4159" max="4318" width="9.140625" style="118"/>
    <col min="4319" max="4319" width="38.5703125" style="118" customWidth="1"/>
    <col min="4320" max="4340" width="15.7109375" style="118" customWidth="1"/>
    <col min="4341" max="4341" width="16" style="118" customWidth="1"/>
    <col min="4342" max="4350" width="15.7109375" style="118" customWidth="1"/>
    <col min="4351" max="4353" width="9.140625" style="118" customWidth="1"/>
    <col min="4354" max="4354" width="15.7109375" style="118" customWidth="1"/>
    <col min="4355" max="4358" width="9.140625" style="118" customWidth="1"/>
    <col min="4359" max="4362" width="15.7109375" style="118" customWidth="1"/>
    <col min="4363" max="4363" width="37.140625" style="118" customWidth="1"/>
    <col min="4364" max="4380" width="20.7109375" style="118" customWidth="1"/>
    <col min="4381" max="4387" width="16" style="118" customWidth="1"/>
    <col min="4388" max="4414" width="15.7109375" style="118" customWidth="1"/>
    <col min="4415" max="4574" width="9.140625" style="118"/>
    <col min="4575" max="4575" width="38.5703125" style="118" customWidth="1"/>
    <col min="4576" max="4596" width="15.7109375" style="118" customWidth="1"/>
    <col min="4597" max="4597" width="16" style="118" customWidth="1"/>
    <col min="4598" max="4606" width="15.7109375" style="118" customWidth="1"/>
    <col min="4607" max="4609" width="9.140625" style="118" customWidth="1"/>
    <col min="4610" max="4610" width="15.7109375" style="118" customWidth="1"/>
    <col min="4611" max="4614" width="9.140625" style="118" customWidth="1"/>
    <col min="4615" max="4618" width="15.7109375" style="118" customWidth="1"/>
    <col min="4619" max="4619" width="37.140625" style="118" customWidth="1"/>
    <col min="4620" max="4636" width="20.7109375" style="118" customWidth="1"/>
    <col min="4637" max="4643" width="16" style="118" customWidth="1"/>
    <col min="4644" max="4670" width="15.7109375" style="118" customWidth="1"/>
    <col min="4671" max="4830" width="9.140625" style="118"/>
    <col min="4831" max="4831" width="38.5703125" style="118" customWidth="1"/>
    <col min="4832" max="4852" width="15.7109375" style="118" customWidth="1"/>
    <col min="4853" max="4853" width="16" style="118" customWidth="1"/>
    <col min="4854" max="4862" width="15.7109375" style="118" customWidth="1"/>
    <col min="4863" max="4865" width="9.140625" style="118" customWidth="1"/>
    <col min="4866" max="4866" width="15.7109375" style="118" customWidth="1"/>
    <col min="4867" max="4870" width="9.140625" style="118" customWidth="1"/>
    <col min="4871" max="4874" width="15.7109375" style="118" customWidth="1"/>
    <col min="4875" max="4875" width="37.140625" style="118" customWidth="1"/>
    <col min="4876" max="4892" width="20.7109375" style="118" customWidth="1"/>
    <col min="4893" max="4899" width="16" style="118" customWidth="1"/>
    <col min="4900" max="4926" width="15.7109375" style="118" customWidth="1"/>
    <col min="4927" max="5086" width="9.140625" style="118"/>
    <col min="5087" max="5087" width="38.5703125" style="118" customWidth="1"/>
    <col min="5088" max="5108" width="15.7109375" style="118" customWidth="1"/>
    <col min="5109" max="5109" width="16" style="118" customWidth="1"/>
    <col min="5110" max="5118" width="15.7109375" style="118" customWidth="1"/>
    <col min="5119" max="5121" width="9.140625" style="118" customWidth="1"/>
    <col min="5122" max="5122" width="15.7109375" style="118" customWidth="1"/>
    <col min="5123" max="5126" width="9.140625" style="118" customWidth="1"/>
    <col min="5127" max="5130" width="15.7109375" style="118" customWidth="1"/>
    <col min="5131" max="5131" width="37.140625" style="118" customWidth="1"/>
    <col min="5132" max="5148" width="20.7109375" style="118" customWidth="1"/>
    <col min="5149" max="5155" width="16" style="118" customWidth="1"/>
    <col min="5156" max="5182" width="15.7109375" style="118" customWidth="1"/>
    <col min="5183" max="5342" width="9.140625" style="118"/>
    <col min="5343" max="5343" width="38.5703125" style="118" customWidth="1"/>
    <col min="5344" max="5364" width="15.7109375" style="118" customWidth="1"/>
    <col min="5365" max="5365" width="16" style="118" customWidth="1"/>
    <col min="5366" max="5374" width="15.7109375" style="118" customWidth="1"/>
    <col min="5375" max="5377" width="9.140625" style="118" customWidth="1"/>
    <col min="5378" max="5378" width="15.7109375" style="118" customWidth="1"/>
    <col min="5379" max="5382" width="9.140625" style="118" customWidth="1"/>
    <col min="5383" max="5386" width="15.7109375" style="118" customWidth="1"/>
    <col min="5387" max="5387" width="37.140625" style="118" customWidth="1"/>
    <col min="5388" max="5404" width="20.7109375" style="118" customWidth="1"/>
    <col min="5405" max="5411" width="16" style="118" customWidth="1"/>
    <col min="5412" max="5438" width="15.7109375" style="118" customWidth="1"/>
    <col min="5439" max="5598" width="9.140625" style="118"/>
    <col min="5599" max="5599" width="38.5703125" style="118" customWidth="1"/>
    <col min="5600" max="5620" width="15.7109375" style="118" customWidth="1"/>
    <col min="5621" max="5621" width="16" style="118" customWidth="1"/>
    <col min="5622" max="5630" width="15.7109375" style="118" customWidth="1"/>
    <col min="5631" max="5633" width="9.140625" style="118" customWidth="1"/>
    <col min="5634" max="5634" width="15.7109375" style="118" customWidth="1"/>
    <col min="5635" max="5638" width="9.140625" style="118" customWidth="1"/>
    <col min="5639" max="5642" width="15.7109375" style="118" customWidth="1"/>
    <col min="5643" max="5643" width="37.140625" style="118" customWidth="1"/>
    <col min="5644" max="5660" width="20.7109375" style="118" customWidth="1"/>
    <col min="5661" max="5667" width="16" style="118" customWidth="1"/>
    <col min="5668" max="5694" width="15.7109375" style="118" customWidth="1"/>
    <col min="5695" max="5854" width="9.140625" style="118"/>
    <col min="5855" max="5855" width="38.5703125" style="118" customWidth="1"/>
    <col min="5856" max="5876" width="15.7109375" style="118" customWidth="1"/>
    <col min="5877" max="5877" width="16" style="118" customWidth="1"/>
    <col min="5878" max="5886" width="15.7109375" style="118" customWidth="1"/>
    <col min="5887" max="5889" width="9.140625" style="118" customWidth="1"/>
    <col min="5890" max="5890" width="15.7109375" style="118" customWidth="1"/>
    <col min="5891" max="5894" width="9.140625" style="118" customWidth="1"/>
    <col min="5895" max="5898" width="15.7109375" style="118" customWidth="1"/>
    <col min="5899" max="5899" width="37.140625" style="118" customWidth="1"/>
    <col min="5900" max="5916" width="20.7109375" style="118" customWidth="1"/>
    <col min="5917" max="5923" width="16" style="118" customWidth="1"/>
    <col min="5924" max="5950" width="15.7109375" style="118" customWidth="1"/>
    <col min="5951" max="6110" width="9.140625" style="118"/>
    <col min="6111" max="6111" width="38.5703125" style="118" customWidth="1"/>
    <col min="6112" max="6132" width="15.7109375" style="118" customWidth="1"/>
    <col min="6133" max="6133" width="16" style="118" customWidth="1"/>
    <col min="6134" max="6142" width="15.7109375" style="118" customWidth="1"/>
    <col min="6143" max="6145" width="9.140625" style="118" customWidth="1"/>
    <col min="6146" max="6146" width="15.7109375" style="118" customWidth="1"/>
    <col min="6147" max="6150" width="9.140625" style="118" customWidth="1"/>
    <col min="6151" max="6154" width="15.7109375" style="118" customWidth="1"/>
    <col min="6155" max="6155" width="37.140625" style="118" customWidth="1"/>
    <col min="6156" max="6172" width="20.7109375" style="118" customWidth="1"/>
    <col min="6173" max="6179" width="16" style="118" customWidth="1"/>
    <col min="6180" max="6206" width="15.7109375" style="118" customWidth="1"/>
    <col min="6207" max="6366" width="9.140625" style="118"/>
    <col min="6367" max="6367" width="38.5703125" style="118" customWidth="1"/>
    <col min="6368" max="6388" width="15.7109375" style="118" customWidth="1"/>
    <col min="6389" max="6389" width="16" style="118" customWidth="1"/>
    <col min="6390" max="6398" width="15.7109375" style="118" customWidth="1"/>
    <col min="6399" max="6401" width="9.140625" style="118" customWidth="1"/>
    <col min="6402" max="6402" width="15.7109375" style="118" customWidth="1"/>
    <col min="6403" max="6406" width="9.140625" style="118" customWidth="1"/>
    <col min="6407" max="6410" width="15.7109375" style="118" customWidth="1"/>
    <col min="6411" max="6411" width="37.140625" style="118" customWidth="1"/>
    <col min="6412" max="6428" width="20.7109375" style="118" customWidth="1"/>
    <col min="6429" max="6435" width="16" style="118" customWidth="1"/>
    <col min="6436" max="6462" width="15.7109375" style="118" customWidth="1"/>
    <col min="6463" max="6622" width="9.140625" style="118"/>
    <col min="6623" max="6623" width="38.5703125" style="118" customWidth="1"/>
    <col min="6624" max="6644" width="15.7109375" style="118" customWidth="1"/>
    <col min="6645" max="6645" width="16" style="118" customWidth="1"/>
    <col min="6646" max="6654" width="15.7109375" style="118" customWidth="1"/>
    <col min="6655" max="6657" width="9.140625" style="118" customWidth="1"/>
    <col min="6658" max="6658" width="15.7109375" style="118" customWidth="1"/>
    <col min="6659" max="6662" width="9.140625" style="118" customWidth="1"/>
    <col min="6663" max="6666" width="15.7109375" style="118" customWidth="1"/>
    <col min="6667" max="6667" width="37.140625" style="118" customWidth="1"/>
    <col min="6668" max="6684" width="20.7109375" style="118" customWidth="1"/>
    <col min="6685" max="6691" width="16" style="118" customWidth="1"/>
    <col min="6692" max="6718" width="15.7109375" style="118" customWidth="1"/>
    <col min="6719" max="6878" width="9.140625" style="118"/>
    <col min="6879" max="6879" width="38.5703125" style="118" customWidth="1"/>
    <col min="6880" max="6900" width="15.7109375" style="118" customWidth="1"/>
    <col min="6901" max="6901" width="16" style="118" customWidth="1"/>
    <col min="6902" max="6910" width="15.7109375" style="118" customWidth="1"/>
    <col min="6911" max="6913" width="9.140625" style="118" customWidth="1"/>
    <col min="6914" max="6914" width="15.7109375" style="118" customWidth="1"/>
    <col min="6915" max="6918" width="9.140625" style="118" customWidth="1"/>
    <col min="6919" max="6922" width="15.7109375" style="118" customWidth="1"/>
    <col min="6923" max="6923" width="37.140625" style="118" customWidth="1"/>
    <col min="6924" max="6940" width="20.7109375" style="118" customWidth="1"/>
    <col min="6941" max="6947" width="16" style="118" customWidth="1"/>
    <col min="6948" max="6974" width="15.7109375" style="118" customWidth="1"/>
    <col min="6975" max="7134" width="9.140625" style="118"/>
    <col min="7135" max="7135" width="38.5703125" style="118" customWidth="1"/>
    <col min="7136" max="7156" width="15.7109375" style="118" customWidth="1"/>
    <col min="7157" max="7157" width="16" style="118" customWidth="1"/>
    <col min="7158" max="7166" width="15.7109375" style="118" customWidth="1"/>
    <col min="7167" max="7169" width="9.140625" style="118" customWidth="1"/>
    <col min="7170" max="7170" width="15.7109375" style="118" customWidth="1"/>
    <col min="7171" max="7174" width="9.140625" style="118" customWidth="1"/>
    <col min="7175" max="7178" width="15.7109375" style="118" customWidth="1"/>
    <col min="7179" max="7179" width="37.140625" style="118" customWidth="1"/>
    <col min="7180" max="7196" width="20.7109375" style="118" customWidth="1"/>
    <col min="7197" max="7203" width="16" style="118" customWidth="1"/>
    <col min="7204" max="7230" width="15.7109375" style="118" customWidth="1"/>
    <col min="7231" max="7390" width="9.140625" style="118"/>
    <col min="7391" max="7391" width="38.5703125" style="118" customWidth="1"/>
    <col min="7392" max="7412" width="15.7109375" style="118" customWidth="1"/>
    <col min="7413" max="7413" width="16" style="118" customWidth="1"/>
    <col min="7414" max="7422" width="15.7109375" style="118" customWidth="1"/>
    <col min="7423" max="7425" width="9.140625" style="118" customWidth="1"/>
    <col min="7426" max="7426" width="15.7109375" style="118" customWidth="1"/>
    <col min="7427" max="7430" width="9.140625" style="118" customWidth="1"/>
    <col min="7431" max="7434" width="15.7109375" style="118" customWidth="1"/>
    <col min="7435" max="7435" width="37.140625" style="118" customWidth="1"/>
    <col min="7436" max="7452" width="20.7109375" style="118" customWidth="1"/>
    <col min="7453" max="7459" width="16" style="118" customWidth="1"/>
    <col min="7460" max="7486" width="15.7109375" style="118" customWidth="1"/>
    <col min="7487" max="7646" width="9.140625" style="118"/>
    <col min="7647" max="7647" width="38.5703125" style="118" customWidth="1"/>
    <col min="7648" max="7668" width="15.7109375" style="118" customWidth="1"/>
    <col min="7669" max="7669" width="16" style="118" customWidth="1"/>
    <col min="7670" max="7678" width="15.7109375" style="118" customWidth="1"/>
    <col min="7679" max="7681" width="9.140625" style="118" customWidth="1"/>
    <col min="7682" max="7682" width="15.7109375" style="118" customWidth="1"/>
    <col min="7683" max="7686" width="9.140625" style="118" customWidth="1"/>
    <col min="7687" max="7690" width="15.7109375" style="118" customWidth="1"/>
    <col min="7691" max="7691" width="37.140625" style="118" customWidth="1"/>
    <col min="7692" max="7708" width="20.7109375" style="118" customWidth="1"/>
    <col min="7709" max="7715" width="16" style="118" customWidth="1"/>
    <col min="7716" max="7742" width="15.7109375" style="118" customWidth="1"/>
    <col min="7743" max="7902" width="9.140625" style="118"/>
    <col min="7903" max="7903" width="38.5703125" style="118" customWidth="1"/>
    <col min="7904" max="7924" width="15.7109375" style="118" customWidth="1"/>
    <col min="7925" max="7925" width="16" style="118" customWidth="1"/>
    <col min="7926" max="7934" width="15.7109375" style="118" customWidth="1"/>
    <col min="7935" max="7937" width="9.140625" style="118" customWidth="1"/>
    <col min="7938" max="7938" width="15.7109375" style="118" customWidth="1"/>
    <col min="7939" max="7942" width="9.140625" style="118" customWidth="1"/>
    <col min="7943" max="7946" width="15.7109375" style="118" customWidth="1"/>
    <col min="7947" max="7947" width="37.140625" style="118" customWidth="1"/>
    <col min="7948" max="7964" width="20.7109375" style="118" customWidth="1"/>
    <col min="7965" max="7971" width="16" style="118" customWidth="1"/>
    <col min="7972" max="7998" width="15.7109375" style="118" customWidth="1"/>
    <col min="7999" max="8158" width="9.140625" style="118"/>
    <col min="8159" max="8159" width="38.5703125" style="118" customWidth="1"/>
    <col min="8160" max="8180" width="15.7109375" style="118" customWidth="1"/>
    <col min="8181" max="8181" width="16" style="118" customWidth="1"/>
    <col min="8182" max="8190" width="15.7109375" style="118" customWidth="1"/>
    <col min="8191" max="8193" width="9.140625" style="118" customWidth="1"/>
    <col min="8194" max="8194" width="15.7109375" style="118" customWidth="1"/>
    <col min="8195" max="8198" width="9.140625" style="118" customWidth="1"/>
    <col min="8199" max="8202" width="15.7109375" style="118" customWidth="1"/>
    <col min="8203" max="8203" width="37.140625" style="118" customWidth="1"/>
    <col min="8204" max="8220" width="20.7109375" style="118" customWidth="1"/>
    <col min="8221" max="8227" width="16" style="118" customWidth="1"/>
    <col min="8228" max="8254" width="15.7109375" style="118" customWidth="1"/>
    <col min="8255" max="8414" width="9.140625" style="118"/>
    <col min="8415" max="8415" width="38.5703125" style="118" customWidth="1"/>
    <col min="8416" max="8436" width="15.7109375" style="118" customWidth="1"/>
    <col min="8437" max="8437" width="16" style="118" customWidth="1"/>
    <col min="8438" max="8446" width="15.7109375" style="118" customWidth="1"/>
    <col min="8447" max="8449" width="9.140625" style="118" customWidth="1"/>
    <col min="8450" max="8450" width="15.7109375" style="118" customWidth="1"/>
    <col min="8451" max="8454" width="9.140625" style="118" customWidth="1"/>
    <col min="8455" max="8458" width="15.7109375" style="118" customWidth="1"/>
    <col min="8459" max="8459" width="37.140625" style="118" customWidth="1"/>
    <col min="8460" max="8476" width="20.7109375" style="118" customWidth="1"/>
    <col min="8477" max="8483" width="16" style="118" customWidth="1"/>
    <col min="8484" max="8510" width="15.7109375" style="118" customWidth="1"/>
    <col min="8511" max="8670" width="9.140625" style="118"/>
    <col min="8671" max="8671" width="38.5703125" style="118" customWidth="1"/>
    <col min="8672" max="8692" width="15.7109375" style="118" customWidth="1"/>
    <col min="8693" max="8693" width="16" style="118" customWidth="1"/>
    <col min="8694" max="8702" width="15.7109375" style="118" customWidth="1"/>
    <col min="8703" max="8705" width="9.140625" style="118" customWidth="1"/>
    <col min="8706" max="8706" width="15.7109375" style="118" customWidth="1"/>
    <col min="8707" max="8710" width="9.140625" style="118" customWidth="1"/>
    <col min="8711" max="8714" width="15.7109375" style="118" customWidth="1"/>
    <col min="8715" max="8715" width="37.140625" style="118" customWidth="1"/>
    <col min="8716" max="8732" width="20.7109375" style="118" customWidth="1"/>
    <col min="8733" max="8739" width="16" style="118" customWidth="1"/>
    <col min="8740" max="8766" width="15.7109375" style="118" customWidth="1"/>
    <col min="8767" max="8926" width="9.140625" style="118"/>
    <col min="8927" max="8927" width="38.5703125" style="118" customWidth="1"/>
    <col min="8928" max="8948" width="15.7109375" style="118" customWidth="1"/>
    <col min="8949" max="8949" width="16" style="118" customWidth="1"/>
    <col min="8950" max="8958" width="15.7109375" style="118" customWidth="1"/>
    <col min="8959" max="8961" width="9.140625" style="118" customWidth="1"/>
    <col min="8962" max="8962" width="15.7109375" style="118" customWidth="1"/>
    <col min="8963" max="8966" width="9.140625" style="118" customWidth="1"/>
    <col min="8967" max="8970" width="15.7109375" style="118" customWidth="1"/>
    <col min="8971" max="8971" width="37.140625" style="118" customWidth="1"/>
    <col min="8972" max="8988" width="20.7109375" style="118" customWidth="1"/>
    <col min="8989" max="8995" width="16" style="118" customWidth="1"/>
    <col min="8996" max="9022" width="15.7109375" style="118" customWidth="1"/>
    <col min="9023" max="9182" width="9.140625" style="118"/>
    <col min="9183" max="9183" width="38.5703125" style="118" customWidth="1"/>
    <col min="9184" max="9204" width="15.7109375" style="118" customWidth="1"/>
    <col min="9205" max="9205" width="16" style="118" customWidth="1"/>
    <col min="9206" max="9214" width="15.7109375" style="118" customWidth="1"/>
    <col min="9215" max="9217" width="9.140625" style="118" customWidth="1"/>
    <col min="9218" max="9218" width="15.7109375" style="118" customWidth="1"/>
    <col min="9219" max="9222" width="9.140625" style="118" customWidth="1"/>
    <col min="9223" max="9226" width="15.7109375" style="118" customWidth="1"/>
    <col min="9227" max="9227" width="37.140625" style="118" customWidth="1"/>
    <col min="9228" max="9244" width="20.7109375" style="118" customWidth="1"/>
    <col min="9245" max="9251" width="16" style="118" customWidth="1"/>
    <col min="9252" max="9278" width="15.7109375" style="118" customWidth="1"/>
    <col min="9279" max="9438" width="9.140625" style="118"/>
    <col min="9439" max="9439" width="38.5703125" style="118" customWidth="1"/>
    <col min="9440" max="9460" width="15.7109375" style="118" customWidth="1"/>
    <col min="9461" max="9461" width="16" style="118" customWidth="1"/>
    <col min="9462" max="9470" width="15.7109375" style="118" customWidth="1"/>
    <col min="9471" max="9473" width="9.140625" style="118" customWidth="1"/>
    <col min="9474" max="9474" width="15.7109375" style="118" customWidth="1"/>
    <col min="9475" max="9478" width="9.140625" style="118" customWidth="1"/>
    <col min="9479" max="9482" width="15.7109375" style="118" customWidth="1"/>
    <col min="9483" max="9483" width="37.140625" style="118" customWidth="1"/>
    <col min="9484" max="9500" width="20.7109375" style="118" customWidth="1"/>
    <col min="9501" max="9507" width="16" style="118" customWidth="1"/>
    <col min="9508" max="9534" width="15.7109375" style="118" customWidth="1"/>
    <col min="9535" max="9694" width="9.140625" style="118"/>
    <col min="9695" max="9695" width="38.5703125" style="118" customWidth="1"/>
    <col min="9696" max="9716" width="15.7109375" style="118" customWidth="1"/>
    <col min="9717" max="9717" width="16" style="118" customWidth="1"/>
    <col min="9718" max="9726" width="15.7109375" style="118" customWidth="1"/>
    <col min="9727" max="9729" width="9.140625" style="118" customWidth="1"/>
    <col min="9730" max="9730" width="15.7109375" style="118" customWidth="1"/>
    <col min="9731" max="9734" width="9.140625" style="118" customWidth="1"/>
    <col min="9735" max="9738" width="15.7109375" style="118" customWidth="1"/>
    <col min="9739" max="9739" width="37.140625" style="118" customWidth="1"/>
    <col min="9740" max="9756" width="20.7109375" style="118" customWidth="1"/>
    <col min="9757" max="9763" width="16" style="118" customWidth="1"/>
    <col min="9764" max="9790" width="15.7109375" style="118" customWidth="1"/>
    <col min="9791" max="9950" width="9.140625" style="118"/>
    <col min="9951" max="9951" width="38.5703125" style="118" customWidth="1"/>
    <col min="9952" max="9972" width="15.7109375" style="118" customWidth="1"/>
    <col min="9973" max="9973" width="16" style="118" customWidth="1"/>
    <col min="9974" max="9982" width="15.7109375" style="118" customWidth="1"/>
    <col min="9983" max="9985" width="9.140625" style="118" customWidth="1"/>
    <col min="9986" max="9986" width="15.7109375" style="118" customWidth="1"/>
    <col min="9987" max="9990" width="9.140625" style="118" customWidth="1"/>
    <col min="9991" max="9994" width="15.7109375" style="118" customWidth="1"/>
    <col min="9995" max="9995" width="37.140625" style="118" customWidth="1"/>
    <col min="9996" max="10012" width="20.7109375" style="118" customWidth="1"/>
    <col min="10013" max="10019" width="16" style="118" customWidth="1"/>
    <col min="10020" max="10046" width="15.7109375" style="118" customWidth="1"/>
    <col min="10047" max="10206" width="9.140625" style="118"/>
    <col min="10207" max="10207" width="38.5703125" style="118" customWidth="1"/>
    <col min="10208" max="10228" width="15.7109375" style="118" customWidth="1"/>
    <col min="10229" max="10229" width="16" style="118" customWidth="1"/>
    <col min="10230" max="10238" width="15.7109375" style="118" customWidth="1"/>
    <col min="10239" max="10241" width="9.140625" style="118" customWidth="1"/>
    <col min="10242" max="10242" width="15.7109375" style="118" customWidth="1"/>
    <col min="10243" max="10246" width="9.140625" style="118" customWidth="1"/>
    <col min="10247" max="10250" width="15.7109375" style="118" customWidth="1"/>
    <col min="10251" max="10251" width="37.140625" style="118" customWidth="1"/>
    <col min="10252" max="10268" width="20.7109375" style="118" customWidth="1"/>
    <col min="10269" max="10275" width="16" style="118" customWidth="1"/>
    <col min="10276" max="10302" width="15.7109375" style="118" customWidth="1"/>
    <col min="10303" max="10462" width="9.140625" style="118"/>
    <col min="10463" max="10463" width="38.5703125" style="118" customWidth="1"/>
    <col min="10464" max="10484" width="15.7109375" style="118" customWidth="1"/>
    <col min="10485" max="10485" width="16" style="118" customWidth="1"/>
    <col min="10486" max="10494" width="15.7109375" style="118" customWidth="1"/>
    <col min="10495" max="10497" width="9.140625" style="118" customWidth="1"/>
    <col min="10498" max="10498" width="15.7109375" style="118" customWidth="1"/>
    <col min="10499" max="10502" width="9.140625" style="118" customWidth="1"/>
    <col min="10503" max="10506" width="15.7109375" style="118" customWidth="1"/>
    <col min="10507" max="10507" width="37.140625" style="118" customWidth="1"/>
    <col min="10508" max="10524" width="20.7109375" style="118" customWidth="1"/>
    <col min="10525" max="10531" width="16" style="118" customWidth="1"/>
    <col min="10532" max="10558" width="15.7109375" style="118" customWidth="1"/>
    <col min="10559" max="10718" width="9.140625" style="118"/>
    <col min="10719" max="10719" width="38.5703125" style="118" customWidth="1"/>
    <col min="10720" max="10740" width="15.7109375" style="118" customWidth="1"/>
    <col min="10741" max="10741" width="16" style="118" customWidth="1"/>
    <col min="10742" max="10750" width="15.7109375" style="118" customWidth="1"/>
    <col min="10751" max="10753" width="9.140625" style="118" customWidth="1"/>
    <col min="10754" max="10754" width="15.7109375" style="118" customWidth="1"/>
    <col min="10755" max="10758" width="9.140625" style="118" customWidth="1"/>
    <col min="10759" max="10762" width="15.7109375" style="118" customWidth="1"/>
    <col min="10763" max="10763" width="37.140625" style="118" customWidth="1"/>
    <col min="10764" max="10780" width="20.7109375" style="118" customWidth="1"/>
    <col min="10781" max="10787" width="16" style="118" customWidth="1"/>
    <col min="10788" max="10814" width="15.7109375" style="118" customWidth="1"/>
    <col min="10815" max="10974" width="9.140625" style="118"/>
    <col min="10975" max="10975" width="38.5703125" style="118" customWidth="1"/>
    <col min="10976" max="10996" width="15.7109375" style="118" customWidth="1"/>
    <col min="10997" max="10997" width="16" style="118" customWidth="1"/>
    <col min="10998" max="11006" width="15.7109375" style="118" customWidth="1"/>
    <col min="11007" max="11009" width="9.140625" style="118" customWidth="1"/>
    <col min="11010" max="11010" width="15.7109375" style="118" customWidth="1"/>
    <col min="11011" max="11014" width="9.140625" style="118" customWidth="1"/>
    <col min="11015" max="11018" width="15.7109375" style="118" customWidth="1"/>
    <col min="11019" max="11019" width="37.140625" style="118" customWidth="1"/>
    <col min="11020" max="11036" width="20.7109375" style="118" customWidth="1"/>
    <col min="11037" max="11043" width="16" style="118" customWidth="1"/>
    <col min="11044" max="11070" width="15.7109375" style="118" customWidth="1"/>
    <col min="11071" max="11230" width="9.140625" style="118"/>
    <col min="11231" max="11231" width="38.5703125" style="118" customWidth="1"/>
    <col min="11232" max="11252" width="15.7109375" style="118" customWidth="1"/>
    <col min="11253" max="11253" width="16" style="118" customWidth="1"/>
    <col min="11254" max="11262" width="15.7109375" style="118" customWidth="1"/>
    <col min="11263" max="11265" width="9.140625" style="118" customWidth="1"/>
    <col min="11266" max="11266" width="15.7109375" style="118" customWidth="1"/>
    <col min="11267" max="11270" width="9.140625" style="118" customWidth="1"/>
    <col min="11271" max="11274" width="15.7109375" style="118" customWidth="1"/>
    <col min="11275" max="11275" width="37.140625" style="118" customWidth="1"/>
    <col min="11276" max="11292" width="20.7109375" style="118" customWidth="1"/>
    <col min="11293" max="11299" width="16" style="118" customWidth="1"/>
    <col min="11300" max="11326" width="15.7109375" style="118" customWidth="1"/>
    <col min="11327" max="11486" width="9.140625" style="118"/>
    <col min="11487" max="11487" width="38.5703125" style="118" customWidth="1"/>
    <col min="11488" max="11508" width="15.7109375" style="118" customWidth="1"/>
    <col min="11509" max="11509" width="16" style="118" customWidth="1"/>
    <col min="11510" max="11518" width="15.7109375" style="118" customWidth="1"/>
    <col min="11519" max="11521" width="9.140625" style="118" customWidth="1"/>
    <col min="11522" max="11522" width="15.7109375" style="118" customWidth="1"/>
    <col min="11523" max="11526" width="9.140625" style="118" customWidth="1"/>
    <col min="11527" max="11530" width="15.7109375" style="118" customWidth="1"/>
    <col min="11531" max="11531" width="37.140625" style="118" customWidth="1"/>
    <col min="11532" max="11548" width="20.7109375" style="118" customWidth="1"/>
    <col min="11549" max="11555" width="16" style="118" customWidth="1"/>
    <col min="11556" max="11582" width="15.7109375" style="118" customWidth="1"/>
    <col min="11583" max="11742" width="9.140625" style="118"/>
    <col min="11743" max="11743" width="38.5703125" style="118" customWidth="1"/>
    <col min="11744" max="11764" width="15.7109375" style="118" customWidth="1"/>
    <col min="11765" max="11765" width="16" style="118" customWidth="1"/>
    <col min="11766" max="11774" width="15.7109375" style="118" customWidth="1"/>
    <col min="11775" max="11777" width="9.140625" style="118" customWidth="1"/>
    <col min="11778" max="11778" width="15.7109375" style="118" customWidth="1"/>
    <col min="11779" max="11782" width="9.140625" style="118" customWidth="1"/>
    <col min="11783" max="11786" width="15.7109375" style="118" customWidth="1"/>
    <col min="11787" max="11787" width="37.140625" style="118" customWidth="1"/>
    <col min="11788" max="11804" width="20.7109375" style="118" customWidth="1"/>
    <col min="11805" max="11811" width="16" style="118" customWidth="1"/>
    <col min="11812" max="11838" width="15.7109375" style="118" customWidth="1"/>
    <col min="11839" max="11998" width="9.140625" style="118"/>
    <col min="11999" max="11999" width="38.5703125" style="118" customWidth="1"/>
    <col min="12000" max="12020" width="15.7109375" style="118" customWidth="1"/>
    <col min="12021" max="12021" width="16" style="118" customWidth="1"/>
    <col min="12022" max="12030" width="15.7109375" style="118" customWidth="1"/>
    <col min="12031" max="12033" width="9.140625" style="118" customWidth="1"/>
    <col min="12034" max="12034" width="15.7109375" style="118" customWidth="1"/>
    <col min="12035" max="12038" width="9.140625" style="118" customWidth="1"/>
    <col min="12039" max="12042" width="15.7109375" style="118" customWidth="1"/>
    <col min="12043" max="12043" width="37.140625" style="118" customWidth="1"/>
    <col min="12044" max="12060" width="20.7109375" style="118" customWidth="1"/>
    <col min="12061" max="12067" width="16" style="118" customWidth="1"/>
    <col min="12068" max="12094" width="15.7109375" style="118" customWidth="1"/>
    <col min="12095" max="12254" width="9.140625" style="118"/>
    <col min="12255" max="12255" width="38.5703125" style="118" customWidth="1"/>
    <col min="12256" max="12276" width="15.7109375" style="118" customWidth="1"/>
    <col min="12277" max="12277" width="16" style="118" customWidth="1"/>
    <col min="12278" max="12286" width="15.7109375" style="118" customWidth="1"/>
    <col min="12287" max="12289" width="9.140625" style="118" customWidth="1"/>
    <col min="12290" max="12290" width="15.7109375" style="118" customWidth="1"/>
    <col min="12291" max="12294" width="9.140625" style="118" customWidth="1"/>
    <col min="12295" max="12298" width="15.7109375" style="118" customWidth="1"/>
    <col min="12299" max="12299" width="37.140625" style="118" customWidth="1"/>
    <col min="12300" max="12316" width="20.7109375" style="118" customWidth="1"/>
    <col min="12317" max="12323" width="16" style="118" customWidth="1"/>
    <col min="12324" max="12350" width="15.7109375" style="118" customWidth="1"/>
    <col min="12351" max="12510" width="9.140625" style="118"/>
    <col min="12511" max="12511" width="38.5703125" style="118" customWidth="1"/>
    <col min="12512" max="12532" width="15.7109375" style="118" customWidth="1"/>
    <col min="12533" max="12533" width="16" style="118" customWidth="1"/>
    <col min="12534" max="12542" width="15.7109375" style="118" customWidth="1"/>
    <col min="12543" max="12545" width="9.140625" style="118" customWidth="1"/>
    <col min="12546" max="12546" width="15.7109375" style="118" customWidth="1"/>
    <col min="12547" max="12550" width="9.140625" style="118" customWidth="1"/>
    <col min="12551" max="12554" width="15.7109375" style="118" customWidth="1"/>
    <col min="12555" max="12555" width="37.140625" style="118" customWidth="1"/>
    <col min="12556" max="12572" width="20.7109375" style="118" customWidth="1"/>
    <col min="12573" max="12579" width="16" style="118" customWidth="1"/>
    <col min="12580" max="12606" width="15.7109375" style="118" customWidth="1"/>
    <col min="12607" max="12766" width="9.140625" style="118"/>
    <col min="12767" max="12767" width="38.5703125" style="118" customWidth="1"/>
    <col min="12768" max="12788" width="15.7109375" style="118" customWidth="1"/>
    <col min="12789" max="12789" width="16" style="118" customWidth="1"/>
    <col min="12790" max="12798" width="15.7109375" style="118" customWidth="1"/>
    <col min="12799" max="12801" width="9.140625" style="118" customWidth="1"/>
    <col min="12802" max="12802" width="15.7109375" style="118" customWidth="1"/>
    <col min="12803" max="12806" width="9.140625" style="118" customWidth="1"/>
    <col min="12807" max="12810" width="15.7109375" style="118" customWidth="1"/>
    <col min="12811" max="12811" width="37.140625" style="118" customWidth="1"/>
    <col min="12812" max="12828" width="20.7109375" style="118" customWidth="1"/>
    <col min="12829" max="12835" width="16" style="118" customWidth="1"/>
    <col min="12836" max="12862" width="15.7109375" style="118" customWidth="1"/>
    <col min="12863" max="13022" width="9.140625" style="118"/>
    <col min="13023" max="13023" width="38.5703125" style="118" customWidth="1"/>
    <col min="13024" max="13044" width="15.7109375" style="118" customWidth="1"/>
    <col min="13045" max="13045" width="16" style="118" customWidth="1"/>
    <col min="13046" max="13054" width="15.7109375" style="118" customWidth="1"/>
    <col min="13055" max="13057" width="9.140625" style="118" customWidth="1"/>
    <col min="13058" max="13058" width="15.7109375" style="118" customWidth="1"/>
    <col min="13059" max="13062" width="9.140625" style="118" customWidth="1"/>
    <col min="13063" max="13066" width="15.7109375" style="118" customWidth="1"/>
    <col min="13067" max="13067" width="37.140625" style="118" customWidth="1"/>
    <col min="13068" max="13084" width="20.7109375" style="118" customWidth="1"/>
    <col min="13085" max="13091" width="16" style="118" customWidth="1"/>
    <col min="13092" max="13118" width="15.7109375" style="118" customWidth="1"/>
    <col min="13119" max="13278" width="9.140625" style="118"/>
    <col min="13279" max="13279" width="38.5703125" style="118" customWidth="1"/>
    <col min="13280" max="13300" width="15.7109375" style="118" customWidth="1"/>
    <col min="13301" max="13301" width="16" style="118" customWidth="1"/>
    <col min="13302" max="13310" width="15.7109375" style="118" customWidth="1"/>
    <col min="13311" max="13313" width="9.140625" style="118" customWidth="1"/>
    <col min="13314" max="13314" width="15.7109375" style="118" customWidth="1"/>
    <col min="13315" max="13318" width="9.140625" style="118" customWidth="1"/>
    <col min="13319" max="13322" width="15.7109375" style="118" customWidth="1"/>
    <col min="13323" max="13323" width="37.140625" style="118" customWidth="1"/>
    <col min="13324" max="13340" width="20.7109375" style="118" customWidth="1"/>
    <col min="13341" max="13347" width="16" style="118" customWidth="1"/>
    <col min="13348" max="13374" width="15.7109375" style="118" customWidth="1"/>
    <col min="13375" max="13534" width="9.140625" style="118"/>
    <col min="13535" max="13535" width="38.5703125" style="118" customWidth="1"/>
    <col min="13536" max="13556" width="15.7109375" style="118" customWidth="1"/>
    <col min="13557" max="13557" width="16" style="118" customWidth="1"/>
    <col min="13558" max="13566" width="15.7109375" style="118" customWidth="1"/>
    <col min="13567" max="13569" width="9.140625" style="118" customWidth="1"/>
    <col min="13570" max="13570" width="15.7109375" style="118" customWidth="1"/>
    <col min="13571" max="13574" width="9.140625" style="118" customWidth="1"/>
    <col min="13575" max="13578" width="15.7109375" style="118" customWidth="1"/>
    <col min="13579" max="13579" width="37.140625" style="118" customWidth="1"/>
    <col min="13580" max="13596" width="20.7109375" style="118" customWidth="1"/>
    <col min="13597" max="13603" width="16" style="118" customWidth="1"/>
    <col min="13604" max="13630" width="15.7109375" style="118" customWidth="1"/>
    <col min="13631" max="13790" width="9.140625" style="118"/>
    <col min="13791" max="13791" width="38.5703125" style="118" customWidth="1"/>
    <col min="13792" max="13812" width="15.7109375" style="118" customWidth="1"/>
    <col min="13813" max="13813" width="16" style="118" customWidth="1"/>
    <col min="13814" max="13822" width="15.7109375" style="118" customWidth="1"/>
    <col min="13823" max="13825" width="9.140625" style="118" customWidth="1"/>
    <col min="13826" max="13826" width="15.7109375" style="118" customWidth="1"/>
    <col min="13827" max="13830" width="9.140625" style="118" customWidth="1"/>
    <col min="13831" max="13834" width="15.7109375" style="118" customWidth="1"/>
    <col min="13835" max="13835" width="37.140625" style="118" customWidth="1"/>
    <col min="13836" max="13852" width="20.7109375" style="118" customWidth="1"/>
    <col min="13853" max="13859" width="16" style="118" customWidth="1"/>
    <col min="13860" max="13886" width="15.7109375" style="118" customWidth="1"/>
    <col min="13887" max="14046" width="9.140625" style="118"/>
    <col min="14047" max="14047" width="38.5703125" style="118" customWidth="1"/>
    <col min="14048" max="14068" width="15.7109375" style="118" customWidth="1"/>
    <col min="14069" max="14069" width="16" style="118" customWidth="1"/>
    <col min="14070" max="14078" width="15.7109375" style="118" customWidth="1"/>
    <col min="14079" max="14081" width="9.140625" style="118" customWidth="1"/>
    <col min="14082" max="14082" width="15.7109375" style="118" customWidth="1"/>
    <col min="14083" max="14086" width="9.140625" style="118" customWidth="1"/>
    <col min="14087" max="14090" width="15.7109375" style="118" customWidth="1"/>
    <col min="14091" max="14091" width="37.140625" style="118" customWidth="1"/>
    <col min="14092" max="14108" width="20.7109375" style="118" customWidth="1"/>
    <col min="14109" max="14115" width="16" style="118" customWidth="1"/>
    <col min="14116" max="14142" width="15.7109375" style="118" customWidth="1"/>
    <col min="14143" max="14302" width="9.140625" style="118"/>
    <col min="14303" max="14303" width="38.5703125" style="118" customWidth="1"/>
    <col min="14304" max="14324" width="15.7109375" style="118" customWidth="1"/>
    <col min="14325" max="14325" width="16" style="118" customWidth="1"/>
    <col min="14326" max="14334" width="15.7109375" style="118" customWidth="1"/>
    <col min="14335" max="14337" width="9.140625" style="118" customWidth="1"/>
    <col min="14338" max="14338" width="15.7109375" style="118" customWidth="1"/>
    <col min="14339" max="14342" width="9.140625" style="118" customWidth="1"/>
    <col min="14343" max="14346" width="15.7109375" style="118" customWidth="1"/>
    <col min="14347" max="14347" width="37.140625" style="118" customWidth="1"/>
    <col min="14348" max="14364" width="20.7109375" style="118" customWidth="1"/>
    <col min="14365" max="14371" width="16" style="118" customWidth="1"/>
    <col min="14372" max="14398" width="15.7109375" style="118" customWidth="1"/>
    <col min="14399" max="14558" width="9.140625" style="118"/>
    <col min="14559" max="14559" width="38.5703125" style="118" customWidth="1"/>
    <col min="14560" max="14580" width="15.7109375" style="118" customWidth="1"/>
    <col min="14581" max="14581" width="16" style="118" customWidth="1"/>
    <col min="14582" max="14590" width="15.7109375" style="118" customWidth="1"/>
    <col min="14591" max="14593" width="9.140625" style="118" customWidth="1"/>
    <col min="14594" max="14594" width="15.7109375" style="118" customWidth="1"/>
    <col min="14595" max="14598" width="9.140625" style="118" customWidth="1"/>
    <col min="14599" max="14602" width="15.7109375" style="118" customWidth="1"/>
    <col min="14603" max="14603" width="37.140625" style="118" customWidth="1"/>
    <col min="14604" max="14620" width="20.7109375" style="118" customWidth="1"/>
    <col min="14621" max="14627" width="16" style="118" customWidth="1"/>
    <col min="14628" max="14654" width="15.7109375" style="118" customWidth="1"/>
    <col min="14655" max="14814" width="9.140625" style="118"/>
    <col min="14815" max="14815" width="38.5703125" style="118" customWidth="1"/>
    <col min="14816" max="14836" width="15.7109375" style="118" customWidth="1"/>
    <col min="14837" max="14837" width="16" style="118" customWidth="1"/>
    <col min="14838" max="14846" width="15.7109375" style="118" customWidth="1"/>
    <col min="14847" max="14849" width="9.140625" style="118" customWidth="1"/>
    <col min="14850" max="14850" width="15.7109375" style="118" customWidth="1"/>
    <col min="14851" max="14854" width="9.140625" style="118" customWidth="1"/>
    <col min="14855" max="14858" width="15.7109375" style="118" customWidth="1"/>
    <col min="14859" max="14859" width="37.140625" style="118" customWidth="1"/>
    <col min="14860" max="14876" width="20.7109375" style="118" customWidth="1"/>
    <col min="14877" max="14883" width="16" style="118" customWidth="1"/>
    <col min="14884" max="14910" width="15.7109375" style="118" customWidth="1"/>
    <col min="14911" max="15070" width="9.140625" style="118"/>
    <col min="15071" max="15071" width="38.5703125" style="118" customWidth="1"/>
    <col min="15072" max="15092" width="15.7109375" style="118" customWidth="1"/>
    <col min="15093" max="15093" width="16" style="118" customWidth="1"/>
    <col min="15094" max="15102" width="15.7109375" style="118" customWidth="1"/>
    <col min="15103" max="15105" width="9.140625" style="118" customWidth="1"/>
    <col min="15106" max="15106" width="15.7109375" style="118" customWidth="1"/>
    <col min="15107" max="15110" width="9.140625" style="118" customWidth="1"/>
    <col min="15111" max="15114" width="15.7109375" style="118" customWidth="1"/>
    <col min="15115" max="15115" width="37.140625" style="118" customWidth="1"/>
    <col min="15116" max="15132" width="20.7109375" style="118" customWidth="1"/>
    <col min="15133" max="15139" width="16" style="118" customWidth="1"/>
    <col min="15140" max="15166" width="15.7109375" style="118" customWidth="1"/>
    <col min="15167" max="15326" width="9.140625" style="118"/>
    <col min="15327" max="15327" width="38.5703125" style="118" customWidth="1"/>
    <col min="15328" max="15348" width="15.7109375" style="118" customWidth="1"/>
    <col min="15349" max="15349" width="16" style="118" customWidth="1"/>
    <col min="15350" max="15358" width="15.7109375" style="118" customWidth="1"/>
    <col min="15359" max="15361" width="9.140625" style="118" customWidth="1"/>
    <col min="15362" max="15362" width="15.7109375" style="118" customWidth="1"/>
    <col min="15363" max="15366" width="9.140625" style="118" customWidth="1"/>
    <col min="15367" max="15370" width="15.7109375" style="118" customWidth="1"/>
    <col min="15371" max="15371" width="37.140625" style="118" customWidth="1"/>
    <col min="15372" max="15388" width="20.7109375" style="118" customWidth="1"/>
    <col min="15389" max="15395" width="16" style="118" customWidth="1"/>
    <col min="15396" max="15422" width="15.7109375" style="118" customWidth="1"/>
    <col min="15423" max="15582" width="9.140625" style="118"/>
    <col min="15583" max="15583" width="38.5703125" style="118" customWidth="1"/>
    <col min="15584" max="15604" width="15.7109375" style="118" customWidth="1"/>
    <col min="15605" max="15605" width="16" style="118" customWidth="1"/>
    <col min="15606" max="15614" width="15.7109375" style="118" customWidth="1"/>
    <col min="15615" max="15617" width="9.140625" style="118" customWidth="1"/>
    <col min="15618" max="15618" width="15.7109375" style="118" customWidth="1"/>
    <col min="15619" max="15622" width="9.140625" style="118" customWidth="1"/>
    <col min="15623" max="15626" width="15.7109375" style="118" customWidth="1"/>
    <col min="15627" max="15627" width="37.140625" style="118" customWidth="1"/>
    <col min="15628" max="15644" width="20.7109375" style="118" customWidth="1"/>
    <col min="15645" max="15651" width="16" style="118" customWidth="1"/>
    <col min="15652" max="15678" width="15.7109375" style="118" customWidth="1"/>
    <col min="15679" max="15838" width="9.140625" style="118"/>
    <col min="15839" max="15839" width="38.5703125" style="118" customWidth="1"/>
    <col min="15840" max="15860" width="15.7109375" style="118" customWidth="1"/>
    <col min="15861" max="15861" width="16" style="118" customWidth="1"/>
    <col min="15862" max="15870" width="15.7109375" style="118" customWidth="1"/>
    <col min="15871" max="15873" width="9.140625" style="118" customWidth="1"/>
    <col min="15874" max="15874" width="15.7109375" style="118" customWidth="1"/>
    <col min="15875" max="15878" width="9.140625" style="118" customWidth="1"/>
    <col min="15879" max="15882" width="15.7109375" style="118" customWidth="1"/>
    <col min="15883" max="15883" width="37.140625" style="118" customWidth="1"/>
    <col min="15884" max="15900" width="20.7109375" style="118" customWidth="1"/>
    <col min="15901" max="15907" width="16" style="118" customWidth="1"/>
    <col min="15908" max="15934" width="15.7109375" style="118" customWidth="1"/>
    <col min="15935" max="16384" width="9.140625" style="118"/>
  </cols>
  <sheetData>
    <row r="1" spans="1:10" ht="18.75">
      <c r="J1" s="198" t="s">
        <v>159</v>
      </c>
    </row>
    <row r="2" spans="1:10" ht="18.75">
      <c r="J2" s="198"/>
    </row>
    <row r="4" spans="1:10" ht="20.25">
      <c r="A4" s="480" t="s">
        <v>224</v>
      </c>
      <c r="B4" s="480"/>
      <c r="C4" s="480"/>
      <c r="D4" s="480"/>
      <c r="E4" s="480"/>
      <c r="F4" s="480"/>
      <c r="G4" s="480"/>
      <c r="H4" s="480"/>
      <c r="I4" s="480"/>
    </row>
    <row r="5" spans="1:10" ht="16.5" thickBot="1"/>
    <row r="6" spans="1:10" ht="35.25" customHeight="1" thickBot="1">
      <c r="A6" s="481"/>
      <c r="B6" s="493" t="s">
        <v>158</v>
      </c>
      <c r="C6" s="494"/>
      <c r="D6" s="495"/>
      <c r="E6" s="483" t="s">
        <v>157</v>
      </c>
      <c r="F6" s="485" t="s">
        <v>156</v>
      </c>
      <c r="G6" s="493" t="s">
        <v>155</v>
      </c>
      <c r="H6" s="494"/>
      <c r="I6" s="495"/>
    </row>
    <row r="7" spans="1:10" ht="35.25" customHeight="1" thickBot="1">
      <c r="A7" s="482"/>
      <c r="B7" s="197" t="s">
        <v>154</v>
      </c>
      <c r="C7" s="196" t="s">
        <v>153</v>
      </c>
      <c r="D7" s="195" t="s">
        <v>371</v>
      </c>
      <c r="E7" s="484"/>
      <c r="F7" s="486"/>
      <c r="G7" s="194" t="str">
        <f>B7</f>
        <v>1 полугодие</v>
      </c>
      <c r="H7" s="194" t="str">
        <f>C7</f>
        <v>2 полугодие</v>
      </c>
      <c r="I7" s="193" t="str">
        <f>D7</f>
        <v>2019 г</v>
      </c>
    </row>
    <row r="8" spans="1:10" s="120" customFormat="1">
      <c r="A8" s="151" t="s">
        <v>152</v>
      </c>
      <c r="B8" s="192">
        <f>B9+B14+B19</f>
        <v>0</v>
      </c>
      <c r="C8" s="191">
        <f>C9+C14+C19</f>
        <v>0</v>
      </c>
      <c r="D8" s="148">
        <f t="shared" ref="D8:D23" si="0">B8+C8</f>
        <v>0</v>
      </c>
      <c r="E8" s="490"/>
      <c r="F8" s="491"/>
      <c r="G8" s="190">
        <f>G14+G19</f>
        <v>0</v>
      </c>
      <c r="H8" s="189">
        <f>H14+H19</f>
        <v>0</v>
      </c>
      <c r="I8" s="188">
        <f>G8+H8</f>
        <v>0</v>
      </c>
      <c r="J8" s="187" t="s">
        <v>151</v>
      </c>
    </row>
    <row r="9" spans="1:10" s="120" customFormat="1">
      <c r="A9" s="185" t="s">
        <v>150</v>
      </c>
      <c r="B9" s="184">
        <f>B10+B11+B12+B13</f>
        <v>0</v>
      </c>
      <c r="C9" s="183">
        <f>C10+C11+C12+C13</f>
        <v>0</v>
      </c>
      <c r="D9" s="182">
        <f t="shared" si="0"/>
        <v>0</v>
      </c>
      <c r="E9" s="452"/>
      <c r="F9" s="453"/>
      <c r="G9" s="449"/>
      <c r="H9" s="450"/>
      <c r="I9" s="451"/>
    </row>
    <row r="10" spans="1:10" s="120" customFormat="1">
      <c r="A10" s="186" t="s">
        <v>127</v>
      </c>
      <c r="B10" s="199"/>
      <c r="C10" s="200"/>
      <c r="D10" s="128">
        <f t="shared" si="0"/>
        <v>0</v>
      </c>
      <c r="E10" s="452"/>
      <c r="F10" s="453"/>
      <c r="G10" s="452"/>
      <c r="H10" s="453"/>
      <c r="I10" s="454"/>
    </row>
    <row r="11" spans="1:10" s="120" customFormat="1">
      <c r="A11" s="186" t="s">
        <v>126</v>
      </c>
      <c r="B11" s="199"/>
      <c r="C11" s="200"/>
      <c r="D11" s="128">
        <f t="shared" si="0"/>
        <v>0</v>
      </c>
      <c r="E11" s="452"/>
      <c r="F11" s="453"/>
      <c r="G11" s="452"/>
      <c r="H11" s="453"/>
      <c r="I11" s="454"/>
    </row>
    <row r="12" spans="1:10" s="120" customFormat="1">
      <c r="A12" s="186" t="s">
        <v>125</v>
      </c>
      <c r="B12" s="199"/>
      <c r="C12" s="200"/>
      <c r="D12" s="128">
        <f t="shared" si="0"/>
        <v>0</v>
      </c>
      <c r="E12" s="452"/>
      <c r="F12" s="453"/>
      <c r="G12" s="452"/>
      <c r="H12" s="453"/>
      <c r="I12" s="454"/>
    </row>
    <row r="13" spans="1:10" s="120" customFormat="1">
      <c r="A13" s="186" t="s">
        <v>124</v>
      </c>
      <c r="B13" s="199"/>
      <c r="C13" s="200"/>
      <c r="D13" s="128">
        <f t="shared" si="0"/>
        <v>0</v>
      </c>
      <c r="E13" s="452"/>
      <c r="F13" s="453"/>
      <c r="G13" s="455"/>
      <c r="H13" s="456"/>
      <c r="I13" s="457"/>
    </row>
    <row r="14" spans="1:10" s="120" customFormat="1">
      <c r="A14" s="185" t="s">
        <v>149</v>
      </c>
      <c r="B14" s="184">
        <f>B15+B16+B17+B18</f>
        <v>0</v>
      </c>
      <c r="C14" s="183">
        <f>C15+C16+C17+C18</f>
        <v>0</v>
      </c>
      <c r="D14" s="182">
        <f t="shared" si="0"/>
        <v>0</v>
      </c>
      <c r="E14" s="452"/>
      <c r="F14" s="453"/>
      <c r="G14" s="184">
        <f>G90</f>
        <v>0</v>
      </c>
      <c r="H14" s="183">
        <f>H90</f>
        <v>0</v>
      </c>
      <c r="I14" s="182">
        <f>G14+H14</f>
        <v>0</v>
      </c>
      <c r="J14" s="187" t="s">
        <v>148</v>
      </c>
    </row>
    <row r="15" spans="1:10" s="120" customFormat="1">
      <c r="A15" s="186" t="s">
        <v>127</v>
      </c>
      <c r="B15" s="199"/>
      <c r="C15" s="200"/>
      <c r="D15" s="128">
        <f t="shared" si="0"/>
        <v>0</v>
      </c>
      <c r="E15" s="452"/>
      <c r="F15" s="453"/>
      <c r="G15" s="449"/>
      <c r="H15" s="450"/>
      <c r="I15" s="451"/>
    </row>
    <row r="16" spans="1:10" s="120" customFormat="1">
      <c r="A16" s="186" t="s">
        <v>126</v>
      </c>
      <c r="B16" s="199"/>
      <c r="C16" s="200"/>
      <c r="D16" s="128">
        <f t="shared" si="0"/>
        <v>0</v>
      </c>
      <c r="E16" s="452"/>
      <c r="F16" s="453"/>
      <c r="G16" s="452"/>
      <c r="H16" s="453"/>
      <c r="I16" s="454"/>
    </row>
    <row r="17" spans="1:9" s="120" customFormat="1">
      <c r="A17" s="186" t="s">
        <v>125</v>
      </c>
      <c r="B17" s="199"/>
      <c r="C17" s="200"/>
      <c r="D17" s="128">
        <f t="shared" si="0"/>
        <v>0</v>
      </c>
      <c r="E17" s="452"/>
      <c r="F17" s="453"/>
      <c r="G17" s="452"/>
      <c r="H17" s="453"/>
      <c r="I17" s="454"/>
    </row>
    <row r="18" spans="1:9" s="120" customFormat="1">
      <c r="A18" s="186" t="s">
        <v>124</v>
      </c>
      <c r="B18" s="199"/>
      <c r="C18" s="200"/>
      <c r="D18" s="128">
        <f t="shared" si="0"/>
        <v>0</v>
      </c>
      <c r="E18" s="452"/>
      <c r="F18" s="453"/>
      <c r="G18" s="455"/>
      <c r="H18" s="456"/>
      <c r="I18" s="457"/>
    </row>
    <row r="19" spans="1:9" s="120" customFormat="1">
      <c r="A19" s="185" t="s">
        <v>147</v>
      </c>
      <c r="B19" s="184">
        <f>B20+B21+B22+B23</f>
        <v>0</v>
      </c>
      <c r="C19" s="183">
        <f>C20+C21+C22+C23</f>
        <v>0</v>
      </c>
      <c r="D19" s="182">
        <f t="shared" si="0"/>
        <v>0</v>
      </c>
      <c r="E19" s="452"/>
      <c r="F19" s="453"/>
      <c r="G19" s="184">
        <f>G20+G21+G22+G23</f>
        <v>0</v>
      </c>
      <c r="H19" s="183">
        <f>H20+H21+H22+H23</f>
        <v>0</v>
      </c>
      <c r="I19" s="182">
        <f>G19+H19</f>
        <v>0</v>
      </c>
    </row>
    <row r="20" spans="1:9">
      <c r="A20" s="172" t="s">
        <v>127</v>
      </c>
      <c r="B20" s="130">
        <f t="shared" ref="B20:C23" si="1">B26</f>
        <v>0</v>
      </c>
      <c r="C20" s="129">
        <f t="shared" si="1"/>
        <v>0</v>
      </c>
      <c r="D20" s="128">
        <f t="shared" si="0"/>
        <v>0</v>
      </c>
      <c r="E20" s="452"/>
      <c r="F20" s="453"/>
      <c r="G20" s="156">
        <f t="shared" ref="G20:H23" si="2">G26+G31</f>
        <v>0</v>
      </c>
      <c r="H20" s="129">
        <f t="shared" si="2"/>
        <v>0</v>
      </c>
      <c r="I20" s="128">
        <f>G20+H20</f>
        <v>0</v>
      </c>
    </row>
    <row r="21" spans="1:9">
      <c r="A21" s="172" t="s">
        <v>126</v>
      </c>
      <c r="B21" s="130">
        <f t="shared" si="1"/>
        <v>0</v>
      </c>
      <c r="C21" s="129">
        <f t="shared" si="1"/>
        <v>0</v>
      </c>
      <c r="D21" s="128">
        <f t="shared" si="0"/>
        <v>0</v>
      </c>
      <c r="E21" s="452"/>
      <c r="F21" s="453"/>
      <c r="G21" s="156">
        <f t="shared" si="2"/>
        <v>0</v>
      </c>
      <c r="H21" s="129">
        <f t="shared" si="2"/>
        <v>0</v>
      </c>
      <c r="I21" s="128">
        <f>G21+H21</f>
        <v>0</v>
      </c>
    </row>
    <row r="22" spans="1:9">
      <c r="A22" s="172" t="s">
        <v>125</v>
      </c>
      <c r="B22" s="130">
        <f t="shared" si="1"/>
        <v>0</v>
      </c>
      <c r="C22" s="129">
        <f t="shared" si="1"/>
        <v>0</v>
      </c>
      <c r="D22" s="128">
        <f t="shared" si="0"/>
        <v>0</v>
      </c>
      <c r="E22" s="452"/>
      <c r="F22" s="453"/>
      <c r="G22" s="156">
        <f t="shared" si="2"/>
        <v>0</v>
      </c>
      <c r="H22" s="129">
        <f t="shared" si="2"/>
        <v>0</v>
      </c>
      <c r="I22" s="128">
        <f>G22+H22</f>
        <v>0</v>
      </c>
    </row>
    <row r="23" spans="1:9" ht="16.5" thickBot="1">
      <c r="A23" s="171" t="s">
        <v>124</v>
      </c>
      <c r="B23" s="124">
        <f t="shared" si="1"/>
        <v>0</v>
      </c>
      <c r="C23" s="123">
        <f t="shared" si="1"/>
        <v>0</v>
      </c>
      <c r="D23" s="122">
        <f t="shared" si="0"/>
        <v>0</v>
      </c>
      <c r="E23" s="468"/>
      <c r="F23" s="492"/>
      <c r="G23" s="155">
        <f t="shared" si="2"/>
        <v>0</v>
      </c>
      <c r="H23" s="123">
        <f t="shared" si="2"/>
        <v>0</v>
      </c>
      <c r="I23" s="122">
        <f>G23+H23</f>
        <v>0</v>
      </c>
    </row>
    <row r="24" spans="1:9" ht="16.5" thickBot="1">
      <c r="A24" s="487"/>
      <c r="B24" s="488"/>
      <c r="C24" s="488"/>
      <c r="D24" s="489"/>
      <c r="E24" s="452"/>
      <c r="F24" s="454"/>
      <c r="G24" s="477"/>
      <c r="H24" s="478"/>
      <c r="I24" s="479"/>
    </row>
    <row r="25" spans="1:9" ht="16.5" thickBot="1">
      <c r="A25" s="181" t="s">
        <v>146</v>
      </c>
      <c r="B25" s="177">
        <f>B26+B27+B28+B29</f>
        <v>0</v>
      </c>
      <c r="C25" s="175">
        <f>C26+C27+C28+C29</f>
        <v>0</v>
      </c>
      <c r="D25" s="174">
        <f>B25+C25</f>
        <v>0</v>
      </c>
      <c r="E25" s="470"/>
      <c r="F25" s="471"/>
      <c r="G25" s="176">
        <f>G26+G27+G28+G29</f>
        <v>0</v>
      </c>
      <c r="H25" s="175">
        <f>H26+H27+H28+H29</f>
        <v>0</v>
      </c>
      <c r="I25" s="174">
        <f t="shared" ref="I25:I34" si="3">G25+H25</f>
        <v>0</v>
      </c>
    </row>
    <row r="26" spans="1:9">
      <c r="A26" s="173" t="s">
        <v>127</v>
      </c>
      <c r="B26" s="136">
        <f t="shared" ref="B26:C29" si="4">B37+B80</f>
        <v>0</v>
      </c>
      <c r="C26" s="135">
        <f t="shared" si="4"/>
        <v>0</v>
      </c>
      <c r="D26" s="134">
        <f>B26+C26</f>
        <v>0</v>
      </c>
      <c r="E26" s="449"/>
      <c r="F26" s="451"/>
      <c r="G26" s="157">
        <f t="shared" ref="G26:H29" si="5">G37+G80</f>
        <v>0</v>
      </c>
      <c r="H26" s="135">
        <f t="shared" si="5"/>
        <v>0</v>
      </c>
      <c r="I26" s="134">
        <f t="shared" si="3"/>
        <v>0</v>
      </c>
    </row>
    <row r="27" spans="1:9">
      <c r="A27" s="172" t="s">
        <v>126</v>
      </c>
      <c r="B27" s="130">
        <f t="shared" si="4"/>
        <v>0</v>
      </c>
      <c r="C27" s="129">
        <f t="shared" si="4"/>
        <v>0</v>
      </c>
      <c r="D27" s="128">
        <f>B27+C27</f>
        <v>0</v>
      </c>
      <c r="E27" s="452"/>
      <c r="F27" s="454"/>
      <c r="G27" s="156">
        <f t="shared" si="5"/>
        <v>0</v>
      </c>
      <c r="H27" s="129">
        <f t="shared" si="5"/>
        <v>0</v>
      </c>
      <c r="I27" s="128">
        <f t="shared" si="3"/>
        <v>0</v>
      </c>
    </row>
    <row r="28" spans="1:9">
      <c r="A28" s="172" t="s">
        <v>125</v>
      </c>
      <c r="B28" s="130">
        <f t="shared" si="4"/>
        <v>0</v>
      </c>
      <c r="C28" s="129">
        <f t="shared" si="4"/>
        <v>0</v>
      </c>
      <c r="D28" s="128">
        <f>B28+C28</f>
        <v>0</v>
      </c>
      <c r="E28" s="452"/>
      <c r="F28" s="454"/>
      <c r="G28" s="156">
        <f t="shared" si="5"/>
        <v>0</v>
      </c>
      <c r="H28" s="129">
        <f t="shared" si="5"/>
        <v>0</v>
      </c>
      <c r="I28" s="128">
        <f t="shared" si="3"/>
        <v>0</v>
      </c>
    </row>
    <row r="29" spans="1:9" ht="16.5" thickBot="1">
      <c r="A29" s="180" t="s">
        <v>124</v>
      </c>
      <c r="B29" s="144">
        <f t="shared" si="4"/>
        <v>0</v>
      </c>
      <c r="C29" s="143">
        <f t="shared" si="4"/>
        <v>0</v>
      </c>
      <c r="D29" s="142">
        <f>B29+C29</f>
        <v>0</v>
      </c>
      <c r="E29" s="455"/>
      <c r="F29" s="457"/>
      <c r="G29" s="179">
        <f t="shared" si="5"/>
        <v>0</v>
      </c>
      <c r="H29" s="143">
        <f t="shared" si="5"/>
        <v>0</v>
      </c>
      <c r="I29" s="142">
        <f t="shared" si="3"/>
        <v>0</v>
      </c>
    </row>
    <row r="30" spans="1:9" ht="16.5" thickBot="1">
      <c r="A30" s="178" t="s">
        <v>145</v>
      </c>
      <c r="B30" s="177">
        <f>B31+B32+B33+B34</f>
        <v>0</v>
      </c>
      <c r="C30" s="175">
        <f>C31+C32+C33+C34</f>
        <v>0</v>
      </c>
      <c r="D30" s="174">
        <f>ROUND((B30+C30)/2,3)</f>
        <v>0</v>
      </c>
      <c r="E30" s="472"/>
      <c r="F30" s="473"/>
      <c r="G30" s="176">
        <f>G31+G32+G33+G34</f>
        <v>0</v>
      </c>
      <c r="H30" s="175">
        <f>H31+H32+H33+H34</f>
        <v>0</v>
      </c>
      <c r="I30" s="174">
        <f t="shared" si="3"/>
        <v>0</v>
      </c>
    </row>
    <row r="31" spans="1:9">
      <c r="A31" s="173" t="s">
        <v>127</v>
      </c>
      <c r="B31" s="136">
        <f t="shared" ref="B31:C34" si="6">B85</f>
        <v>0</v>
      </c>
      <c r="C31" s="135">
        <f t="shared" si="6"/>
        <v>0</v>
      </c>
      <c r="D31" s="134">
        <f>ROUND((B31+C31)/2,3)</f>
        <v>0</v>
      </c>
      <c r="E31" s="449"/>
      <c r="F31" s="451"/>
      <c r="G31" s="157">
        <f t="shared" ref="G31:H34" si="7">G85</f>
        <v>0</v>
      </c>
      <c r="H31" s="135">
        <f t="shared" si="7"/>
        <v>0</v>
      </c>
      <c r="I31" s="134">
        <f t="shared" si="3"/>
        <v>0</v>
      </c>
    </row>
    <row r="32" spans="1:9">
      <c r="A32" s="172" t="s">
        <v>126</v>
      </c>
      <c r="B32" s="130">
        <f t="shared" si="6"/>
        <v>0</v>
      </c>
      <c r="C32" s="129">
        <f t="shared" si="6"/>
        <v>0</v>
      </c>
      <c r="D32" s="128">
        <f>ROUND((B32+C32)/2,3)</f>
        <v>0</v>
      </c>
      <c r="E32" s="452"/>
      <c r="F32" s="454"/>
      <c r="G32" s="130">
        <f t="shared" si="7"/>
        <v>0</v>
      </c>
      <c r="H32" s="129">
        <f t="shared" si="7"/>
        <v>0</v>
      </c>
      <c r="I32" s="128">
        <f t="shared" si="3"/>
        <v>0</v>
      </c>
    </row>
    <row r="33" spans="1:9">
      <c r="A33" s="172" t="s">
        <v>125</v>
      </c>
      <c r="B33" s="130">
        <f t="shared" si="6"/>
        <v>0</v>
      </c>
      <c r="C33" s="129">
        <f t="shared" si="6"/>
        <v>0</v>
      </c>
      <c r="D33" s="128">
        <f>ROUND((B33+C33)/2,3)</f>
        <v>0</v>
      </c>
      <c r="E33" s="452"/>
      <c r="F33" s="454"/>
      <c r="G33" s="130">
        <f t="shared" si="7"/>
        <v>0</v>
      </c>
      <c r="H33" s="129">
        <f t="shared" si="7"/>
        <v>0</v>
      </c>
      <c r="I33" s="128">
        <f t="shared" si="3"/>
        <v>0</v>
      </c>
    </row>
    <row r="34" spans="1:9" ht="16.5" thickBot="1">
      <c r="A34" s="171" t="s">
        <v>124</v>
      </c>
      <c r="B34" s="124">
        <f t="shared" si="6"/>
        <v>0</v>
      </c>
      <c r="C34" s="123">
        <f t="shared" si="6"/>
        <v>0</v>
      </c>
      <c r="D34" s="122">
        <f>ROUND((B34+C34)/2,3)</f>
        <v>0</v>
      </c>
      <c r="E34" s="468"/>
      <c r="F34" s="469"/>
      <c r="G34" s="124">
        <f t="shared" si="7"/>
        <v>0</v>
      </c>
      <c r="H34" s="123">
        <f t="shared" si="7"/>
        <v>0</v>
      </c>
      <c r="I34" s="122">
        <f t="shared" si="3"/>
        <v>0</v>
      </c>
    </row>
    <row r="35" spans="1:9" ht="16.5" thickBot="1">
      <c r="A35" s="487"/>
      <c r="B35" s="488"/>
      <c r="C35" s="488"/>
      <c r="D35" s="489"/>
      <c r="E35" s="466"/>
      <c r="F35" s="467"/>
      <c r="G35" s="477"/>
      <c r="H35" s="478"/>
      <c r="I35" s="479"/>
    </row>
    <row r="36" spans="1:9" s="120" customFormat="1" ht="16.5" thickBot="1">
      <c r="A36" s="141" t="s">
        <v>130</v>
      </c>
      <c r="B36" s="140">
        <f>B37+B38+B39+B40</f>
        <v>0</v>
      </c>
      <c r="C36" s="139">
        <f>C37+C38+C39+C40</f>
        <v>0</v>
      </c>
      <c r="D36" s="138">
        <f t="shared" ref="D36:D83" si="8">B36+C36</f>
        <v>0</v>
      </c>
      <c r="E36" s="464"/>
      <c r="F36" s="465"/>
      <c r="G36" s="140">
        <f>G37+G38+G39+G40</f>
        <v>0</v>
      </c>
      <c r="H36" s="139">
        <f>H37+H38+H39+H40</f>
        <v>0</v>
      </c>
      <c r="I36" s="138">
        <f t="shared" ref="I36:I67" si="9">G36+H36</f>
        <v>0</v>
      </c>
    </row>
    <row r="37" spans="1:9">
      <c r="A37" s="147" t="s">
        <v>127</v>
      </c>
      <c r="B37" s="136">
        <f>B42+B47</f>
        <v>0</v>
      </c>
      <c r="C37" s="135">
        <f>C42+C47</f>
        <v>0</v>
      </c>
      <c r="D37" s="134">
        <f t="shared" si="8"/>
        <v>0</v>
      </c>
      <c r="E37" s="449"/>
      <c r="F37" s="451"/>
      <c r="G37" s="136">
        <f>G47+G42</f>
        <v>0</v>
      </c>
      <c r="H37" s="135">
        <f>H47+H42</f>
        <v>0</v>
      </c>
      <c r="I37" s="134">
        <f t="shared" si="9"/>
        <v>0</v>
      </c>
    </row>
    <row r="38" spans="1:9">
      <c r="A38" s="146" t="s">
        <v>126</v>
      </c>
      <c r="B38" s="130">
        <f>B43+B55</f>
        <v>0</v>
      </c>
      <c r="C38" s="129">
        <f>C43+C55</f>
        <v>0</v>
      </c>
      <c r="D38" s="128">
        <f t="shared" si="8"/>
        <v>0</v>
      </c>
      <c r="E38" s="452"/>
      <c r="F38" s="454"/>
      <c r="G38" s="130">
        <f>G43+G55</f>
        <v>0</v>
      </c>
      <c r="H38" s="129">
        <f>H43+H55</f>
        <v>0</v>
      </c>
      <c r="I38" s="128">
        <f t="shared" si="9"/>
        <v>0</v>
      </c>
    </row>
    <row r="39" spans="1:9">
      <c r="A39" s="146" t="s">
        <v>125</v>
      </c>
      <c r="B39" s="130">
        <f>B44+B63</f>
        <v>0</v>
      </c>
      <c r="C39" s="129">
        <f>C44+C63</f>
        <v>0</v>
      </c>
      <c r="D39" s="128">
        <f t="shared" si="8"/>
        <v>0</v>
      </c>
      <c r="E39" s="452"/>
      <c r="F39" s="454"/>
      <c r="G39" s="130">
        <f>G44+G63</f>
        <v>0</v>
      </c>
      <c r="H39" s="129">
        <f>H44+H63</f>
        <v>0</v>
      </c>
      <c r="I39" s="128">
        <f t="shared" si="9"/>
        <v>0</v>
      </c>
    </row>
    <row r="40" spans="1:9">
      <c r="A40" s="146" t="s">
        <v>124</v>
      </c>
      <c r="B40" s="130">
        <f>B45+B71</f>
        <v>0</v>
      </c>
      <c r="C40" s="129">
        <f>C45+C71</f>
        <v>0</v>
      </c>
      <c r="D40" s="128">
        <f t="shared" si="8"/>
        <v>0</v>
      </c>
      <c r="E40" s="455"/>
      <c r="F40" s="457"/>
      <c r="G40" s="130">
        <f>G45+G71</f>
        <v>0</v>
      </c>
      <c r="H40" s="129">
        <f>H45+H71</f>
        <v>0</v>
      </c>
      <c r="I40" s="128">
        <f t="shared" si="9"/>
        <v>0</v>
      </c>
    </row>
    <row r="41" spans="1:9" s="120" customFormat="1">
      <c r="A41" s="170" t="s">
        <v>144</v>
      </c>
      <c r="B41" s="169">
        <f>B42+B43+B44+B45</f>
        <v>0</v>
      </c>
      <c r="C41" s="168">
        <f>C42+C43+C44+C45</f>
        <v>0</v>
      </c>
      <c r="D41" s="167">
        <f t="shared" si="8"/>
        <v>0</v>
      </c>
      <c r="E41" s="462"/>
      <c r="F41" s="463"/>
      <c r="G41" s="169">
        <f>G42+G43+G44+G45</f>
        <v>0</v>
      </c>
      <c r="H41" s="169">
        <f>H42+H43+H44+H45</f>
        <v>0</v>
      </c>
      <c r="I41" s="167">
        <f t="shared" si="9"/>
        <v>0</v>
      </c>
    </row>
    <row r="42" spans="1:9">
      <c r="A42" s="146" t="s">
        <v>127</v>
      </c>
      <c r="B42" s="199"/>
      <c r="C42" s="200"/>
      <c r="D42" s="128">
        <f t="shared" si="8"/>
        <v>0</v>
      </c>
      <c r="E42" s="132">
        <v>1888.95</v>
      </c>
      <c r="F42" s="131">
        <v>1897.23</v>
      </c>
      <c r="G42" s="130">
        <f t="shared" ref="G42:H45" si="10">ROUND(E42*B42/1000,5)</f>
        <v>0</v>
      </c>
      <c r="H42" s="129">
        <f t="shared" si="10"/>
        <v>0</v>
      </c>
      <c r="I42" s="128">
        <f t="shared" si="9"/>
        <v>0</v>
      </c>
    </row>
    <row r="43" spans="1:9">
      <c r="A43" s="146" t="s">
        <v>126</v>
      </c>
      <c r="B43" s="199"/>
      <c r="C43" s="200"/>
      <c r="D43" s="128">
        <f t="shared" si="8"/>
        <v>0</v>
      </c>
      <c r="E43" s="132">
        <v>2278.0300000000002</v>
      </c>
      <c r="F43" s="131">
        <v>2266.88</v>
      </c>
      <c r="G43" s="130">
        <f t="shared" si="10"/>
        <v>0</v>
      </c>
      <c r="H43" s="129">
        <f t="shared" si="10"/>
        <v>0</v>
      </c>
      <c r="I43" s="128">
        <f t="shared" si="9"/>
        <v>0</v>
      </c>
    </row>
    <row r="44" spans="1:9">
      <c r="A44" s="146" t="s">
        <v>125</v>
      </c>
      <c r="B44" s="199"/>
      <c r="C44" s="200"/>
      <c r="D44" s="128">
        <f t="shared" si="8"/>
        <v>0</v>
      </c>
      <c r="E44" s="132">
        <v>2872.16</v>
      </c>
      <c r="F44" s="131">
        <v>2886.28</v>
      </c>
      <c r="G44" s="130">
        <f t="shared" si="10"/>
        <v>0</v>
      </c>
      <c r="H44" s="129">
        <f t="shared" si="10"/>
        <v>0</v>
      </c>
      <c r="I44" s="128">
        <f t="shared" si="9"/>
        <v>0</v>
      </c>
    </row>
    <row r="45" spans="1:9">
      <c r="A45" s="146" t="s">
        <v>124</v>
      </c>
      <c r="B45" s="199"/>
      <c r="C45" s="200"/>
      <c r="D45" s="128">
        <f t="shared" si="8"/>
        <v>0</v>
      </c>
      <c r="E45" s="132">
        <v>3293.15</v>
      </c>
      <c r="F45" s="131">
        <v>3321.03</v>
      </c>
      <c r="G45" s="130">
        <f t="shared" si="10"/>
        <v>0</v>
      </c>
      <c r="H45" s="129">
        <f t="shared" si="10"/>
        <v>0</v>
      </c>
      <c r="I45" s="128">
        <f t="shared" si="9"/>
        <v>0</v>
      </c>
    </row>
    <row r="46" spans="1:9" s="120" customFormat="1">
      <c r="A46" s="170" t="s">
        <v>143</v>
      </c>
      <c r="B46" s="169">
        <f>B47+B55+B63+B71</f>
        <v>0</v>
      </c>
      <c r="C46" s="168">
        <f>C47+C55+C63+C71</f>
        <v>0</v>
      </c>
      <c r="D46" s="167">
        <f t="shared" si="8"/>
        <v>0</v>
      </c>
      <c r="E46" s="462"/>
      <c r="F46" s="463"/>
      <c r="G46" s="169">
        <f>G47+G55+G63+G71</f>
        <v>0</v>
      </c>
      <c r="H46" s="168">
        <f>H47+H55+H63+H71</f>
        <v>0</v>
      </c>
      <c r="I46" s="167">
        <f t="shared" si="9"/>
        <v>0</v>
      </c>
    </row>
    <row r="47" spans="1:9">
      <c r="A47" s="133" t="s">
        <v>127</v>
      </c>
      <c r="B47" s="162">
        <f>SUM(B48:B54)</f>
        <v>0</v>
      </c>
      <c r="C47" s="161">
        <f>SUM(C48:C54)</f>
        <v>0</v>
      </c>
      <c r="D47" s="160">
        <f t="shared" si="8"/>
        <v>0</v>
      </c>
      <c r="E47" s="166"/>
      <c r="F47" s="165"/>
      <c r="G47" s="162">
        <f>SUM(G48:G54)</f>
        <v>0</v>
      </c>
      <c r="H47" s="161">
        <f>SUM(H48:H54)</f>
        <v>0</v>
      </c>
      <c r="I47" s="160">
        <f t="shared" si="9"/>
        <v>0</v>
      </c>
    </row>
    <row r="48" spans="1:9" ht="31.5" outlineLevel="1">
      <c r="A48" s="159" t="s">
        <v>142</v>
      </c>
      <c r="B48" s="199"/>
      <c r="C48" s="200"/>
      <c r="D48" s="128">
        <f t="shared" si="8"/>
        <v>0</v>
      </c>
      <c r="E48" s="132">
        <v>1563.31</v>
      </c>
      <c r="F48" s="131">
        <v>1602.13</v>
      </c>
      <c r="G48" s="130">
        <f t="shared" ref="G48:H54" si="11">ROUND(E48*B48/1000,5)</f>
        <v>0</v>
      </c>
      <c r="H48" s="129">
        <f t="shared" si="11"/>
        <v>0</v>
      </c>
      <c r="I48" s="128">
        <f t="shared" si="9"/>
        <v>0</v>
      </c>
    </row>
    <row r="49" spans="1:9" ht="78.75" outlineLevel="1">
      <c r="A49" s="159" t="s">
        <v>141</v>
      </c>
      <c r="B49" s="199"/>
      <c r="C49" s="200"/>
      <c r="D49" s="128">
        <f t="shared" si="8"/>
        <v>0</v>
      </c>
      <c r="E49" s="132">
        <v>644.45000000000005</v>
      </c>
      <c r="F49" s="131">
        <v>680.09</v>
      </c>
      <c r="G49" s="130">
        <f t="shared" si="11"/>
        <v>0</v>
      </c>
      <c r="H49" s="129">
        <f t="shared" si="11"/>
        <v>0</v>
      </c>
      <c r="I49" s="128">
        <f t="shared" si="9"/>
        <v>0</v>
      </c>
    </row>
    <row r="50" spans="1:9" ht="31.5" outlineLevel="1">
      <c r="A50" s="159" t="s">
        <v>140</v>
      </c>
      <c r="B50" s="199"/>
      <c r="C50" s="200"/>
      <c r="D50" s="128">
        <f t="shared" si="8"/>
        <v>0</v>
      </c>
      <c r="E50" s="132">
        <v>630.04999999999995</v>
      </c>
      <c r="F50" s="131">
        <v>643.6</v>
      </c>
      <c r="G50" s="130">
        <f t="shared" si="11"/>
        <v>0</v>
      </c>
      <c r="H50" s="129">
        <f t="shared" si="11"/>
        <v>0</v>
      </c>
      <c r="I50" s="128">
        <f t="shared" si="9"/>
        <v>0</v>
      </c>
    </row>
    <row r="51" spans="1:9" ht="31.5" outlineLevel="1">
      <c r="A51" s="159" t="s">
        <v>139</v>
      </c>
      <c r="B51" s="199"/>
      <c r="C51" s="200"/>
      <c r="D51" s="128">
        <f t="shared" si="8"/>
        <v>0</v>
      </c>
      <c r="E51" s="132">
        <v>564.37</v>
      </c>
      <c r="F51" s="131">
        <v>631.21</v>
      </c>
      <c r="G51" s="130">
        <f t="shared" si="11"/>
        <v>0</v>
      </c>
      <c r="H51" s="129">
        <f t="shared" si="11"/>
        <v>0</v>
      </c>
      <c r="I51" s="128">
        <f t="shared" si="9"/>
        <v>0</v>
      </c>
    </row>
    <row r="52" spans="1:9" ht="31.5" outlineLevel="1">
      <c r="A52" s="159" t="s">
        <v>138</v>
      </c>
      <c r="B52" s="199"/>
      <c r="C52" s="200"/>
      <c r="D52" s="128">
        <f t="shared" si="8"/>
        <v>0</v>
      </c>
      <c r="E52" s="132">
        <v>1549.21</v>
      </c>
      <c r="F52" s="131">
        <v>1556.28</v>
      </c>
      <c r="G52" s="130">
        <f t="shared" si="11"/>
        <v>0</v>
      </c>
      <c r="H52" s="129">
        <f t="shared" si="11"/>
        <v>0</v>
      </c>
      <c r="I52" s="128">
        <f t="shared" si="9"/>
        <v>0</v>
      </c>
    </row>
    <row r="53" spans="1:9" ht="31.5" outlineLevel="1">
      <c r="A53" s="159" t="s">
        <v>137</v>
      </c>
      <c r="B53" s="199"/>
      <c r="C53" s="200"/>
      <c r="D53" s="128">
        <f t="shared" si="8"/>
        <v>0</v>
      </c>
      <c r="E53" s="132">
        <v>629.26</v>
      </c>
      <c r="F53" s="131">
        <v>653.21</v>
      </c>
      <c r="G53" s="130">
        <f t="shared" si="11"/>
        <v>0</v>
      </c>
      <c r="H53" s="129">
        <f t="shared" si="11"/>
        <v>0</v>
      </c>
      <c r="I53" s="128">
        <f t="shared" si="9"/>
        <v>0</v>
      </c>
    </row>
    <row r="54" spans="1:9" ht="47.25" outlineLevel="1">
      <c r="A54" s="159" t="s">
        <v>136</v>
      </c>
      <c r="B54" s="199"/>
      <c r="C54" s="200"/>
      <c r="D54" s="128">
        <f t="shared" si="8"/>
        <v>0</v>
      </c>
      <c r="E54" s="132">
        <v>1556.74</v>
      </c>
      <c r="F54" s="131">
        <v>1624.22</v>
      </c>
      <c r="G54" s="130">
        <f t="shared" si="11"/>
        <v>0</v>
      </c>
      <c r="H54" s="129">
        <f t="shared" si="11"/>
        <v>0</v>
      </c>
      <c r="I54" s="128">
        <f t="shared" si="9"/>
        <v>0</v>
      </c>
    </row>
    <row r="55" spans="1:9">
      <c r="A55" s="133" t="s">
        <v>126</v>
      </c>
      <c r="B55" s="162">
        <f>SUM(B56:B62)</f>
        <v>0</v>
      </c>
      <c r="C55" s="161">
        <f>SUM(C56:C62)</f>
        <v>0</v>
      </c>
      <c r="D55" s="160">
        <f t="shared" si="8"/>
        <v>0</v>
      </c>
      <c r="E55" s="164"/>
      <c r="F55" s="163"/>
      <c r="G55" s="162">
        <f>SUM(G56:G62)</f>
        <v>0</v>
      </c>
      <c r="H55" s="161">
        <f>SUM(H56:H62)</f>
        <v>0</v>
      </c>
      <c r="I55" s="160">
        <f t="shared" si="9"/>
        <v>0</v>
      </c>
    </row>
    <row r="56" spans="1:9" ht="31.5" outlineLevel="1">
      <c r="A56" s="159" t="s">
        <v>142</v>
      </c>
      <c r="B56" s="199"/>
      <c r="C56" s="200"/>
      <c r="D56" s="128">
        <f t="shared" si="8"/>
        <v>0</v>
      </c>
      <c r="E56" s="132">
        <v>1563.31</v>
      </c>
      <c r="F56" s="131">
        <v>1602.13</v>
      </c>
      <c r="G56" s="130">
        <f t="shared" ref="G56:H62" si="12">ROUND(E56*B56/1000,5)</f>
        <v>0</v>
      </c>
      <c r="H56" s="129">
        <f t="shared" si="12"/>
        <v>0</v>
      </c>
      <c r="I56" s="128">
        <f t="shared" si="9"/>
        <v>0</v>
      </c>
    </row>
    <row r="57" spans="1:9" ht="78.75" outlineLevel="1">
      <c r="A57" s="159" t="s">
        <v>141</v>
      </c>
      <c r="B57" s="199"/>
      <c r="C57" s="200"/>
      <c r="D57" s="128">
        <f t="shared" si="8"/>
        <v>0</v>
      </c>
      <c r="E57" s="132">
        <v>644.45000000000005</v>
      </c>
      <c r="F57" s="131">
        <v>680.09</v>
      </c>
      <c r="G57" s="130">
        <f t="shared" si="12"/>
        <v>0</v>
      </c>
      <c r="H57" s="129">
        <f t="shared" si="12"/>
        <v>0</v>
      </c>
      <c r="I57" s="128">
        <f t="shared" si="9"/>
        <v>0</v>
      </c>
    </row>
    <row r="58" spans="1:9" ht="31.5" outlineLevel="1">
      <c r="A58" s="159" t="s">
        <v>140</v>
      </c>
      <c r="B58" s="199"/>
      <c r="C58" s="200"/>
      <c r="D58" s="128">
        <f t="shared" si="8"/>
        <v>0</v>
      </c>
      <c r="E58" s="132">
        <v>630.04999999999995</v>
      </c>
      <c r="F58" s="131">
        <v>643.6</v>
      </c>
      <c r="G58" s="130">
        <f t="shared" si="12"/>
        <v>0</v>
      </c>
      <c r="H58" s="129">
        <f t="shared" si="12"/>
        <v>0</v>
      </c>
      <c r="I58" s="128">
        <f t="shared" si="9"/>
        <v>0</v>
      </c>
    </row>
    <row r="59" spans="1:9" ht="31.5" outlineLevel="1">
      <c r="A59" s="159" t="s">
        <v>139</v>
      </c>
      <c r="B59" s="199"/>
      <c r="C59" s="200"/>
      <c r="D59" s="128">
        <f t="shared" si="8"/>
        <v>0</v>
      </c>
      <c r="E59" s="132">
        <v>564.37</v>
      </c>
      <c r="F59" s="131">
        <v>631.21</v>
      </c>
      <c r="G59" s="130">
        <f t="shared" si="12"/>
        <v>0</v>
      </c>
      <c r="H59" s="129">
        <f t="shared" si="12"/>
        <v>0</v>
      </c>
      <c r="I59" s="128">
        <f t="shared" si="9"/>
        <v>0</v>
      </c>
    </row>
    <row r="60" spans="1:9" ht="31.5" outlineLevel="1">
      <c r="A60" s="159" t="s">
        <v>138</v>
      </c>
      <c r="B60" s="199"/>
      <c r="C60" s="200"/>
      <c r="D60" s="128">
        <f t="shared" si="8"/>
        <v>0</v>
      </c>
      <c r="E60" s="132">
        <v>1549.21</v>
      </c>
      <c r="F60" s="131">
        <v>1556.28</v>
      </c>
      <c r="G60" s="130">
        <f t="shared" si="12"/>
        <v>0</v>
      </c>
      <c r="H60" s="129">
        <f t="shared" si="12"/>
        <v>0</v>
      </c>
      <c r="I60" s="128">
        <f t="shared" si="9"/>
        <v>0</v>
      </c>
    </row>
    <row r="61" spans="1:9" ht="31.5" outlineLevel="1">
      <c r="A61" s="159" t="s">
        <v>137</v>
      </c>
      <c r="B61" s="199"/>
      <c r="C61" s="200"/>
      <c r="D61" s="128">
        <f t="shared" si="8"/>
        <v>0</v>
      </c>
      <c r="E61" s="132">
        <v>629.26</v>
      </c>
      <c r="F61" s="131">
        <v>653.21</v>
      </c>
      <c r="G61" s="130">
        <f t="shared" si="12"/>
        <v>0</v>
      </c>
      <c r="H61" s="129">
        <f t="shared" si="12"/>
        <v>0</v>
      </c>
      <c r="I61" s="128">
        <f t="shared" si="9"/>
        <v>0</v>
      </c>
    </row>
    <row r="62" spans="1:9" ht="47.25" outlineLevel="1">
      <c r="A62" s="159" t="s">
        <v>136</v>
      </c>
      <c r="B62" s="199"/>
      <c r="C62" s="200"/>
      <c r="D62" s="128">
        <f t="shared" si="8"/>
        <v>0</v>
      </c>
      <c r="E62" s="132">
        <v>1556.74</v>
      </c>
      <c r="F62" s="131">
        <v>1624.22</v>
      </c>
      <c r="G62" s="130">
        <f t="shared" si="12"/>
        <v>0</v>
      </c>
      <c r="H62" s="129">
        <f t="shared" si="12"/>
        <v>0</v>
      </c>
      <c r="I62" s="128">
        <f t="shared" si="9"/>
        <v>0</v>
      </c>
    </row>
    <row r="63" spans="1:9">
      <c r="A63" s="133" t="s">
        <v>125</v>
      </c>
      <c r="B63" s="162">
        <f>SUM(B64:B70)</f>
        <v>0</v>
      </c>
      <c r="C63" s="161">
        <f>SUM(C64:C70)</f>
        <v>0</v>
      </c>
      <c r="D63" s="160">
        <f t="shared" si="8"/>
        <v>0</v>
      </c>
      <c r="E63" s="164"/>
      <c r="F63" s="163"/>
      <c r="G63" s="162">
        <f>SUM(G64:G70)</f>
        <v>0</v>
      </c>
      <c r="H63" s="161">
        <f>SUM(H64:H70)</f>
        <v>0</v>
      </c>
      <c r="I63" s="160">
        <f t="shared" si="9"/>
        <v>0</v>
      </c>
    </row>
    <row r="64" spans="1:9" ht="31.5" outlineLevel="1">
      <c r="A64" s="159" t="s">
        <v>142</v>
      </c>
      <c r="B64" s="199"/>
      <c r="C64" s="200"/>
      <c r="D64" s="128">
        <f t="shared" si="8"/>
        <v>0</v>
      </c>
      <c r="E64" s="132">
        <v>1563.31</v>
      </c>
      <c r="F64" s="131">
        <v>1602.13</v>
      </c>
      <c r="G64" s="130">
        <f t="shared" ref="G64:H70" si="13">ROUND(E64*B64/1000,5)</f>
        <v>0</v>
      </c>
      <c r="H64" s="129">
        <f t="shared" si="13"/>
        <v>0</v>
      </c>
      <c r="I64" s="128">
        <f t="shared" si="9"/>
        <v>0</v>
      </c>
    </row>
    <row r="65" spans="1:9" ht="78.75" outlineLevel="1">
      <c r="A65" s="159" t="s">
        <v>141</v>
      </c>
      <c r="B65" s="199"/>
      <c r="C65" s="200"/>
      <c r="D65" s="128">
        <f t="shared" si="8"/>
        <v>0</v>
      </c>
      <c r="E65" s="132">
        <v>644.45000000000005</v>
      </c>
      <c r="F65" s="131">
        <v>680.09</v>
      </c>
      <c r="G65" s="130">
        <f t="shared" si="13"/>
        <v>0</v>
      </c>
      <c r="H65" s="129">
        <f t="shared" si="13"/>
        <v>0</v>
      </c>
      <c r="I65" s="128">
        <f t="shared" si="9"/>
        <v>0</v>
      </c>
    </row>
    <row r="66" spans="1:9" ht="31.5" outlineLevel="1">
      <c r="A66" s="159" t="s">
        <v>140</v>
      </c>
      <c r="B66" s="199"/>
      <c r="C66" s="200"/>
      <c r="D66" s="128">
        <f t="shared" si="8"/>
        <v>0</v>
      </c>
      <c r="E66" s="132">
        <v>630.04999999999995</v>
      </c>
      <c r="F66" s="131">
        <v>643.6</v>
      </c>
      <c r="G66" s="130">
        <f t="shared" si="13"/>
        <v>0</v>
      </c>
      <c r="H66" s="129">
        <f t="shared" si="13"/>
        <v>0</v>
      </c>
      <c r="I66" s="128">
        <f t="shared" si="9"/>
        <v>0</v>
      </c>
    </row>
    <row r="67" spans="1:9" ht="31.5" outlineLevel="1">
      <c r="A67" s="159" t="s">
        <v>139</v>
      </c>
      <c r="B67" s="199"/>
      <c r="C67" s="200"/>
      <c r="D67" s="128">
        <f t="shared" si="8"/>
        <v>0</v>
      </c>
      <c r="E67" s="132">
        <v>564.37</v>
      </c>
      <c r="F67" s="131">
        <v>631.21</v>
      </c>
      <c r="G67" s="130">
        <f t="shared" si="13"/>
        <v>0</v>
      </c>
      <c r="H67" s="129">
        <f t="shared" si="13"/>
        <v>0</v>
      </c>
      <c r="I67" s="128">
        <f t="shared" si="9"/>
        <v>0</v>
      </c>
    </row>
    <row r="68" spans="1:9" ht="31.5" outlineLevel="1">
      <c r="A68" s="159" t="s">
        <v>138</v>
      </c>
      <c r="B68" s="199"/>
      <c r="C68" s="200"/>
      <c r="D68" s="128">
        <f t="shared" si="8"/>
        <v>0</v>
      </c>
      <c r="E68" s="132">
        <v>1549.21</v>
      </c>
      <c r="F68" s="131">
        <v>1556.28</v>
      </c>
      <c r="G68" s="130">
        <f t="shared" si="13"/>
        <v>0</v>
      </c>
      <c r="H68" s="129">
        <f t="shared" si="13"/>
        <v>0</v>
      </c>
      <c r="I68" s="128">
        <f t="shared" ref="I68:I88" si="14">G68+H68</f>
        <v>0</v>
      </c>
    </row>
    <row r="69" spans="1:9" ht="31.5" outlineLevel="1">
      <c r="A69" s="159" t="s">
        <v>137</v>
      </c>
      <c r="B69" s="199"/>
      <c r="C69" s="200"/>
      <c r="D69" s="128">
        <f t="shared" si="8"/>
        <v>0</v>
      </c>
      <c r="E69" s="132">
        <v>629.26</v>
      </c>
      <c r="F69" s="131">
        <v>653.21</v>
      </c>
      <c r="G69" s="130">
        <f t="shared" si="13"/>
        <v>0</v>
      </c>
      <c r="H69" s="129">
        <f t="shared" si="13"/>
        <v>0</v>
      </c>
      <c r="I69" s="128">
        <f t="shared" si="14"/>
        <v>0</v>
      </c>
    </row>
    <row r="70" spans="1:9" ht="47.25" outlineLevel="1">
      <c r="A70" s="159" t="s">
        <v>136</v>
      </c>
      <c r="B70" s="199"/>
      <c r="C70" s="200"/>
      <c r="D70" s="128">
        <f t="shared" si="8"/>
        <v>0</v>
      </c>
      <c r="E70" s="132">
        <v>1556.74</v>
      </c>
      <c r="F70" s="131">
        <v>1624.22</v>
      </c>
      <c r="G70" s="130">
        <f t="shared" si="13"/>
        <v>0</v>
      </c>
      <c r="H70" s="129">
        <f t="shared" si="13"/>
        <v>0</v>
      </c>
      <c r="I70" s="128">
        <f t="shared" si="14"/>
        <v>0</v>
      </c>
    </row>
    <row r="71" spans="1:9">
      <c r="A71" s="133" t="s">
        <v>124</v>
      </c>
      <c r="B71" s="162">
        <f>SUM(B72:B78)</f>
        <v>0</v>
      </c>
      <c r="C71" s="161">
        <f>SUM(C72:C78)</f>
        <v>0</v>
      </c>
      <c r="D71" s="160">
        <f t="shared" si="8"/>
        <v>0</v>
      </c>
      <c r="E71" s="164"/>
      <c r="F71" s="163"/>
      <c r="G71" s="162">
        <f>SUM(G72:G78)</f>
        <v>0</v>
      </c>
      <c r="H71" s="161">
        <f>SUM(H72:H78)</f>
        <v>0</v>
      </c>
      <c r="I71" s="160">
        <f t="shared" si="14"/>
        <v>0</v>
      </c>
    </row>
    <row r="72" spans="1:9" ht="31.5" outlineLevel="1">
      <c r="A72" s="159" t="s">
        <v>142</v>
      </c>
      <c r="B72" s="199"/>
      <c r="C72" s="200"/>
      <c r="D72" s="128">
        <f t="shared" si="8"/>
        <v>0</v>
      </c>
      <c r="E72" s="132">
        <v>1563.31</v>
      </c>
      <c r="F72" s="131">
        <v>1602.13</v>
      </c>
      <c r="G72" s="130">
        <f t="shared" ref="G72:H78" si="15">ROUND(E72*B72/1000,5)</f>
        <v>0</v>
      </c>
      <c r="H72" s="129">
        <f t="shared" si="15"/>
        <v>0</v>
      </c>
      <c r="I72" s="128">
        <f t="shared" si="14"/>
        <v>0</v>
      </c>
    </row>
    <row r="73" spans="1:9" ht="78.75" outlineLevel="1">
      <c r="A73" s="159" t="s">
        <v>141</v>
      </c>
      <c r="B73" s="199"/>
      <c r="C73" s="200"/>
      <c r="D73" s="128">
        <f t="shared" si="8"/>
        <v>0</v>
      </c>
      <c r="E73" s="132">
        <v>644.45000000000005</v>
      </c>
      <c r="F73" s="131">
        <v>680.09</v>
      </c>
      <c r="G73" s="130">
        <f t="shared" si="15"/>
        <v>0</v>
      </c>
      <c r="H73" s="129">
        <f t="shared" si="15"/>
        <v>0</v>
      </c>
      <c r="I73" s="128">
        <f t="shared" si="14"/>
        <v>0</v>
      </c>
    </row>
    <row r="74" spans="1:9" ht="31.5" outlineLevel="1">
      <c r="A74" s="159" t="s">
        <v>140</v>
      </c>
      <c r="B74" s="199"/>
      <c r="C74" s="200"/>
      <c r="D74" s="128">
        <f t="shared" si="8"/>
        <v>0</v>
      </c>
      <c r="E74" s="132">
        <v>630.04999999999995</v>
      </c>
      <c r="F74" s="131">
        <v>643.6</v>
      </c>
      <c r="G74" s="130">
        <f t="shared" si="15"/>
        <v>0</v>
      </c>
      <c r="H74" s="129">
        <f t="shared" si="15"/>
        <v>0</v>
      </c>
      <c r="I74" s="128">
        <f t="shared" si="14"/>
        <v>0</v>
      </c>
    </row>
    <row r="75" spans="1:9" ht="31.5" outlineLevel="1">
      <c r="A75" s="159" t="s">
        <v>139</v>
      </c>
      <c r="B75" s="199"/>
      <c r="C75" s="200"/>
      <c r="D75" s="128">
        <f t="shared" si="8"/>
        <v>0</v>
      </c>
      <c r="E75" s="132">
        <v>564.37</v>
      </c>
      <c r="F75" s="131">
        <v>631.21</v>
      </c>
      <c r="G75" s="130">
        <f t="shared" si="15"/>
        <v>0</v>
      </c>
      <c r="H75" s="129">
        <f t="shared" si="15"/>
        <v>0</v>
      </c>
      <c r="I75" s="128">
        <f t="shared" si="14"/>
        <v>0</v>
      </c>
    </row>
    <row r="76" spans="1:9" ht="31.5" outlineLevel="1">
      <c r="A76" s="159" t="s">
        <v>138</v>
      </c>
      <c r="B76" s="199"/>
      <c r="C76" s="200"/>
      <c r="D76" s="128">
        <f t="shared" si="8"/>
        <v>0</v>
      </c>
      <c r="E76" s="132">
        <v>1549.21</v>
      </c>
      <c r="F76" s="131">
        <v>1556.28</v>
      </c>
      <c r="G76" s="130">
        <f t="shared" si="15"/>
        <v>0</v>
      </c>
      <c r="H76" s="129">
        <f t="shared" si="15"/>
        <v>0</v>
      </c>
      <c r="I76" s="128">
        <f t="shared" si="14"/>
        <v>0</v>
      </c>
    </row>
    <row r="77" spans="1:9" ht="31.5" outlineLevel="1">
      <c r="A77" s="159" t="s">
        <v>137</v>
      </c>
      <c r="B77" s="199"/>
      <c r="C77" s="200"/>
      <c r="D77" s="128">
        <f t="shared" si="8"/>
        <v>0</v>
      </c>
      <c r="E77" s="132">
        <v>629.26</v>
      </c>
      <c r="F77" s="131">
        <v>653.21</v>
      </c>
      <c r="G77" s="130">
        <f t="shared" si="15"/>
        <v>0</v>
      </c>
      <c r="H77" s="129">
        <f t="shared" si="15"/>
        <v>0</v>
      </c>
      <c r="I77" s="128">
        <f t="shared" si="14"/>
        <v>0</v>
      </c>
    </row>
    <row r="78" spans="1:9" ht="48" outlineLevel="1" thickBot="1">
      <c r="A78" s="158" t="s">
        <v>136</v>
      </c>
      <c r="B78" s="201"/>
      <c r="C78" s="202"/>
      <c r="D78" s="122">
        <f t="shared" si="8"/>
        <v>0</v>
      </c>
      <c r="E78" s="132">
        <v>1556.74</v>
      </c>
      <c r="F78" s="131">
        <v>1624.22</v>
      </c>
      <c r="G78" s="124">
        <f t="shared" si="15"/>
        <v>0</v>
      </c>
      <c r="H78" s="123">
        <f t="shared" si="15"/>
        <v>0</v>
      </c>
      <c r="I78" s="122">
        <f t="shared" si="14"/>
        <v>0</v>
      </c>
    </row>
    <row r="79" spans="1:9" s="120" customFormat="1" ht="16.5" thickBot="1">
      <c r="A79" s="141" t="s">
        <v>129</v>
      </c>
      <c r="B79" s="140">
        <f>B80+B81+B82+B83</f>
        <v>0</v>
      </c>
      <c r="C79" s="139">
        <f>C80+C81+C82+C83</f>
        <v>0</v>
      </c>
      <c r="D79" s="138">
        <f t="shared" si="8"/>
        <v>0</v>
      </c>
      <c r="E79" s="464"/>
      <c r="F79" s="465"/>
      <c r="G79" s="140">
        <f>G80+G81+G82+G83</f>
        <v>0</v>
      </c>
      <c r="H79" s="140">
        <f>H80+H81+H82+H83</f>
        <v>0</v>
      </c>
      <c r="I79" s="138">
        <f t="shared" si="14"/>
        <v>0</v>
      </c>
    </row>
    <row r="80" spans="1:9">
      <c r="A80" s="137" t="s">
        <v>127</v>
      </c>
      <c r="B80" s="203"/>
      <c r="C80" s="204"/>
      <c r="D80" s="134">
        <f t="shared" si="8"/>
        <v>0</v>
      </c>
      <c r="E80" s="132">
        <v>176.46</v>
      </c>
      <c r="F80" s="131">
        <v>176.46</v>
      </c>
      <c r="G80" s="136">
        <f t="shared" ref="G80:H83" si="16">ROUND(E80*B80/1000,5)</f>
        <v>0</v>
      </c>
      <c r="H80" s="135">
        <f t="shared" si="16"/>
        <v>0</v>
      </c>
      <c r="I80" s="134">
        <f t="shared" si="14"/>
        <v>0</v>
      </c>
    </row>
    <row r="81" spans="1:9">
      <c r="A81" s="133" t="s">
        <v>126</v>
      </c>
      <c r="B81" s="199"/>
      <c r="C81" s="200"/>
      <c r="D81" s="128">
        <f t="shared" si="8"/>
        <v>0</v>
      </c>
      <c r="E81" s="132">
        <v>243.75</v>
      </c>
      <c r="F81" s="131">
        <v>243.75</v>
      </c>
      <c r="G81" s="130">
        <f t="shared" si="16"/>
        <v>0</v>
      </c>
      <c r="H81" s="129">
        <f t="shared" si="16"/>
        <v>0</v>
      </c>
      <c r="I81" s="128">
        <f t="shared" si="14"/>
        <v>0</v>
      </c>
    </row>
    <row r="82" spans="1:9">
      <c r="A82" s="133" t="s">
        <v>125</v>
      </c>
      <c r="B82" s="199"/>
      <c r="C82" s="200"/>
      <c r="D82" s="128">
        <f t="shared" si="8"/>
        <v>0</v>
      </c>
      <c r="E82" s="132">
        <v>378.41</v>
      </c>
      <c r="F82" s="131">
        <v>378.41</v>
      </c>
      <c r="G82" s="130">
        <f t="shared" si="16"/>
        <v>0</v>
      </c>
      <c r="H82" s="129">
        <f t="shared" si="16"/>
        <v>0</v>
      </c>
      <c r="I82" s="128">
        <f t="shared" si="14"/>
        <v>0</v>
      </c>
    </row>
    <row r="83" spans="1:9" ht="16.5" thickBot="1">
      <c r="A83" s="145" t="s">
        <v>124</v>
      </c>
      <c r="B83" s="205"/>
      <c r="C83" s="206"/>
      <c r="D83" s="142">
        <f t="shared" si="8"/>
        <v>0</v>
      </c>
      <c r="E83" s="132">
        <v>849.09</v>
      </c>
      <c r="F83" s="131">
        <v>849.09</v>
      </c>
      <c r="G83" s="144">
        <f t="shared" si="16"/>
        <v>0</v>
      </c>
      <c r="H83" s="143">
        <f t="shared" si="16"/>
        <v>0</v>
      </c>
      <c r="I83" s="142">
        <f t="shared" si="14"/>
        <v>0</v>
      </c>
    </row>
    <row r="84" spans="1:9" s="120" customFormat="1" ht="16.5" thickBot="1">
      <c r="A84" s="141" t="s">
        <v>128</v>
      </c>
      <c r="B84" s="140">
        <f>B85+B86+B87+B88</f>
        <v>0</v>
      </c>
      <c r="C84" s="139">
        <f>C85+C86+C87+C88</f>
        <v>0</v>
      </c>
      <c r="D84" s="138">
        <f>ROUND((B84+C84)/2,3)</f>
        <v>0</v>
      </c>
      <c r="E84" s="462"/>
      <c r="F84" s="463"/>
      <c r="G84" s="140">
        <f>G85+G86+G87+G88</f>
        <v>0</v>
      </c>
      <c r="H84" s="139">
        <f>H85+H86+H87+H88</f>
        <v>0</v>
      </c>
      <c r="I84" s="138">
        <f t="shared" si="14"/>
        <v>0</v>
      </c>
    </row>
    <row r="85" spans="1:9">
      <c r="A85" s="137" t="s">
        <v>127</v>
      </c>
      <c r="B85" s="203"/>
      <c r="C85" s="204"/>
      <c r="D85" s="134">
        <f>ROUND((B85+C85)/2,3)</f>
        <v>0</v>
      </c>
      <c r="E85" s="132">
        <v>1023838.76</v>
      </c>
      <c r="F85" s="131">
        <v>1023838.76</v>
      </c>
      <c r="G85" s="157">
        <f>ROUND(E85*B85*6/1000,5)</f>
        <v>0</v>
      </c>
      <c r="H85" s="135">
        <f>ROUND(F85*C85*6/1000,5)</f>
        <v>0</v>
      </c>
      <c r="I85" s="134">
        <f t="shared" si="14"/>
        <v>0</v>
      </c>
    </row>
    <row r="86" spans="1:9">
      <c r="A86" s="133" t="s">
        <v>126</v>
      </c>
      <c r="B86" s="199"/>
      <c r="C86" s="200"/>
      <c r="D86" s="128">
        <f>ROUND((B86+C86)/2,3)</f>
        <v>0</v>
      </c>
      <c r="E86" s="132">
        <v>1219749.49</v>
      </c>
      <c r="F86" s="131">
        <v>1209285.1200000001</v>
      </c>
      <c r="G86" s="156">
        <f t="shared" ref="G86:G88" si="17">ROUND(E86*B86*6/1000,5)</f>
        <v>0</v>
      </c>
      <c r="H86" s="129">
        <f>ROUND(F86*C86*6/1000,5)</f>
        <v>0</v>
      </c>
      <c r="I86" s="128">
        <f t="shared" si="14"/>
        <v>0</v>
      </c>
    </row>
    <row r="87" spans="1:9">
      <c r="A87" s="133" t="s">
        <v>125</v>
      </c>
      <c r="B87" s="199"/>
      <c r="C87" s="200"/>
      <c r="D87" s="128">
        <f>ROUND((B87+C87)/2,3)</f>
        <v>0</v>
      </c>
      <c r="E87" s="132">
        <v>1506989.64</v>
      </c>
      <c r="F87" s="131">
        <v>1506989.64</v>
      </c>
      <c r="G87" s="156">
        <f>ROUND(E87*B87*6/1000,5)</f>
        <v>0</v>
      </c>
      <c r="H87" s="129">
        <f t="shared" ref="H87:H88" si="18">ROUND(F87*C87*6/1000,5)</f>
        <v>0</v>
      </c>
      <c r="I87" s="128">
        <f t="shared" si="14"/>
        <v>0</v>
      </c>
    </row>
    <row r="88" spans="1:9" ht="16.5" thickBot="1">
      <c r="A88" s="127" t="s">
        <v>124</v>
      </c>
      <c r="B88" s="201"/>
      <c r="C88" s="202"/>
      <c r="D88" s="122">
        <f>ROUND((B88+C88)/2,3)</f>
        <v>0</v>
      </c>
      <c r="E88" s="126">
        <v>1643473.42</v>
      </c>
      <c r="F88" s="125">
        <v>1643473.42</v>
      </c>
      <c r="G88" s="155">
        <f t="shared" si="17"/>
        <v>0</v>
      </c>
      <c r="H88" s="123">
        <f t="shared" si="18"/>
        <v>0</v>
      </c>
      <c r="I88" s="122">
        <f t="shared" si="14"/>
        <v>0</v>
      </c>
    </row>
    <row r="89" spans="1:9" ht="16.5" thickBot="1">
      <c r="A89" s="474"/>
      <c r="B89" s="475"/>
      <c r="C89" s="475"/>
      <c r="D89" s="476"/>
      <c r="E89" s="468"/>
      <c r="F89" s="469"/>
      <c r="G89" s="477"/>
      <c r="H89" s="478"/>
      <c r="I89" s="479"/>
    </row>
    <row r="90" spans="1:9" ht="16.5" thickBot="1">
      <c r="A90" s="154" t="s">
        <v>135</v>
      </c>
      <c r="B90" s="446"/>
      <c r="C90" s="447"/>
      <c r="D90" s="448"/>
      <c r="E90" s="470"/>
      <c r="F90" s="471"/>
      <c r="G90" s="153">
        <f>G91+G107+G123+G139</f>
        <v>0</v>
      </c>
      <c r="H90" s="153">
        <f>H91+H107+H123+H139</f>
        <v>0</v>
      </c>
      <c r="I90" s="152">
        <f t="shared" ref="I90:I121" si="19">G90+H90</f>
        <v>0</v>
      </c>
    </row>
    <row r="91" spans="1:9" s="121" customFormat="1" ht="16.5" thickBot="1">
      <c r="A91" s="151" t="s">
        <v>134</v>
      </c>
      <c r="B91" s="150">
        <f>B92+B93+B94+B95</f>
        <v>0</v>
      </c>
      <c r="C91" s="149">
        <f>C92+C93+C94+C95</f>
        <v>0</v>
      </c>
      <c r="D91" s="148">
        <f>D92+D93+D94+D95</f>
        <v>0</v>
      </c>
      <c r="E91" s="470"/>
      <c r="F91" s="471"/>
      <c r="G91" s="150">
        <f>IF(G92=0,(G97+G102),G92)</f>
        <v>0</v>
      </c>
      <c r="H91" s="149">
        <f>IF(H92=0,(H97+H102),H92)</f>
        <v>0</v>
      </c>
      <c r="I91" s="148">
        <f t="shared" si="19"/>
        <v>0</v>
      </c>
    </row>
    <row r="92" spans="1:9" s="121" customFormat="1" ht="16.5" thickBot="1">
      <c r="A92" s="141" t="s">
        <v>130</v>
      </c>
      <c r="B92" s="140">
        <f>B93+B94+B95+B96</f>
        <v>0</v>
      </c>
      <c r="C92" s="139">
        <f>C93+C94+C95+C96</f>
        <v>0</v>
      </c>
      <c r="D92" s="138">
        <f t="shared" ref="D92:D101" si="20">B92+C92</f>
        <v>0</v>
      </c>
      <c r="E92" s="472"/>
      <c r="F92" s="473"/>
      <c r="G92" s="139">
        <f>G93+G94+G95+G96</f>
        <v>0</v>
      </c>
      <c r="H92" s="139">
        <f>H93+H94+H95+H96</f>
        <v>0</v>
      </c>
      <c r="I92" s="138">
        <f t="shared" si="19"/>
        <v>0</v>
      </c>
    </row>
    <row r="93" spans="1:9" s="121" customFormat="1">
      <c r="A93" s="147" t="s">
        <v>127</v>
      </c>
      <c r="B93" s="203"/>
      <c r="C93" s="204"/>
      <c r="D93" s="134">
        <f t="shared" si="20"/>
        <v>0</v>
      </c>
      <c r="E93" s="207"/>
      <c r="F93" s="208"/>
      <c r="G93" s="136">
        <f t="shared" ref="G93:H96" si="21">ROUND(E93*B93/1000,5)</f>
        <v>0</v>
      </c>
      <c r="H93" s="135">
        <f t="shared" si="21"/>
        <v>0</v>
      </c>
      <c r="I93" s="134">
        <f t="shared" si="19"/>
        <v>0</v>
      </c>
    </row>
    <row r="94" spans="1:9" s="121" customFormat="1">
      <c r="A94" s="146" t="s">
        <v>126</v>
      </c>
      <c r="B94" s="199"/>
      <c r="C94" s="200"/>
      <c r="D94" s="128">
        <f t="shared" si="20"/>
        <v>0</v>
      </c>
      <c r="E94" s="207"/>
      <c r="F94" s="208"/>
      <c r="G94" s="130">
        <f t="shared" si="21"/>
        <v>0</v>
      </c>
      <c r="H94" s="129">
        <f t="shared" si="21"/>
        <v>0</v>
      </c>
      <c r="I94" s="128">
        <f t="shared" si="19"/>
        <v>0</v>
      </c>
    </row>
    <row r="95" spans="1:9" s="121" customFormat="1">
      <c r="A95" s="146" t="s">
        <v>125</v>
      </c>
      <c r="B95" s="199"/>
      <c r="C95" s="200"/>
      <c r="D95" s="128">
        <f t="shared" si="20"/>
        <v>0</v>
      </c>
      <c r="E95" s="207"/>
      <c r="F95" s="208"/>
      <c r="G95" s="130">
        <f t="shared" si="21"/>
        <v>0</v>
      </c>
      <c r="H95" s="129">
        <f t="shared" si="21"/>
        <v>0</v>
      </c>
      <c r="I95" s="128">
        <f t="shared" si="19"/>
        <v>0</v>
      </c>
    </row>
    <row r="96" spans="1:9" s="120" customFormat="1" ht="16.5" thickBot="1">
      <c r="A96" s="146" t="s">
        <v>124</v>
      </c>
      <c r="B96" s="199"/>
      <c r="C96" s="200"/>
      <c r="D96" s="128">
        <f t="shared" si="20"/>
        <v>0</v>
      </c>
      <c r="E96" s="207"/>
      <c r="F96" s="208"/>
      <c r="G96" s="130">
        <f t="shared" si="21"/>
        <v>0</v>
      </c>
      <c r="H96" s="129">
        <f t="shared" si="21"/>
        <v>0</v>
      </c>
      <c r="I96" s="128">
        <f t="shared" si="19"/>
        <v>0</v>
      </c>
    </row>
    <row r="97" spans="1:9" ht="16.5" thickBot="1">
      <c r="A97" s="141" t="s">
        <v>129</v>
      </c>
      <c r="B97" s="140">
        <f>B98+B99+B100+B101</f>
        <v>0</v>
      </c>
      <c r="C97" s="139">
        <f>C98+C99+C100+C101</f>
        <v>0</v>
      </c>
      <c r="D97" s="138">
        <f t="shared" si="20"/>
        <v>0</v>
      </c>
      <c r="E97" s="458"/>
      <c r="F97" s="459"/>
      <c r="G97" s="140">
        <f>G98+G99+G100+G101</f>
        <v>0</v>
      </c>
      <c r="H97" s="139">
        <f>H98+H99+H100+H101</f>
        <v>0</v>
      </c>
      <c r="I97" s="138">
        <f t="shared" si="19"/>
        <v>0</v>
      </c>
    </row>
    <row r="98" spans="1:9">
      <c r="A98" s="137" t="s">
        <v>127</v>
      </c>
      <c r="B98" s="203"/>
      <c r="C98" s="204"/>
      <c r="D98" s="134">
        <f t="shared" si="20"/>
        <v>0</v>
      </c>
      <c r="E98" s="207"/>
      <c r="F98" s="208"/>
      <c r="G98" s="136">
        <f t="shared" ref="G98:H101" si="22">ROUND(E98*B98/1000,5)</f>
        <v>0</v>
      </c>
      <c r="H98" s="135">
        <f t="shared" si="22"/>
        <v>0</v>
      </c>
      <c r="I98" s="134">
        <f t="shared" si="19"/>
        <v>0</v>
      </c>
    </row>
    <row r="99" spans="1:9">
      <c r="A99" s="133" t="s">
        <v>126</v>
      </c>
      <c r="B99" s="199"/>
      <c r="C99" s="200"/>
      <c r="D99" s="128">
        <f t="shared" si="20"/>
        <v>0</v>
      </c>
      <c r="E99" s="207"/>
      <c r="F99" s="208"/>
      <c r="G99" s="130">
        <f t="shared" si="22"/>
        <v>0</v>
      </c>
      <c r="H99" s="129">
        <f t="shared" si="22"/>
        <v>0</v>
      </c>
      <c r="I99" s="128">
        <f t="shared" si="19"/>
        <v>0</v>
      </c>
    </row>
    <row r="100" spans="1:9">
      <c r="A100" s="133" t="s">
        <v>125</v>
      </c>
      <c r="B100" s="199"/>
      <c r="C100" s="200"/>
      <c r="D100" s="128">
        <f t="shared" si="20"/>
        <v>0</v>
      </c>
      <c r="E100" s="207"/>
      <c r="F100" s="208"/>
      <c r="G100" s="130">
        <f t="shared" si="22"/>
        <v>0</v>
      </c>
      <c r="H100" s="129">
        <f t="shared" si="22"/>
        <v>0</v>
      </c>
      <c r="I100" s="128">
        <f t="shared" si="19"/>
        <v>0</v>
      </c>
    </row>
    <row r="101" spans="1:9" ht="16.5" thickBot="1">
      <c r="A101" s="145" t="s">
        <v>124</v>
      </c>
      <c r="B101" s="205"/>
      <c r="C101" s="206"/>
      <c r="D101" s="142">
        <f t="shared" si="20"/>
        <v>0</v>
      </c>
      <c r="E101" s="207"/>
      <c r="F101" s="208"/>
      <c r="G101" s="144">
        <f t="shared" si="22"/>
        <v>0</v>
      </c>
      <c r="H101" s="143">
        <f t="shared" si="22"/>
        <v>0</v>
      </c>
      <c r="I101" s="142">
        <f t="shared" si="19"/>
        <v>0</v>
      </c>
    </row>
    <row r="102" spans="1:9" ht="16.5" thickBot="1">
      <c r="A102" s="141" t="s">
        <v>128</v>
      </c>
      <c r="B102" s="140">
        <f>B103+B104+B105+B106</f>
        <v>0</v>
      </c>
      <c r="C102" s="139">
        <f>C103+C104+C105+C106</f>
        <v>0</v>
      </c>
      <c r="D102" s="138">
        <f>ROUND((B102+C102)/2,3)</f>
        <v>0</v>
      </c>
      <c r="E102" s="458"/>
      <c r="F102" s="459"/>
      <c r="G102" s="140">
        <f>G103+G104+G105+G106</f>
        <v>0</v>
      </c>
      <c r="H102" s="139">
        <f>H103+H104+H105+H106</f>
        <v>0</v>
      </c>
      <c r="I102" s="138">
        <f t="shared" si="19"/>
        <v>0</v>
      </c>
    </row>
    <row r="103" spans="1:9">
      <c r="A103" s="137" t="s">
        <v>127</v>
      </c>
      <c r="B103" s="203"/>
      <c r="C103" s="204"/>
      <c r="D103" s="134">
        <f>ROUND((B103+C103)/2,3)</f>
        <v>0</v>
      </c>
      <c r="E103" s="207"/>
      <c r="F103" s="208"/>
      <c r="G103" s="136">
        <f t="shared" ref="G103:H106" si="23">ROUND($E103*B103*6/1000,5)</f>
        <v>0</v>
      </c>
      <c r="H103" s="135">
        <f t="shared" si="23"/>
        <v>0</v>
      </c>
      <c r="I103" s="134">
        <f t="shared" si="19"/>
        <v>0</v>
      </c>
    </row>
    <row r="104" spans="1:9">
      <c r="A104" s="133" t="s">
        <v>126</v>
      </c>
      <c r="B104" s="199"/>
      <c r="C104" s="200"/>
      <c r="D104" s="128">
        <f>ROUND((B104+C104)/2,3)</f>
        <v>0</v>
      </c>
      <c r="E104" s="207"/>
      <c r="F104" s="208"/>
      <c r="G104" s="130">
        <f t="shared" si="23"/>
        <v>0</v>
      </c>
      <c r="H104" s="129">
        <f t="shared" si="23"/>
        <v>0</v>
      </c>
      <c r="I104" s="128">
        <f t="shared" si="19"/>
        <v>0</v>
      </c>
    </row>
    <row r="105" spans="1:9" s="120" customFormat="1">
      <c r="A105" s="133" t="s">
        <v>125</v>
      </c>
      <c r="B105" s="199"/>
      <c r="C105" s="200"/>
      <c r="D105" s="128">
        <f>ROUND((B105+C105)/2,3)</f>
        <v>0</v>
      </c>
      <c r="E105" s="207"/>
      <c r="F105" s="208"/>
      <c r="G105" s="130">
        <f t="shared" si="23"/>
        <v>0</v>
      </c>
      <c r="H105" s="129">
        <f t="shared" si="23"/>
        <v>0</v>
      </c>
      <c r="I105" s="128">
        <f t="shared" si="19"/>
        <v>0</v>
      </c>
    </row>
    <row r="106" spans="1:9" s="120" customFormat="1" ht="16.5" thickBot="1">
      <c r="A106" s="127" t="s">
        <v>124</v>
      </c>
      <c r="B106" s="201"/>
      <c r="C106" s="202"/>
      <c r="D106" s="122">
        <f>ROUND((B106+C106)/2,3)</f>
        <v>0</v>
      </c>
      <c r="E106" s="209"/>
      <c r="F106" s="210"/>
      <c r="G106" s="124">
        <f t="shared" si="23"/>
        <v>0</v>
      </c>
      <c r="H106" s="123">
        <f t="shared" si="23"/>
        <v>0</v>
      </c>
      <c r="I106" s="122">
        <f t="shared" si="19"/>
        <v>0</v>
      </c>
    </row>
    <row r="107" spans="1:9" s="120" customFormat="1" ht="16.5" thickBot="1">
      <c r="A107" s="151" t="s">
        <v>133</v>
      </c>
      <c r="B107" s="150">
        <f>B108+B109+B110+B111</f>
        <v>0</v>
      </c>
      <c r="C107" s="149">
        <f>C108+C109+C110+C111</f>
        <v>0</v>
      </c>
      <c r="D107" s="148">
        <f>D108+D109+D110+D111</f>
        <v>0</v>
      </c>
      <c r="E107" s="460"/>
      <c r="F107" s="461"/>
      <c r="G107" s="150">
        <f>IF(G108=0,(G113+G118),G108)</f>
        <v>0</v>
      </c>
      <c r="H107" s="149">
        <f>IF(H108=0,(H113+H118),H108)</f>
        <v>0</v>
      </c>
      <c r="I107" s="148">
        <f t="shared" si="19"/>
        <v>0</v>
      </c>
    </row>
    <row r="108" spans="1:9" s="120" customFormat="1" ht="16.5" thickBot="1">
      <c r="A108" s="141" t="s">
        <v>130</v>
      </c>
      <c r="B108" s="140">
        <f>B109+B110+B111+B112</f>
        <v>0</v>
      </c>
      <c r="C108" s="139">
        <f>C109+C110+C111+C112</f>
        <v>0</v>
      </c>
      <c r="D108" s="138">
        <f t="shared" ref="D108:D117" si="24">B108+C108</f>
        <v>0</v>
      </c>
      <c r="E108" s="458"/>
      <c r="F108" s="459"/>
      <c r="G108" s="140">
        <f>G109+G110+G111+G112</f>
        <v>0</v>
      </c>
      <c r="H108" s="139">
        <f>H109+H110+H111+H112</f>
        <v>0</v>
      </c>
      <c r="I108" s="138">
        <f t="shared" si="19"/>
        <v>0</v>
      </c>
    </row>
    <row r="109" spans="1:9" s="120" customFormat="1">
      <c r="A109" s="147" t="s">
        <v>127</v>
      </c>
      <c r="B109" s="203"/>
      <c r="C109" s="204"/>
      <c r="D109" s="134">
        <f t="shared" si="24"/>
        <v>0</v>
      </c>
      <c r="E109" s="207"/>
      <c r="F109" s="208"/>
      <c r="G109" s="136">
        <f t="shared" ref="G109:H112" si="25">ROUND(E109*B109/1000,5)</f>
        <v>0</v>
      </c>
      <c r="H109" s="135">
        <f t="shared" si="25"/>
        <v>0</v>
      </c>
      <c r="I109" s="134">
        <f t="shared" si="19"/>
        <v>0</v>
      </c>
    </row>
    <row r="110" spans="1:9" s="120" customFormat="1">
      <c r="A110" s="146" t="s">
        <v>126</v>
      </c>
      <c r="B110" s="199"/>
      <c r="C110" s="200"/>
      <c r="D110" s="128">
        <f t="shared" si="24"/>
        <v>0</v>
      </c>
      <c r="E110" s="207"/>
      <c r="F110" s="208"/>
      <c r="G110" s="130">
        <f t="shared" si="25"/>
        <v>0</v>
      </c>
      <c r="H110" s="129">
        <f t="shared" si="25"/>
        <v>0</v>
      </c>
      <c r="I110" s="128">
        <f t="shared" si="19"/>
        <v>0</v>
      </c>
    </row>
    <row r="111" spans="1:9" s="120" customFormat="1">
      <c r="A111" s="146" t="s">
        <v>125</v>
      </c>
      <c r="B111" s="199"/>
      <c r="C111" s="200"/>
      <c r="D111" s="128">
        <f t="shared" si="24"/>
        <v>0</v>
      </c>
      <c r="E111" s="207"/>
      <c r="F111" s="208"/>
      <c r="G111" s="130">
        <f t="shared" si="25"/>
        <v>0</v>
      </c>
      <c r="H111" s="129">
        <f t="shared" si="25"/>
        <v>0</v>
      </c>
      <c r="I111" s="128">
        <f t="shared" si="19"/>
        <v>0</v>
      </c>
    </row>
    <row r="112" spans="1:9" s="120" customFormat="1" ht="16.5" thickBot="1">
      <c r="A112" s="146" t="s">
        <v>124</v>
      </c>
      <c r="B112" s="199"/>
      <c r="C112" s="200"/>
      <c r="D112" s="128">
        <f t="shared" si="24"/>
        <v>0</v>
      </c>
      <c r="E112" s="207"/>
      <c r="F112" s="208"/>
      <c r="G112" s="130">
        <f t="shared" si="25"/>
        <v>0</v>
      </c>
      <c r="H112" s="129">
        <f t="shared" si="25"/>
        <v>0</v>
      </c>
      <c r="I112" s="128">
        <f t="shared" si="19"/>
        <v>0</v>
      </c>
    </row>
    <row r="113" spans="1:9" s="120" customFormat="1" ht="16.5" thickBot="1">
      <c r="A113" s="141" t="s">
        <v>129</v>
      </c>
      <c r="B113" s="140">
        <f>B114+B115+B116+B117</f>
        <v>0</v>
      </c>
      <c r="C113" s="139">
        <f>C114+C115+C116+C117</f>
        <v>0</v>
      </c>
      <c r="D113" s="138">
        <f t="shared" si="24"/>
        <v>0</v>
      </c>
      <c r="E113" s="458"/>
      <c r="F113" s="459"/>
      <c r="G113" s="140">
        <f>G114+G115+G116+G117</f>
        <v>0</v>
      </c>
      <c r="H113" s="139">
        <f>H114+H115+H116+H117</f>
        <v>0</v>
      </c>
      <c r="I113" s="138">
        <f t="shared" si="19"/>
        <v>0</v>
      </c>
    </row>
    <row r="114" spans="1:9" s="120" customFormat="1">
      <c r="A114" s="137" t="s">
        <v>127</v>
      </c>
      <c r="B114" s="203"/>
      <c r="C114" s="204"/>
      <c r="D114" s="134">
        <f t="shared" si="24"/>
        <v>0</v>
      </c>
      <c r="E114" s="207"/>
      <c r="F114" s="208"/>
      <c r="G114" s="136">
        <f t="shared" ref="G114:H117" si="26">ROUND(E114*B114/1000,5)</f>
        <v>0</v>
      </c>
      <c r="H114" s="135">
        <f t="shared" si="26"/>
        <v>0</v>
      </c>
      <c r="I114" s="134">
        <f t="shared" si="19"/>
        <v>0</v>
      </c>
    </row>
    <row r="115" spans="1:9" s="120" customFormat="1">
      <c r="A115" s="133" t="s">
        <v>126</v>
      </c>
      <c r="B115" s="199"/>
      <c r="C115" s="200"/>
      <c r="D115" s="128">
        <f t="shared" si="24"/>
        <v>0</v>
      </c>
      <c r="E115" s="207"/>
      <c r="F115" s="208"/>
      <c r="G115" s="130">
        <f t="shared" si="26"/>
        <v>0</v>
      </c>
      <c r="H115" s="129">
        <f t="shared" si="26"/>
        <v>0</v>
      </c>
      <c r="I115" s="128">
        <f t="shared" si="19"/>
        <v>0</v>
      </c>
    </row>
    <row r="116" spans="1:9" s="120" customFormat="1">
      <c r="A116" s="133" t="s">
        <v>125</v>
      </c>
      <c r="B116" s="199"/>
      <c r="C116" s="200"/>
      <c r="D116" s="128">
        <f t="shared" si="24"/>
        <v>0</v>
      </c>
      <c r="E116" s="207"/>
      <c r="F116" s="208"/>
      <c r="G116" s="130">
        <f t="shared" si="26"/>
        <v>0</v>
      </c>
      <c r="H116" s="129">
        <f t="shared" si="26"/>
        <v>0</v>
      </c>
      <c r="I116" s="128">
        <f t="shared" si="19"/>
        <v>0</v>
      </c>
    </row>
    <row r="117" spans="1:9" s="120" customFormat="1" ht="16.5" thickBot="1">
      <c r="A117" s="145" t="s">
        <v>124</v>
      </c>
      <c r="B117" s="205"/>
      <c r="C117" s="206"/>
      <c r="D117" s="142">
        <f t="shared" si="24"/>
        <v>0</v>
      </c>
      <c r="E117" s="207"/>
      <c r="F117" s="208"/>
      <c r="G117" s="144">
        <f t="shared" si="26"/>
        <v>0</v>
      </c>
      <c r="H117" s="143">
        <f t="shared" si="26"/>
        <v>0</v>
      </c>
      <c r="I117" s="142">
        <f t="shared" si="19"/>
        <v>0</v>
      </c>
    </row>
    <row r="118" spans="1:9" s="120" customFormat="1" ht="16.5" thickBot="1">
      <c r="A118" s="141" t="s">
        <v>128</v>
      </c>
      <c r="B118" s="140">
        <f>B119+B120+B121+B122</f>
        <v>0</v>
      </c>
      <c r="C118" s="139">
        <f>C119+C120+C121+C122</f>
        <v>0</v>
      </c>
      <c r="D118" s="138">
        <f>ROUND((B118+C118)/2,3)</f>
        <v>0</v>
      </c>
      <c r="E118" s="458"/>
      <c r="F118" s="459"/>
      <c r="G118" s="140">
        <f>G119+G120+G121+G122</f>
        <v>0</v>
      </c>
      <c r="H118" s="139">
        <f>H119+H120+H121+H122</f>
        <v>0</v>
      </c>
      <c r="I118" s="138">
        <f t="shared" si="19"/>
        <v>0</v>
      </c>
    </row>
    <row r="119" spans="1:9" s="120" customFormat="1">
      <c r="A119" s="137" t="s">
        <v>127</v>
      </c>
      <c r="B119" s="203"/>
      <c r="C119" s="204"/>
      <c r="D119" s="134">
        <f>ROUND((B119+C119)/2,3)</f>
        <v>0</v>
      </c>
      <c r="E119" s="207"/>
      <c r="F119" s="208"/>
      <c r="G119" s="136">
        <f t="shared" ref="G119:H122" si="27">ROUND($E119*B119*6/1000,5)</f>
        <v>0</v>
      </c>
      <c r="H119" s="135">
        <f t="shared" si="27"/>
        <v>0</v>
      </c>
      <c r="I119" s="134">
        <f t="shared" si="19"/>
        <v>0</v>
      </c>
    </row>
    <row r="120" spans="1:9" s="121" customFormat="1">
      <c r="A120" s="133" t="s">
        <v>126</v>
      </c>
      <c r="B120" s="199"/>
      <c r="C120" s="200"/>
      <c r="D120" s="128">
        <f>ROUND((B120+C120)/2,3)</f>
        <v>0</v>
      </c>
      <c r="E120" s="207"/>
      <c r="F120" s="208"/>
      <c r="G120" s="130">
        <f t="shared" si="27"/>
        <v>0</v>
      </c>
      <c r="H120" s="129">
        <f t="shared" si="27"/>
        <v>0</v>
      </c>
      <c r="I120" s="128">
        <f t="shared" si="19"/>
        <v>0</v>
      </c>
    </row>
    <row r="121" spans="1:9" s="121" customFormat="1">
      <c r="A121" s="133" t="s">
        <v>125</v>
      </c>
      <c r="B121" s="199"/>
      <c r="C121" s="200"/>
      <c r="D121" s="128">
        <f>ROUND((B121+C121)/2,3)</f>
        <v>0</v>
      </c>
      <c r="E121" s="207"/>
      <c r="F121" s="208"/>
      <c r="G121" s="130">
        <f t="shared" si="27"/>
        <v>0</v>
      </c>
      <c r="H121" s="129">
        <f t="shared" si="27"/>
        <v>0</v>
      </c>
      <c r="I121" s="128">
        <f t="shared" si="19"/>
        <v>0</v>
      </c>
    </row>
    <row r="122" spans="1:9" s="121" customFormat="1" ht="16.5" thickBot="1">
      <c r="A122" s="127" t="s">
        <v>124</v>
      </c>
      <c r="B122" s="201"/>
      <c r="C122" s="202"/>
      <c r="D122" s="122">
        <f>ROUND((B122+C122)/2,3)</f>
        <v>0</v>
      </c>
      <c r="E122" s="209"/>
      <c r="F122" s="210"/>
      <c r="G122" s="124">
        <f t="shared" si="27"/>
        <v>0</v>
      </c>
      <c r="H122" s="123">
        <f t="shared" si="27"/>
        <v>0</v>
      </c>
      <c r="I122" s="122">
        <f t="shared" ref="I122:I153" si="28">G122+H122</f>
        <v>0</v>
      </c>
    </row>
    <row r="123" spans="1:9" s="121" customFormat="1" ht="16.5" thickBot="1">
      <c r="A123" s="151" t="s">
        <v>132</v>
      </c>
      <c r="B123" s="150">
        <f>B124+B125+B126+B127</f>
        <v>0</v>
      </c>
      <c r="C123" s="149">
        <f>C124+C125+C126+C127</f>
        <v>0</v>
      </c>
      <c r="D123" s="148">
        <f>D124+D125+D126+D127</f>
        <v>0</v>
      </c>
      <c r="E123" s="460"/>
      <c r="F123" s="461"/>
      <c r="G123" s="150">
        <f>IF(G124=0,(G129+G134),G124)</f>
        <v>0</v>
      </c>
      <c r="H123" s="149">
        <f>IF(H124=0,(H129+H134),H124)</f>
        <v>0</v>
      </c>
      <c r="I123" s="148">
        <f t="shared" si="28"/>
        <v>0</v>
      </c>
    </row>
    <row r="124" spans="1:9" s="121" customFormat="1" ht="16.5" thickBot="1">
      <c r="A124" s="141" t="s">
        <v>130</v>
      </c>
      <c r="B124" s="140">
        <f>B125+B126+B127+B128</f>
        <v>0</v>
      </c>
      <c r="C124" s="139">
        <f>C125+C126+C127+C128</f>
        <v>0</v>
      </c>
      <c r="D124" s="138">
        <f t="shared" ref="D124:D133" si="29">B124+C124</f>
        <v>0</v>
      </c>
      <c r="E124" s="458"/>
      <c r="F124" s="459"/>
      <c r="G124" s="140">
        <f>G125+G126+G127+G128</f>
        <v>0</v>
      </c>
      <c r="H124" s="139">
        <f>H125+H126+H127+H128</f>
        <v>0</v>
      </c>
      <c r="I124" s="138">
        <f t="shared" si="28"/>
        <v>0</v>
      </c>
    </row>
    <row r="125" spans="1:9" s="120" customFormat="1">
      <c r="A125" s="147" t="s">
        <v>127</v>
      </c>
      <c r="B125" s="203"/>
      <c r="C125" s="204"/>
      <c r="D125" s="134">
        <f t="shared" si="29"/>
        <v>0</v>
      </c>
      <c r="E125" s="207"/>
      <c r="F125" s="208"/>
      <c r="G125" s="136">
        <f t="shared" ref="G125:H128" si="30">ROUND(E125*B125/1000,5)</f>
        <v>0</v>
      </c>
      <c r="H125" s="135">
        <f t="shared" si="30"/>
        <v>0</v>
      </c>
      <c r="I125" s="134">
        <f t="shared" si="28"/>
        <v>0</v>
      </c>
    </row>
    <row r="126" spans="1:9">
      <c r="A126" s="146" t="s">
        <v>126</v>
      </c>
      <c r="B126" s="199"/>
      <c r="C126" s="200"/>
      <c r="D126" s="128">
        <f t="shared" si="29"/>
        <v>0</v>
      </c>
      <c r="E126" s="207"/>
      <c r="F126" s="208"/>
      <c r="G126" s="130">
        <f t="shared" si="30"/>
        <v>0</v>
      </c>
      <c r="H126" s="129">
        <f t="shared" si="30"/>
        <v>0</v>
      </c>
      <c r="I126" s="128">
        <f t="shared" si="28"/>
        <v>0</v>
      </c>
    </row>
    <row r="127" spans="1:9">
      <c r="A127" s="146" t="s">
        <v>125</v>
      </c>
      <c r="B127" s="199"/>
      <c r="C127" s="200"/>
      <c r="D127" s="128">
        <f t="shared" si="29"/>
        <v>0</v>
      </c>
      <c r="E127" s="207"/>
      <c r="F127" s="208"/>
      <c r="G127" s="130">
        <f t="shared" si="30"/>
        <v>0</v>
      </c>
      <c r="H127" s="129">
        <f t="shared" si="30"/>
        <v>0</v>
      </c>
      <c r="I127" s="128">
        <f t="shared" si="28"/>
        <v>0</v>
      </c>
    </row>
    <row r="128" spans="1:9" ht="16.5" thickBot="1">
      <c r="A128" s="146" t="s">
        <v>124</v>
      </c>
      <c r="B128" s="199"/>
      <c r="C128" s="200"/>
      <c r="D128" s="128">
        <f t="shared" si="29"/>
        <v>0</v>
      </c>
      <c r="E128" s="207"/>
      <c r="F128" s="208"/>
      <c r="G128" s="130">
        <f t="shared" si="30"/>
        <v>0</v>
      </c>
      <c r="H128" s="129">
        <f t="shared" si="30"/>
        <v>0</v>
      </c>
      <c r="I128" s="128">
        <f t="shared" si="28"/>
        <v>0</v>
      </c>
    </row>
    <row r="129" spans="1:9" ht="16.5" thickBot="1">
      <c r="A129" s="141" t="s">
        <v>129</v>
      </c>
      <c r="B129" s="140">
        <f>B130+B131+B132+B133</f>
        <v>0</v>
      </c>
      <c r="C129" s="139">
        <f>C130+C131+C132+C133</f>
        <v>0</v>
      </c>
      <c r="D129" s="138">
        <f t="shared" si="29"/>
        <v>0</v>
      </c>
      <c r="E129" s="458"/>
      <c r="F129" s="459"/>
      <c r="G129" s="140">
        <f>G130+G131+G132+G133</f>
        <v>0</v>
      </c>
      <c r="H129" s="139">
        <f>H130+H131+H132+H133</f>
        <v>0</v>
      </c>
      <c r="I129" s="138">
        <f t="shared" si="28"/>
        <v>0</v>
      </c>
    </row>
    <row r="130" spans="1:9">
      <c r="A130" s="137" t="s">
        <v>127</v>
      </c>
      <c r="B130" s="203"/>
      <c r="C130" s="204"/>
      <c r="D130" s="134">
        <f t="shared" si="29"/>
        <v>0</v>
      </c>
      <c r="E130" s="207"/>
      <c r="F130" s="208"/>
      <c r="G130" s="136">
        <f t="shared" ref="G130:H133" si="31">ROUND(E130*B130/1000,5)</f>
        <v>0</v>
      </c>
      <c r="H130" s="135">
        <f t="shared" si="31"/>
        <v>0</v>
      </c>
      <c r="I130" s="134">
        <f t="shared" si="28"/>
        <v>0</v>
      </c>
    </row>
    <row r="131" spans="1:9">
      <c r="A131" s="133" t="s">
        <v>126</v>
      </c>
      <c r="B131" s="199"/>
      <c r="C131" s="200"/>
      <c r="D131" s="128">
        <f t="shared" si="29"/>
        <v>0</v>
      </c>
      <c r="E131" s="207"/>
      <c r="F131" s="208"/>
      <c r="G131" s="130">
        <f t="shared" si="31"/>
        <v>0</v>
      </c>
      <c r="H131" s="129">
        <f t="shared" si="31"/>
        <v>0</v>
      </c>
      <c r="I131" s="128">
        <f t="shared" si="28"/>
        <v>0</v>
      </c>
    </row>
    <row r="132" spans="1:9">
      <c r="A132" s="133" t="s">
        <v>125</v>
      </c>
      <c r="B132" s="199"/>
      <c r="C132" s="200"/>
      <c r="D132" s="128">
        <f t="shared" si="29"/>
        <v>0</v>
      </c>
      <c r="E132" s="207"/>
      <c r="F132" s="208"/>
      <c r="G132" s="130">
        <f t="shared" si="31"/>
        <v>0</v>
      </c>
      <c r="H132" s="129">
        <f t="shared" si="31"/>
        <v>0</v>
      </c>
      <c r="I132" s="128">
        <f t="shared" si="28"/>
        <v>0</v>
      </c>
    </row>
    <row r="133" spans="1:9" ht="16.5" thickBot="1">
      <c r="A133" s="145" t="s">
        <v>124</v>
      </c>
      <c r="B133" s="205"/>
      <c r="C133" s="206"/>
      <c r="D133" s="142">
        <f t="shared" si="29"/>
        <v>0</v>
      </c>
      <c r="E133" s="207"/>
      <c r="F133" s="208"/>
      <c r="G133" s="144">
        <f t="shared" si="31"/>
        <v>0</v>
      </c>
      <c r="H133" s="143">
        <f t="shared" si="31"/>
        <v>0</v>
      </c>
      <c r="I133" s="142">
        <f t="shared" si="28"/>
        <v>0</v>
      </c>
    </row>
    <row r="134" spans="1:9" ht="16.5" thickBot="1">
      <c r="A134" s="141" t="s">
        <v>128</v>
      </c>
      <c r="B134" s="140">
        <f>B135+B136+B137+B138</f>
        <v>0</v>
      </c>
      <c r="C134" s="139">
        <f>C135+C136+C137+C138</f>
        <v>0</v>
      </c>
      <c r="D134" s="138">
        <f>ROUND((B134+C134)/2,3)</f>
        <v>0</v>
      </c>
      <c r="E134" s="458"/>
      <c r="F134" s="459"/>
      <c r="G134" s="140">
        <f>G135+G136+G137+G138</f>
        <v>0</v>
      </c>
      <c r="H134" s="139">
        <f>H135+H136+H137+H138</f>
        <v>0</v>
      </c>
      <c r="I134" s="138">
        <f t="shared" si="28"/>
        <v>0</v>
      </c>
    </row>
    <row r="135" spans="1:9" s="121" customFormat="1">
      <c r="A135" s="137" t="s">
        <v>127</v>
      </c>
      <c r="B135" s="203"/>
      <c r="C135" s="204"/>
      <c r="D135" s="134">
        <f>ROUND((B135+C135)/2,3)</f>
        <v>0</v>
      </c>
      <c r="E135" s="207"/>
      <c r="F135" s="208"/>
      <c r="G135" s="136">
        <f t="shared" ref="G135:H138" si="32">ROUND($E135*B135*6/1000,5)</f>
        <v>0</v>
      </c>
      <c r="H135" s="135">
        <f t="shared" si="32"/>
        <v>0</v>
      </c>
      <c r="I135" s="134">
        <f t="shared" si="28"/>
        <v>0</v>
      </c>
    </row>
    <row r="136" spans="1:9" s="121" customFormat="1">
      <c r="A136" s="133" t="s">
        <v>126</v>
      </c>
      <c r="B136" s="199"/>
      <c r="C136" s="200"/>
      <c r="D136" s="128">
        <f>ROUND((B136+C136)/2,3)</f>
        <v>0</v>
      </c>
      <c r="E136" s="207"/>
      <c r="F136" s="208"/>
      <c r="G136" s="130">
        <f t="shared" si="32"/>
        <v>0</v>
      </c>
      <c r="H136" s="129">
        <f t="shared" si="32"/>
        <v>0</v>
      </c>
      <c r="I136" s="128">
        <f t="shared" si="28"/>
        <v>0</v>
      </c>
    </row>
    <row r="137" spans="1:9" s="121" customFormat="1">
      <c r="A137" s="133" t="s">
        <v>125</v>
      </c>
      <c r="B137" s="199"/>
      <c r="C137" s="200"/>
      <c r="D137" s="128">
        <f>ROUND((B137+C137)/2,3)</f>
        <v>0</v>
      </c>
      <c r="E137" s="207"/>
      <c r="F137" s="208"/>
      <c r="G137" s="130">
        <f t="shared" si="32"/>
        <v>0</v>
      </c>
      <c r="H137" s="129">
        <f t="shared" si="32"/>
        <v>0</v>
      </c>
      <c r="I137" s="128">
        <f t="shared" si="28"/>
        <v>0</v>
      </c>
    </row>
    <row r="138" spans="1:9" s="121" customFormat="1" ht="16.5" thickBot="1">
      <c r="A138" s="127" t="s">
        <v>124</v>
      </c>
      <c r="B138" s="201"/>
      <c r="C138" s="202"/>
      <c r="D138" s="122">
        <f>ROUND((B138+C138)/2,3)</f>
        <v>0</v>
      </c>
      <c r="E138" s="209"/>
      <c r="F138" s="210"/>
      <c r="G138" s="124">
        <f t="shared" si="32"/>
        <v>0</v>
      </c>
      <c r="H138" s="123">
        <f t="shared" si="32"/>
        <v>0</v>
      </c>
      <c r="I138" s="122">
        <f t="shared" si="28"/>
        <v>0</v>
      </c>
    </row>
    <row r="139" spans="1:9" s="121" customFormat="1" ht="16.5" thickBot="1">
      <c r="A139" s="151" t="s">
        <v>131</v>
      </c>
      <c r="B139" s="150">
        <f>B140+B141+B142+B143</f>
        <v>0</v>
      </c>
      <c r="C139" s="149">
        <f>C140+C141+C142+C143</f>
        <v>0</v>
      </c>
      <c r="D139" s="148">
        <f>D140+D141+D142+D143</f>
        <v>0</v>
      </c>
      <c r="E139" s="460"/>
      <c r="F139" s="461"/>
      <c r="G139" s="150">
        <f>IF(G140=0,(G145+G150),G140)</f>
        <v>0</v>
      </c>
      <c r="H139" s="149">
        <f>IF(H140=0,(H145+H150),H140)</f>
        <v>0</v>
      </c>
      <c r="I139" s="148">
        <f t="shared" si="28"/>
        <v>0</v>
      </c>
    </row>
    <row r="140" spans="1:9" s="120" customFormat="1" ht="16.5" thickBot="1">
      <c r="A140" s="141" t="s">
        <v>130</v>
      </c>
      <c r="B140" s="140">
        <f>B141+B142+B143+B144</f>
        <v>0</v>
      </c>
      <c r="C140" s="139">
        <f>C141+C142+C143+C144</f>
        <v>0</v>
      </c>
      <c r="D140" s="138">
        <f t="shared" ref="D140:D149" si="33">B140+C140</f>
        <v>0</v>
      </c>
      <c r="E140" s="458"/>
      <c r="F140" s="459"/>
      <c r="G140" s="140">
        <f>G141+G142+G143+G144</f>
        <v>0</v>
      </c>
      <c r="H140" s="139">
        <f>H141+H142+H143+H144</f>
        <v>0</v>
      </c>
      <c r="I140" s="138">
        <f t="shared" si="28"/>
        <v>0</v>
      </c>
    </row>
    <row r="141" spans="1:9">
      <c r="A141" s="147" t="s">
        <v>127</v>
      </c>
      <c r="B141" s="203"/>
      <c r="C141" s="204"/>
      <c r="D141" s="134">
        <f t="shared" si="33"/>
        <v>0</v>
      </c>
      <c r="E141" s="207"/>
      <c r="F141" s="208"/>
      <c r="G141" s="136">
        <f t="shared" ref="G141:H144" si="34">ROUND(E141*B141/1000,5)</f>
        <v>0</v>
      </c>
      <c r="H141" s="135">
        <f t="shared" si="34"/>
        <v>0</v>
      </c>
      <c r="I141" s="134">
        <f t="shared" si="28"/>
        <v>0</v>
      </c>
    </row>
    <row r="142" spans="1:9">
      <c r="A142" s="146" t="s">
        <v>126</v>
      </c>
      <c r="B142" s="199"/>
      <c r="C142" s="200"/>
      <c r="D142" s="128">
        <f t="shared" si="33"/>
        <v>0</v>
      </c>
      <c r="E142" s="207"/>
      <c r="F142" s="208"/>
      <c r="G142" s="130">
        <f t="shared" si="34"/>
        <v>0</v>
      </c>
      <c r="H142" s="129">
        <f t="shared" si="34"/>
        <v>0</v>
      </c>
      <c r="I142" s="128">
        <f t="shared" si="28"/>
        <v>0</v>
      </c>
    </row>
    <row r="143" spans="1:9">
      <c r="A143" s="146" t="s">
        <v>125</v>
      </c>
      <c r="B143" s="199"/>
      <c r="C143" s="200"/>
      <c r="D143" s="128">
        <f t="shared" si="33"/>
        <v>0</v>
      </c>
      <c r="E143" s="207"/>
      <c r="F143" s="208"/>
      <c r="G143" s="130">
        <f t="shared" si="34"/>
        <v>0</v>
      </c>
      <c r="H143" s="129">
        <f t="shared" si="34"/>
        <v>0</v>
      </c>
      <c r="I143" s="128">
        <f t="shared" si="28"/>
        <v>0</v>
      </c>
    </row>
    <row r="144" spans="1:9" ht="16.5" thickBot="1">
      <c r="A144" s="146" t="s">
        <v>124</v>
      </c>
      <c r="B144" s="199"/>
      <c r="C144" s="200"/>
      <c r="D144" s="128">
        <f t="shared" si="33"/>
        <v>0</v>
      </c>
      <c r="E144" s="207"/>
      <c r="F144" s="208"/>
      <c r="G144" s="130">
        <f t="shared" si="34"/>
        <v>0</v>
      </c>
      <c r="H144" s="129">
        <f t="shared" si="34"/>
        <v>0</v>
      </c>
      <c r="I144" s="128">
        <f t="shared" si="28"/>
        <v>0</v>
      </c>
    </row>
    <row r="145" spans="1:9" ht="16.5" thickBot="1">
      <c r="A145" s="141" t="s">
        <v>129</v>
      </c>
      <c r="B145" s="140">
        <f>B146+B147+B148+B149</f>
        <v>0</v>
      </c>
      <c r="C145" s="139">
        <f>C146+C147+C148+C149</f>
        <v>0</v>
      </c>
      <c r="D145" s="138">
        <f t="shared" si="33"/>
        <v>0</v>
      </c>
      <c r="E145" s="458"/>
      <c r="F145" s="459"/>
      <c r="G145" s="140">
        <f>G146+G147+G148+G149</f>
        <v>0</v>
      </c>
      <c r="H145" s="139">
        <f>H146+H147+H148+H149</f>
        <v>0</v>
      </c>
      <c r="I145" s="138">
        <f t="shared" si="28"/>
        <v>0</v>
      </c>
    </row>
    <row r="146" spans="1:9">
      <c r="A146" s="137" t="s">
        <v>127</v>
      </c>
      <c r="B146" s="203"/>
      <c r="C146" s="204"/>
      <c r="D146" s="134">
        <f t="shared" si="33"/>
        <v>0</v>
      </c>
      <c r="E146" s="207"/>
      <c r="F146" s="208"/>
      <c r="G146" s="136">
        <f t="shared" ref="G146:H149" si="35">ROUND(E146*B146/1000,5)</f>
        <v>0</v>
      </c>
      <c r="H146" s="135">
        <f t="shared" si="35"/>
        <v>0</v>
      </c>
      <c r="I146" s="134">
        <f t="shared" si="28"/>
        <v>0</v>
      </c>
    </row>
    <row r="147" spans="1:9">
      <c r="A147" s="133" t="s">
        <v>126</v>
      </c>
      <c r="B147" s="199"/>
      <c r="C147" s="200"/>
      <c r="D147" s="128">
        <f t="shared" si="33"/>
        <v>0</v>
      </c>
      <c r="E147" s="207"/>
      <c r="F147" s="208"/>
      <c r="G147" s="130">
        <f t="shared" si="35"/>
        <v>0</v>
      </c>
      <c r="H147" s="129">
        <f t="shared" si="35"/>
        <v>0</v>
      </c>
      <c r="I147" s="128">
        <f t="shared" si="28"/>
        <v>0</v>
      </c>
    </row>
    <row r="148" spans="1:9">
      <c r="A148" s="133" t="s">
        <v>125</v>
      </c>
      <c r="B148" s="199"/>
      <c r="C148" s="200"/>
      <c r="D148" s="128">
        <f t="shared" si="33"/>
        <v>0</v>
      </c>
      <c r="E148" s="207"/>
      <c r="F148" s="208"/>
      <c r="G148" s="130">
        <f t="shared" si="35"/>
        <v>0</v>
      </c>
      <c r="H148" s="129">
        <f t="shared" si="35"/>
        <v>0</v>
      </c>
      <c r="I148" s="128">
        <f t="shared" si="28"/>
        <v>0</v>
      </c>
    </row>
    <row r="149" spans="1:9" ht="16.5" thickBot="1">
      <c r="A149" s="145" t="s">
        <v>124</v>
      </c>
      <c r="B149" s="205"/>
      <c r="C149" s="206"/>
      <c r="D149" s="142">
        <f t="shared" si="33"/>
        <v>0</v>
      </c>
      <c r="E149" s="207"/>
      <c r="F149" s="208"/>
      <c r="G149" s="144">
        <f t="shared" si="35"/>
        <v>0</v>
      </c>
      <c r="H149" s="143">
        <f t="shared" si="35"/>
        <v>0</v>
      </c>
      <c r="I149" s="142">
        <f t="shared" si="28"/>
        <v>0</v>
      </c>
    </row>
    <row r="150" spans="1:9" s="121" customFormat="1" ht="16.5" thickBot="1">
      <c r="A150" s="141" t="s">
        <v>128</v>
      </c>
      <c r="B150" s="140">
        <f>B151+B152+B153+B154</f>
        <v>0</v>
      </c>
      <c r="C150" s="139">
        <f>C151+C152+C153+C154</f>
        <v>0</v>
      </c>
      <c r="D150" s="138">
        <f>ROUND((B150+C150)/2,3)</f>
        <v>0</v>
      </c>
      <c r="E150" s="458"/>
      <c r="F150" s="459"/>
      <c r="G150" s="140">
        <f>G151+G152+G153+G154</f>
        <v>0</v>
      </c>
      <c r="H150" s="139">
        <f>H151+H152+H153+H154</f>
        <v>0</v>
      </c>
      <c r="I150" s="138">
        <f t="shared" si="28"/>
        <v>0</v>
      </c>
    </row>
    <row r="151" spans="1:9" s="121" customFormat="1">
      <c r="A151" s="137" t="s">
        <v>127</v>
      </c>
      <c r="B151" s="203"/>
      <c r="C151" s="204"/>
      <c r="D151" s="134">
        <f>ROUND((B151+C151)/2,3)</f>
        <v>0</v>
      </c>
      <c r="E151" s="207"/>
      <c r="F151" s="208"/>
      <c r="G151" s="136">
        <f t="shared" ref="G151:H154" si="36">ROUND($E151*B151*6/1000,5)</f>
        <v>0</v>
      </c>
      <c r="H151" s="135">
        <f t="shared" si="36"/>
        <v>0</v>
      </c>
      <c r="I151" s="134">
        <f t="shared" si="28"/>
        <v>0</v>
      </c>
    </row>
    <row r="152" spans="1:9" s="121" customFormat="1">
      <c r="A152" s="133" t="s">
        <v>126</v>
      </c>
      <c r="B152" s="199"/>
      <c r="C152" s="200"/>
      <c r="D152" s="128">
        <f>ROUND((B152+C152)/2,3)</f>
        <v>0</v>
      </c>
      <c r="E152" s="207"/>
      <c r="F152" s="208"/>
      <c r="G152" s="130">
        <f t="shared" si="36"/>
        <v>0</v>
      </c>
      <c r="H152" s="129">
        <f t="shared" si="36"/>
        <v>0</v>
      </c>
      <c r="I152" s="128">
        <f t="shared" si="28"/>
        <v>0</v>
      </c>
    </row>
    <row r="153" spans="1:9" s="121" customFormat="1">
      <c r="A153" s="133" t="s">
        <v>125</v>
      </c>
      <c r="B153" s="199"/>
      <c r="C153" s="200"/>
      <c r="D153" s="128">
        <f>ROUND((B153+C153)/2,3)</f>
        <v>0</v>
      </c>
      <c r="E153" s="207"/>
      <c r="F153" s="208"/>
      <c r="G153" s="130">
        <f t="shared" si="36"/>
        <v>0</v>
      </c>
      <c r="H153" s="129">
        <f t="shared" si="36"/>
        <v>0</v>
      </c>
      <c r="I153" s="128">
        <f t="shared" si="28"/>
        <v>0</v>
      </c>
    </row>
    <row r="154" spans="1:9" s="121" customFormat="1" ht="16.5" thickBot="1">
      <c r="A154" s="127" t="s">
        <v>124</v>
      </c>
      <c r="B154" s="201"/>
      <c r="C154" s="202"/>
      <c r="D154" s="122">
        <f>ROUND((B154+C154)/2,3)</f>
        <v>0</v>
      </c>
      <c r="E154" s="209"/>
      <c r="F154" s="210"/>
      <c r="G154" s="124">
        <f t="shared" si="36"/>
        <v>0</v>
      </c>
      <c r="H154" s="123">
        <f t="shared" si="36"/>
        <v>0</v>
      </c>
      <c r="I154" s="122">
        <f t="shared" ref="I154" si="37">G154+H154</f>
        <v>0</v>
      </c>
    </row>
  </sheetData>
  <sheetProtection autoFilter="0"/>
  <mergeCells count="46">
    <mergeCell ref="A35:D35"/>
    <mergeCell ref="B6:D6"/>
    <mergeCell ref="G6:I6"/>
    <mergeCell ref="E30:F30"/>
    <mergeCell ref="E25:F25"/>
    <mergeCell ref="G35:I35"/>
    <mergeCell ref="A4:I4"/>
    <mergeCell ref="A6:A7"/>
    <mergeCell ref="E6:E7"/>
    <mergeCell ref="F6:F7"/>
    <mergeCell ref="A24:D24"/>
    <mergeCell ref="G24:I24"/>
    <mergeCell ref="E8:F23"/>
    <mergeCell ref="A89:D89"/>
    <mergeCell ref="G89:I89"/>
    <mergeCell ref="E89:F89"/>
    <mergeCell ref="E84:F84"/>
    <mergeCell ref="E79:F79"/>
    <mergeCell ref="E91:F91"/>
    <mergeCell ref="E92:F92"/>
    <mergeCell ref="E97:F97"/>
    <mergeCell ref="E102:F102"/>
    <mergeCell ref="E41:F41"/>
    <mergeCell ref="E90:F90"/>
    <mergeCell ref="E150:F150"/>
    <mergeCell ref="E124:F124"/>
    <mergeCell ref="E129:F129"/>
    <mergeCell ref="E134:F134"/>
    <mergeCell ref="E139:F139"/>
    <mergeCell ref="E140:F140"/>
    <mergeCell ref="B90:D90"/>
    <mergeCell ref="G9:I13"/>
    <mergeCell ref="G15:I18"/>
    <mergeCell ref="E37:F40"/>
    <mergeCell ref="E145:F145"/>
    <mergeCell ref="E107:F107"/>
    <mergeCell ref="E108:F108"/>
    <mergeCell ref="E113:F113"/>
    <mergeCell ref="E118:F118"/>
    <mergeCell ref="E46:F46"/>
    <mergeCell ref="E36:F36"/>
    <mergeCell ref="E35:F35"/>
    <mergeCell ref="E123:F123"/>
    <mergeCell ref="E24:F24"/>
    <mergeCell ref="E31:F34"/>
    <mergeCell ref="E26:F29"/>
  </mergeCells>
  <pageMargins left="0.70866141732283472" right="0.27559055118110237" top="0.64" bottom="0.36" header="0.31496062992125984" footer="0.23622047244094491"/>
  <pageSetup paperSize="9" scale="4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80" zoomScaleNormal="100" zoomScaleSheetLayoutView="80" workbookViewId="0">
      <selection activeCell="B8" sqref="B8:D8"/>
    </sheetView>
  </sheetViews>
  <sheetFormatPr defaultColWidth="9.140625" defaultRowHeight="15.75"/>
  <cols>
    <col min="1" max="1" width="59.7109375" style="120" customWidth="1"/>
    <col min="2" max="4" width="14.28515625" style="118" customWidth="1"/>
    <col min="5" max="6" width="16.28515625" style="119" customWidth="1"/>
    <col min="7" max="9" width="14.28515625" style="118" customWidth="1"/>
    <col min="10" max="10" width="18.42578125" style="118" customWidth="1"/>
    <col min="11" max="11" width="37.140625" style="118" customWidth="1"/>
    <col min="12" max="28" width="20.7109375" style="118" customWidth="1"/>
    <col min="29" max="35" width="16" style="118" customWidth="1"/>
    <col min="36" max="62" width="15.7109375" style="118" customWidth="1"/>
    <col min="63" max="222" width="9.140625" style="118"/>
    <col min="223" max="223" width="38.5703125" style="118" customWidth="1"/>
    <col min="224" max="244" width="15.7109375" style="118" customWidth="1"/>
    <col min="245" max="245" width="16" style="118" customWidth="1"/>
    <col min="246" max="254" width="15.7109375" style="118" customWidth="1"/>
    <col min="255" max="257" width="9.140625" style="118" customWidth="1"/>
    <col min="258" max="258" width="15.7109375" style="118" customWidth="1"/>
    <col min="259" max="262" width="9.140625" style="118" customWidth="1"/>
    <col min="263" max="266" width="15.7109375" style="118" customWidth="1"/>
    <col min="267" max="267" width="37.140625" style="118" customWidth="1"/>
    <col min="268" max="284" width="20.7109375" style="118" customWidth="1"/>
    <col min="285" max="291" width="16" style="118" customWidth="1"/>
    <col min="292" max="318" width="15.7109375" style="118" customWidth="1"/>
    <col min="319" max="478" width="9.140625" style="118"/>
    <col min="479" max="479" width="38.5703125" style="118" customWidth="1"/>
    <col min="480" max="500" width="15.7109375" style="118" customWidth="1"/>
    <col min="501" max="501" width="16" style="118" customWidth="1"/>
    <col min="502" max="510" width="15.7109375" style="118" customWidth="1"/>
    <col min="511" max="513" width="9.140625" style="118" customWidth="1"/>
    <col min="514" max="514" width="15.7109375" style="118" customWidth="1"/>
    <col min="515" max="518" width="9.140625" style="118" customWidth="1"/>
    <col min="519" max="522" width="15.7109375" style="118" customWidth="1"/>
    <col min="523" max="523" width="37.140625" style="118" customWidth="1"/>
    <col min="524" max="540" width="20.7109375" style="118" customWidth="1"/>
    <col min="541" max="547" width="16" style="118" customWidth="1"/>
    <col min="548" max="574" width="15.7109375" style="118" customWidth="1"/>
    <col min="575" max="734" width="9.140625" style="118"/>
    <col min="735" max="735" width="38.5703125" style="118" customWidth="1"/>
    <col min="736" max="756" width="15.7109375" style="118" customWidth="1"/>
    <col min="757" max="757" width="16" style="118" customWidth="1"/>
    <col min="758" max="766" width="15.7109375" style="118" customWidth="1"/>
    <col min="767" max="769" width="9.140625" style="118" customWidth="1"/>
    <col min="770" max="770" width="15.7109375" style="118" customWidth="1"/>
    <col min="771" max="774" width="9.140625" style="118" customWidth="1"/>
    <col min="775" max="778" width="15.7109375" style="118" customWidth="1"/>
    <col min="779" max="779" width="37.140625" style="118" customWidth="1"/>
    <col min="780" max="796" width="20.7109375" style="118" customWidth="1"/>
    <col min="797" max="803" width="16" style="118" customWidth="1"/>
    <col min="804" max="830" width="15.7109375" style="118" customWidth="1"/>
    <col min="831" max="990" width="9.140625" style="118"/>
    <col min="991" max="991" width="38.5703125" style="118" customWidth="1"/>
    <col min="992" max="1012" width="15.7109375" style="118" customWidth="1"/>
    <col min="1013" max="1013" width="16" style="118" customWidth="1"/>
    <col min="1014" max="1022" width="15.7109375" style="118" customWidth="1"/>
    <col min="1023" max="1025" width="9.140625" style="118" customWidth="1"/>
    <col min="1026" max="1026" width="15.7109375" style="118" customWidth="1"/>
    <col min="1027" max="1030" width="9.140625" style="118" customWidth="1"/>
    <col min="1031" max="1034" width="15.7109375" style="118" customWidth="1"/>
    <col min="1035" max="1035" width="37.140625" style="118" customWidth="1"/>
    <col min="1036" max="1052" width="20.7109375" style="118" customWidth="1"/>
    <col min="1053" max="1059" width="16" style="118" customWidth="1"/>
    <col min="1060" max="1086" width="15.7109375" style="118" customWidth="1"/>
    <col min="1087" max="1246" width="9.140625" style="118"/>
    <col min="1247" max="1247" width="38.5703125" style="118" customWidth="1"/>
    <col min="1248" max="1268" width="15.7109375" style="118" customWidth="1"/>
    <col min="1269" max="1269" width="16" style="118" customWidth="1"/>
    <col min="1270" max="1278" width="15.7109375" style="118" customWidth="1"/>
    <col min="1279" max="1281" width="9.140625" style="118" customWidth="1"/>
    <col min="1282" max="1282" width="15.7109375" style="118" customWidth="1"/>
    <col min="1283" max="1286" width="9.140625" style="118" customWidth="1"/>
    <col min="1287" max="1290" width="15.7109375" style="118" customWidth="1"/>
    <col min="1291" max="1291" width="37.140625" style="118" customWidth="1"/>
    <col min="1292" max="1308" width="20.7109375" style="118" customWidth="1"/>
    <col min="1309" max="1315" width="16" style="118" customWidth="1"/>
    <col min="1316" max="1342" width="15.7109375" style="118" customWidth="1"/>
    <col min="1343" max="1502" width="9.140625" style="118"/>
    <col min="1503" max="1503" width="38.5703125" style="118" customWidth="1"/>
    <col min="1504" max="1524" width="15.7109375" style="118" customWidth="1"/>
    <col min="1525" max="1525" width="16" style="118" customWidth="1"/>
    <col min="1526" max="1534" width="15.7109375" style="118" customWidth="1"/>
    <col min="1535" max="1537" width="9.140625" style="118" customWidth="1"/>
    <col min="1538" max="1538" width="15.7109375" style="118" customWidth="1"/>
    <col min="1539" max="1542" width="9.140625" style="118" customWidth="1"/>
    <col min="1543" max="1546" width="15.7109375" style="118" customWidth="1"/>
    <col min="1547" max="1547" width="37.140625" style="118" customWidth="1"/>
    <col min="1548" max="1564" width="20.7109375" style="118" customWidth="1"/>
    <col min="1565" max="1571" width="16" style="118" customWidth="1"/>
    <col min="1572" max="1598" width="15.7109375" style="118" customWidth="1"/>
    <col min="1599" max="1758" width="9.140625" style="118"/>
    <col min="1759" max="1759" width="38.5703125" style="118" customWidth="1"/>
    <col min="1760" max="1780" width="15.7109375" style="118" customWidth="1"/>
    <col min="1781" max="1781" width="16" style="118" customWidth="1"/>
    <col min="1782" max="1790" width="15.7109375" style="118" customWidth="1"/>
    <col min="1791" max="1793" width="9.140625" style="118" customWidth="1"/>
    <col min="1794" max="1794" width="15.7109375" style="118" customWidth="1"/>
    <col min="1795" max="1798" width="9.140625" style="118" customWidth="1"/>
    <col min="1799" max="1802" width="15.7109375" style="118" customWidth="1"/>
    <col min="1803" max="1803" width="37.140625" style="118" customWidth="1"/>
    <col min="1804" max="1820" width="20.7109375" style="118" customWidth="1"/>
    <col min="1821" max="1827" width="16" style="118" customWidth="1"/>
    <col min="1828" max="1854" width="15.7109375" style="118" customWidth="1"/>
    <col min="1855" max="2014" width="9.140625" style="118"/>
    <col min="2015" max="2015" width="38.5703125" style="118" customWidth="1"/>
    <col min="2016" max="2036" width="15.7109375" style="118" customWidth="1"/>
    <col min="2037" max="2037" width="16" style="118" customWidth="1"/>
    <col min="2038" max="2046" width="15.7109375" style="118" customWidth="1"/>
    <col min="2047" max="2049" width="9.140625" style="118" customWidth="1"/>
    <col min="2050" max="2050" width="15.7109375" style="118" customWidth="1"/>
    <col min="2051" max="2054" width="9.140625" style="118" customWidth="1"/>
    <col min="2055" max="2058" width="15.7109375" style="118" customWidth="1"/>
    <col min="2059" max="2059" width="37.140625" style="118" customWidth="1"/>
    <col min="2060" max="2076" width="20.7109375" style="118" customWidth="1"/>
    <col min="2077" max="2083" width="16" style="118" customWidth="1"/>
    <col min="2084" max="2110" width="15.7109375" style="118" customWidth="1"/>
    <col min="2111" max="2270" width="9.140625" style="118"/>
    <col min="2271" max="2271" width="38.5703125" style="118" customWidth="1"/>
    <col min="2272" max="2292" width="15.7109375" style="118" customWidth="1"/>
    <col min="2293" max="2293" width="16" style="118" customWidth="1"/>
    <col min="2294" max="2302" width="15.7109375" style="118" customWidth="1"/>
    <col min="2303" max="2305" width="9.140625" style="118" customWidth="1"/>
    <col min="2306" max="2306" width="15.7109375" style="118" customWidth="1"/>
    <col min="2307" max="2310" width="9.140625" style="118" customWidth="1"/>
    <col min="2311" max="2314" width="15.7109375" style="118" customWidth="1"/>
    <col min="2315" max="2315" width="37.140625" style="118" customWidth="1"/>
    <col min="2316" max="2332" width="20.7109375" style="118" customWidth="1"/>
    <col min="2333" max="2339" width="16" style="118" customWidth="1"/>
    <col min="2340" max="2366" width="15.7109375" style="118" customWidth="1"/>
    <col min="2367" max="2526" width="9.140625" style="118"/>
    <col min="2527" max="2527" width="38.5703125" style="118" customWidth="1"/>
    <col min="2528" max="2548" width="15.7109375" style="118" customWidth="1"/>
    <col min="2549" max="2549" width="16" style="118" customWidth="1"/>
    <col min="2550" max="2558" width="15.7109375" style="118" customWidth="1"/>
    <col min="2559" max="2561" width="9.140625" style="118" customWidth="1"/>
    <col min="2562" max="2562" width="15.7109375" style="118" customWidth="1"/>
    <col min="2563" max="2566" width="9.140625" style="118" customWidth="1"/>
    <col min="2567" max="2570" width="15.7109375" style="118" customWidth="1"/>
    <col min="2571" max="2571" width="37.140625" style="118" customWidth="1"/>
    <col min="2572" max="2588" width="20.7109375" style="118" customWidth="1"/>
    <col min="2589" max="2595" width="16" style="118" customWidth="1"/>
    <col min="2596" max="2622" width="15.7109375" style="118" customWidth="1"/>
    <col min="2623" max="2782" width="9.140625" style="118"/>
    <col min="2783" max="2783" width="38.5703125" style="118" customWidth="1"/>
    <col min="2784" max="2804" width="15.7109375" style="118" customWidth="1"/>
    <col min="2805" max="2805" width="16" style="118" customWidth="1"/>
    <col min="2806" max="2814" width="15.7109375" style="118" customWidth="1"/>
    <col min="2815" max="2817" width="9.140625" style="118" customWidth="1"/>
    <col min="2818" max="2818" width="15.7109375" style="118" customWidth="1"/>
    <col min="2819" max="2822" width="9.140625" style="118" customWidth="1"/>
    <col min="2823" max="2826" width="15.7109375" style="118" customWidth="1"/>
    <col min="2827" max="2827" width="37.140625" style="118" customWidth="1"/>
    <col min="2828" max="2844" width="20.7109375" style="118" customWidth="1"/>
    <col min="2845" max="2851" width="16" style="118" customWidth="1"/>
    <col min="2852" max="2878" width="15.7109375" style="118" customWidth="1"/>
    <col min="2879" max="3038" width="9.140625" style="118"/>
    <col min="3039" max="3039" width="38.5703125" style="118" customWidth="1"/>
    <col min="3040" max="3060" width="15.7109375" style="118" customWidth="1"/>
    <col min="3061" max="3061" width="16" style="118" customWidth="1"/>
    <col min="3062" max="3070" width="15.7109375" style="118" customWidth="1"/>
    <col min="3071" max="3073" width="9.140625" style="118" customWidth="1"/>
    <col min="3074" max="3074" width="15.7109375" style="118" customWidth="1"/>
    <col min="3075" max="3078" width="9.140625" style="118" customWidth="1"/>
    <col min="3079" max="3082" width="15.7109375" style="118" customWidth="1"/>
    <col min="3083" max="3083" width="37.140625" style="118" customWidth="1"/>
    <col min="3084" max="3100" width="20.7109375" style="118" customWidth="1"/>
    <col min="3101" max="3107" width="16" style="118" customWidth="1"/>
    <col min="3108" max="3134" width="15.7109375" style="118" customWidth="1"/>
    <col min="3135" max="3294" width="9.140625" style="118"/>
    <col min="3295" max="3295" width="38.5703125" style="118" customWidth="1"/>
    <col min="3296" max="3316" width="15.7109375" style="118" customWidth="1"/>
    <col min="3317" max="3317" width="16" style="118" customWidth="1"/>
    <col min="3318" max="3326" width="15.7109375" style="118" customWidth="1"/>
    <col min="3327" max="3329" width="9.140625" style="118" customWidth="1"/>
    <col min="3330" max="3330" width="15.7109375" style="118" customWidth="1"/>
    <col min="3331" max="3334" width="9.140625" style="118" customWidth="1"/>
    <col min="3335" max="3338" width="15.7109375" style="118" customWidth="1"/>
    <col min="3339" max="3339" width="37.140625" style="118" customWidth="1"/>
    <col min="3340" max="3356" width="20.7109375" style="118" customWidth="1"/>
    <col min="3357" max="3363" width="16" style="118" customWidth="1"/>
    <col min="3364" max="3390" width="15.7109375" style="118" customWidth="1"/>
    <col min="3391" max="3550" width="9.140625" style="118"/>
    <col min="3551" max="3551" width="38.5703125" style="118" customWidth="1"/>
    <col min="3552" max="3572" width="15.7109375" style="118" customWidth="1"/>
    <col min="3573" max="3573" width="16" style="118" customWidth="1"/>
    <col min="3574" max="3582" width="15.7109375" style="118" customWidth="1"/>
    <col min="3583" max="3585" width="9.140625" style="118" customWidth="1"/>
    <col min="3586" max="3586" width="15.7109375" style="118" customWidth="1"/>
    <col min="3587" max="3590" width="9.140625" style="118" customWidth="1"/>
    <col min="3591" max="3594" width="15.7109375" style="118" customWidth="1"/>
    <col min="3595" max="3595" width="37.140625" style="118" customWidth="1"/>
    <col min="3596" max="3612" width="20.7109375" style="118" customWidth="1"/>
    <col min="3613" max="3619" width="16" style="118" customWidth="1"/>
    <col min="3620" max="3646" width="15.7109375" style="118" customWidth="1"/>
    <col min="3647" max="3806" width="9.140625" style="118"/>
    <col min="3807" max="3807" width="38.5703125" style="118" customWidth="1"/>
    <col min="3808" max="3828" width="15.7109375" style="118" customWidth="1"/>
    <col min="3829" max="3829" width="16" style="118" customWidth="1"/>
    <col min="3830" max="3838" width="15.7109375" style="118" customWidth="1"/>
    <col min="3839" max="3841" width="9.140625" style="118" customWidth="1"/>
    <col min="3842" max="3842" width="15.7109375" style="118" customWidth="1"/>
    <col min="3843" max="3846" width="9.140625" style="118" customWidth="1"/>
    <col min="3847" max="3850" width="15.7109375" style="118" customWidth="1"/>
    <col min="3851" max="3851" width="37.140625" style="118" customWidth="1"/>
    <col min="3852" max="3868" width="20.7109375" style="118" customWidth="1"/>
    <col min="3869" max="3875" width="16" style="118" customWidth="1"/>
    <col min="3876" max="3902" width="15.7109375" style="118" customWidth="1"/>
    <col min="3903" max="4062" width="9.140625" style="118"/>
    <col min="4063" max="4063" width="38.5703125" style="118" customWidth="1"/>
    <col min="4064" max="4084" width="15.7109375" style="118" customWidth="1"/>
    <col min="4085" max="4085" width="16" style="118" customWidth="1"/>
    <col min="4086" max="4094" width="15.7109375" style="118" customWidth="1"/>
    <col min="4095" max="4097" width="9.140625" style="118" customWidth="1"/>
    <col min="4098" max="4098" width="15.7109375" style="118" customWidth="1"/>
    <col min="4099" max="4102" width="9.140625" style="118" customWidth="1"/>
    <col min="4103" max="4106" width="15.7109375" style="118" customWidth="1"/>
    <col min="4107" max="4107" width="37.140625" style="118" customWidth="1"/>
    <col min="4108" max="4124" width="20.7109375" style="118" customWidth="1"/>
    <col min="4125" max="4131" width="16" style="118" customWidth="1"/>
    <col min="4132" max="4158" width="15.7109375" style="118" customWidth="1"/>
    <col min="4159" max="4318" width="9.140625" style="118"/>
    <col min="4319" max="4319" width="38.5703125" style="118" customWidth="1"/>
    <col min="4320" max="4340" width="15.7109375" style="118" customWidth="1"/>
    <col min="4341" max="4341" width="16" style="118" customWidth="1"/>
    <col min="4342" max="4350" width="15.7109375" style="118" customWidth="1"/>
    <col min="4351" max="4353" width="9.140625" style="118" customWidth="1"/>
    <col min="4354" max="4354" width="15.7109375" style="118" customWidth="1"/>
    <col min="4355" max="4358" width="9.140625" style="118" customWidth="1"/>
    <col min="4359" max="4362" width="15.7109375" style="118" customWidth="1"/>
    <col min="4363" max="4363" width="37.140625" style="118" customWidth="1"/>
    <col min="4364" max="4380" width="20.7109375" style="118" customWidth="1"/>
    <col min="4381" max="4387" width="16" style="118" customWidth="1"/>
    <col min="4388" max="4414" width="15.7109375" style="118" customWidth="1"/>
    <col min="4415" max="4574" width="9.140625" style="118"/>
    <col min="4575" max="4575" width="38.5703125" style="118" customWidth="1"/>
    <col min="4576" max="4596" width="15.7109375" style="118" customWidth="1"/>
    <col min="4597" max="4597" width="16" style="118" customWidth="1"/>
    <col min="4598" max="4606" width="15.7109375" style="118" customWidth="1"/>
    <col min="4607" max="4609" width="9.140625" style="118" customWidth="1"/>
    <col min="4610" max="4610" width="15.7109375" style="118" customWidth="1"/>
    <col min="4611" max="4614" width="9.140625" style="118" customWidth="1"/>
    <col min="4615" max="4618" width="15.7109375" style="118" customWidth="1"/>
    <col min="4619" max="4619" width="37.140625" style="118" customWidth="1"/>
    <col min="4620" max="4636" width="20.7109375" style="118" customWidth="1"/>
    <col min="4637" max="4643" width="16" style="118" customWidth="1"/>
    <col min="4644" max="4670" width="15.7109375" style="118" customWidth="1"/>
    <col min="4671" max="4830" width="9.140625" style="118"/>
    <col min="4831" max="4831" width="38.5703125" style="118" customWidth="1"/>
    <col min="4832" max="4852" width="15.7109375" style="118" customWidth="1"/>
    <col min="4853" max="4853" width="16" style="118" customWidth="1"/>
    <col min="4854" max="4862" width="15.7109375" style="118" customWidth="1"/>
    <col min="4863" max="4865" width="9.140625" style="118" customWidth="1"/>
    <col min="4866" max="4866" width="15.7109375" style="118" customWidth="1"/>
    <col min="4867" max="4870" width="9.140625" style="118" customWidth="1"/>
    <col min="4871" max="4874" width="15.7109375" style="118" customWidth="1"/>
    <col min="4875" max="4875" width="37.140625" style="118" customWidth="1"/>
    <col min="4876" max="4892" width="20.7109375" style="118" customWidth="1"/>
    <col min="4893" max="4899" width="16" style="118" customWidth="1"/>
    <col min="4900" max="4926" width="15.7109375" style="118" customWidth="1"/>
    <col min="4927" max="5086" width="9.140625" style="118"/>
    <col min="5087" max="5087" width="38.5703125" style="118" customWidth="1"/>
    <col min="5088" max="5108" width="15.7109375" style="118" customWidth="1"/>
    <col min="5109" max="5109" width="16" style="118" customWidth="1"/>
    <col min="5110" max="5118" width="15.7109375" style="118" customWidth="1"/>
    <col min="5119" max="5121" width="9.140625" style="118" customWidth="1"/>
    <col min="5122" max="5122" width="15.7109375" style="118" customWidth="1"/>
    <col min="5123" max="5126" width="9.140625" style="118" customWidth="1"/>
    <col min="5127" max="5130" width="15.7109375" style="118" customWidth="1"/>
    <col min="5131" max="5131" width="37.140625" style="118" customWidth="1"/>
    <col min="5132" max="5148" width="20.7109375" style="118" customWidth="1"/>
    <col min="5149" max="5155" width="16" style="118" customWidth="1"/>
    <col min="5156" max="5182" width="15.7109375" style="118" customWidth="1"/>
    <col min="5183" max="5342" width="9.140625" style="118"/>
    <col min="5343" max="5343" width="38.5703125" style="118" customWidth="1"/>
    <col min="5344" max="5364" width="15.7109375" style="118" customWidth="1"/>
    <col min="5365" max="5365" width="16" style="118" customWidth="1"/>
    <col min="5366" max="5374" width="15.7109375" style="118" customWidth="1"/>
    <col min="5375" max="5377" width="9.140625" style="118" customWidth="1"/>
    <col min="5378" max="5378" width="15.7109375" style="118" customWidth="1"/>
    <col min="5379" max="5382" width="9.140625" style="118" customWidth="1"/>
    <col min="5383" max="5386" width="15.7109375" style="118" customWidth="1"/>
    <col min="5387" max="5387" width="37.140625" style="118" customWidth="1"/>
    <col min="5388" max="5404" width="20.7109375" style="118" customWidth="1"/>
    <col min="5405" max="5411" width="16" style="118" customWidth="1"/>
    <col min="5412" max="5438" width="15.7109375" style="118" customWidth="1"/>
    <col min="5439" max="5598" width="9.140625" style="118"/>
    <col min="5599" max="5599" width="38.5703125" style="118" customWidth="1"/>
    <col min="5600" max="5620" width="15.7109375" style="118" customWidth="1"/>
    <col min="5621" max="5621" width="16" style="118" customWidth="1"/>
    <col min="5622" max="5630" width="15.7109375" style="118" customWidth="1"/>
    <col min="5631" max="5633" width="9.140625" style="118" customWidth="1"/>
    <col min="5634" max="5634" width="15.7109375" style="118" customWidth="1"/>
    <col min="5635" max="5638" width="9.140625" style="118" customWidth="1"/>
    <col min="5639" max="5642" width="15.7109375" style="118" customWidth="1"/>
    <col min="5643" max="5643" width="37.140625" style="118" customWidth="1"/>
    <col min="5644" max="5660" width="20.7109375" style="118" customWidth="1"/>
    <col min="5661" max="5667" width="16" style="118" customWidth="1"/>
    <col min="5668" max="5694" width="15.7109375" style="118" customWidth="1"/>
    <col min="5695" max="5854" width="9.140625" style="118"/>
    <col min="5855" max="5855" width="38.5703125" style="118" customWidth="1"/>
    <col min="5856" max="5876" width="15.7109375" style="118" customWidth="1"/>
    <col min="5877" max="5877" width="16" style="118" customWidth="1"/>
    <col min="5878" max="5886" width="15.7109375" style="118" customWidth="1"/>
    <col min="5887" max="5889" width="9.140625" style="118" customWidth="1"/>
    <col min="5890" max="5890" width="15.7109375" style="118" customWidth="1"/>
    <col min="5891" max="5894" width="9.140625" style="118" customWidth="1"/>
    <col min="5895" max="5898" width="15.7109375" style="118" customWidth="1"/>
    <col min="5899" max="5899" width="37.140625" style="118" customWidth="1"/>
    <col min="5900" max="5916" width="20.7109375" style="118" customWidth="1"/>
    <col min="5917" max="5923" width="16" style="118" customWidth="1"/>
    <col min="5924" max="5950" width="15.7109375" style="118" customWidth="1"/>
    <col min="5951" max="6110" width="9.140625" style="118"/>
    <col min="6111" max="6111" width="38.5703125" style="118" customWidth="1"/>
    <col min="6112" max="6132" width="15.7109375" style="118" customWidth="1"/>
    <col min="6133" max="6133" width="16" style="118" customWidth="1"/>
    <col min="6134" max="6142" width="15.7109375" style="118" customWidth="1"/>
    <col min="6143" max="6145" width="9.140625" style="118" customWidth="1"/>
    <col min="6146" max="6146" width="15.7109375" style="118" customWidth="1"/>
    <col min="6147" max="6150" width="9.140625" style="118" customWidth="1"/>
    <col min="6151" max="6154" width="15.7109375" style="118" customWidth="1"/>
    <col min="6155" max="6155" width="37.140625" style="118" customWidth="1"/>
    <col min="6156" max="6172" width="20.7109375" style="118" customWidth="1"/>
    <col min="6173" max="6179" width="16" style="118" customWidth="1"/>
    <col min="6180" max="6206" width="15.7109375" style="118" customWidth="1"/>
    <col min="6207" max="6366" width="9.140625" style="118"/>
    <col min="6367" max="6367" width="38.5703125" style="118" customWidth="1"/>
    <col min="6368" max="6388" width="15.7109375" style="118" customWidth="1"/>
    <col min="6389" max="6389" width="16" style="118" customWidth="1"/>
    <col min="6390" max="6398" width="15.7109375" style="118" customWidth="1"/>
    <col min="6399" max="6401" width="9.140625" style="118" customWidth="1"/>
    <col min="6402" max="6402" width="15.7109375" style="118" customWidth="1"/>
    <col min="6403" max="6406" width="9.140625" style="118" customWidth="1"/>
    <col min="6407" max="6410" width="15.7109375" style="118" customWidth="1"/>
    <col min="6411" max="6411" width="37.140625" style="118" customWidth="1"/>
    <col min="6412" max="6428" width="20.7109375" style="118" customWidth="1"/>
    <col min="6429" max="6435" width="16" style="118" customWidth="1"/>
    <col min="6436" max="6462" width="15.7109375" style="118" customWidth="1"/>
    <col min="6463" max="6622" width="9.140625" style="118"/>
    <col min="6623" max="6623" width="38.5703125" style="118" customWidth="1"/>
    <col min="6624" max="6644" width="15.7109375" style="118" customWidth="1"/>
    <col min="6645" max="6645" width="16" style="118" customWidth="1"/>
    <col min="6646" max="6654" width="15.7109375" style="118" customWidth="1"/>
    <col min="6655" max="6657" width="9.140625" style="118" customWidth="1"/>
    <col min="6658" max="6658" width="15.7109375" style="118" customWidth="1"/>
    <col min="6659" max="6662" width="9.140625" style="118" customWidth="1"/>
    <col min="6663" max="6666" width="15.7109375" style="118" customWidth="1"/>
    <col min="6667" max="6667" width="37.140625" style="118" customWidth="1"/>
    <col min="6668" max="6684" width="20.7109375" style="118" customWidth="1"/>
    <col min="6685" max="6691" width="16" style="118" customWidth="1"/>
    <col min="6692" max="6718" width="15.7109375" style="118" customWidth="1"/>
    <col min="6719" max="6878" width="9.140625" style="118"/>
    <col min="6879" max="6879" width="38.5703125" style="118" customWidth="1"/>
    <col min="6880" max="6900" width="15.7109375" style="118" customWidth="1"/>
    <col min="6901" max="6901" width="16" style="118" customWidth="1"/>
    <col min="6902" max="6910" width="15.7109375" style="118" customWidth="1"/>
    <col min="6911" max="6913" width="9.140625" style="118" customWidth="1"/>
    <col min="6914" max="6914" width="15.7109375" style="118" customWidth="1"/>
    <col min="6915" max="6918" width="9.140625" style="118" customWidth="1"/>
    <col min="6919" max="6922" width="15.7109375" style="118" customWidth="1"/>
    <col min="6923" max="6923" width="37.140625" style="118" customWidth="1"/>
    <col min="6924" max="6940" width="20.7109375" style="118" customWidth="1"/>
    <col min="6941" max="6947" width="16" style="118" customWidth="1"/>
    <col min="6948" max="6974" width="15.7109375" style="118" customWidth="1"/>
    <col min="6975" max="7134" width="9.140625" style="118"/>
    <col min="7135" max="7135" width="38.5703125" style="118" customWidth="1"/>
    <col min="7136" max="7156" width="15.7109375" style="118" customWidth="1"/>
    <col min="7157" max="7157" width="16" style="118" customWidth="1"/>
    <col min="7158" max="7166" width="15.7109375" style="118" customWidth="1"/>
    <col min="7167" max="7169" width="9.140625" style="118" customWidth="1"/>
    <col min="7170" max="7170" width="15.7109375" style="118" customWidth="1"/>
    <col min="7171" max="7174" width="9.140625" style="118" customWidth="1"/>
    <col min="7175" max="7178" width="15.7109375" style="118" customWidth="1"/>
    <col min="7179" max="7179" width="37.140625" style="118" customWidth="1"/>
    <col min="7180" max="7196" width="20.7109375" style="118" customWidth="1"/>
    <col min="7197" max="7203" width="16" style="118" customWidth="1"/>
    <col min="7204" max="7230" width="15.7109375" style="118" customWidth="1"/>
    <col min="7231" max="7390" width="9.140625" style="118"/>
    <col min="7391" max="7391" width="38.5703125" style="118" customWidth="1"/>
    <col min="7392" max="7412" width="15.7109375" style="118" customWidth="1"/>
    <col min="7413" max="7413" width="16" style="118" customWidth="1"/>
    <col min="7414" max="7422" width="15.7109375" style="118" customWidth="1"/>
    <col min="7423" max="7425" width="9.140625" style="118" customWidth="1"/>
    <col min="7426" max="7426" width="15.7109375" style="118" customWidth="1"/>
    <col min="7427" max="7430" width="9.140625" style="118" customWidth="1"/>
    <col min="7431" max="7434" width="15.7109375" style="118" customWidth="1"/>
    <col min="7435" max="7435" width="37.140625" style="118" customWidth="1"/>
    <col min="7436" max="7452" width="20.7109375" style="118" customWidth="1"/>
    <col min="7453" max="7459" width="16" style="118" customWidth="1"/>
    <col min="7460" max="7486" width="15.7109375" style="118" customWidth="1"/>
    <col min="7487" max="7646" width="9.140625" style="118"/>
    <col min="7647" max="7647" width="38.5703125" style="118" customWidth="1"/>
    <col min="7648" max="7668" width="15.7109375" style="118" customWidth="1"/>
    <col min="7669" max="7669" width="16" style="118" customWidth="1"/>
    <col min="7670" max="7678" width="15.7109375" style="118" customWidth="1"/>
    <col min="7679" max="7681" width="9.140625" style="118" customWidth="1"/>
    <col min="7682" max="7682" width="15.7109375" style="118" customWidth="1"/>
    <col min="7683" max="7686" width="9.140625" style="118" customWidth="1"/>
    <col min="7687" max="7690" width="15.7109375" style="118" customWidth="1"/>
    <col min="7691" max="7691" width="37.140625" style="118" customWidth="1"/>
    <col min="7692" max="7708" width="20.7109375" style="118" customWidth="1"/>
    <col min="7709" max="7715" width="16" style="118" customWidth="1"/>
    <col min="7716" max="7742" width="15.7109375" style="118" customWidth="1"/>
    <col min="7743" max="7902" width="9.140625" style="118"/>
    <col min="7903" max="7903" width="38.5703125" style="118" customWidth="1"/>
    <col min="7904" max="7924" width="15.7109375" style="118" customWidth="1"/>
    <col min="7925" max="7925" width="16" style="118" customWidth="1"/>
    <col min="7926" max="7934" width="15.7109375" style="118" customWidth="1"/>
    <col min="7935" max="7937" width="9.140625" style="118" customWidth="1"/>
    <col min="7938" max="7938" width="15.7109375" style="118" customWidth="1"/>
    <col min="7939" max="7942" width="9.140625" style="118" customWidth="1"/>
    <col min="7943" max="7946" width="15.7109375" style="118" customWidth="1"/>
    <col min="7947" max="7947" width="37.140625" style="118" customWidth="1"/>
    <col min="7948" max="7964" width="20.7109375" style="118" customWidth="1"/>
    <col min="7965" max="7971" width="16" style="118" customWidth="1"/>
    <col min="7972" max="7998" width="15.7109375" style="118" customWidth="1"/>
    <col min="7999" max="8158" width="9.140625" style="118"/>
    <col min="8159" max="8159" width="38.5703125" style="118" customWidth="1"/>
    <col min="8160" max="8180" width="15.7109375" style="118" customWidth="1"/>
    <col min="8181" max="8181" width="16" style="118" customWidth="1"/>
    <col min="8182" max="8190" width="15.7109375" style="118" customWidth="1"/>
    <col min="8191" max="8193" width="9.140625" style="118" customWidth="1"/>
    <col min="8194" max="8194" width="15.7109375" style="118" customWidth="1"/>
    <col min="8195" max="8198" width="9.140625" style="118" customWidth="1"/>
    <col min="8199" max="8202" width="15.7109375" style="118" customWidth="1"/>
    <col min="8203" max="8203" width="37.140625" style="118" customWidth="1"/>
    <col min="8204" max="8220" width="20.7109375" style="118" customWidth="1"/>
    <col min="8221" max="8227" width="16" style="118" customWidth="1"/>
    <col min="8228" max="8254" width="15.7109375" style="118" customWidth="1"/>
    <col min="8255" max="8414" width="9.140625" style="118"/>
    <col min="8415" max="8415" width="38.5703125" style="118" customWidth="1"/>
    <col min="8416" max="8436" width="15.7109375" style="118" customWidth="1"/>
    <col min="8437" max="8437" width="16" style="118" customWidth="1"/>
    <col min="8438" max="8446" width="15.7109375" style="118" customWidth="1"/>
    <col min="8447" max="8449" width="9.140625" style="118" customWidth="1"/>
    <col min="8450" max="8450" width="15.7109375" style="118" customWidth="1"/>
    <col min="8451" max="8454" width="9.140625" style="118" customWidth="1"/>
    <col min="8455" max="8458" width="15.7109375" style="118" customWidth="1"/>
    <col min="8459" max="8459" width="37.140625" style="118" customWidth="1"/>
    <col min="8460" max="8476" width="20.7109375" style="118" customWidth="1"/>
    <col min="8477" max="8483" width="16" style="118" customWidth="1"/>
    <col min="8484" max="8510" width="15.7109375" style="118" customWidth="1"/>
    <col min="8511" max="8670" width="9.140625" style="118"/>
    <col min="8671" max="8671" width="38.5703125" style="118" customWidth="1"/>
    <col min="8672" max="8692" width="15.7109375" style="118" customWidth="1"/>
    <col min="8693" max="8693" width="16" style="118" customWidth="1"/>
    <col min="8694" max="8702" width="15.7109375" style="118" customWidth="1"/>
    <col min="8703" max="8705" width="9.140625" style="118" customWidth="1"/>
    <col min="8706" max="8706" width="15.7109375" style="118" customWidth="1"/>
    <col min="8707" max="8710" width="9.140625" style="118" customWidth="1"/>
    <col min="8711" max="8714" width="15.7109375" style="118" customWidth="1"/>
    <col min="8715" max="8715" width="37.140625" style="118" customWidth="1"/>
    <col min="8716" max="8732" width="20.7109375" style="118" customWidth="1"/>
    <col min="8733" max="8739" width="16" style="118" customWidth="1"/>
    <col min="8740" max="8766" width="15.7109375" style="118" customWidth="1"/>
    <col min="8767" max="8926" width="9.140625" style="118"/>
    <col min="8927" max="8927" width="38.5703125" style="118" customWidth="1"/>
    <col min="8928" max="8948" width="15.7109375" style="118" customWidth="1"/>
    <col min="8949" max="8949" width="16" style="118" customWidth="1"/>
    <col min="8950" max="8958" width="15.7109375" style="118" customWidth="1"/>
    <col min="8959" max="8961" width="9.140625" style="118" customWidth="1"/>
    <col min="8962" max="8962" width="15.7109375" style="118" customWidth="1"/>
    <col min="8963" max="8966" width="9.140625" style="118" customWidth="1"/>
    <col min="8967" max="8970" width="15.7109375" style="118" customWidth="1"/>
    <col min="8971" max="8971" width="37.140625" style="118" customWidth="1"/>
    <col min="8972" max="8988" width="20.7109375" style="118" customWidth="1"/>
    <col min="8989" max="8995" width="16" style="118" customWidth="1"/>
    <col min="8996" max="9022" width="15.7109375" style="118" customWidth="1"/>
    <col min="9023" max="9182" width="9.140625" style="118"/>
    <col min="9183" max="9183" width="38.5703125" style="118" customWidth="1"/>
    <col min="9184" max="9204" width="15.7109375" style="118" customWidth="1"/>
    <col min="9205" max="9205" width="16" style="118" customWidth="1"/>
    <col min="9206" max="9214" width="15.7109375" style="118" customWidth="1"/>
    <col min="9215" max="9217" width="9.140625" style="118" customWidth="1"/>
    <col min="9218" max="9218" width="15.7109375" style="118" customWidth="1"/>
    <col min="9219" max="9222" width="9.140625" style="118" customWidth="1"/>
    <col min="9223" max="9226" width="15.7109375" style="118" customWidth="1"/>
    <col min="9227" max="9227" width="37.140625" style="118" customWidth="1"/>
    <col min="9228" max="9244" width="20.7109375" style="118" customWidth="1"/>
    <col min="9245" max="9251" width="16" style="118" customWidth="1"/>
    <col min="9252" max="9278" width="15.7109375" style="118" customWidth="1"/>
    <col min="9279" max="9438" width="9.140625" style="118"/>
    <col min="9439" max="9439" width="38.5703125" style="118" customWidth="1"/>
    <col min="9440" max="9460" width="15.7109375" style="118" customWidth="1"/>
    <col min="9461" max="9461" width="16" style="118" customWidth="1"/>
    <col min="9462" max="9470" width="15.7109375" style="118" customWidth="1"/>
    <col min="9471" max="9473" width="9.140625" style="118" customWidth="1"/>
    <col min="9474" max="9474" width="15.7109375" style="118" customWidth="1"/>
    <col min="9475" max="9478" width="9.140625" style="118" customWidth="1"/>
    <col min="9479" max="9482" width="15.7109375" style="118" customWidth="1"/>
    <col min="9483" max="9483" width="37.140625" style="118" customWidth="1"/>
    <col min="9484" max="9500" width="20.7109375" style="118" customWidth="1"/>
    <col min="9501" max="9507" width="16" style="118" customWidth="1"/>
    <col min="9508" max="9534" width="15.7109375" style="118" customWidth="1"/>
    <col min="9535" max="9694" width="9.140625" style="118"/>
    <col min="9695" max="9695" width="38.5703125" style="118" customWidth="1"/>
    <col min="9696" max="9716" width="15.7109375" style="118" customWidth="1"/>
    <col min="9717" max="9717" width="16" style="118" customWidth="1"/>
    <col min="9718" max="9726" width="15.7109375" style="118" customWidth="1"/>
    <col min="9727" max="9729" width="9.140625" style="118" customWidth="1"/>
    <col min="9730" max="9730" width="15.7109375" style="118" customWidth="1"/>
    <col min="9731" max="9734" width="9.140625" style="118" customWidth="1"/>
    <col min="9735" max="9738" width="15.7109375" style="118" customWidth="1"/>
    <col min="9739" max="9739" width="37.140625" style="118" customWidth="1"/>
    <col min="9740" max="9756" width="20.7109375" style="118" customWidth="1"/>
    <col min="9757" max="9763" width="16" style="118" customWidth="1"/>
    <col min="9764" max="9790" width="15.7109375" style="118" customWidth="1"/>
    <col min="9791" max="9950" width="9.140625" style="118"/>
    <col min="9951" max="9951" width="38.5703125" style="118" customWidth="1"/>
    <col min="9952" max="9972" width="15.7109375" style="118" customWidth="1"/>
    <col min="9973" max="9973" width="16" style="118" customWidth="1"/>
    <col min="9974" max="9982" width="15.7109375" style="118" customWidth="1"/>
    <col min="9983" max="9985" width="9.140625" style="118" customWidth="1"/>
    <col min="9986" max="9986" width="15.7109375" style="118" customWidth="1"/>
    <col min="9987" max="9990" width="9.140625" style="118" customWidth="1"/>
    <col min="9991" max="9994" width="15.7109375" style="118" customWidth="1"/>
    <col min="9995" max="9995" width="37.140625" style="118" customWidth="1"/>
    <col min="9996" max="10012" width="20.7109375" style="118" customWidth="1"/>
    <col min="10013" max="10019" width="16" style="118" customWidth="1"/>
    <col min="10020" max="10046" width="15.7109375" style="118" customWidth="1"/>
    <col min="10047" max="10206" width="9.140625" style="118"/>
    <col min="10207" max="10207" width="38.5703125" style="118" customWidth="1"/>
    <col min="10208" max="10228" width="15.7109375" style="118" customWidth="1"/>
    <col min="10229" max="10229" width="16" style="118" customWidth="1"/>
    <col min="10230" max="10238" width="15.7109375" style="118" customWidth="1"/>
    <col min="10239" max="10241" width="9.140625" style="118" customWidth="1"/>
    <col min="10242" max="10242" width="15.7109375" style="118" customWidth="1"/>
    <col min="10243" max="10246" width="9.140625" style="118" customWidth="1"/>
    <col min="10247" max="10250" width="15.7109375" style="118" customWidth="1"/>
    <col min="10251" max="10251" width="37.140625" style="118" customWidth="1"/>
    <col min="10252" max="10268" width="20.7109375" style="118" customWidth="1"/>
    <col min="10269" max="10275" width="16" style="118" customWidth="1"/>
    <col min="10276" max="10302" width="15.7109375" style="118" customWidth="1"/>
    <col min="10303" max="10462" width="9.140625" style="118"/>
    <col min="10463" max="10463" width="38.5703125" style="118" customWidth="1"/>
    <col min="10464" max="10484" width="15.7109375" style="118" customWidth="1"/>
    <col min="10485" max="10485" width="16" style="118" customWidth="1"/>
    <col min="10486" max="10494" width="15.7109375" style="118" customWidth="1"/>
    <col min="10495" max="10497" width="9.140625" style="118" customWidth="1"/>
    <col min="10498" max="10498" width="15.7109375" style="118" customWidth="1"/>
    <col min="10499" max="10502" width="9.140625" style="118" customWidth="1"/>
    <col min="10503" max="10506" width="15.7109375" style="118" customWidth="1"/>
    <col min="10507" max="10507" width="37.140625" style="118" customWidth="1"/>
    <col min="10508" max="10524" width="20.7109375" style="118" customWidth="1"/>
    <col min="10525" max="10531" width="16" style="118" customWidth="1"/>
    <col min="10532" max="10558" width="15.7109375" style="118" customWidth="1"/>
    <col min="10559" max="10718" width="9.140625" style="118"/>
    <col min="10719" max="10719" width="38.5703125" style="118" customWidth="1"/>
    <col min="10720" max="10740" width="15.7109375" style="118" customWidth="1"/>
    <col min="10741" max="10741" width="16" style="118" customWidth="1"/>
    <col min="10742" max="10750" width="15.7109375" style="118" customWidth="1"/>
    <col min="10751" max="10753" width="9.140625" style="118" customWidth="1"/>
    <col min="10754" max="10754" width="15.7109375" style="118" customWidth="1"/>
    <col min="10755" max="10758" width="9.140625" style="118" customWidth="1"/>
    <col min="10759" max="10762" width="15.7109375" style="118" customWidth="1"/>
    <col min="10763" max="10763" width="37.140625" style="118" customWidth="1"/>
    <col min="10764" max="10780" width="20.7109375" style="118" customWidth="1"/>
    <col min="10781" max="10787" width="16" style="118" customWidth="1"/>
    <col min="10788" max="10814" width="15.7109375" style="118" customWidth="1"/>
    <col min="10815" max="10974" width="9.140625" style="118"/>
    <col min="10975" max="10975" width="38.5703125" style="118" customWidth="1"/>
    <col min="10976" max="10996" width="15.7109375" style="118" customWidth="1"/>
    <col min="10997" max="10997" width="16" style="118" customWidth="1"/>
    <col min="10998" max="11006" width="15.7109375" style="118" customWidth="1"/>
    <col min="11007" max="11009" width="9.140625" style="118" customWidth="1"/>
    <col min="11010" max="11010" width="15.7109375" style="118" customWidth="1"/>
    <col min="11011" max="11014" width="9.140625" style="118" customWidth="1"/>
    <col min="11015" max="11018" width="15.7109375" style="118" customWidth="1"/>
    <col min="11019" max="11019" width="37.140625" style="118" customWidth="1"/>
    <col min="11020" max="11036" width="20.7109375" style="118" customWidth="1"/>
    <col min="11037" max="11043" width="16" style="118" customWidth="1"/>
    <col min="11044" max="11070" width="15.7109375" style="118" customWidth="1"/>
    <col min="11071" max="11230" width="9.140625" style="118"/>
    <col min="11231" max="11231" width="38.5703125" style="118" customWidth="1"/>
    <col min="11232" max="11252" width="15.7109375" style="118" customWidth="1"/>
    <col min="11253" max="11253" width="16" style="118" customWidth="1"/>
    <col min="11254" max="11262" width="15.7109375" style="118" customWidth="1"/>
    <col min="11263" max="11265" width="9.140625" style="118" customWidth="1"/>
    <col min="11266" max="11266" width="15.7109375" style="118" customWidth="1"/>
    <col min="11267" max="11270" width="9.140625" style="118" customWidth="1"/>
    <col min="11271" max="11274" width="15.7109375" style="118" customWidth="1"/>
    <col min="11275" max="11275" width="37.140625" style="118" customWidth="1"/>
    <col min="11276" max="11292" width="20.7109375" style="118" customWidth="1"/>
    <col min="11293" max="11299" width="16" style="118" customWidth="1"/>
    <col min="11300" max="11326" width="15.7109375" style="118" customWidth="1"/>
    <col min="11327" max="11486" width="9.140625" style="118"/>
    <col min="11487" max="11487" width="38.5703125" style="118" customWidth="1"/>
    <col min="11488" max="11508" width="15.7109375" style="118" customWidth="1"/>
    <col min="11509" max="11509" width="16" style="118" customWidth="1"/>
    <col min="11510" max="11518" width="15.7109375" style="118" customWidth="1"/>
    <col min="11519" max="11521" width="9.140625" style="118" customWidth="1"/>
    <col min="11522" max="11522" width="15.7109375" style="118" customWidth="1"/>
    <col min="11523" max="11526" width="9.140625" style="118" customWidth="1"/>
    <col min="11527" max="11530" width="15.7109375" style="118" customWidth="1"/>
    <col min="11531" max="11531" width="37.140625" style="118" customWidth="1"/>
    <col min="11532" max="11548" width="20.7109375" style="118" customWidth="1"/>
    <col min="11549" max="11555" width="16" style="118" customWidth="1"/>
    <col min="11556" max="11582" width="15.7109375" style="118" customWidth="1"/>
    <col min="11583" max="11742" width="9.140625" style="118"/>
    <col min="11743" max="11743" width="38.5703125" style="118" customWidth="1"/>
    <col min="11744" max="11764" width="15.7109375" style="118" customWidth="1"/>
    <col min="11765" max="11765" width="16" style="118" customWidth="1"/>
    <col min="11766" max="11774" width="15.7109375" style="118" customWidth="1"/>
    <col min="11775" max="11777" width="9.140625" style="118" customWidth="1"/>
    <col min="11778" max="11778" width="15.7109375" style="118" customWidth="1"/>
    <col min="11779" max="11782" width="9.140625" style="118" customWidth="1"/>
    <col min="11783" max="11786" width="15.7109375" style="118" customWidth="1"/>
    <col min="11787" max="11787" width="37.140625" style="118" customWidth="1"/>
    <col min="11788" max="11804" width="20.7109375" style="118" customWidth="1"/>
    <col min="11805" max="11811" width="16" style="118" customWidth="1"/>
    <col min="11812" max="11838" width="15.7109375" style="118" customWidth="1"/>
    <col min="11839" max="11998" width="9.140625" style="118"/>
    <col min="11999" max="11999" width="38.5703125" style="118" customWidth="1"/>
    <col min="12000" max="12020" width="15.7109375" style="118" customWidth="1"/>
    <col min="12021" max="12021" width="16" style="118" customWidth="1"/>
    <col min="12022" max="12030" width="15.7109375" style="118" customWidth="1"/>
    <col min="12031" max="12033" width="9.140625" style="118" customWidth="1"/>
    <col min="12034" max="12034" width="15.7109375" style="118" customWidth="1"/>
    <col min="12035" max="12038" width="9.140625" style="118" customWidth="1"/>
    <col min="12039" max="12042" width="15.7109375" style="118" customWidth="1"/>
    <col min="12043" max="12043" width="37.140625" style="118" customWidth="1"/>
    <col min="12044" max="12060" width="20.7109375" style="118" customWidth="1"/>
    <col min="12061" max="12067" width="16" style="118" customWidth="1"/>
    <col min="12068" max="12094" width="15.7109375" style="118" customWidth="1"/>
    <col min="12095" max="12254" width="9.140625" style="118"/>
    <col min="12255" max="12255" width="38.5703125" style="118" customWidth="1"/>
    <col min="12256" max="12276" width="15.7109375" style="118" customWidth="1"/>
    <col min="12277" max="12277" width="16" style="118" customWidth="1"/>
    <col min="12278" max="12286" width="15.7109375" style="118" customWidth="1"/>
    <col min="12287" max="12289" width="9.140625" style="118" customWidth="1"/>
    <col min="12290" max="12290" width="15.7109375" style="118" customWidth="1"/>
    <col min="12291" max="12294" width="9.140625" style="118" customWidth="1"/>
    <col min="12295" max="12298" width="15.7109375" style="118" customWidth="1"/>
    <col min="12299" max="12299" width="37.140625" style="118" customWidth="1"/>
    <col min="12300" max="12316" width="20.7109375" style="118" customWidth="1"/>
    <col min="12317" max="12323" width="16" style="118" customWidth="1"/>
    <col min="12324" max="12350" width="15.7109375" style="118" customWidth="1"/>
    <col min="12351" max="12510" width="9.140625" style="118"/>
    <col min="12511" max="12511" width="38.5703125" style="118" customWidth="1"/>
    <col min="12512" max="12532" width="15.7109375" style="118" customWidth="1"/>
    <col min="12533" max="12533" width="16" style="118" customWidth="1"/>
    <col min="12534" max="12542" width="15.7109375" style="118" customWidth="1"/>
    <col min="12543" max="12545" width="9.140625" style="118" customWidth="1"/>
    <col min="12546" max="12546" width="15.7109375" style="118" customWidth="1"/>
    <col min="12547" max="12550" width="9.140625" style="118" customWidth="1"/>
    <col min="12551" max="12554" width="15.7109375" style="118" customWidth="1"/>
    <col min="12555" max="12555" width="37.140625" style="118" customWidth="1"/>
    <col min="12556" max="12572" width="20.7109375" style="118" customWidth="1"/>
    <col min="12573" max="12579" width="16" style="118" customWidth="1"/>
    <col min="12580" max="12606" width="15.7109375" style="118" customWidth="1"/>
    <col min="12607" max="12766" width="9.140625" style="118"/>
    <col min="12767" max="12767" width="38.5703125" style="118" customWidth="1"/>
    <col min="12768" max="12788" width="15.7109375" style="118" customWidth="1"/>
    <col min="12789" max="12789" width="16" style="118" customWidth="1"/>
    <col min="12790" max="12798" width="15.7109375" style="118" customWidth="1"/>
    <col min="12799" max="12801" width="9.140625" style="118" customWidth="1"/>
    <col min="12802" max="12802" width="15.7109375" style="118" customWidth="1"/>
    <col min="12803" max="12806" width="9.140625" style="118" customWidth="1"/>
    <col min="12807" max="12810" width="15.7109375" style="118" customWidth="1"/>
    <col min="12811" max="12811" width="37.140625" style="118" customWidth="1"/>
    <col min="12812" max="12828" width="20.7109375" style="118" customWidth="1"/>
    <col min="12829" max="12835" width="16" style="118" customWidth="1"/>
    <col min="12836" max="12862" width="15.7109375" style="118" customWidth="1"/>
    <col min="12863" max="13022" width="9.140625" style="118"/>
    <col min="13023" max="13023" width="38.5703125" style="118" customWidth="1"/>
    <col min="13024" max="13044" width="15.7109375" style="118" customWidth="1"/>
    <col min="13045" max="13045" width="16" style="118" customWidth="1"/>
    <col min="13046" max="13054" width="15.7109375" style="118" customWidth="1"/>
    <col min="13055" max="13057" width="9.140625" style="118" customWidth="1"/>
    <col min="13058" max="13058" width="15.7109375" style="118" customWidth="1"/>
    <col min="13059" max="13062" width="9.140625" style="118" customWidth="1"/>
    <col min="13063" max="13066" width="15.7109375" style="118" customWidth="1"/>
    <col min="13067" max="13067" width="37.140625" style="118" customWidth="1"/>
    <col min="13068" max="13084" width="20.7109375" style="118" customWidth="1"/>
    <col min="13085" max="13091" width="16" style="118" customWidth="1"/>
    <col min="13092" max="13118" width="15.7109375" style="118" customWidth="1"/>
    <col min="13119" max="13278" width="9.140625" style="118"/>
    <col min="13279" max="13279" width="38.5703125" style="118" customWidth="1"/>
    <col min="13280" max="13300" width="15.7109375" style="118" customWidth="1"/>
    <col min="13301" max="13301" width="16" style="118" customWidth="1"/>
    <col min="13302" max="13310" width="15.7109375" style="118" customWidth="1"/>
    <col min="13311" max="13313" width="9.140625" style="118" customWidth="1"/>
    <col min="13314" max="13314" width="15.7109375" style="118" customWidth="1"/>
    <col min="13315" max="13318" width="9.140625" style="118" customWidth="1"/>
    <col min="13319" max="13322" width="15.7109375" style="118" customWidth="1"/>
    <col min="13323" max="13323" width="37.140625" style="118" customWidth="1"/>
    <col min="13324" max="13340" width="20.7109375" style="118" customWidth="1"/>
    <col min="13341" max="13347" width="16" style="118" customWidth="1"/>
    <col min="13348" max="13374" width="15.7109375" style="118" customWidth="1"/>
    <col min="13375" max="13534" width="9.140625" style="118"/>
    <col min="13535" max="13535" width="38.5703125" style="118" customWidth="1"/>
    <col min="13536" max="13556" width="15.7109375" style="118" customWidth="1"/>
    <col min="13557" max="13557" width="16" style="118" customWidth="1"/>
    <col min="13558" max="13566" width="15.7109375" style="118" customWidth="1"/>
    <col min="13567" max="13569" width="9.140625" style="118" customWidth="1"/>
    <col min="13570" max="13570" width="15.7109375" style="118" customWidth="1"/>
    <col min="13571" max="13574" width="9.140625" style="118" customWidth="1"/>
    <col min="13575" max="13578" width="15.7109375" style="118" customWidth="1"/>
    <col min="13579" max="13579" width="37.140625" style="118" customWidth="1"/>
    <col min="13580" max="13596" width="20.7109375" style="118" customWidth="1"/>
    <col min="13597" max="13603" width="16" style="118" customWidth="1"/>
    <col min="13604" max="13630" width="15.7109375" style="118" customWidth="1"/>
    <col min="13631" max="13790" width="9.140625" style="118"/>
    <col min="13791" max="13791" width="38.5703125" style="118" customWidth="1"/>
    <col min="13792" max="13812" width="15.7109375" style="118" customWidth="1"/>
    <col min="13813" max="13813" width="16" style="118" customWidth="1"/>
    <col min="13814" max="13822" width="15.7109375" style="118" customWidth="1"/>
    <col min="13823" max="13825" width="9.140625" style="118" customWidth="1"/>
    <col min="13826" max="13826" width="15.7109375" style="118" customWidth="1"/>
    <col min="13827" max="13830" width="9.140625" style="118" customWidth="1"/>
    <col min="13831" max="13834" width="15.7109375" style="118" customWidth="1"/>
    <col min="13835" max="13835" width="37.140625" style="118" customWidth="1"/>
    <col min="13836" max="13852" width="20.7109375" style="118" customWidth="1"/>
    <col min="13853" max="13859" width="16" style="118" customWidth="1"/>
    <col min="13860" max="13886" width="15.7109375" style="118" customWidth="1"/>
    <col min="13887" max="14046" width="9.140625" style="118"/>
    <col min="14047" max="14047" width="38.5703125" style="118" customWidth="1"/>
    <col min="14048" max="14068" width="15.7109375" style="118" customWidth="1"/>
    <col min="14069" max="14069" width="16" style="118" customWidth="1"/>
    <col min="14070" max="14078" width="15.7109375" style="118" customWidth="1"/>
    <col min="14079" max="14081" width="9.140625" style="118" customWidth="1"/>
    <col min="14082" max="14082" width="15.7109375" style="118" customWidth="1"/>
    <col min="14083" max="14086" width="9.140625" style="118" customWidth="1"/>
    <col min="14087" max="14090" width="15.7109375" style="118" customWidth="1"/>
    <col min="14091" max="14091" width="37.140625" style="118" customWidth="1"/>
    <col min="14092" max="14108" width="20.7109375" style="118" customWidth="1"/>
    <col min="14109" max="14115" width="16" style="118" customWidth="1"/>
    <col min="14116" max="14142" width="15.7109375" style="118" customWidth="1"/>
    <col min="14143" max="14302" width="9.140625" style="118"/>
    <col min="14303" max="14303" width="38.5703125" style="118" customWidth="1"/>
    <col min="14304" max="14324" width="15.7109375" style="118" customWidth="1"/>
    <col min="14325" max="14325" width="16" style="118" customWidth="1"/>
    <col min="14326" max="14334" width="15.7109375" style="118" customWidth="1"/>
    <col min="14335" max="14337" width="9.140625" style="118" customWidth="1"/>
    <col min="14338" max="14338" width="15.7109375" style="118" customWidth="1"/>
    <col min="14339" max="14342" width="9.140625" style="118" customWidth="1"/>
    <col min="14343" max="14346" width="15.7109375" style="118" customWidth="1"/>
    <col min="14347" max="14347" width="37.140625" style="118" customWidth="1"/>
    <col min="14348" max="14364" width="20.7109375" style="118" customWidth="1"/>
    <col min="14365" max="14371" width="16" style="118" customWidth="1"/>
    <col min="14372" max="14398" width="15.7109375" style="118" customWidth="1"/>
    <col min="14399" max="14558" width="9.140625" style="118"/>
    <col min="14559" max="14559" width="38.5703125" style="118" customWidth="1"/>
    <col min="14560" max="14580" width="15.7109375" style="118" customWidth="1"/>
    <col min="14581" max="14581" width="16" style="118" customWidth="1"/>
    <col min="14582" max="14590" width="15.7109375" style="118" customWidth="1"/>
    <col min="14591" max="14593" width="9.140625" style="118" customWidth="1"/>
    <col min="14594" max="14594" width="15.7109375" style="118" customWidth="1"/>
    <col min="14595" max="14598" width="9.140625" style="118" customWidth="1"/>
    <col min="14599" max="14602" width="15.7109375" style="118" customWidth="1"/>
    <col min="14603" max="14603" width="37.140625" style="118" customWidth="1"/>
    <col min="14604" max="14620" width="20.7109375" style="118" customWidth="1"/>
    <col min="14621" max="14627" width="16" style="118" customWidth="1"/>
    <col min="14628" max="14654" width="15.7109375" style="118" customWidth="1"/>
    <col min="14655" max="14814" width="9.140625" style="118"/>
    <col min="14815" max="14815" width="38.5703125" style="118" customWidth="1"/>
    <col min="14816" max="14836" width="15.7109375" style="118" customWidth="1"/>
    <col min="14837" max="14837" width="16" style="118" customWidth="1"/>
    <col min="14838" max="14846" width="15.7109375" style="118" customWidth="1"/>
    <col min="14847" max="14849" width="9.140625" style="118" customWidth="1"/>
    <col min="14850" max="14850" width="15.7109375" style="118" customWidth="1"/>
    <col min="14851" max="14854" width="9.140625" style="118" customWidth="1"/>
    <col min="14855" max="14858" width="15.7109375" style="118" customWidth="1"/>
    <col min="14859" max="14859" width="37.140625" style="118" customWidth="1"/>
    <col min="14860" max="14876" width="20.7109375" style="118" customWidth="1"/>
    <col min="14877" max="14883" width="16" style="118" customWidth="1"/>
    <col min="14884" max="14910" width="15.7109375" style="118" customWidth="1"/>
    <col min="14911" max="15070" width="9.140625" style="118"/>
    <col min="15071" max="15071" width="38.5703125" style="118" customWidth="1"/>
    <col min="15072" max="15092" width="15.7109375" style="118" customWidth="1"/>
    <col min="15093" max="15093" width="16" style="118" customWidth="1"/>
    <col min="15094" max="15102" width="15.7109375" style="118" customWidth="1"/>
    <col min="15103" max="15105" width="9.140625" style="118" customWidth="1"/>
    <col min="15106" max="15106" width="15.7109375" style="118" customWidth="1"/>
    <col min="15107" max="15110" width="9.140625" style="118" customWidth="1"/>
    <col min="15111" max="15114" width="15.7109375" style="118" customWidth="1"/>
    <col min="15115" max="15115" width="37.140625" style="118" customWidth="1"/>
    <col min="15116" max="15132" width="20.7109375" style="118" customWidth="1"/>
    <col min="15133" max="15139" width="16" style="118" customWidth="1"/>
    <col min="15140" max="15166" width="15.7109375" style="118" customWidth="1"/>
    <col min="15167" max="15326" width="9.140625" style="118"/>
    <col min="15327" max="15327" width="38.5703125" style="118" customWidth="1"/>
    <col min="15328" max="15348" width="15.7109375" style="118" customWidth="1"/>
    <col min="15349" max="15349" width="16" style="118" customWidth="1"/>
    <col min="15350" max="15358" width="15.7109375" style="118" customWidth="1"/>
    <col min="15359" max="15361" width="9.140625" style="118" customWidth="1"/>
    <col min="15362" max="15362" width="15.7109375" style="118" customWidth="1"/>
    <col min="15363" max="15366" width="9.140625" style="118" customWidth="1"/>
    <col min="15367" max="15370" width="15.7109375" style="118" customWidth="1"/>
    <col min="15371" max="15371" width="37.140625" style="118" customWidth="1"/>
    <col min="15372" max="15388" width="20.7109375" style="118" customWidth="1"/>
    <col min="15389" max="15395" width="16" style="118" customWidth="1"/>
    <col min="15396" max="15422" width="15.7109375" style="118" customWidth="1"/>
    <col min="15423" max="15582" width="9.140625" style="118"/>
    <col min="15583" max="15583" width="38.5703125" style="118" customWidth="1"/>
    <col min="15584" max="15604" width="15.7109375" style="118" customWidth="1"/>
    <col min="15605" max="15605" width="16" style="118" customWidth="1"/>
    <col min="15606" max="15614" width="15.7109375" style="118" customWidth="1"/>
    <col min="15615" max="15617" width="9.140625" style="118" customWidth="1"/>
    <col min="15618" max="15618" width="15.7109375" style="118" customWidth="1"/>
    <col min="15619" max="15622" width="9.140625" style="118" customWidth="1"/>
    <col min="15623" max="15626" width="15.7109375" style="118" customWidth="1"/>
    <col min="15627" max="15627" width="37.140625" style="118" customWidth="1"/>
    <col min="15628" max="15644" width="20.7109375" style="118" customWidth="1"/>
    <col min="15645" max="15651" width="16" style="118" customWidth="1"/>
    <col min="15652" max="15678" width="15.7109375" style="118" customWidth="1"/>
    <col min="15679" max="15838" width="9.140625" style="118"/>
    <col min="15839" max="15839" width="38.5703125" style="118" customWidth="1"/>
    <col min="15840" max="15860" width="15.7109375" style="118" customWidth="1"/>
    <col min="15861" max="15861" width="16" style="118" customWidth="1"/>
    <col min="15862" max="15870" width="15.7109375" style="118" customWidth="1"/>
    <col min="15871" max="15873" width="9.140625" style="118" customWidth="1"/>
    <col min="15874" max="15874" width="15.7109375" style="118" customWidth="1"/>
    <col min="15875" max="15878" width="9.140625" style="118" customWidth="1"/>
    <col min="15879" max="15882" width="15.7109375" style="118" customWidth="1"/>
    <col min="15883" max="15883" width="37.140625" style="118" customWidth="1"/>
    <col min="15884" max="15900" width="20.7109375" style="118" customWidth="1"/>
    <col min="15901" max="15907" width="16" style="118" customWidth="1"/>
    <col min="15908" max="15934" width="15.7109375" style="118" customWidth="1"/>
    <col min="15935" max="16384" width="9.140625" style="118"/>
  </cols>
  <sheetData>
    <row r="1" spans="1:10" ht="18.75">
      <c r="I1" s="198" t="s">
        <v>161</v>
      </c>
    </row>
    <row r="2" spans="1:10" ht="18.75">
      <c r="J2" s="198"/>
    </row>
    <row r="4" spans="1:10" ht="20.25">
      <c r="A4" s="480" t="s">
        <v>225</v>
      </c>
      <c r="B4" s="480"/>
      <c r="C4" s="480"/>
      <c r="D4" s="480"/>
      <c r="E4" s="480"/>
      <c r="F4" s="480"/>
      <c r="G4" s="480"/>
      <c r="H4" s="480"/>
      <c r="I4" s="480"/>
    </row>
    <row r="5" spans="1:10" ht="16.5" thickBot="1"/>
    <row r="6" spans="1:10" ht="35.25" customHeight="1" thickBot="1">
      <c r="A6" s="481"/>
      <c r="B6" s="493" t="s">
        <v>158</v>
      </c>
      <c r="C6" s="494"/>
      <c r="D6" s="495"/>
      <c r="E6" s="483" t="s">
        <v>157</v>
      </c>
      <c r="F6" s="485" t="s">
        <v>156</v>
      </c>
      <c r="G6" s="493" t="s">
        <v>155</v>
      </c>
      <c r="H6" s="494"/>
      <c r="I6" s="495"/>
    </row>
    <row r="7" spans="1:10" ht="35.25" customHeight="1" thickBot="1">
      <c r="A7" s="482"/>
      <c r="B7" s="197" t="s">
        <v>154</v>
      </c>
      <c r="C7" s="196" t="s">
        <v>153</v>
      </c>
      <c r="D7" s="195" t="s">
        <v>371</v>
      </c>
      <c r="E7" s="484"/>
      <c r="F7" s="486"/>
      <c r="G7" s="194" t="str">
        <f>B7</f>
        <v>1 полугодие</v>
      </c>
      <c r="H7" s="194" t="str">
        <f>C7</f>
        <v>2 полугодие</v>
      </c>
      <c r="I7" s="193" t="str">
        <f>D7</f>
        <v>2019 г</v>
      </c>
    </row>
    <row r="8" spans="1:10" ht="16.5" thickBot="1">
      <c r="A8" s="239" t="s">
        <v>135</v>
      </c>
      <c r="B8" s="496"/>
      <c r="C8" s="497"/>
      <c r="D8" s="498"/>
      <c r="E8" s="499"/>
      <c r="F8" s="499"/>
      <c r="G8" s="240">
        <f>G13+G17+G21+G25+G29+G33+G37+G41+G45+G49</f>
        <v>0</v>
      </c>
      <c r="H8" s="240">
        <f>H13+H17+H21+H25+H29+H33+H37+H41+H45+H49</f>
        <v>0</v>
      </c>
      <c r="I8" s="241">
        <f>G8+H8</f>
        <v>0</v>
      </c>
    </row>
    <row r="9" spans="1:10">
      <c r="A9" s="235" t="s">
        <v>130</v>
      </c>
      <c r="B9" s="507"/>
      <c r="C9" s="508"/>
      <c r="D9" s="509"/>
      <c r="E9" s="516"/>
      <c r="F9" s="517"/>
      <c r="G9" s="236">
        <f>G14+G18+G22+G26+G30+G34+G38+G42+G46+G50</f>
        <v>0</v>
      </c>
      <c r="H9" s="237">
        <f>H14+H18+H22+H26+H30+H34+H38+H42+H46+H50</f>
        <v>0</v>
      </c>
      <c r="I9" s="238">
        <f t="shared" ref="I9:I10" si="0">G9+H9</f>
        <v>0</v>
      </c>
    </row>
    <row r="10" spans="1:10">
      <c r="A10" s="227" t="s">
        <v>129</v>
      </c>
      <c r="B10" s="510"/>
      <c r="C10" s="511"/>
      <c r="D10" s="512"/>
      <c r="E10" s="518"/>
      <c r="F10" s="519"/>
      <c r="G10" s="228">
        <f t="shared" ref="G10" si="1">G15+G19+G23+G27+G31+G35+G39+G43+G47+G51</f>
        <v>0</v>
      </c>
      <c r="H10" s="229">
        <f>H15+H19+H23+H27+H31+H35+H39+H43+H47+H51</f>
        <v>0</v>
      </c>
      <c r="I10" s="230">
        <f t="shared" si="0"/>
        <v>0</v>
      </c>
    </row>
    <row r="11" spans="1:10" ht="16.5" thickBot="1">
      <c r="A11" s="231" t="s">
        <v>128</v>
      </c>
      <c r="B11" s="513"/>
      <c r="C11" s="514"/>
      <c r="D11" s="515"/>
      <c r="E11" s="520"/>
      <c r="F11" s="521"/>
      <c r="G11" s="232">
        <f>G16+G20+G24+G28+G32+G36+G40+G44+G48+G52</f>
        <v>0</v>
      </c>
      <c r="H11" s="233">
        <f>H16+H20+H24+H28+H32+H36+H40+H44+H48+H52</f>
        <v>0</v>
      </c>
      <c r="I11" s="234">
        <f>G11+H11</f>
        <v>0</v>
      </c>
    </row>
    <row r="12" spans="1:10" ht="16.5" thickBot="1">
      <c r="A12" s="504"/>
      <c r="B12" s="505"/>
      <c r="C12" s="505"/>
      <c r="D12" s="505"/>
      <c r="E12" s="505"/>
      <c r="F12" s="505"/>
      <c r="G12" s="505"/>
      <c r="H12" s="505"/>
      <c r="I12" s="506"/>
    </row>
    <row r="13" spans="1:10" s="121" customFormat="1">
      <c r="A13" s="211" t="s">
        <v>134</v>
      </c>
      <c r="B13" s="500"/>
      <c r="C13" s="501"/>
      <c r="D13" s="502"/>
      <c r="E13" s="503"/>
      <c r="F13" s="503"/>
      <c r="G13" s="212">
        <f>IF(G14=0,(G15+G16),G14)</f>
        <v>0</v>
      </c>
      <c r="H13" s="213">
        <f>IF(H14=0,(H15+H16),H14)</f>
        <v>0</v>
      </c>
      <c r="I13" s="214">
        <f t="shared" ref="I13:I52" si="2">G13+H13</f>
        <v>0</v>
      </c>
    </row>
    <row r="14" spans="1:10" s="121" customFormat="1">
      <c r="A14" s="223" t="s">
        <v>130</v>
      </c>
      <c r="B14" s="242"/>
      <c r="C14" s="243"/>
      <c r="D14" s="216">
        <f>B14+C14</f>
        <v>0</v>
      </c>
      <c r="E14" s="225"/>
      <c r="F14" s="219"/>
      <c r="G14" s="221">
        <f>ROUND(E14*B14/1000,5)</f>
        <v>0</v>
      </c>
      <c r="H14" s="215">
        <f>ROUND(F14*C14/1000,5)</f>
        <v>0</v>
      </c>
      <c r="I14" s="216">
        <f t="shared" si="2"/>
        <v>0</v>
      </c>
    </row>
    <row r="15" spans="1:10">
      <c r="A15" s="223" t="s">
        <v>129</v>
      </c>
      <c r="B15" s="242"/>
      <c r="C15" s="243"/>
      <c r="D15" s="216">
        <f>B15+C15</f>
        <v>0</v>
      </c>
      <c r="E15" s="225"/>
      <c r="F15" s="219"/>
      <c r="G15" s="221">
        <f>ROUND(E15*B15/1000,5)</f>
        <v>0</v>
      </c>
      <c r="H15" s="215">
        <f t="shared" ref="H15" si="3">ROUND(F15*C15/1000,5)</f>
        <v>0</v>
      </c>
      <c r="I15" s="216">
        <f t="shared" si="2"/>
        <v>0</v>
      </c>
    </row>
    <row r="16" spans="1:10" ht="16.5" thickBot="1">
      <c r="A16" s="224" t="s">
        <v>128</v>
      </c>
      <c r="B16" s="244"/>
      <c r="C16" s="245"/>
      <c r="D16" s="218">
        <f>ROUND((B16+C16)/2,3)</f>
        <v>0</v>
      </c>
      <c r="E16" s="226"/>
      <c r="F16" s="220"/>
      <c r="G16" s="222">
        <f>ROUND($E16*B16*6/1000,5)</f>
        <v>0</v>
      </c>
      <c r="H16" s="217">
        <f t="shared" ref="H16" si="4">ROUND($E16*C16*6/1000,5)</f>
        <v>0</v>
      </c>
      <c r="I16" s="218">
        <f t="shared" si="2"/>
        <v>0</v>
      </c>
    </row>
    <row r="17" spans="1:9" s="121" customFormat="1">
      <c r="A17" s="211" t="s">
        <v>133</v>
      </c>
      <c r="B17" s="500"/>
      <c r="C17" s="501"/>
      <c r="D17" s="502"/>
      <c r="E17" s="503"/>
      <c r="F17" s="503"/>
      <c r="G17" s="212">
        <f>IF(G18=0,(G19+G20),G18)</f>
        <v>0</v>
      </c>
      <c r="H17" s="213">
        <f>IF(H18=0,(H19+H20),H18)</f>
        <v>0</v>
      </c>
      <c r="I17" s="214">
        <f t="shared" si="2"/>
        <v>0</v>
      </c>
    </row>
    <row r="18" spans="1:9" s="121" customFormat="1">
      <c r="A18" s="223" t="s">
        <v>130</v>
      </c>
      <c r="B18" s="242"/>
      <c r="C18" s="243"/>
      <c r="D18" s="216">
        <f>B18+C18</f>
        <v>0</v>
      </c>
      <c r="E18" s="225"/>
      <c r="F18" s="219"/>
      <c r="G18" s="221">
        <f>ROUND(E18*B18/1000,5)</f>
        <v>0</v>
      </c>
      <c r="H18" s="215">
        <f>ROUND(F18*C18/1000,5)</f>
        <v>0</v>
      </c>
      <c r="I18" s="216">
        <f t="shared" si="2"/>
        <v>0</v>
      </c>
    </row>
    <row r="19" spans="1:9">
      <c r="A19" s="223" t="s">
        <v>129</v>
      </c>
      <c r="B19" s="242"/>
      <c r="C19" s="243"/>
      <c r="D19" s="216">
        <f>B19+C19</f>
        <v>0</v>
      </c>
      <c r="E19" s="225"/>
      <c r="F19" s="219"/>
      <c r="G19" s="221">
        <f>ROUND(E19*B19/1000,5)</f>
        <v>0</v>
      </c>
      <c r="H19" s="215">
        <f t="shared" ref="H19" si="5">ROUND(F19*C19/1000,5)</f>
        <v>0</v>
      </c>
      <c r="I19" s="216">
        <f t="shared" si="2"/>
        <v>0</v>
      </c>
    </row>
    <row r="20" spans="1:9" ht="16.5" thickBot="1">
      <c r="A20" s="224" t="s">
        <v>128</v>
      </c>
      <c r="B20" s="244"/>
      <c r="C20" s="245"/>
      <c r="D20" s="218">
        <f>ROUND((B20+C20)/2,3)</f>
        <v>0</v>
      </c>
      <c r="E20" s="226"/>
      <c r="F20" s="220"/>
      <c r="G20" s="222">
        <f>ROUND($E20*B20*6/1000,5)</f>
        <v>0</v>
      </c>
      <c r="H20" s="217">
        <f t="shared" ref="H20" si="6">ROUND($E20*C20*6/1000,5)</f>
        <v>0</v>
      </c>
      <c r="I20" s="218">
        <f t="shared" si="2"/>
        <v>0</v>
      </c>
    </row>
    <row r="21" spans="1:9" s="121" customFormat="1">
      <c r="A21" s="211" t="s">
        <v>132</v>
      </c>
      <c r="B21" s="500"/>
      <c r="C21" s="501"/>
      <c r="D21" s="502"/>
      <c r="E21" s="503"/>
      <c r="F21" s="503"/>
      <c r="G21" s="212">
        <f>IF(G22=0,(G23+G24),G22)</f>
        <v>0</v>
      </c>
      <c r="H21" s="213">
        <f>IF(H22=0,(H23+H24),H22)</f>
        <v>0</v>
      </c>
      <c r="I21" s="214">
        <f t="shared" si="2"/>
        <v>0</v>
      </c>
    </row>
    <row r="22" spans="1:9" s="121" customFormat="1">
      <c r="A22" s="223" t="s">
        <v>130</v>
      </c>
      <c r="B22" s="242"/>
      <c r="C22" s="243"/>
      <c r="D22" s="216">
        <f>B22+C22</f>
        <v>0</v>
      </c>
      <c r="E22" s="225"/>
      <c r="F22" s="219"/>
      <c r="G22" s="221">
        <f>ROUND(E22*B22/1000,5)</f>
        <v>0</v>
      </c>
      <c r="H22" s="215">
        <f>ROUND(F22*C22/1000,5)</f>
        <v>0</v>
      </c>
      <c r="I22" s="216">
        <f t="shared" si="2"/>
        <v>0</v>
      </c>
    </row>
    <row r="23" spans="1:9">
      <c r="A23" s="223" t="s">
        <v>129</v>
      </c>
      <c r="B23" s="242"/>
      <c r="C23" s="243"/>
      <c r="D23" s="216">
        <f>B23+C23</f>
        <v>0</v>
      </c>
      <c r="E23" s="225"/>
      <c r="F23" s="219"/>
      <c r="G23" s="221">
        <f t="shared" ref="G23" si="7">ROUND(E23*B23/1000,5)</f>
        <v>0</v>
      </c>
      <c r="H23" s="215">
        <f t="shared" ref="H23" si="8">ROUND(F23*C23/1000,5)</f>
        <v>0</v>
      </c>
      <c r="I23" s="216">
        <f t="shared" si="2"/>
        <v>0</v>
      </c>
    </row>
    <row r="24" spans="1:9" ht="16.5" thickBot="1">
      <c r="A24" s="224" t="s">
        <v>128</v>
      </c>
      <c r="B24" s="244"/>
      <c r="C24" s="245"/>
      <c r="D24" s="218">
        <f>ROUND((B24+C24)/2,3)</f>
        <v>0</v>
      </c>
      <c r="E24" s="226"/>
      <c r="F24" s="220"/>
      <c r="G24" s="222">
        <f>ROUND($E24*B24*6/1000,5)</f>
        <v>0</v>
      </c>
      <c r="H24" s="217">
        <f t="shared" ref="H24" si="9">ROUND($E24*C24*6/1000,5)</f>
        <v>0</v>
      </c>
      <c r="I24" s="218">
        <f t="shared" si="2"/>
        <v>0</v>
      </c>
    </row>
    <row r="25" spans="1:9" s="121" customFormat="1">
      <c r="A25" s="211" t="s">
        <v>131</v>
      </c>
      <c r="B25" s="500"/>
      <c r="C25" s="501"/>
      <c r="D25" s="502"/>
      <c r="E25" s="503"/>
      <c r="F25" s="503"/>
      <c r="G25" s="212">
        <f>IF(G26=0,(G27+G28),G26)</f>
        <v>0</v>
      </c>
      <c r="H25" s="213">
        <f>IF(H26=0,(H27+H28),H26)</f>
        <v>0</v>
      </c>
      <c r="I25" s="214">
        <f t="shared" si="2"/>
        <v>0</v>
      </c>
    </row>
    <row r="26" spans="1:9" s="121" customFormat="1">
      <c r="A26" s="223" t="s">
        <v>130</v>
      </c>
      <c r="B26" s="242"/>
      <c r="C26" s="243"/>
      <c r="D26" s="216">
        <f>B26+C26</f>
        <v>0</v>
      </c>
      <c r="E26" s="225"/>
      <c r="F26" s="219"/>
      <c r="G26" s="221">
        <f>ROUND(E26*B26/1000,5)</f>
        <v>0</v>
      </c>
      <c r="H26" s="215">
        <f>ROUND(F26*C26/1000,5)</f>
        <v>0</v>
      </c>
      <c r="I26" s="216">
        <f t="shared" si="2"/>
        <v>0</v>
      </c>
    </row>
    <row r="27" spans="1:9">
      <c r="A27" s="223" t="s">
        <v>129</v>
      </c>
      <c r="B27" s="242"/>
      <c r="C27" s="243"/>
      <c r="D27" s="216">
        <f>B27+C27</f>
        <v>0</v>
      </c>
      <c r="E27" s="225"/>
      <c r="F27" s="219"/>
      <c r="G27" s="221">
        <f t="shared" ref="G27" si="10">ROUND(E27*B27/1000,5)</f>
        <v>0</v>
      </c>
      <c r="H27" s="215">
        <f t="shared" ref="H27" si="11">ROUND(F27*C27/1000,5)</f>
        <v>0</v>
      </c>
      <c r="I27" s="216">
        <f t="shared" si="2"/>
        <v>0</v>
      </c>
    </row>
    <row r="28" spans="1:9" ht="16.5" thickBot="1">
      <c r="A28" s="224" t="s">
        <v>128</v>
      </c>
      <c r="B28" s="244"/>
      <c r="C28" s="245"/>
      <c r="D28" s="218">
        <f>ROUND((B28+C28)/2,3)</f>
        <v>0</v>
      </c>
      <c r="E28" s="226"/>
      <c r="F28" s="220"/>
      <c r="G28" s="222">
        <f>ROUND($E28*B28*6/1000,5)</f>
        <v>0</v>
      </c>
      <c r="H28" s="217">
        <f t="shared" ref="H28" si="12">ROUND($E28*C28*6/1000,5)</f>
        <v>0</v>
      </c>
      <c r="I28" s="218">
        <f t="shared" si="2"/>
        <v>0</v>
      </c>
    </row>
    <row r="29" spans="1:9" s="121" customFormat="1">
      <c r="A29" s="211" t="s">
        <v>162</v>
      </c>
      <c r="B29" s="500"/>
      <c r="C29" s="501"/>
      <c r="D29" s="502"/>
      <c r="E29" s="503"/>
      <c r="F29" s="503"/>
      <c r="G29" s="212">
        <f>IF(G30=0,(G31+G32),G30)</f>
        <v>0</v>
      </c>
      <c r="H29" s="213">
        <f>IF(H30=0,(H31+H32),H30)</f>
        <v>0</v>
      </c>
      <c r="I29" s="214">
        <f t="shared" si="2"/>
        <v>0</v>
      </c>
    </row>
    <row r="30" spans="1:9" s="121" customFormat="1">
      <c r="A30" s="223" t="s">
        <v>130</v>
      </c>
      <c r="B30" s="242"/>
      <c r="C30" s="243"/>
      <c r="D30" s="216">
        <f>B30+C30</f>
        <v>0</v>
      </c>
      <c r="E30" s="225"/>
      <c r="F30" s="219"/>
      <c r="G30" s="221">
        <f>ROUND(E30*B30/1000,5)</f>
        <v>0</v>
      </c>
      <c r="H30" s="215">
        <f>ROUND(F30*C30/1000,5)</f>
        <v>0</v>
      </c>
      <c r="I30" s="216">
        <f t="shared" si="2"/>
        <v>0</v>
      </c>
    </row>
    <row r="31" spans="1:9">
      <c r="A31" s="223" t="s">
        <v>129</v>
      </c>
      <c r="B31" s="242"/>
      <c r="C31" s="243"/>
      <c r="D31" s="216">
        <f>B31+C31</f>
        <v>0</v>
      </c>
      <c r="E31" s="225"/>
      <c r="F31" s="219"/>
      <c r="G31" s="221">
        <f t="shared" ref="G31" si="13">ROUND(E31*B31/1000,5)</f>
        <v>0</v>
      </c>
      <c r="H31" s="215">
        <f t="shared" ref="H31" si="14">ROUND(F31*C31/1000,5)</f>
        <v>0</v>
      </c>
      <c r="I31" s="216">
        <f t="shared" si="2"/>
        <v>0</v>
      </c>
    </row>
    <row r="32" spans="1:9" ht="16.5" thickBot="1">
      <c r="A32" s="224" t="s">
        <v>128</v>
      </c>
      <c r="B32" s="244"/>
      <c r="C32" s="245"/>
      <c r="D32" s="218">
        <f>ROUND((B32+C32)/2,3)</f>
        <v>0</v>
      </c>
      <c r="E32" s="226"/>
      <c r="F32" s="220"/>
      <c r="G32" s="222">
        <f>ROUND($E32*B32*6/1000,5)</f>
        <v>0</v>
      </c>
      <c r="H32" s="217">
        <f t="shared" ref="H32" si="15">ROUND($E32*C32*6/1000,5)</f>
        <v>0</v>
      </c>
      <c r="I32" s="218">
        <f t="shared" si="2"/>
        <v>0</v>
      </c>
    </row>
    <row r="33" spans="1:9" s="121" customFormat="1">
      <c r="A33" s="211" t="s">
        <v>163</v>
      </c>
      <c r="B33" s="500"/>
      <c r="C33" s="501"/>
      <c r="D33" s="502"/>
      <c r="E33" s="503"/>
      <c r="F33" s="503"/>
      <c r="G33" s="212">
        <f>IF(G34=0,(G35+G36),G34)</f>
        <v>0</v>
      </c>
      <c r="H33" s="213">
        <f>IF(H34=0,(H35+H36),H34)</f>
        <v>0</v>
      </c>
      <c r="I33" s="214">
        <f t="shared" si="2"/>
        <v>0</v>
      </c>
    </row>
    <row r="34" spans="1:9" s="121" customFormat="1">
      <c r="A34" s="223" t="s">
        <v>130</v>
      </c>
      <c r="B34" s="242"/>
      <c r="C34" s="243"/>
      <c r="D34" s="216">
        <f>B34+C34</f>
        <v>0</v>
      </c>
      <c r="E34" s="225"/>
      <c r="F34" s="219"/>
      <c r="G34" s="221">
        <f>ROUND(E34*B34/1000,5)</f>
        <v>0</v>
      </c>
      <c r="H34" s="215">
        <f>ROUND(F34*C34/1000,5)</f>
        <v>0</v>
      </c>
      <c r="I34" s="216">
        <f t="shared" si="2"/>
        <v>0</v>
      </c>
    </row>
    <row r="35" spans="1:9">
      <c r="A35" s="223" t="s">
        <v>129</v>
      </c>
      <c r="B35" s="242"/>
      <c r="C35" s="243"/>
      <c r="D35" s="216">
        <f>B35+C35</f>
        <v>0</v>
      </c>
      <c r="E35" s="225"/>
      <c r="F35" s="219"/>
      <c r="G35" s="221">
        <f t="shared" ref="G35" si="16">ROUND(E35*B35/1000,5)</f>
        <v>0</v>
      </c>
      <c r="H35" s="215">
        <f t="shared" ref="H35" si="17">ROUND(F35*C35/1000,5)</f>
        <v>0</v>
      </c>
      <c r="I35" s="216">
        <f t="shared" si="2"/>
        <v>0</v>
      </c>
    </row>
    <row r="36" spans="1:9" ht="16.5" thickBot="1">
      <c r="A36" s="224" t="s">
        <v>128</v>
      </c>
      <c r="B36" s="244"/>
      <c r="C36" s="245"/>
      <c r="D36" s="218">
        <f>ROUND((B36+C36)/2,3)</f>
        <v>0</v>
      </c>
      <c r="E36" s="226"/>
      <c r="F36" s="220"/>
      <c r="G36" s="222">
        <f>ROUND($E36*B36*6/1000,5)</f>
        <v>0</v>
      </c>
      <c r="H36" s="217">
        <f t="shared" ref="H36" si="18">ROUND($E36*C36*6/1000,5)</f>
        <v>0</v>
      </c>
      <c r="I36" s="218">
        <f t="shared" si="2"/>
        <v>0</v>
      </c>
    </row>
    <row r="37" spans="1:9" s="121" customFormat="1">
      <c r="A37" s="211" t="s">
        <v>164</v>
      </c>
      <c r="B37" s="500"/>
      <c r="C37" s="501"/>
      <c r="D37" s="502"/>
      <c r="E37" s="503"/>
      <c r="F37" s="503"/>
      <c r="G37" s="212">
        <f>IF(G38=0,(G39+G40),G38)</f>
        <v>0</v>
      </c>
      <c r="H37" s="213">
        <f>IF(H38=0,(H39+H40),H38)</f>
        <v>0</v>
      </c>
      <c r="I37" s="214">
        <f t="shared" si="2"/>
        <v>0</v>
      </c>
    </row>
    <row r="38" spans="1:9" s="121" customFormat="1">
      <c r="A38" s="223" t="s">
        <v>130</v>
      </c>
      <c r="B38" s="242"/>
      <c r="C38" s="243"/>
      <c r="D38" s="216">
        <f>B38+C38</f>
        <v>0</v>
      </c>
      <c r="E38" s="225"/>
      <c r="F38" s="219"/>
      <c r="G38" s="221">
        <f>ROUND(E38*B38/1000,5)</f>
        <v>0</v>
      </c>
      <c r="H38" s="215">
        <f>ROUND(F38*C38/1000,5)</f>
        <v>0</v>
      </c>
      <c r="I38" s="216">
        <f t="shared" si="2"/>
        <v>0</v>
      </c>
    </row>
    <row r="39" spans="1:9">
      <c r="A39" s="223" t="s">
        <v>129</v>
      </c>
      <c r="B39" s="242"/>
      <c r="C39" s="243"/>
      <c r="D39" s="216">
        <f>B39+C39</f>
        <v>0</v>
      </c>
      <c r="E39" s="225"/>
      <c r="F39" s="219"/>
      <c r="G39" s="221">
        <f t="shared" ref="G39" si="19">ROUND(E39*B39/1000,5)</f>
        <v>0</v>
      </c>
      <c r="H39" s="215">
        <f t="shared" ref="H39" si="20">ROUND(F39*C39/1000,5)</f>
        <v>0</v>
      </c>
      <c r="I39" s="216">
        <f t="shared" si="2"/>
        <v>0</v>
      </c>
    </row>
    <row r="40" spans="1:9" ht="16.5" thickBot="1">
      <c r="A40" s="224" t="s">
        <v>128</v>
      </c>
      <c r="B40" s="244"/>
      <c r="C40" s="245"/>
      <c r="D40" s="218">
        <f>ROUND((B40+C40)/2,3)</f>
        <v>0</v>
      </c>
      <c r="E40" s="226"/>
      <c r="F40" s="220"/>
      <c r="G40" s="222">
        <f>ROUND($E40*B40*6/1000,5)</f>
        <v>0</v>
      </c>
      <c r="H40" s="217">
        <f t="shared" ref="H40" si="21">ROUND($E40*C40*6/1000,5)</f>
        <v>0</v>
      </c>
      <c r="I40" s="218">
        <f t="shared" si="2"/>
        <v>0</v>
      </c>
    </row>
    <row r="41" spans="1:9" s="121" customFormat="1">
      <c r="A41" s="211" t="s">
        <v>165</v>
      </c>
      <c r="B41" s="500"/>
      <c r="C41" s="501"/>
      <c r="D41" s="502"/>
      <c r="E41" s="503"/>
      <c r="F41" s="503"/>
      <c r="G41" s="212">
        <f>IF(G42=0,(G43+G44),G42)</f>
        <v>0</v>
      </c>
      <c r="H41" s="213">
        <f>IF(H42=0,(H43+H44),H42)</f>
        <v>0</v>
      </c>
      <c r="I41" s="214">
        <f t="shared" si="2"/>
        <v>0</v>
      </c>
    </row>
    <row r="42" spans="1:9" s="121" customFormat="1">
      <c r="A42" s="223" t="s">
        <v>130</v>
      </c>
      <c r="B42" s="242"/>
      <c r="C42" s="243"/>
      <c r="D42" s="216">
        <f>B42+C42</f>
        <v>0</v>
      </c>
      <c r="E42" s="225"/>
      <c r="F42" s="219"/>
      <c r="G42" s="221">
        <f>ROUND(E42*B42/1000,5)</f>
        <v>0</v>
      </c>
      <c r="H42" s="215">
        <f>ROUND(F42*C42/1000,5)</f>
        <v>0</v>
      </c>
      <c r="I42" s="216">
        <f t="shared" si="2"/>
        <v>0</v>
      </c>
    </row>
    <row r="43" spans="1:9">
      <c r="A43" s="223" t="s">
        <v>129</v>
      </c>
      <c r="B43" s="242"/>
      <c r="C43" s="243"/>
      <c r="D43" s="216">
        <f>B43+C43</f>
        <v>0</v>
      </c>
      <c r="E43" s="225"/>
      <c r="F43" s="219"/>
      <c r="G43" s="221">
        <f t="shared" ref="G43" si="22">ROUND(E43*B43/1000,5)</f>
        <v>0</v>
      </c>
      <c r="H43" s="215">
        <f t="shared" ref="H43" si="23">ROUND(F43*C43/1000,5)</f>
        <v>0</v>
      </c>
      <c r="I43" s="216">
        <f t="shared" si="2"/>
        <v>0</v>
      </c>
    </row>
    <row r="44" spans="1:9" ht="16.5" thickBot="1">
      <c r="A44" s="224" t="s">
        <v>128</v>
      </c>
      <c r="B44" s="244"/>
      <c r="C44" s="245"/>
      <c r="D44" s="218">
        <f>ROUND((B44+C44)/2,3)</f>
        <v>0</v>
      </c>
      <c r="E44" s="226"/>
      <c r="F44" s="220"/>
      <c r="G44" s="222">
        <f>ROUND($E44*B44*6/1000,5)</f>
        <v>0</v>
      </c>
      <c r="H44" s="217">
        <f t="shared" ref="H44" si="24">ROUND($E44*C44*6/1000,5)</f>
        <v>0</v>
      </c>
      <c r="I44" s="218">
        <f t="shared" si="2"/>
        <v>0</v>
      </c>
    </row>
    <row r="45" spans="1:9" s="121" customFormat="1">
      <c r="A45" s="211" t="s">
        <v>166</v>
      </c>
      <c r="B45" s="500"/>
      <c r="C45" s="501"/>
      <c r="D45" s="502"/>
      <c r="E45" s="503"/>
      <c r="F45" s="503"/>
      <c r="G45" s="212">
        <f>IF(G46=0,(G47+G48),G46)</f>
        <v>0</v>
      </c>
      <c r="H45" s="213">
        <f>IF(H46=0,(H47+H48),H46)</f>
        <v>0</v>
      </c>
      <c r="I45" s="214">
        <f t="shared" si="2"/>
        <v>0</v>
      </c>
    </row>
    <row r="46" spans="1:9" s="121" customFormat="1">
      <c r="A46" s="223" t="s">
        <v>130</v>
      </c>
      <c r="B46" s="242"/>
      <c r="C46" s="243"/>
      <c r="D46" s="216">
        <f>B46+C46</f>
        <v>0</v>
      </c>
      <c r="E46" s="225"/>
      <c r="F46" s="219"/>
      <c r="G46" s="221">
        <f>ROUND(E46*B46/1000,5)</f>
        <v>0</v>
      </c>
      <c r="H46" s="215">
        <f>ROUND(F46*C46/1000,5)</f>
        <v>0</v>
      </c>
      <c r="I46" s="216">
        <f t="shared" si="2"/>
        <v>0</v>
      </c>
    </row>
    <row r="47" spans="1:9">
      <c r="A47" s="223" t="s">
        <v>129</v>
      </c>
      <c r="B47" s="242"/>
      <c r="C47" s="243"/>
      <c r="D47" s="216">
        <f>B47+C47</f>
        <v>0</v>
      </c>
      <c r="E47" s="225"/>
      <c r="F47" s="219"/>
      <c r="G47" s="221">
        <f t="shared" ref="G47" si="25">ROUND(E47*B47/1000,5)</f>
        <v>0</v>
      </c>
      <c r="H47" s="215">
        <f t="shared" ref="H47" si="26">ROUND(F47*C47/1000,5)</f>
        <v>0</v>
      </c>
      <c r="I47" s="216">
        <f t="shared" si="2"/>
        <v>0</v>
      </c>
    </row>
    <row r="48" spans="1:9" ht="16.5" thickBot="1">
      <c r="A48" s="224" t="s">
        <v>128</v>
      </c>
      <c r="B48" s="244"/>
      <c r="C48" s="245"/>
      <c r="D48" s="218">
        <f>ROUND((B48+C48)/2,3)</f>
        <v>0</v>
      </c>
      <c r="E48" s="226"/>
      <c r="F48" s="220"/>
      <c r="G48" s="222">
        <f>ROUND($E48*B48*6/1000,5)</f>
        <v>0</v>
      </c>
      <c r="H48" s="217">
        <f t="shared" ref="H48" si="27">ROUND($E48*C48*6/1000,5)</f>
        <v>0</v>
      </c>
      <c r="I48" s="218">
        <f t="shared" si="2"/>
        <v>0</v>
      </c>
    </row>
    <row r="49" spans="1:9" s="121" customFormat="1">
      <c r="A49" s="211" t="s">
        <v>167</v>
      </c>
      <c r="B49" s="500"/>
      <c r="C49" s="501"/>
      <c r="D49" s="502"/>
      <c r="E49" s="503"/>
      <c r="F49" s="503"/>
      <c r="G49" s="212">
        <f>IF(G50=0,(G51+G52),G50)</f>
        <v>0</v>
      </c>
      <c r="H49" s="213">
        <f>IF(H50=0,(H51+H52),H50)</f>
        <v>0</v>
      </c>
      <c r="I49" s="214">
        <f t="shared" si="2"/>
        <v>0</v>
      </c>
    </row>
    <row r="50" spans="1:9" s="121" customFormat="1">
      <c r="A50" s="223" t="s">
        <v>130</v>
      </c>
      <c r="B50" s="242"/>
      <c r="C50" s="243"/>
      <c r="D50" s="216">
        <f>B50+C50</f>
        <v>0</v>
      </c>
      <c r="E50" s="225"/>
      <c r="F50" s="219"/>
      <c r="G50" s="221">
        <f>ROUND(E50*B50/1000,5)</f>
        <v>0</v>
      </c>
      <c r="H50" s="215">
        <f>ROUND(F50*C50/1000,5)</f>
        <v>0</v>
      </c>
      <c r="I50" s="216">
        <f t="shared" si="2"/>
        <v>0</v>
      </c>
    </row>
    <row r="51" spans="1:9">
      <c r="A51" s="223" t="s">
        <v>129</v>
      </c>
      <c r="B51" s="242"/>
      <c r="C51" s="243"/>
      <c r="D51" s="216">
        <f>B51+C51</f>
        <v>0</v>
      </c>
      <c r="E51" s="225"/>
      <c r="F51" s="219"/>
      <c r="G51" s="221">
        <f t="shared" ref="G51" si="28">ROUND(E51*B51/1000,5)</f>
        <v>0</v>
      </c>
      <c r="H51" s="215">
        <f t="shared" ref="H51" si="29">ROUND(F51*C51/1000,5)</f>
        <v>0</v>
      </c>
      <c r="I51" s="216">
        <f t="shared" si="2"/>
        <v>0</v>
      </c>
    </row>
    <row r="52" spans="1:9" ht="16.5" thickBot="1">
      <c r="A52" s="224" t="s">
        <v>128</v>
      </c>
      <c r="B52" s="244"/>
      <c r="C52" s="245"/>
      <c r="D52" s="218">
        <f>ROUND((B52+C52)/2,3)</f>
        <v>0</v>
      </c>
      <c r="E52" s="226"/>
      <c r="F52" s="220"/>
      <c r="G52" s="222">
        <f>ROUND($E52*B52*6/1000,5)</f>
        <v>0</v>
      </c>
      <c r="H52" s="217">
        <f t="shared" ref="H52" si="30">ROUND($E52*C52*6/1000,5)</f>
        <v>0</v>
      </c>
      <c r="I52" s="218">
        <f t="shared" si="2"/>
        <v>0</v>
      </c>
    </row>
  </sheetData>
  <sheetProtection autoFilter="0"/>
  <mergeCells count="35">
    <mergeCell ref="B45:D45"/>
    <mergeCell ref="B49:D49"/>
    <mergeCell ref="E49:F49"/>
    <mergeCell ref="B13:D13"/>
    <mergeCell ref="B17:D17"/>
    <mergeCell ref="B21:D21"/>
    <mergeCell ref="E21:F21"/>
    <mergeCell ref="B25:D25"/>
    <mergeCell ref="E33:F33"/>
    <mergeCell ref="E25:F25"/>
    <mergeCell ref="E37:F37"/>
    <mergeCell ref="E41:F41"/>
    <mergeCell ref="E13:F13"/>
    <mergeCell ref="E17:F17"/>
    <mergeCell ref="B41:D41"/>
    <mergeCell ref="E45:F45"/>
    <mergeCell ref="B8:D8"/>
    <mergeCell ref="E8:F8"/>
    <mergeCell ref="B29:D29"/>
    <mergeCell ref="B33:D33"/>
    <mergeCell ref="B37:D37"/>
    <mergeCell ref="E29:F29"/>
    <mergeCell ref="A12:I12"/>
    <mergeCell ref="B9:D9"/>
    <mergeCell ref="B10:D10"/>
    <mergeCell ref="B11:D11"/>
    <mergeCell ref="E9:F9"/>
    <mergeCell ref="E10:F10"/>
    <mergeCell ref="E11:F11"/>
    <mergeCell ref="A4:I4"/>
    <mergeCell ref="A6:A7"/>
    <mergeCell ref="B6:D6"/>
    <mergeCell ref="E6:E7"/>
    <mergeCell ref="F6:F7"/>
    <mergeCell ref="G6:I6"/>
  </mergeCells>
  <pageMargins left="0.70866141732283472" right="0.27559055118110237" top="0.64" bottom="0.36" header="0.31496062992125984" footer="0.23622047244094491"/>
  <pageSetup paperSize="9" scale="5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0"/>
  <sheetViews>
    <sheetView zoomScale="75" zoomScaleNormal="75" zoomScaleSheetLayoutView="70" workbookViewId="0">
      <selection activeCell="P6" sqref="P6"/>
    </sheetView>
  </sheetViews>
  <sheetFormatPr defaultRowHeight="15.75"/>
  <cols>
    <col min="1" max="1" width="4.85546875" style="253" customWidth="1"/>
    <col min="2" max="2" width="28.85546875" style="252" customWidth="1"/>
    <col min="3" max="4" width="8.28515625" style="252" customWidth="1"/>
    <col min="5" max="5" width="9.85546875" style="252" customWidth="1"/>
    <col min="6" max="6" width="13.5703125" style="281" customWidth="1"/>
    <col min="7" max="7" width="11.7109375" style="281" customWidth="1"/>
    <col min="8" max="9" width="13.5703125" style="281" customWidth="1"/>
    <col min="10" max="11" width="11.5703125" style="281" customWidth="1"/>
    <col min="12" max="13" width="13.5703125" style="252" customWidth="1"/>
    <col min="14" max="15" width="11.5703125" style="252" customWidth="1"/>
    <col min="16" max="17" width="13.5703125" style="252" customWidth="1"/>
    <col min="18" max="19" width="11.5703125" style="252" customWidth="1"/>
    <col min="20" max="21" width="13.5703125" style="252" customWidth="1"/>
    <col min="22" max="23" width="11.5703125" style="252" customWidth="1"/>
    <col min="24" max="24" width="9.7109375" style="252" customWidth="1"/>
    <col min="25" max="25" width="12.5703125" style="252" customWidth="1"/>
    <col min="26" max="26" width="16.5703125" style="280" customWidth="1"/>
    <col min="27" max="28" width="13.7109375" style="252" customWidth="1"/>
    <col min="29" max="29" width="10.7109375" style="252" bestFit="1" customWidth="1"/>
    <col min="30" max="30" width="11.5703125" style="252" customWidth="1"/>
    <col min="31" max="31" width="11.28515625" style="252" bestFit="1" customWidth="1"/>
    <col min="32" max="256" width="9.140625" style="252"/>
    <col min="257" max="257" width="4.85546875" style="252" customWidth="1"/>
    <col min="258" max="258" width="28.85546875" style="252" customWidth="1"/>
    <col min="259" max="260" width="8.28515625" style="252" customWidth="1"/>
    <col min="261" max="261" width="9.85546875" style="252" customWidth="1"/>
    <col min="262" max="262" width="13.5703125" style="252" customWidth="1"/>
    <col min="263" max="263" width="11.7109375" style="252" customWidth="1"/>
    <col min="264" max="265" width="13.5703125" style="252" customWidth="1"/>
    <col min="266" max="267" width="11.5703125" style="252" customWidth="1"/>
    <col min="268" max="269" width="13.5703125" style="252" customWidth="1"/>
    <col min="270" max="271" width="11.5703125" style="252" customWidth="1"/>
    <col min="272" max="273" width="13.5703125" style="252" customWidth="1"/>
    <col min="274" max="275" width="11.5703125" style="252" customWidth="1"/>
    <col min="276" max="277" width="13.5703125" style="252" customWidth="1"/>
    <col min="278" max="279" width="11.5703125" style="252" customWidth="1"/>
    <col min="280" max="280" width="9.7109375" style="252" customWidth="1"/>
    <col min="281" max="281" width="12.5703125" style="252" customWidth="1"/>
    <col min="282" max="282" width="16.5703125" style="252" customWidth="1"/>
    <col min="283" max="284" width="13.7109375" style="252" customWidth="1"/>
    <col min="285" max="285" width="10.7109375" style="252" bestFit="1" customWidth="1"/>
    <col min="286" max="286" width="11.5703125" style="252" customWidth="1"/>
    <col min="287" max="287" width="11.28515625" style="252" bestFit="1" customWidth="1"/>
    <col min="288" max="512" width="9.140625" style="252"/>
    <col min="513" max="513" width="4.85546875" style="252" customWidth="1"/>
    <col min="514" max="514" width="28.85546875" style="252" customWidth="1"/>
    <col min="515" max="516" width="8.28515625" style="252" customWidth="1"/>
    <col min="517" max="517" width="9.85546875" style="252" customWidth="1"/>
    <col min="518" max="518" width="13.5703125" style="252" customWidth="1"/>
    <col min="519" max="519" width="11.7109375" style="252" customWidth="1"/>
    <col min="520" max="521" width="13.5703125" style="252" customWidth="1"/>
    <col min="522" max="523" width="11.5703125" style="252" customWidth="1"/>
    <col min="524" max="525" width="13.5703125" style="252" customWidth="1"/>
    <col min="526" max="527" width="11.5703125" style="252" customWidth="1"/>
    <col min="528" max="529" width="13.5703125" style="252" customWidth="1"/>
    <col min="530" max="531" width="11.5703125" style="252" customWidth="1"/>
    <col min="532" max="533" width="13.5703125" style="252" customWidth="1"/>
    <col min="534" max="535" width="11.5703125" style="252" customWidth="1"/>
    <col min="536" max="536" width="9.7109375" style="252" customWidth="1"/>
    <col min="537" max="537" width="12.5703125" style="252" customWidth="1"/>
    <col min="538" max="538" width="16.5703125" style="252" customWidth="1"/>
    <col min="539" max="540" width="13.7109375" style="252" customWidth="1"/>
    <col min="541" max="541" width="10.7109375" style="252" bestFit="1" customWidth="1"/>
    <col min="542" max="542" width="11.5703125" style="252" customWidth="1"/>
    <col min="543" max="543" width="11.28515625" style="252" bestFit="1" customWidth="1"/>
    <col min="544" max="768" width="9.140625" style="252"/>
    <col min="769" max="769" width="4.85546875" style="252" customWidth="1"/>
    <col min="770" max="770" width="28.85546875" style="252" customWidth="1"/>
    <col min="771" max="772" width="8.28515625" style="252" customWidth="1"/>
    <col min="773" max="773" width="9.85546875" style="252" customWidth="1"/>
    <col min="774" max="774" width="13.5703125" style="252" customWidth="1"/>
    <col min="775" max="775" width="11.7109375" style="252" customWidth="1"/>
    <col min="776" max="777" width="13.5703125" style="252" customWidth="1"/>
    <col min="778" max="779" width="11.5703125" style="252" customWidth="1"/>
    <col min="780" max="781" width="13.5703125" style="252" customWidth="1"/>
    <col min="782" max="783" width="11.5703125" style="252" customWidth="1"/>
    <col min="784" max="785" width="13.5703125" style="252" customWidth="1"/>
    <col min="786" max="787" width="11.5703125" style="252" customWidth="1"/>
    <col min="788" max="789" width="13.5703125" style="252" customWidth="1"/>
    <col min="790" max="791" width="11.5703125" style="252" customWidth="1"/>
    <col min="792" max="792" width="9.7109375" style="252" customWidth="1"/>
    <col min="793" max="793" width="12.5703125" style="252" customWidth="1"/>
    <col min="794" max="794" width="16.5703125" style="252" customWidth="1"/>
    <col min="795" max="796" width="13.7109375" style="252" customWidth="1"/>
    <col min="797" max="797" width="10.7109375" style="252" bestFit="1" customWidth="1"/>
    <col min="798" max="798" width="11.5703125" style="252" customWidth="1"/>
    <col min="799" max="799" width="11.28515625" style="252" bestFit="1" customWidth="1"/>
    <col min="800" max="1024" width="9.140625" style="252"/>
    <col min="1025" max="1025" width="4.85546875" style="252" customWidth="1"/>
    <col min="1026" max="1026" width="28.85546875" style="252" customWidth="1"/>
    <col min="1027" max="1028" width="8.28515625" style="252" customWidth="1"/>
    <col min="1029" max="1029" width="9.85546875" style="252" customWidth="1"/>
    <col min="1030" max="1030" width="13.5703125" style="252" customWidth="1"/>
    <col min="1031" max="1031" width="11.7109375" style="252" customWidth="1"/>
    <col min="1032" max="1033" width="13.5703125" style="252" customWidth="1"/>
    <col min="1034" max="1035" width="11.5703125" style="252" customWidth="1"/>
    <col min="1036" max="1037" width="13.5703125" style="252" customWidth="1"/>
    <col min="1038" max="1039" width="11.5703125" style="252" customWidth="1"/>
    <col min="1040" max="1041" width="13.5703125" style="252" customWidth="1"/>
    <col min="1042" max="1043" width="11.5703125" style="252" customWidth="1"/>
    <col min="1044" max="1045" width="13.5703125" style="252" customWidth="1"/>
    <col min="1046" max="1047" width="11.5703125" style="252" customWidth="1"/>
    <col min="1048" max="1048" width="9.7109375" style="252" customWidth="1"/>
    <col min="1049" max="1049" width="12.5703125" style="252" customWidth="1"/>
    <col min="1050" max="1050" width="16.5703125" style="252" customWidth="1"/>
    <col min="1051" max="1052" width="13.7109375" style="252" customWidth="1"/>
    <col min="1053" max="1053" width="10.7109375" style="252" bestFit="1" customWidth="1"/>
    <col min="1054" max="1054" width="11.5703125" style="252" customWidth="1"/>
    <col min="1055" max="1055" width="11.28515625" style="252" bestFit="1" customWidth="1"/>
    <col min="1056" max="1280" width="9.140625" style="252"/>
    <col min="1281" max="1281" width="4.85546875" style="252" customWidth="1"/>
    <col min="1282" max="1282" width="28.85546875" style="252" customWidth="1"/>
    <col min="1283" max="1284" width="8.28515625" style="252" customWidth="1"/>
    <col min="1285" max="1285" width="9.85546875" style="252" customWidth="1"/>
    <col min="1286" max="1286" width="13.5703125" style="252" customWidth="1"/>
    <col min="1287" max="1287" width="11.7109375" style="252" customWidth="1"/>
    <col min="1288" max="1289" width="13.5703125" style="252" customWidth="1"/>
    <col min="1290" max="1291" width="11.5703125" style="252" customWidth="1"/>
    <col min="1292" max="1293" width="13.5703125" style="252" customWidth="1"/>
    <col min="1294" max="1295" width="11.5703125" style="252" customWidth="1"/>
    <col min="1296" max="1297" width="13.5703125" style="252" customWidth="1"/>
    <col min="1298" max="1299" width="11.5703125" style="252" customWidth="1"/>
    <col min="1300" max="1301" width="13.5703125" style="252" customWidth="1"/>
    <col min="1302" max="1303" width="11.5703125" style="252" customWidth="1"/>
    <col min="1304" max="1304" width="9.7109375" style="252" customWidth="1"/>
    <col min="1305" max="1305" width="12.5703125" style="252" customWidth="1"/>
    <col min="1306" max="1306" width="16.5703125" style="252" customWidth="1"/>
    <col min="1307" max="1308" width="13.7109375" style="252" customWidth="1"/>
    <col min="1309" max="1309" width="10.7109375" style="252" bestFit="1" customWidth="1"/>
    <col min="1310" max="1310" width="11.5703125" style="252" customWidth="1"/>
    <col min="1311" max="1311" width="11.28515625" style="252" bestFit="1" customWidth="1"/>
    <col min="1312" max="1536" width="9.140625" style="252"/>
    <col min="1537" max="1537" width="4.85546875" style="252" customWidth="1"/>
    <col min="1538" max="1538" width="28.85546875" style="252" customWidth="1"/>
    <col min="1539" max="1540" width="8.28515625" style="252" customWidth="1"/>
    <col min="1541" max="1541" width="9.85546875" style="252" customWidth="1"/>
    <col min="1542" max="1542" width="13.5703125" style="252" customWidth="1"/>
    <col min="1543" max="1543" width="11.7109375" style="252" customWidth="1"/>
    <col min="1544" max="1545" width="13.5703125" style="252" customWidth="1"/>
    <col min="1546" max="1547" width="11.5703125" style="252" customWidth="1"/>
    <col min="1548" max="1549" width="13.5703125" style="252" customWidth="1"/>
    <col min="1550" max="1551" width="11.5703125" style="252" customWidth="1"/>
    <col min="1552" max="1553" width="13.5703125" style="252" customWidth="1"/>
    <col min="1554" max="1555" width="11.5703125" style="252" customWidth="1"/>
    <col min="1556" max="1557" width="13.5703125" style="252" customWidth="1"/>
    <col min="1558" max="1559" width="11.5703125" style="252" customWidth="1"/>
    <col min="1560" max="1560" width="9.7109375" style="252" customWidth="1"/>
    <col min="1561" max="1561" width="12.5703125" style="252" customWidth="1"/>
    <col min="1562" max="1562" width="16.5703125" style="252" customWidth="1"/>
    <col min="1563" max="1564" width="13.7109375" style="252" customWidth="1"/>
    <col min="1565" max="1565" width="10.7109375" style="252" bestFit="1" customWidth="1"/>
    <col min="1566" max="1566" width="11.5703125" style="252" customWidth="1"/>
    <col min="1567" max="1567" width="11.28515625" style="252" bestFit="1" customWidth="1"/>
    <col min="1568" max="1792" width="9.140625" style="252"/>
    <col min="1793" max="1793" width="4.85546875" style="252" customWidth="1"/>
    <col min="1794" max="1794" width="28.85546875" style="252" customWidth="1"/>
    <col min="1795" max="1796" width="8.28515625" style="252" customWidth="1"/>
    <col min="1797" max="1797" width="9.85546875" style="252" customWidth="1"/>
    <col min="1798" max="1798" width="13.5703125" style="252" customWidth="1"/>
    <col min="1799" max="1799" width="11.7109375" style="252" customWidth="1"/>
    <col min="1800" max="1801" width="13.5703125" style="252" customWidth="1"/>
    <col min="1802" max="1803" width="11.5703125" style="252" customWidth="1"/>
    <col min="1804" max="1805" width="13.5703125" style="252" customWidth="1"/>
    <col min="1806" max="1807" width="11.5703125" style="252" customWidth="1"/>
    <col min="1808" max="1809" width="13.5703125" style="252" customWidth="1"/>
    <col min="1810" max="1811" width="11.5703125" style="252" customWidth="1"/>
    <col min="1812" max="1813" width="13.5703125" style="252" customWidth="1"/>
    <col min="1814" max="1815" width="11.5703125" style="252" customWidth="1"/>
    <col min="1816" max="1816" width="9.7109375" style="252" customWidth="1"/>
    <col min="1817" max="1817" width="12.5703125" style="252" customWidth="1"/>
    <col min="1818" max="1818" width="16.5703125" style="252" customWidth="1"/>
    <col min="1819" max="1820" width="13.7109375" style="252" customWidth="1"/>
    <col min="1821" max="1821" width="10.7109375" style="252" bestFit="1" customWidth="1"/>
    <col min="1822" max="1822" width="11.5703125" style="252" customWidth="1"/>
    <col min="1823" max="1823" width="11.28515625" style="252" bestFit="1" customWidth="1"/>
    <col min="1824" max="2048" width="9.140625" style="252"/>
    <col min="2049" max="2049" width="4.85546875" style="252" customWidth="1"/>
    <col min="2050" max="2050" width="28.85546875" style="252" customWidth="1"/>
    <col min="2051" max="2052" width="8.28515625" style="252" customWidth="1"/>
    <col min="2053" max="2053" width="9.85546875" style="252" customWidth="1"/>
    <col min="2054" max="2054" width="13.5703125" style="252" customWidth="1"/>
    <col min="2055" max="2055" width="11.7109375" style="252" customWidth="1"/>
    <col min="2056" max="2057" width="13.5703125" style="252" customWidth="1"/>
    <col min="2058" max="2059" width="11.5703125" style="252" customWidth="1"/>
    <col min="2060" max="2061" width="13.5703125" style="252" customWidth="1"/>
    <col min="2062" max="2063" width="11.5703125" style="252" customWidth="1"/>
    <col min="2064" max="2065" width="13.5703125" style="252" customWidth="1"/>
    <col min="2066" max="2067" width="11.5703125" style="252" customWidth="1"/>
    <col min="2068" max="2069" width="13.5703125" style="252" customWidth="1"/>
    <col min="2070" max="2071" width="11.5703125" style="252" customWidth="1"/>
    <col min="2072" max="2072" width="9.7109375" style="252" customWidth="1"/>
    <col min="2073" max="2073" width="12.5703125" style="252" customWidth="1"/>
    <col min="2074" max="2074" width="16.5703125" style="252" customWidth="1"/>
    <col min="2075" max="2076" width="13.7109375" style="252" customWidth="1"/>
    <col min="2077" max="2077" width="10.7109375" style="252" bestFit="1" customWidth="1"/>
    <col min="2078" max="2078" width="11.5703125" style="252" customWidth="1"/>
    <col min="2079" max="2079" width="11.28515625" style="252" bestFit="1" customWidth="1"/>
    <col min="2080" max="2304" width="9.140625" style="252"/>
    <col min="2305" max="2305" width="4.85546875" style="252" customWidth="1"/>
    <col min="2306" max="2306" width="28.85546875" style="252" customWidth="1"/>
    <col min="2307" max="2308" width="8.28515625" style="252" customWidth="1"/>
    <col min="2309" max="2309" width="9.85546875" style="252" customWidth="1"/>
    <col min="2310" max="2310" width="13.5703125" style="252" customWidth="1"/>
    <col min="2311" max="2311" width="11.7109375" style="252" customWidth="1"/>
    <col min="2312" max="2313" width="13.5703125" style="252" customWidth="1"/>
    <col min="2314" max="2315" width="11.5703125" style="252" customWidth="1"/>
    <col min="2316" max="2317" width="13.5703125" style="252" customWidth="1"/>
    <col min="2318" max="2319" width="11.5703125" style="252" customWidth="1"/>
    <col min="2320" max="2321" width="13.5703125" style="252" customWidth="1"/>
    <col min="2322" max="2323" width="11.5703125" style="252" customWidth="1"/>
    <col min="2324" max="2325" width="13.5703125" style="252" customWidth="1"/>
    <col min="2326" max="2327" width="11.5703125" style="252" customWidth="1"/>
    <col min="2328" max="2328" width="9.7109375" style="252" customWidth="1"/>
    <col min="2329" max="2329" width="12.5703125" style="252" customWidth="1"/>
    <col min="2330" max="2330" width="16.5703125" style="252" customWidth="1"/>
    <col min="2331" max="2332" width="13.7109375" style="252" customWidth="1"/>
    <col min="2333" max="2333" width="10.7109375" style="252" bestFit="1" customWidth="1"/>
    <col min="2334" max="2334" width="11.5703125" style="252" customWidth="1"/>
    <col min="2335" max="2335" width="11.28515625" style="252" bestFit="1" customWidth="1"/>
    <col min="2336" max="2560" width="9.140625" style="252"/>
    <col min="2561" max="2561" width="4.85546875" style="252" customWidth="1"/>
    <col min="2562" max="2562" width="28.85546875" style="252" customWidth="1"/>
    <col min="2563" max="2564" width="8.28515625" style="252" customWidth="1"/>
    <col min="2565" max="2565" width="9.85546875" style="252" customWidth="1"/>
    <col min="2566" max="2566" width="13.5703125" style="252" customWidth="1"/>
    <col min="2567" max="2567" width="11.7109375" style="252" customWidth="1"/>
    <col min="2568" max="2569" width="13.5703125" style="252" customWidth="1"/>
    <col min="2570" max="2571" width="11.5703125" style="252" customWidth="1"/>
    <col min="2572" max="2573" width="13.5703125" style="252" customWidth="1"/>
    <col min="2574" max="2575" width="11.5703125" style="252" customWidth="1"/>
    <col min="2576" max="2577" width="13.5703125" style="252" customWidth="1"/>
    <col min="2578" max="2579" width="11.5703125" style="252" customWidth="1"/>
    <col min="2580" max="2581" width="13.5703125" style="252" customWidth="1"/>
    <col min="2582" max="2583" width="11.5703125" style="252" customWidth="1"/>
    <col min="2584" max="2584" width="9.7109375" style="252" customWidth="1"/>
    <col min="2585" max="2585" width="12.5703125" style="252" customWidth="1"/>
    <col min="2586" max="2586" width="16.5703125" style="252" customWidth="1"/>
    <col min="2587" max="2588" width="13.7109375" style="252" customWidth="1"/>
    <col min="2589" max="2589" width="10.7109375" style="252" bestFit="1" customWidth="1"/>
    <col min="2590" max="2590" width="11.5703125" style="252" customWidth="1"/>
    <col min="2591" max="2591" width="11.28515625" style="252" bestFit="1" customWidth="1"/>
    <col min="2592" max="2816" width="9.140625" style="252"/>
    <col min="2817" max="2817" width="4.85546875" style="252" customWidth="1"/>
    <col min="2818" max="2818" width="28.85546875" style="252" customWidth="1"/>
    <col min="2819" max="2820" width="8.28515625" style="252" customWidth="1"/>
    <col min="2821" max="2821" width="9.85546875" style="252" customWidth="1"/>
    <col min="2822" max="2822" width="13.5703125" style="252" customWidth="1"/>
    <col min="2823" max="2823" width="11.7109375" style="252" customWidth="1"/>
    <col min="2824" max="2825" width="13.5703125" style="252" customWidth="1"/>
    <col min="2826" max="2827" width="11.5703125" style="252" customWidth="1"/>
    <col min="2828" max="2829" width="13.5703125" style="252" customWidth="1"/>
    <col min="2830" max="2831" width="11.5703125" style="252" customWidth="1"/>
    <col min="2832" max="2833" width="13.5703125" style="252" customWidth="1"/>
    <col min="2834" max="2835" width="11.5703125" style="252" customWidth="1"/>
    <col min="2836" max="2837" width="13.5703125" style="252" customWidth="1"/>
    <col min="2838" max="2839" width="11.5703125" style="252" customWidth="1"/>
    <col min="2840" max="2840" width="9.7109375" style="252" customWidth="1"/>
    <col min="2841" max="2841" width="12.5703125" style="252" customWidth="1"/>
    <col min="2842" max="2842" width="16.5703125" style="252" customWidth="1"/>
    <col min="2843" max="2844" width="13.7109375" style="252" customWidth="1"/>
    <col min="2845" max="2845" width="10.7109375" style="252" bestFit="1" customWidth="1"/>
    <col min="2846" max="2846" width="11.5703125" style="252" customWidth="1"/>
    <col min="2847" max="2847" width="11.28515625" style="252" bestFit="1" customWidth="1"/>
    <col min="2848" max="3072" width="9.140625" style="252"/>
    <col min="3073" max="3073" width="4.85546875" style="252" customWidth="1"/>
    <col min="3074" max="3074" width="28.85546875" style="252" customWidth="1"/>
    <col min="3075" max="3076" width="8.28515625" style="252" customWidth="1"/>
    <col min="3077" max="3077" width="9.85546875" style="252" customWidth="1"/>
    <col min="3078" max="3078" width="13.5703125" style="252" customWidth="1"/>
    <col min="3079" max="3079" width="11.7109375" style="252" customWidth="1"/>
    <col min="3080" max="3081" width="13.5703125" style="252" customWidth="1"/>
    <col min="3082" max="3083" width="11.5703125" style="252" customWidth="1"/>
    <col min="3084" max="3085" width="13.5703125" style="252" customWidth="1"/>
    <col min="3086" max="3087" width="11.5703125" style="252" customWidth="1"/>
    <col min="3088" max="3089" width="13.5703125" style="252" customWidth="1"/>
    <col min="3090" max="3091" width="11.5703125" style="252" customWidth="1"/>
    <col min="3092" max="3093" width="13.5703125" style="252" customWidth="1"/>
    <col min="3094" max="3095" width="11.5703125" style="252" customWidth="1"/>
    <col min="3096" max="3096" width="9.7109375" style="252" customWidth="1"/>
    <col min="3097" max="3097" width="12.5703125" style="252" customWidth="1"/>
    <col min="3098" max="3098" width="16.5703125" style="252" customWidth="1"/>
    <col min="3099" max="3100" width="13.7109375" style="252" customWidth="1"/>
    <col min="3101" max="3101" width="10.7109375" style="252" bestFit="1" customWidth="1"/>
    <col min="3102" max="3102" width="11.5703125" style="252" customWidth="1"/>
    <col min="3103" max="3103" width="11.28515625" style="252" bestFit="1" customWidth="1"/>
    <col min="3104" max="3328" width="9.140625" style="252"/>
    <col min="3329" max="3329" width="4.85546875" style="252" customWidth="1"/>
    <col min="3330" max="3330" width="28.85546875" style="252" customWidth="1"/>
    <col min="3331" max="3332" width="8.28515625" style="252" customWidth="1"/>
    <col min="3333" max="3333" width="9.85546875" style="252" customWidth="1"/>
    <col min="3334" max="3334" width="13.5703125" style="252" customWidth="1"/>
    <col min="3335" max="3335" width="11.7109375" style="252" customWidth="1"/>
    <col min="3336" max="3337" width="13.5703125" style="252" customWidth="1"/>
    <col min="3338" max="3339" width="11.5703125" style="252" customWidth="1"/>
    <col min="3340" max="3341" width="13.5703125" style="252" customWidth="1"/>
    <col min="3342" max="3343" width="11.5703125" style="252" customWidth="1"/>
    <col min="3344" max="3345" width="13.5703125" style="252" customWidth="1"/>
    <col min="3346" max="3347" width="11.5703125" style="252" customWidth="1"/>
    <col min="3348" max="3349" width="13.5703125" style="252" customWidth="1"/>
    <col min="3350" max="3351" width="11.5703125" style="252" customWidth="1"/>
    <col min="3352" max="3352" width="9.7109375" style="252" customWidth="1"/>
    <col min="3353" max="3353" width="12.5703125" style="252" customWidth="1"/>
    <col min="3354" max="3354" width="16.5703125" style="252" customWidth="1"/>
    <col min="3355" max="3356" width="13.7109375" style="252" customWidth="1"/>
    <col min="3357" max="3357" width="10.7109375" style="252" bestFit="1" customWidth="1"/>
    <col min="3358" max="3358" width="11.5703125" style="252" customWidth="1"/>
    <col min="3359" max="3359" width="11.28515625" style="252" bestFit="1" customWidth="1"/>
    <col min="3360" max="3584" width="9.140625" style="252"/>
    <col min="3585" max="3585" width="4.85546875" style="252" customWidth="1"/>
    <col min="3586" max="3586" width="28.85546875" style="252" customWidth="1"/>
    <col min="3587" max="3588" width="8.28515625" style="252" customWidth="1"/>
    <col min="3589" max="3589" width="9.85546875" style="252" customWidth="1"/>
    <col min="3590" max="3590" width="13.5703125" style="252" customWidth="1"/>
    <col min="3591" max="3591" width="11.7109375" style="252" customWidth="1"/>
    <col min="3592" max="3593" width="13.5703125" style="252" customWidth="1"/>
    <col min="3594" max="3595" width="11.5703125" style="252" customWidth="1"/>
    <col min="3596" max="3597" width="13.5703125" style="252" customWidth="1"/>
    <col min="3598" max="3599" width="11.5703125" style="252" customWidth="1"/>
    <col min="3600" max="3601" width="13.5703125" style="252" customWidth="1"/>
    <col min="3602" max="3603" width="11.5703125" style="252" customWidth="1"/>
    <col min="3604" max="3605" width="13.5703125" style="252" customWidth="1"/>
    <col min="3606" max="3607" width="11.5703125" style="252" customWidth="1"/>
    <col min="3608" max="3608" width="9.7109375" style="252" customWidth="1"/>
    <col min="3609" max="3609" width="12.5703125" style="252" customWidth="1"/>
    <col min="3610" max="3610" width="16.5703125" style="252" customWidth="1"/>
    <col min="3611" max="3612" width="13.7109375" style="252" customWidth="1"/>
    <col min="3613" max="3613" width="10.7109375" style="252" bestFit="1" customWidth="1"/>
    <col min="3614" max="3614" width="11.5703125" style="252" customWidth="1"/>
    <col min="3615" max="3615" width="11.28515625" style="252" bestFit="1" customWidth="1"/>
    <col min="3616" max="3840" width="9.140625" style="252"/>
    <col min="3841" max="3841" width="4.85546875" style="252" customWidth="1"/>
    <col min="3842" max="3842" width="28.85546875" style="252" customWidth="1"/>
    <col min="3843" max="3844" width="8.28515625" style="252" customWidth="1"/>
    <col min="3845" max="3845" width="9.85546875" style="252" customWidth="1"/>
    <col min="3846" max="3846" width="13.5703125" style="252" customWidth="1"/>
    <col min="3847" max="3847" width="11.7109375" style="252" customWidth="1"/>
    <col min="3848" max="3849" width="13.5703125" style="252" customWidth="1"/>
    <col min="3850" max="3851" width="11.5703125" style="252" customWidth="1"/>
    <col min="3852" max="3853" width="13.5703125" style="252" customWidth="1"/>
    <col min="3854" max="3855" width="11.5703125" style="252" customWidth="1"/>
    <col min="3856" max="3857" width="13.5703125" style="252" customWidth="1"/>
    <col min="3858" max="3859" width="11.5703125" style="252" customWidth="1"/>
    <col min="3860" max="3861" width="13.5703125" style="252" customWidth="1"/>
    <col min="3862" max="3863" width="11.5703125" style="252" customWidth="1"/>
    <col min="3864" max="3864" width="9.7109375" style="252" customWidth="1"/>
    <col min="3865" max="3865" width="12.5703125" style="252" customWidth="1"/>
    <col min="3866" max="3866" width="16.5703125" style="252" customWidth="1"/>
    <col min="3867" max="3868" width="13.7109375" style="252" customWidth="1"/>
    <col min="3869" max="3869" width="10.7109375" style="252" bestFit="1" customWidth="1"/>
    <col min="3870" max="3870" width="11.5703125" style="252" customWidth="1"/>
    <col min="3871" max="3871" width="11.28515625" style="252" bestFit="1" customWidth="1"/>
    <col min="3872" max="4096" width="9.140625" style="252"/>
    <col min="4097" max="4097" width="4.85546875" style="252" customWidth="1"/>
    <col min="4098" max="4098" width="28.85546875" style="252" customWidth="1"/>
    <col min="4099" max="4100" width="8.28515625" style="252" customWidth="1"/>
    <col min="4101" max="4101" width="9.85546875" style="252" customWidth="1"/>
    <col min="4102" max="4102" width="13.5703125" style="252" customWidth="1"/>
    <col min="4103" max="4103" width="11.7109375" style="252" customWidth="1"/>
    <col min="4104" max="4105" width="13.5703125" style="252" customWidth="1"/>
    <col min="4106" max="4107" width="11.5703125" style="252" customWidth="1"/>
    <col min="4108" max="4109" width="13.5703125" style="252" customWidth="1"/>
    <col min="4110" max="4111" width="11.5703125" style="252" customWidth="1"/>
    <col min="4112" max="4113" width="13.5703125" style="252" customWidth="1"/>
    <col min="4114" max="4115" width="11.5703125" style="252" customWidth="1"/>
    <col min="4116" max="4117" width="13.5703125" style="252" customWidth="1"/>
    <col min="4118" max="4119" width="11.5703125" style="252" customWidth="1"/>
    <col min="4120" max="4120" width="9.7109375" style="252" customWidth="1"/>
    <col min="4121" max="4121" width="12.5703125" style="252" customWidth="1"/>
    <col min="4122" max="4122" width="16.5703125" style="252" customWidth="1"/>
    <col min="4123" max="4124" width="13.7109375" style="252" customWidth="1"/>
    <col min="4125" max="4125" width="10.7109375" style="252" bestFit="1" customWidth="1"/>
    <col min="4126" max="4126" width="11.5703125" style="252" customWidth="1"/>
    <col min="4127" max="4127" width="11.28515625" style="252" bestFit="1" customWidth="1"/>
    <col min="4128" max="4352" width="9.140625" style="252"/>
    <col min="4353" max="4353" width="4.85546875" style="252" customWidth="1"/>
    <col min="4354" max="4354" width="28.85546875" style="252" customWidth="1"/>
    <col min="4355" max="4356" width="8.28515625" style="252" customWidth="1"/>
    <col min="4357" max="4357" width="9.85546875" style="252" customWidth="1"/>
    <col min="4358" max="4358" width="13.5703125" style="252" customWidth="1"/>
    <col min="4359" max="4359" width="11.7109375" style="252" customWidth="1"/>
    <col min="4360" max="4361" width="13.5703125" style="252" customWidth="1"/>
    <col min="4362" max="4363" width="11.5703125" style="252" customWidth="1"/>
    <col min="4364" max="4365" width="13.5703125" style="252" customWidth="1"/>
    <col min="4366" max="4367" width="11.5703125" style="252" customWidth="1"/>
    <col min="4368" max="4369" width="13.5703125" style="252" customWidth="1"/>
    <col min="4370" max="4371" width="11.5703125" style="252" customWidth="1"/>
    <col min="4372" max="4373" width="13.5703125" style="252" customWidth="1"/>
    <col min="4374" max="4375" width="11.5703125" style="252" customWidth="1"/>
    <col min="4376" max="4376" width="9.7109375" style="252" customWidth="1"/>
    <col min="4377" max="4377" width="12.5703125" style="252" customWidth="1"/>
    <col min="4378" max="4378" width="16.5703125" style="252" customWidth="1"/>
    <col min="4379" max="4380" width="13.7109375" style="252" customWidth="1"/>
    <col min="4381" max="4381" width="10.7109375" style="252" bestFit="1" customWidth="1"/>
    <col min="4382" max="4382" width="11.5703125" style="252" customWidth="1"/>
    <col min="4383" max="4383" width="11.28515625" style="252" bestFit="1" customWidth="1"/>
    <col min="4384" max="4608" width="9.140625" style="252"/>
    <col min="4609" max="4609" width="4.85546875" style="252" customWidth="1"/>
    <col min="4610" max="4610" width="28.85546875" style="252" customWidth="1"/>
    <col min="4611" max="4612" width="8.28515625" style="252" customWidth="1"/>
    <col min="4613" max="4613" width="9.85546875" style="252" customWidth="1"/>
    <col min="4614" max="4614" width="13.5703125" style="252" customWidth="1"/>
    <col min="4615" max="4615" width="11.7109375" style="252" customWidth="1"/>
    <col min="4616" max="4617" width="13.5703125" style="252" customWidth="1"/>
    <col min="4618" max="4619" width="11.5703125" style="252" customWidth="1"/>
    <col min="4620" max="4621" width="13.5703125" style="252" customWidth="1"/>
    <col min="4622" max="4623" width="11.5703125" style="252" customWidth="1"/>
    <col min="4624" max="4625" width="13.5703125" style="252" customWidth="1"/>
    <col min="4626" max="4627" width="11.5703125" style="252" customWidth="1"/>
    <col min="4628" max="4629" width="13.5703125" style="252" customWidth="1"/>
    <col min="4630" max="4631" width="11.5703125" style="252" customWidth="1"/>
    <col min="4632" max="4632" width="9.7109375" style="252" customWidth="1"/>
    <col min="4633" max="4633" width="12.5703125" style="252" customWidth="1"/>
    <col min="4634" max="4634" width="16.5703125" style="252" customWidth="1"/>
    <col min="4635" max="4636" width="13.7109375" style="252" customWidth="1"/>
    <col min="4637" max="4637" width="10.7109375" style="252" bestFit="1" customWidth="1"/>
    <col min="4638" max="4638" width="11.5703125" style="252" customWidth="1"/>
    <col min="4639" max="4639" width="11.28515625" style="252" bestFit="1" customWidth="1"/>
    <col min="4640" max="4864" width="9.140625" style="252"/>
    <col min="4865" max="4865" width="4.85546875" style="252" customWidth="1"/>
    <col min="4866" max="4866" width="28.85546875" style="252" customWidth="1"/>
    <col min="4867" max="4868" width="8.28515625" style="252" customWidth="1"/>
    <col min="4869" max="4869" width="9.85546875" style="252" customWidth="1"/>
    <col min="4870" max="4870" width="13.5703125" style="252" customWidth="1"/>
    <col min="4871" max="4871" width="11.7109375" style="252" customWidth="1"/>
    <col min="4872" max="4873" width="13.5703125" style="252" customWidth="1"/>
    <col min="4874" max="4875" width="11.5703125" style="252" customWidth="1"/>
    <col min="4876" max="4877" width="13.5703125" style="252" customWidth="1"/>
    <col min="4878" max="4879" width="11.5703125" style="252" customWidth="1"/>
    <col min="4880" max="4881" width="13.5703125" style="252" customWidth="1"/>
    <col min="4882" max="4883" width="11.5703125" style="252" customWidth="1"/>
    <col min="4884" max="4885" width="13.5703125" style="252" customWidth="1"/>
    <col min="4886" max="4887" width="11.5703125" style="252" customWidth="1"/>
    <col min="4888" max="4888" width="9.7109375" style="252" customWidth="1"/>
    <col min="4889" max="4889" width="12.5703125" style="252" customWidth="1"/>
    <col min="4890" max="4890" width="16.5703125" style="252" customWidth="1"/>
    <col min="4891" max="4892" width="13.7109375" style="252" customWidth="1"/>
    <col min="4893" max="4893" width="10.7109375" style="252" bestFit="1" customWidth="1"/>
    <col min="4894" max="4894" width="11.5703125" style="252" customWidth="1"/>
    <col min="4895" max="4895" width="11.28515625" style="252" bestFit="1" customWidth="1"/>
    <col min="4896" max="5120" width="9.140625" style="252"/>
    <col min="5121" max="5121" width="4.85546875" style="252" customWidth="1"/>
    <col min="5122" max="5122" width="28.85546875" style="252" customWidth="1"/>
    <col min="5123" max="5124" width="8.28515625" style="252" customWidth="1"/>
    <col min="5125" max="5125" width="9.85546875" style="252" customWidth="1"/>
    <col min="5126" max="5126" width="13.5703125" style="252" customWidth="1"/>
    <col min="5127" max="5127" width="11.7109375" style="252" customWidth="1"/>
    <col min="5128" max="5129" width="13.5703125" style="252" customWidth="1"/>
    <col min="5130" max="5131" width="11.5703125" style="252" customWidth="1"/>
    <col min="5132" max="5133" width="13.5703125" style="252" customWidth="1"/>
    <col min="5134" max="5135" width="11.5703125" style="252" customWidth="1"/>
    <col min="5136" max="5137" width="13.5703125" style="252" customWidth="1"/>
    <col min="5138" max="5139" width="11.5703125" style="252" customWidth="1"/>
    <col min="5140" max="5141" width="13.5703125" style="252" customWidth="1"/>
    <col min="5142" max="5143" width="11.5703125" style="252" customWidth="1"/>
    <col min="5144" max="5144" width="9.7109375" style="252" customWidth="1"/>
    <col min="5145" max="5145" width="12.5703125" style="252" customWidth="1"/>
    <col min="5146" max="5146" width="16.5703125" style="252" customWidth="1"/>
    <col min="5147" max="5148" width="13.7109375" style="252" customWidth="1"/>
    <col min="5149" max="5149" width="10.7109375" style="252" bestFit="1" customWidth="1"/>
    <col min="5150" max="5150" width="11.5703125" style="252" customWidth="1"/>
    <col min="5151" max="5151" width="11.28515625" style="252" bestFit="1" customWidth="1"/>
    <col min="5152" max="5376" width="9.140625" style="252"/>
    <col min="5377" max="5377" width="4.85546875" style="252" customWidth="1"/>
    <col min="5378" max="5378" width="28.85546875" style="252" customWidth="1"/>
    <col min="5379" max="5380" width="8.28515625" style="252" customWidth="1"/>
    <col min="5381" max="5381" width="9.85546875" style="252" customWidth="1"/>
    <col min="5382" max="5382" width="13.5703125" style="252" customWidth="1"/>
    <col min="5383" max="5383" width="11.7109375" style="252" customWidth="1"/>
    <col min="5384" max="5385" width="13.5703125" style="252" customWidth="1"/>
    <col min="5386" max="5387" width="11.5703125" style="252" customWidth="1"/>
    <col min="5388" max="5389" width="13.5703125" style="252" customWidth="1"/>
    <col min="5390" max="5391" width="11.5703125" style="252" customWidth="1"/>
    <col min="5392" max="5393" width="13.5703125" style="252" customWidth="1"/>
    <col min="5394" max="5395" width="11.5703125" style="252" customWidth="1"/>
    <col min="5396" max="5397" width="13.5703125" style="252" customWidth="1"/>
    <col min="5398" max="5399" width="11.5703125" style="252" customWidth="1"/>
    <col min="5400" max="5400" width="9.7109375" style="252" customWidth="1"/>
    <col min="5401" max="5401" width="12.5703125" style="252" customWidth="1"/>
    <col min="5402" max="5402" width="16.5703125" style="252" customWidth="1"/>
    <col min="5403" max="5404" width="13.7109375" style="252" customWidth="1"/>
    <col min="5405" max="5405" width="10.7109375" style="252" bestFit="1" customWidth="1"/>
    <col min="5406" max="5406" width="11.5703125" style="252" customWidth="1"/>
    <col min="5407" max="5407" width="11.28515625" style="252" bestFit="1" customWidth="1"/>
    <col min="5408" max="5632" width="9.140625" style="252"/>
    <col min="5633" max="5633" width="4.85546875" style="252" customWidth="1"/>
    <col min="5634" max="5634" width="28.85546875" style="252" customWidth="1"/>
    <col min="5635" max="5636" width="8.28515625" style="252" customWidth="1"/>
    <col min="5637" max="5637" width="9.85546875" style="252" customWidth="1"/>
    <col min="5638" max="5638" width="13.5703125" style="252" customWidth="1"/>
    <col min="5639" max="5639" width="11.7109375" style="252" customWidth="1"/>
    <col min="5640" max="5641" width="13.5703125" style="252" customWidth="1"/>
    <col min="5642" max="5643" width="11.5703125" style="252" customWidth="1"/>
    <col min="5644" max="5645" width="13.5703125" style="252" customWidth="1"/>
    <col min="5646" max="5647" width="11.5703125" style="252" customWidth="1"/>
    <col min="5648" max="5649" width="13.5703125" style="252" customWidth="1"/>
    <col min="5650" max="5651" width="11.5703125" style="252" customWidth="1"/>
    <col min="5652" max="5653" width="13.5703125" style="252" customWidth="1"/>
    <col min="5654" max="5655" width="11.5703125" style="252" customWidth="1"/>
    <col min="5656" max="5656" width="9.7109375" style="252" customWidth="1"/>
    <col min="5657" max="5657" width="12.5703125" style="252" customWidth="1"/>
    <col min="5658" max="5658" width="16.5703125" style="252" customWidth="1"/>
    <col min="5659" max="5660" width="13.7109375" style="252" customWidth="1"/>
    <col min="5661" max="5661" width="10.7109375" style="252" bestFit="1" customWidth="1"/>
    <col min="5662" max="5662" width="11.5703125" style="252" customWidth="1"/>
    <col min="5663" max="5663" width="11.28515625" style="252" bestFit="1" customWidth="1"/>
    <col min="5664" max="5888" width="9.140625" style="252"/>
    <col min="5889" max="5889" width="4.85546875" style="252" customWidth="1"/>
    <col min="5890" max="5890" width="28.85546875" style="252" customWidth="1"/>
    <col min="5891" max="5892" width="8.28515625" style="252" customWidth="1"/>
    <col min="5893" max="5893" width="9.85546875" style="252" customWidth="1"/>
    <col min="5894" max="5894" width="13.5703125" style="252" customWidth="1"/>
    <col min="5895" max="5895" width="11.7109375" style="252" customWidth="1"/>
    <col min="5896" max="5897" width="13.5703125" style="252" customWidth="1"/>
    <col min="5898" max="5899" width="11.5703125" style="252" customWidth="1"/>
    <col min="5900" max="5901" width="13.5703125" style="252" customWidth="1"/>
    <col min="5902" max="5903" width="11.5703125" style="252" customWidth="1"/>
    <col min="5904" max="5905" width="13.5703125" style="252" customWidth="1"/>
    <col min="5906" max="5907" width="11.5703125" style="252" customWidth="1"/>
    <col min="5908" max="5909" width="13.5703125" style="252" customWidth="1"/>
    <col min="5910" max="5911" width="11.5703125" style="252" customWidth="1"/>
    <col min="5912" max="5912" width="9.7109375" style="252" customWidth="1"/>
    <col min="5913" max="5913" width="12.5703125" style="252" customWidth="1"/>
    <col min="5914" max="5914" width="16.5703125" style="252" customWidth="1"/>
    <col min="5915" max="5916" width="13.7109375" style="252" customWidth="1"/>
    <col min="5917" max="5917" width="10.7109375" style="252" bestFit="1" customWidth="1"/>
    <col min="5918" max="5918" width="11.5703125" style="252" customWidth="1"/>
    <col min="5919" max="5919" width="11.28515625" style="252" bestFit="1" customWidth="1"/>
    <col min="5920" max="6144" width="9.140625" style="252"/>
    <col min="6145" max="6145" width="4.85546875" style="252" customWidth="1"/>
    <col min="6146" max="6146" width="28.85546875" style="252" customWidth="1"/>
    <col min="6147" max="6148" width="8.28515625" style="252" customWidth="1"/>
    <col min="6149" max="6149" width="9.85546875" style="252" customWidth="1"/>
    <col min="6150" max="6150" width="13.5703125" style="252" customWidth="1"/>
    <col min="6151" max="6151" width="11.7109375" style="252" customWidth="1"/>
    <col min="6152" max="6153" width="13.5703125" style="252" customWidth="1"/>
    <col min="6154" max="6155" width="11.5703125" style="252" customWidth="1"/>
    <col min="6156" max="6157" width="13.5703125" style="252" customWidth="1"/>
    <col min="6158" max="6159" width="11.5703125" style="252" customWidth="1"/>
    <col min="6160" max="6161" width="13.5703125" style="252" customWidth="1"/>
    <col min="6162" max="6163" width="11.5703125" style="252" customWidth="1"/>
    <col min="6164" max="6165" width="13.5703125" style="252" customWidth="1"/>
    <col min="6166" max="6167" width="11.5703125" style="252" customWidth="1"/>
    <col min="6168" max="6168" width="9.7109375" style="252" customWidth="1"/>
    <col min="6169" max="6169" width="12.5703125" style="252" customWidth="1"/>
    <col min="6170" max="6170" width="16.5703125" style="252" customWidth="1"/>
    <col min="6171" max="6172" width="13.7109375" style="252" customWidth="1"/>
    <col min="6173" max="6173" width="10.7109375" style="252" bestFit="1" customWidth="1"/>
    <col min="6174" max="6174" width="11.5703125" style="252" customWidth="1"/>
    <col min="6175" max="6175" width="11.28515625" style="252" bestFit="1" customWidth="1"/>
    <col min="6176" max="6400" width="9.140625" style="252"/>
    <col min="6401" max="6401" width="4.85546875" style="252" customWidth="1"/>
    <col min="6402" max="6402" width="28.85546875" style="252" customWidth="1"/>
    <col min="6403" max="6404" width="8.28515625" style="252" customWidth="1"/>
    <col min="6405" max="6405" width="9.85546875" style="252" customWidth="1"/>
    <col min="6406" max="6406" width="13.5703125" style="252" customWidth="1"/>
    <col min="6407" max="6407" width="11.7109375" style="252" customWidth="1"/>
    <col min="6408" max="6409" width="13.5703125" style="252" customWidth="1"/>
    <col min="6410" max="6411" width="11.5703125" style="252" customWidth="1"/>
    <col min="6412" max="6413" width="13.5703125" style="252" customWidth="1"/>
    <col min="6414" max="6415" width="11.5703125" style="252" customWidth="1"/>
    <col min="6416" max="6417" width="13.5703125" style="252" customWidth="1"/>
    <col min="6418" max="6419" width="11.5703125" style="252" customWidth="1"/>
    <col min="6420" max="6421" width="13.5703125" style="252" customWidth="1"/>
    <col min="6422" max="6423" width="11.5703125" style="252" customWidth="1"/>
    <col min="6424" max="6424" width="9.7109375" style="252" customWidth="1"/>
    <col min="6425" max="6425" width="12.5703125" style="252" customWidth="1"/>
    <col min="6426" max="6426" width="16.5703125" style="252" customWidth="1"/>
    <col min="6427" max="6428" width="13.7109375" style="252" customWidth="1"/>
    <col min="6429" max="6429" width="10.7109375" style="252" bestFit="1" customWidth="1"/>
    <col min="6430" max="6430" width="11.5703125" style="252" customWidth="1"/>
    <col min="6431" max="6431" width="11.28515625" style="252" bestFit="1" customWidth="1"/>
    <col min="6432" max="6656" width="9.140625" style="252"/>
    <col min="6657" max="6657" width="4.85546875" style="252" customWidth="1"/>
    <col min="6658" max="6658" width="28.85546875" style="252" customWidth="1"/>
    <col min="6659" max="6660" width="8.28515625" style="252" customWidth="1"/>
    <col min="6661" max="6661" width="9.85546875" style="252" customWidth="1"/>
    <col min="6662" max="6662" width="13.5703125" style="252" customWidth="1"/>
    <col min="6663" max="6663" width="11.7109375" style="252" customWidth="1"/>
    <col min="6664" max="6665" width="13.5703125" style="252" customWidth="1"/>
    <col min="6666" max="6667" width="11.5703125" style="252" customWidth="1"/>
    <col min="6668" max="6669" width="13.5703125" style="252" customWidth="1"/>
    <col min="6670" max="6671" width="11.5703125" style="252" customWidth="1"/>
    <col min="6672" max="6673" width="13.5703125" style="252" customWidth="1"/>
    <col min="6674" max="6675" width="11.5703125" style="252" customWidth="1"/>
    <col min="6676" max="6677" width="13.5703125" style="252" customWidth="1"/>
    <col min="6678" max="6679" width="11.5703125" style="252" customWidth="1"/>
    <col min="6680" max="6680" width="9.7109375" style="252" customWidth="1"/>
    <col min="6681" max="6681" width="12.5703125" style="252" customWidth="1"/>
    <col min="6682" max="6682" width="16.5703125" style="252" customWidth="1"/>
    <col min="6683" max="6684" width="13.7109375" style="252" customWidth="1"/>
    <col min="6685" max="6685" width="10.7109375" style="252" bestFit="1" customWidth="1"/>
    <col min="6686" max="6686" width="11.5703125" style="252" customWidth="1"/>
    <col min="6687" max="6687" width="11.28515625" style="252" bestFit="1" customWidth="1"/>
    <col min="6688" max="6912" width="9.140625" style="252"/>
    <col min="6913" max="6913" width="4.85546875" style="252" customWidth="1"/>
    <col min="6914" max="6914" width="28.85546875" style="252" customWidth="1"/>
    <col min="6915" max="6916" width="8.28515625" style="252" customWidth="1"/>
    <col min="6917" max="6917" width="9.85546875" style="252" customWidth="1"/>
    <col min="6918" max="6918" width="13.5703125" style="252" customWidth="1"/>
    <col min="6919" max="6919" width="11.7109375" style="252" customWidth="1"/>
    <col min="6920" max="6921" width="13.5703125" style="252" customWidth="1"/>
    <col min="6922" max="6923" width="11.5703125" style="252" customWidth="1"/>
    <col min="6924" max="6925" width="13.5703125" style="252" customWidth="1"/>
    <col min="6926" max="6927" width="11.5703125" style="252" customWidth="1"/>
    <col min="6928" max="6929" width="13.5703125" style="252" customWidth="1"/>
    <col min="6930" max="6931" width="11.5703125" style="252" customWidth="1"/>
    <col min="6932" max="6933" width="13.5703125" style="252" customWidth="1"/>
    <col min="6934" max="6935" width="11.5703125" style="252" customWidth="1"/>
    <col min="6936" max="6936" width="9.7109375" style="252" customWidth="1"/>
    <col min="6937" max="6937" width="12.5703125" style="252" customWidth="1"/>
    <col min="6938" max="6938" width="16.5703125" style="252" customWidth="1"/>
    <col min="6939" max="6940" width="13.7109375" style="252" customWidth="1"/>
    <col min="6941" max="6941" width="10.7109375" style="252" bestFit="1" customWidth="1"/>
    <col min="6942" max="6942" width="11.5703125" style="252" customWidth="1"/>
    <col min="6943" max="6943" width="11.28515625" style="252" bestFit="1" customWidth="1"/>
    <col min="6944" max="7168" width="9.140625" style="252"/>
    <col min="7169" max="7169" width="4.85546875" style="252" customWidth="1"/>
    <col min="7170" max="7170" width="28.85546875" style="252" customWidth="1"/>
    <col min="7171" max="7172" width="8.28515625" style="252" customWidth="1"/>
    <col min="7173" max="7173" width="9.85546875" style="252" customWidth="1"/>
    <col min="7174" max="7174" width="13.5703125" style="252" customWidth="1"/>
    <col min="7175" max="7175" width="11.7109375" style="252" customWidth="1"/>
    <col min="7176" max="7177" width="13.5703125" style="252" customWidth="1"/>
    <col min="7178" max="7179" width="11.5703125" style="252" customWidth="1"/>
    <col min="7180" max="7181" width="13.5703125" style="252" customWidth="1"/>
    <col min="7182" max="7183" width="11.5703125" style="252" customWidth="1"/>
    <col min="7184" max="7185" width="13.5703125" style="252" customWidth="1"/>
    <col min="7186" max="7187" width="11.5703125" style="252" customWidth="1"/>
    <col min="7188" max="7189" width="13.5703125" style="252" customWidth="1"/>
    <col min="7190" max="7191" width="11.5703125" style="252" customWidth="1"/>
    <col min="7192" max="7192" width="9.7109375" style="252" customWidth="1"/>
    <col min="7193" max="7193" width="12.5703125" style="252" customWidth="1"/>
    <col min="7194" max="7194" width="16.5703125" style="252" customWidth="1"/>
    <col min="7195" max="7196" width="13.7109375" style="252" customWidth="1"/>
    <col min="7197" max="7197" width="10.7109375" style="252" bestFit="1" customWidth="1"/>
    <col min="7198" max="7198" width="11.5703125" style="252" customWidth="1"/>
    <col min="7199" max="7199" width="11.28515625" style="252" bestFit="1" customWidth="1"/>
    <col min="7200" max="7424" width="9.140625" style="252"/>
    <col min="7425" max="7425" width="4.85546875" style="252" customWidth="1"/>
    <col min="7426" max="7426" width="28.85546875" style="252" customWidth="1"/>
    <col min="7427" max="7428" width="8.28515625" style="252" customWidth="1"/>
    <col min="7429" max="7429" width="9.85546875" style="252" customWidth="1"/>
    <col min="7430" max="7430" width="13.5703125" style="252" customWidth="1"/>
    <col min="7431" max="7431" width="11.7109375" style="252" customWidth="1"/>
    <col min="7432" max="7433" width="13.5703125" style="252" customWidth="1"/>
    <col min="7434" max="7435" width="11.5703125" style="252" customWidth="1"/>
    <col min="7436" max="7437" width="13.5703125" style="252" customWidth="1"/>
    <col min="7438" max="7439" width="11.5703125" style="252" customWidth="1"/>
    <col min="7440" max="7441" width="13.5703125" style="252" customWidth="1"/>
    <col min="7442" max="7443" width="11.5703125" style="252" customWidth="1"/>
    <col min="7444" max="7445" width="13.5703125" style="252" customWidth="1"/>
    <col min="7446" max="7447" width="11.5703125" style="252" customWidth="1"/>
    <col min="7448" max="7448" width="9.7109375" style="252" customWidth="1"/>
    <col min="7449" max="7449" width="12.5703125" style="252" customWidth="1"/>
    <col min="7450" max="7450" width="16.5703125" style="252" customWidth="1"/>
    <col min="7451" max="7452" width="13.7109375" style="252" customWidth="1"/>
    <col min="7453" max="7453" width="10.7109375" style="252" bestFit="1" customWidth="1"/>
    <col min="7454" max="7454" width="11.5703125" style="252" customWidth="1"/>
    <col min="7455" max="7455" width="11.28515625" style="252" bestFit="1" customWidth="1"/>
    <col min="7456" max="7680" width="9.140625" style="252"/>
    <col min="7681" max="7681" width="4.85546875" style="252" customWidth="1"/>
    <col min="7682" max="7682" width="28.85546875" style="252" customWidth="1"/>
    <col min="7683" max="7684" width="8.28515625" style="252" customWidth="1"/>
    <col min="7685" max="7685" width="9.85546875" style="252" customWidth="1"/>
    <col min="7686" max="7686" width="13.5703125" style="252" customWidth="1"/>
    <col min="7687" max="7687" width="11.7109375" style="252" customWidth="1"/>
    <col min="7688" max="7689" width="13.5703125" style="252" customWidth="1"/>
    <col min="7690" max="7691" width="11.5703125" style="252" customWidth="1"/>
    <col min="7692" max="7693" width="13.5703125" style="252" customWidth="1"/>
    <col min="7694" max="7695" width="11.5703125" style="252" customWidth="1"/>
    <col min="7696" max="7697" width="13.5703125" style="252" customWidth="1"/>
    <col min="7698" max="7699" width="11.5703125" style="252" customWidth="1"/>
    <col min="7700" max="7701" width="13.5703125" style="252" customWidth="1"/>
    <col min="7702" max="7703" width="11.5703125" style="252" customWidth="1"/>
    <col min="7704" max="7704" width="9.7109375" style="252" customWidth="1"/>
    <col min="7705" max="7705" width="12.5703125" style="252" customWidth="1"/>
    <col min="7706" max="7706" width="16.5703125" style="252" customWidth="1"/>
    <col min="7707" max="7708" width="13.7109375" style="252" customWidth="1"/>
    <col min="7709" max="7709" width="10.7109375" style="252" bestFit="1" customWidth="1"/>
    <col min="7710" max="7710" width="11.5703125" style="252" customWidth="1"/>
    <col min="7711" max="7711" width="11.28515625" style="252" bestFit="1" customWidth="1"/>
    <col min="7712" max="7936" width="9.140625" style="252"/>
    <col min="7937" max="7937" width="4.85546875" style="252" customWidth="1"/>
    <col min="7938" max="7938" width="28.85546875" style="252" customWidth="1"/>
    <col min="7939" max="7940" width="8.28515625" style="252" customWidth="1"/>
    <col min="7941" max="7941" width="9.85546875" style="252" customWidth="1"/>
    <col min="7942" max="7942" width="13.5703125" style="252" customWidth="1"/>
    <col min="7943" max="7943" width="11.7109375" style="252" customWidth="1"/>
    <col min="7944" max="7945" width="13.5703125" style="252" customWidth="1"/>
    <col min="7946" max="7947" width="11.5703125" style="252" customWidth="1"/>
    <col min="7948" max="7949" width="13.5703125" style="252" customWidth="1"/>
    <col min="7950" max="7951" width="11.5703125" style="252" customWidth="1"/>
    <col min="7952" max="7953" width="13.5703125" style="252" customWidth="1"/>
    <col min="7954" max="7955" width="11.5703125" style="252" customWidth="1"/>
    <col min="7956" max="7957" width="13.5703125" style="252" customWidth="1"/>
    <col min="7958" max="7959" width="11.5703125" style="252" customWidth="1"/>
    <col min="7960" max="7960" width="9.7109375" style="252" customWidth="1"/>
    <col min="7961" max="7961" width="12.5703125" style="252" customWidth="1"/>
    <col min="7962" max="7962" width="16.5703125" style="252" customWidth="1"/>
    <col min="7963" max="7964" width="13.7109375" style="252" customWidth="1"/>
    <col min="7965" max="7965" width="10.7109375" style="252" bestFit="1" customWidth="1"/>
    <col min="7966" max="7966" width="11.5703125" style="252" customWidth="1"/>
    <col min="7967" max="7967" width="11.28515625" style="252" bestFit="1" customWidth="1"/>
    <col min="7968" max="8192" width="9.140625" style="252"/>
    <col min="8193" max="8193" width="4.85546875" style="252" customWidth="1"/>
    <col min="8194" max="8194" width="28.85546875" style="252" customWidth="1"/>
    <col min="8195" max="8196" width="8.28515625" style="252" customWidth="1"/>
    <col min="8197" max="8197" width="9.85546875" style="252" customWidth="1"/>
    <col min="8198" max="8198" width="13.5703125" style="252" customWidth="1"/>
    <col min="8199" max="8199" width="11.7109375" style="252" customWidth="1"/>
    <col min="8200" max="8201" width="13.5703125" style="252" customWidth="1"/>
    <col min="8202" max="8203" width="11.5703125" style="252" customWidth="1"/>
    <col min="8204" max="8205" width="13.5703125" style="252" customWidth="1"/>
    <col min="8206" max="8207" width="11.5703125" style="252" customWidth="1"/>
    <col min="8208" max="8209" width="13.5703125" style="252" customWidth="1"/>
    <col min="8210" max="8211" width="11.5703125" style="252" customWidth="1"/>
    <col min="8212" max="8213" width="13.5703125" style="252" customWidth="1"/>
    <col min="8214" max="8215" width="11.5703125" style="252" customWidth="1"/>
    <col min="8216" max="8216" width="9.7109375" style="252" customWidth="1"/>
    <col min="8217" max="8217" width="12.5703125" style="252" customWidth="1"/>
    <col min="8218" max="8218" width="16.5703125" style="252" customWidth="1"/>
    <col min="8219" max="8220" width="13.7109375" style="252" customWidth="1"/>
    <col min="8221" max="8221" width="10.7109375" style="252" bestFit="1" customWidth="1"/>
    <col min="8222" max="8222" width="11.5703125" style="252" customWidth="1"/>
    <col min="8223" max="8223" width="11.28515625" style="252" bestFit="1" customWidth="1"/>
    <col min="8224" max="8448" width="9.140625" style="252"/>
    <col min="8449" max="8449" width="4.85546875" style="252" customWidth="1"/>
    <col min="8450" max="8450" width="28.85546875" style="252" customWidth="1"/>
    <col min="8451" max="8452" width="8.28515625" style="252" customWidth="1"/>
    <col min="8453" max="8453" width="9.85546875" style="252" customWidth="1"/>
    <col min="8454" max="8454" width="13.5703125" style="252" customWidth="1"/>
    <col min="8455" max="8455" width="11.7109375" style="252" customWidth="1"/>
    <col min="8456" max="8457" width="13.5703125" style="252" customWidth="1"/>
    <col min="8458" max="8459" width="11.5703125" style="252" customWidth="1"/>
    <col min="8460" max="8461" width="13.5703125" style="252" customWidth="1"/>
    <col min="8462" max="8463" width="11.5703125" style="252" customWidth="1"/>
    <col min="8464" max="8465" width="13.5703125" style="252" customWidth="1"/>
    <col min="8466" max="8467" width="11.5703125" style="252" customWidth="1"/>
    <col min="8468" max="8469" width="13.5703125" style="252" customWidth="1"/>
    <col min="8470" max="8471" width="11.5703125" style="252" customWidth="1"/>
    <col min="8472" max="8472" width="9.7109375" style="252" customWidth="1"/>
    <col min="8473" max="8473" width="12.5703125" style="252" customWidth="1"/>
    <col min="8474" max="8474" width="16.5703125" style="252" customWidth="1"/>
    <col min="8475" max="8476" width="13.7109375" style="252" customWidth="1"/>
    <col min="8477" max="8477" width="10.7109375" style="252" bestFit="1" customWidth="1"/>
    <col min="8478" max="8478" width="11.5703125" style="252" customWidth="1"/>
    <col min="8479" max="8479" width="11.28515625" style="252" bestFit="1" customWidth="1"/>
    <col min="8480" max="8704" width="9.140625" style="252"/>
    <col min="8705" max="8705" width="4.85546875" style="252" customWidth="1"/>
    <col min="8706" max="8706" width="28.85546875" style="252" customWidth="1"/>
    <col min="8707" max="8708" width="8.28515625" style="252" customWidth="1"/>
    <col min="8709" max="8709" width="9.85546875" style="252" customWidth="1"/>
    <col min="8710" max="8710" width="13.5703125" style="252" customWidth="1"/>
    <col min="8711" max="8711" width="11.7109375" style="252" customWidth="1"/>
    <col min="8712" max="8713" width="13.5703125" style="252" customWidth="1"/>
    <col min="8714" max="8715" width="11.5703125" style="252" customWidth="1"/>
    <col min="8716" max="8717" width="13.5703125" style="252" customWidth="1"/>
    <col min="8718" max="8719" width="11.5703125" style="252" customWidth="1"/>
    <col min="8720" max="8721" width="13.5703125" style="252" customWidth="1"/>
    <col min="8722" max="8723" width="11.5703125" style="252" customWidth="1"/>
    <col min="8724" max="8725" width="13.5703125" style="252" customWidth="1"/>
    <col min="8726" max="8727" width="11.5703125" style="252" customWidth="1"/>
    <col min="8728" max="8728" width="9.7109375" style="252" customWidth="1"/>
    <col min="8729" max="8729" width="12.5703125" style="252" customWidth="1"/>
    <col min="8730" max="8730" width="16.5703125" style="252" customWidth="1"/>
    <col min="8731" max="8732" width="13.7109375" style="252" customWidth="1"/>
    <col min="8733" max="8733" width="10.7109375" style="252" bestFit="1" customWidth="1"/>
    <col min="8734" max="8734" width="11.5703125" style="252" customWidth="1"/>
    <col min="8735" max="8735" width="11.28515625" style="252" bestFit="1" customWidth="1"/>
    <col min="8736" max="8960" width="9.140625" style="252"/>
    <col min="8961" max="8961" width="4.85546875" style="252" customWidth="1"/>
    <col min="8962" max="8962" width="28.85546875" style="252" customWidth="1"/>
    <col min="8963" max="8964" width="8.28515625" style="252" customWidth="1"/>
    <col min="8965" max="8965" width="9.85546875" style="252" customWidth="1"/>
    <col min="8966" max="8966" width="13.5703125" style="252" customWidth="1"/>
    <col min="8967" max="8967" width="11.7109375" style="252" customWidth="1"/>
    <col min="8968" max="8969" width="13.5703125" style="252" customWidth="1"/>
    <col min="8970" max="8971" width="11.5703125" style="252" customWidth="1"/>
    <col min="8972" max="8973" width="13.5703125" style="252" customWidth="1"/>
    <col min="8974" max="8975" width="11.5703125" style="252" customWidth="1"/>
    <col min="8976" max="8977" width="13.5703125" style="252" customWidth="1"/>
    <col min="8978" max="8979" width="11.5703125" style="252" customWidth="1"/>
    <col min="8980" max="8981" width="13.5703125" style="252" customWidth="1"/>
    <col min="8982" max="8983" width="11.5703125" style="252" customWidth="1"/>
    <col min="8984" max="8984" width="9.7109375" style="252" customWidth="1"/>
    <col min="8985" max="8985" width="12.5703125" style="252" customWidth="1"/>
    <col min="8986" max="8986" width="16.5703125" style="252" customWidth="1"/>
    <col min="8987" max="8988" width="13.7109375" style="252" customWidth="1"/>
    <col min="8989" max="8989" width="10.7109375" style="252" bestFit="1" customWidth="1"/>
    <col min="8990" max="8990" width="11.5703125" style="252" customWidth="1"/>
    <col min="8991" max="8991" width="11.28515625" style="252" bestFit="1" customWidth="1"/>
    <col min="8992" max="9216" width="9.140625" style="252"/>
    <col min="9217" max="9217" width="4.85546875" style="252" customWidth="1"/>
    <col min="9218" max="9218" width="28.85546875" style="252" customWidth="1"/>
    <col min="9219" max="9220" width="8.28515625" style="252" customWidth="1"/>
    <col min="9221" max="9221" width="9.85546875" style="252" customWidth="1"/>
    <col min="9222" max="9222" width="13.5703125" style="252" customWidth="1"/>
    <col min="9223" max="9223" width="11.7109375" style="252" customWidth="1"/>
    <col min="9224" max="9225" width="13.5703125" style="252" customWidth="1"/>
    <col min="9226" max="9227" width="11.5703125" style="252" customWidth="1"/>
    <col min="9228" max="9229" width="13.5703125" style="252" customWidth="1"/>
    <col min="9230" max="9231" width="11.5703125" style="252" customWidth="1"/>
    <col min="9232" max="9233" width="13.5703125" style="252" customWidth="1"/>
    <col min="9234" max="9235" width="11.5703125" style="252" customWidth="1"/>
    <col min="9236" max="9237" width="13.5703125" style="252" customWidth="1"/>
    <col min="9238" max="9239" width="11.5703125" style="252" customWidth="1"/>
    <col min="9240" max="9240" width="9.7109375" style="252" customWidth="1"/>
    <col min="9241" max="9241" width="12.5703125" style="252" customWidth="1"/>
    <col min="9242" max="9242" width="16.5703125" style="252" customWidth="1"/>
    <col min="9243" max="9244" width="13.7109375" style="252" customWidth="1"/>
    <col min="9245" max="9245" width="10.7109375" style="252" bestFit="1" customWidth="1"/>
    <col min="9246" max="9246" width="11.5703125" style="252" customWidth="1"/>
    <col min="9247" max="9247" width="11.28515625" style="252" bestFit="1" customWidth="1"/>
    <col min="9248" max="9472" width="9.140625" style="252"/>
    <col min="9473" max="9473" width="4.85546875" style="252" customWidth="1"/>
    <col min="9474" max="9474" width="28.85546875" style="252" customWidth="1"/>
    <col min="9475" max="9476" width="8.28515625" style="252" customWidth="1"/>
    <col min="9477" max="9477" width="9.85546875" style="252" customWidth="1"/>
    <col min="9478" max="9478" width="13.5703125" style="252" customWidth="1"/>
    <col min="9479" max="9479" width="11.7109375" style="252" customWidth="1"/>
    <col min="9480" max="9481" width="13.5703125" style="252" customWidth="1"/>
    <col min="9482" max="9483" width="11.5703125" style="252" customWidth="1"/>
    <col min="9484" max="9485" width="13.5703125" style="252" customWidth="1"/>
    <col min="9486" max="9487" width="11.5703125" style="252" customWidth="1"/>
    <col min="9488" max="9489" width="13.5703125" style="252" customWidth="1"/>
    <col min="9490" max="9491" width="11.5703125" style="252" customWidth="1"/>
    <col min="9492" max="9493" width="13.5703125" style="252" customWidth="1"/>
    <col min="9494" max="9495" width="11.5703125" style="252" customWidth="1"/>
    <col min="9496" max="9496" width="9.7109375" style="252" customWidth="1"/>
    <col min="9497" max="9497" width="12.5703125" style="252" customWidth="1"/>
    <col min="9498" max="9498" width="16.5703125" style="252" customWidth="1"/>
    <col min="9499" max="9500" width="13.7109375" style="252" customWidth="1"/>
    <col min="9501" max="9501" width="10.7109375" style="252" bestFit="1" customWidth="1"/>
    <col min="9502" max="9502" width="11.5703125" style="252" customWidth="1"/>
    <col min="9503" max="9503" width="11.28515625" style="252" bestFit="1" customWidth="1"/>
    <col min="9504" max="9728" width="9.140625" style="252"/>
    <col min="9729" max="9729" width="4.85546875" style="252" customWidth="1"/>
    <col min="9730" max="9730" width="28.85546875" style="252" customWidth="1"/>
    <col min="9731" max="9732" width="8.28515625" style="252" customWidth="1"/>
    <col min="9733" max="9733" width="9.85546875" style="252" customWidth="1"/>
    <col min="9734" max="9734" width="13.5703125" style="252" customWidth="1"/>
    <col min="9735" max="9735" width="11.7109375" style="252" customWidth="1"/>
    <col min="9736" max="9737" width="13.5703125" style="252" customWidth="1"/>
    <col min="9738" max="9739" width="11.5703125" style="252" customWidth="1"/>
    <col min="9740" max="9741" width="13.5703125" style="252" customWidth="1"/>
    <col min="9742" max="9743" width="11.5703125" style="252" customWidth="1"/>
    <col min="9744" max="9745" width="13.5703125" style="252" customWidth="1"/>
    <col min="9746" max="9747" width="11.5703125" style="252" customWidth="1"/>
    <col min="9748" max="9749" width="13.5703125" style="252" customWidth="1"/>
    <col min="9750" max="9751" width="11.5703125" style="252" customWidth="1"/>
    <col min="9752" max="9752" width="9.7109375" style="252" customWidth="1"/>
    <col min="9753" max="9753" width="12.5703125" style="252" customWidth="1"/>
    <col min="9754" max="9754" width="16.5703125" style="252" customWidth="1"/>
    <col min="9755" max="9756" width="13.7109375" style="252" customWidth="1"/>
    <col min="9757" max="9757" width="10.7109375" style="252" bestFit="1" customWidth="1"/>
    <col min="9758" max="9758" width="11.5703125" style="252" customWidth="1"/>
    <col min="9759" max="9759" width="11.28515625" style="252" bestFit="1" customWidth="1"/>
    <col min="9760" max="9984" width="9.140625" style="252"/>
    <col min="9985" max="9985" width="4.85546875" style="252" customWidth="1"/>
    <col min="9986" max="9986" width="28.85546875" style="252" customWidth="1"/>
    <col min="9987" max="9988" width="8.28515625" style="252" customWidth="1"/>
    <col min="9989" max="9989" width="9.85546875" style="252" customWidth="1"/>
    <col min="9990" max="9990" width="13.5703125" style="252" customWidth="1"/>
    <col min="9991" max="9991" width="11.7109375" style="252" customWidth="1"/>
    <col min="9992" max="9993" width="13.5703125" style="252" customWidth="1"/>
    <col min="9994" max="9995" width="11.5703125" style="252" customWidth="1"/>
    <col min="9996" max="9997" width="13.5703125" style="252" customWidth="1"/>
    <col min="9998" max="9999" width="11.5703125" style="252" customWidth="1"/>
    <col min="10000" max="10001" width="13.5703125" style="252" customWidth="1"/>
    <col min="10002" max="10003" width="11.5703125" style="252" customWidth="1"/>
    <col min="10004" max="10005" width="13.5703125" style="252" customWidth="1"/>
    <col min="10006" max="10007" width="11.5703125" style="252" customWidth="1"/>
    <col min="10008" max="10008" width="9.7109375" style="252" customWidth="1"/>
    <col min="10009" max="10009" width="12.5703125" style="252" customWidth="1"/>
    <col min="10010" max="10010" width="16.5703125" style="252" customWidth="1"/>
    <col min="10011" max="10012" width="13.7109375" style="252" customWidth="1"/>
    <col min="10013" max="10013" width="10.7109375" style="252" bestFit="1" customWidth="1"/>
    <col min="10014" max="10014" width="11.5703125" style="252" customWidth="1"/>
    <col min="10015" max="10015" width="11.28515625" style="252" bestFit="1" customWidth="1"/>
    <col min="10016" max="10240" width="9.140625" style="252"/>
    <col min="10241" max="10241" width="4.85546875" style="252" customWidth="1"/>
    <col min="10242" max="10242" width="28.85546875" style="252" customWidth="1"/>
    <col min="10243" max="10244" width="8.28515625" style="252" customWidth="1"/>
    <col min="10245" max="10245" width="9.85546875" style="252" customWidth="1"/>
    <col min="10246" max="10246" width="13.5703125" style="252" customWidth="1"/>
    <col min="10247" max="10247" width="11.7109375" style="252" customWidth="1"/>
    <col min="10248" max="10249" width="13.5703125" style="252" customWidth="1"/>
    <col min="10250" max="10251" width="11.5703125" style="252" customWidth="1"/>
    <col min="10252" max="10253" width="13.5703125" style="252" customWidth="1"/>
    <col min="10254" max="10255" width="11.5703125" style="252" customWidth="1"/>
    <col min="10256" max="10257" width="13.5703125" style="252" customWidth="1"/>
    <col min="10258" max="10259" width="11.5703125" style="252" customWidth="1"/>
    <col min="10260" max="10261" width="13.5703125" style="252" customWidth="1"/>
    <col min="10262" max="10263" width="11.5703125" style="252" customWidth="1"/>
    <col min="10264" max="10264" width="9.7109375" style="252" customWidth="1"/>
    <col min="10265" max="10265" width="12.5703125" style="252" customWidth="1"/>
    <col min="10266" max="10266" width="16.5703125" style="252" customWidth="1"/>
    <col min="10267" max="10268" width="13.7109375" style="252" customWidth="1"/>
    <col min="10269" max="10269" width="10.7109375" style="252" bestFit="1" customWidth="1"/>
    <col min="10270" max="10270" width="11.5703125" style="252" customWidth="1"/>
    <col min="10271" max="10271" width="11.28515625" style="252" bestFit="1" customWidth="1"/>
    <col min="10272" max="10496" width="9.140625" style="252"/>
    <col min="10497" max="10497" width="4.85546875" style="252" customWidth="1"/>
    <col min="10498" max="10498" width="28.85546875" style="252" customWidth="1"/>
    <col min="10499" max="10500" width="8.28515625" style="252" customWidth="1"/>
    <col min="10501" max="10501" width="9.85546875" style="252" customWidth="1"/>
    <col min="10502" max="10502" width="13.5703125" style="252" customWidth="1"/>
    <col min="10503" max="10503" width="11.7109375" style="252" customWidth="1"/>
    <col min="10504" max="10505" width="13.5703125" style="252" customWidth="1"/>
    <col min="10506" max="10507" width="11.5703125" style="252" customWidth="1"/>
    <col min="10508" max="10509" width="13.5703125" style="252" customWidth="1"/>
    <col min="10510" max="10511" width="11.5703125" style="252" customWidth="1"/>
    <col min="10512" max="10513" width="13.5703125" style="252" customWidth="1"/>
    <col min="10514" max="10515" width="11.5703125" style="252" customWidth="1"/>
    <col min="10516" max="10517" width="13.5703125" style="252" customWidth="1"/>
    <col min="10518" max="10519" width="11.5703125" style="252" customWidth="1"/>
    <col min="10520" max="10520" width="9.7109375" style="252" customWidth="1"/>
    <col min="10521" max="10521" width="12.5703125" style="252" customWidth="1"/>
    <col min="10522" max="10522" width="16.5703125" style="252" customWidth="1"/>
    <col min="10523" max="10524" width="13.7109375" style="252" customWidth="1"/>
    <col min="10525" max="10525" width="10.7109375" style="252" bestFit="1" customWidth="1"/>
    <col min="10526" max="10526" width="11.5703125" style="252" customWidth="1"/>
    <col min="10527" max="10527" width="11.28515625" style="252" bestFit="1" customWidth="1"/>
    <col min="10528" max="10752" width="9.140625" style="252"/>
    <col min="10753" max="10753" width="4.85546875" style="252" customWidth="1"/>
    <col min="10754" max="10754" width="28.85546875" style="252" customWidth="1"/>
    <col min="10755" max="10756" width="8.28515625" style="252" customWidth="1"/>
    <col min="10757" max="10757" width="9.85546875" style="252" customWidth="1"/>
    <col min="10758" max="10758" width="13.5703125" style="252" customWidth="1"/>
    <col min="10759" max="10759" width="11.7109375" style="252" customWidth="1"/>
    <col min="10760" max="10761" width="13.5703125" style="252" customWidth="1"/>
    <col min="10762" max="10763" width="11.5703125" style="252" customWidth="1"/>
    <col min="10764" max="10765" width="13.5703125" style="252" customWidth="1"/>
    <col min="10766" max="10767" width="11.5703125" style="252" customWidth="1"/>
    <col min="10768" max="10769" width="13.5703125" style="252" customWidth="1"/>
    <col min="10770" max="10771" width="11.5703125" style="252" customWidth="1"/>
    <col min="10772" max="10773" width="13.5703125" style="252" customWidth="1"/>
    <col min="10774" max="10775" width="11.5703125" style="252" customWidth="1"/>
    <col min="10776" max="10776" width="9.7109375" style="252" customWidth="1"/>
    <col min="10777" max="10777" width="12.5703125" style="252" customWidth="1"/>
    <col min="10778" max="10778" width="16.5703125" style="252" customWidth="1"/>
    <col min="10779" max="10780" width="13.7109375" style="252" customWidth="1"/>
    <col min="10781" max="10781" width="10.7109375" style="252" bestFit="1" customWidth="1"/>
    <col min="10782" max="10782" width="11.5703125" style="252" customWidth="1"/>
    <col min="10783" max="10783" width="11.28515625" style="252" bestFit="1" customWidth="1"/>
    <col min="10784" max="11008" width="9.140625" style="252"/>
    <col min="11009" max="11009" width="4.85546875" style="252" customWidth="1"/>
    <col min="11010" max="11010" width="28.85546875" style="252" customWidth="1"/>
    <col min="11011" max="11012" width="8.28515625" style="252" customWidth="1"/>
    <col min="11013" max="11013" width="9.85546875" style="252" customWidth="1"/>
    <col min="11014" max="11014" width="13.5703125" style="252" customWidth="1"/>
    <col min="11015" max="11015" width="11.7109375" style="252" customWidth="1"/>
    <col min="11016" max="11017" width="13.5703125" style="252" customWidth="1"/>
    <col min="11018" max="11019" width="11.5703125" style="252" customWidth="1"/>
    <col min="11020" max="11021" width="13.5703125" style="252" customWidth="1"/>
    <col min="11022" max="11023" width="11.5703125" style="252" customWidth="1"/>
    <col min="11024" max="11025" width="13.5703125" style="252" customWidth="1"/>
    <col min="11026" max="11027" width="11.5703125" style="252" customWidth="1"/>
    <col min="11028" max="11029" width="13.5703125" style="252" customWidth="1"/>
    <col min="11030" max="11031" width="11.5703125" style="252" customWidth="1"/>
    <col min="11032" max="11032" width="9.7109375" style="252" customWidth="1"/>
    <col min="11033" max="11033" width="12.5703125" style="252" customWidth="1"/>
    <col min="11034" max="11034" width="16.5703125" style="252" customWidth="1"/>
    <col min="11035" max="11036" width="13.7109375" style="252" customWidth="1"/>
    <col min="11037" max="11037" width="10.7109375" style="252" bestFit="1" customWidth="1"/>
    <col min="11038" max="11038" width="11.5703125" style="252" customWidth="1"/>
    <col min="11039" max="11039" width="11.28515625" style="252" bestFit="1" customWidth="1"/>
    <col min="11040" max="11264" width="9.140625" style="252"/>
    <col min="11265" max="11265" width="4.85546875" style="252" customWidth="1"/>
    <col min="11266" max="11266" width="28.85546875" style="252" customWidth="1"/>
    <col min="11267" max="11268" width="8.28515625" style="252" customWidth="1"/>
    <col min="11269" max="11269" width="9.85546875" style="252" customWidth="1"/>
    <col min="11270" max="11270" width="13.5703125" style="252" customWidth="1"/>
    <col min="11271" max="11271" width="11.7109375" style="252" customWidth="1"/>
    <col min="11272" max="11273" width="13.5703125" style="252" customWidth="1"/>
    <col min="11274" max="11275" width="11.5703125" style="252" customWidth="1"/>
    <col min="11276" max="11277" width="13.5703125" style="252" customWidth="1"/>
    <col min="11278" max="11279" width="11.5703125" style="252" customWidth="1"/>
    <col min="11280" max="11281" width="13.5703125" style="252" customWidth="1"/>
    <col min="11282" max="11283" width="11.5703125" style="252" customWidth="1"/>
    <col min="11284" max="11285" width="13.5703125" style="252" customWidth="1"/>
    <col min="11286" max="11287" width="11.5703125" style="252" customWidth="1"/>
    <col min="11288" max="11288" width="9.7109375" style="252" customWidth="1"/>
    <col min="11289" max="11289" width="12.5703125" style="252" customWidth="1"/>
    <col min="11290" max="11290" width="16.5703125" style="252" customWidth="1"/>
    <col min="11291" max="11292" width="13.7109375" style="252" customWidth="1"/>
    <col min="11293" max="11293" width="10.7109375" style="252" bestFit="1" customWidth="1"/>
    <col min="11294" max="11294" width="11.5703125" style="252" customWidth="1"/>
    <col min="11295" max="11295" width="11.28515625" style="252" bestFit="1" customWidth="1"/>
    <col min="11296" max="11520" width="9.140625" style="252"/>
    <col min="11521" max="11521" width="4.85546875" style="252" customWidth="1"/>
    <col min="11522" max="11522" width="28.85546875" style="252" customWidth="1"/>
    <col min="11523" max="11524" width="8.28515625" style="252" customWidth="1"/>
    <col min="11525" max="11525" width="9.85546875" style="252" customWidth="1"/>
    <col min="11526" max="11526" width="13.5703125" style="252" customWidth="1"/>
    <col min="11527" max="11527" width="11.7109375" style="252" customWidth="1"/>
    <col min="11528" max="11529" width="13.5703125" style="252" customWidth="1"/>
    <col min="11530" max="11531" width="11.5703125" style="252" customWidth="1"/>
    <col min="11532" max="11533" width="13.5703125" style="252" customWidth="1"/>
    <col min="11534" max="11535" width="11.5703125" style="252" customWidth="1"/>
    <col min="11536" max="11537" width="13.5703125" style="252" customWidth="1"/>
    <col min="11538" max="11539" width="11.5703125" style="252" customWidth="1"/>
    <col min="11540" max="11541" width="13.5703125" style="252" customWidth="1"/>
    <col min="11542" max="11543" width="11.5703125" style="252" customWidth="1"/>
    <col min="11544" max="11544" width="9.7109375" style="252" customWidth="1"/>
    <col min="11545" max="11545" width="12.5703125" style="252" customWidth="1"/>
    <col min="11546" max="11546" width="16.5703125" style="252" customWidth="1"/>
    <col min="11547" max="11548" width="13.7109375" style="252" customWidth="1"/>
    <col min="11549" max="11549" width="10.7109375" style="252" bestFit="1" customWidth="1"/>
    <col min="11550" max="11550" width="11.5703125" style="252" customWidth="1"/>
    <col min="11551" max="11551" width="11.28515625" style="252" bestFit="1" customWidth="1"/>
    <col min="11552" max="11776" width="9.140625" style="252"/>
    <col min="11777" max="11777" width="4.85546875" style="252" customWidth="1"/>
    <col min="11778" max="11778" width="28.85546875" style="252" customWidth="1"/>
    <col min="11779" max="11780" width="8.28515625" style="252" customWidth="1"/>
    <col min="11781" max="11781" width="9.85546875" style="252" customWidth="1"/>
    <col min="11782" max="11782" width="13.5703125" style="252" customWidth="1"/>
    <col min="11783" max="11783" width="11.7109375" style="252" customWidth="1"/>
    <col min="11784" max="11785" width="13.5703125" style="252" customWidth="1"/>
    <col min="11786" max="11787" width="11.5703125" style="252" customWidth="1"/>
    <col min="11788" max="11789" width="13.5703125" style="252" customWidth="1"/>
    <col min="11790" max="11791" width="11.5703125" style="252" customWidth="1"/>
    <col min="11792" max="11793" width="13.5703125" style="252" customWidth="1"/>
    <col min="11794" max="11795" width="11.5703125" style="252" customWidth="1"/>
    <col min="11796" max="11797" width="13.5703125" style="252" customWidth="1"/>
    <col min="11798" max="11799" width="11.5703125" style="252" customWidth="1"/>
    <col min="11800" max="11800" width="9.7109375" style="252" customWidth="1"/>
    <col min="11801" max="11801" width="12.5703125" style="252" customWidth="1"/>
    <col min="11802" max="11802" width="16.5703125" style="252" customWidth="1"/>
    <col min="11803" max="11804" width="13.7109375" style="252" customWidth="1"/>
    <col min="11805" max="11805" width="10.7109375" style="252" bestFit="1" customWidth="1"/>
    <col min="11806" max="11806" width="11.5703125" style="252" customWidth="1"/>
    <col min="11807" max="11807" width="11.28515625" style="252" bestFit="1" customWidth="1"/>
    <col min="11808" max="12032" width="9.140625" style="252"/>
    <col min="12033" max="12033" width="4.85546875" style="252" customWidth="1"/>
    <col min="12034" max="12034" width="28.85546875" style="252" customWidth="1"/>
    <col min="12035" max="12036" width="8.28515625" style="252" customWidth="1"/>
    <col min="12037" max="12037" width="9.85546875" style="252" customWidth="1"/>
    <col min="12038" max="12038" width="13.5703125" style="252" customWidth="1"/>
    <col min="12039" max="12039" width="11.7109375" style="252" customWidth="1"/>
    <col min="12040" max="12041" width="13.5703125" style="252" customWidth="1"/>
    <col min="12042" max="12043" width="11.5703125" style="252" customWidth="1"/>
    <col min="12044" max="12045" width="13.5703125" style="252" customWidth="1"/>
    <col min="12046" max="12047" width="11.5703125" style="252" customWidth="1"/>
    <col min="12048" max="12049" width="13.5703125" style="252" customWidth="1"/>
    <col min="12050" max="12051" width="11.5703125" style="252" customWidth="1"/>
    <col min="12052" max="12053" width="13.5703125" style="252" customWidth="1"/>
    <col min="12054" max="12055" width="11.5703125" style="252" customWidth="1"/>
    <col min="12056" max="12056" width="9.7109375" style="252" customWidth="1"/>
    <col min="12057" max="12057" width="12.5703125" style="252" customWidth="1"/>
    <col min="12058" max="12058" width="16.5703125" style="252" customWidth="1"/>
    <col min="12059" max="12060" width="13.7109375" style="252" customWidth="1"/>
    <col min="12061" max="12061" width="10.7109375" style="252" bestFit="1" customWidth="1"/>
    <col min="12062" max="12062" width="11.5703125" style="252" customWidth="1"/>
    <col min="12063" max="12063" width="11.28515625" style="252" bestFit="1" customWidth="1"/>
    <col min="12064" max="12288" width="9.140625" style="252"/>
    <col min="12289" max="12289" width="4.85546875" style="252" customWidth="1"/>
    <col min="12290" max="12290" width="28.85546875" style="252" customWidth="1"/>
    <col min="12291" max="12292" width="8.28515625" style="252" customWidth="1"/>
    <col min="12293" max="12293" width="9.85546875" style="252" customWidth="1"/>
    <col min="12294" max="12294" width="13.5703125" style="252" customWidth="1"/>
    <col min="12295" max="12295" width="11.7109375" style="252" customWidth="1"/>
    <col min="12296" max="12297" width="13.5703125" style="252" customWidth="1"/>
    <col min="12298" max="12299" width="11.5703125" style="252" customWidth="1"/>
    <col min="12300" max="12301" width="13.5703125" style="252" customWidth="1"/>
    <col min="12302" max="12303" width="11.5703125" style="252" customWidth="1"/>
    <col min="12304" max="12305" width="13.5703125" style="252" customWidth="1"/>
    <col min="12306" max="12307" width="11.5703125" style="252" customWidth="1"/>
    <col min="12308" max="12309" width="13.5703125" style="252" customWidth="1"/>
    <col min="12310" max="12311" width="11.5703125" style="252" customWidth="1"/>
    <col min="12312" max="12312" width="9.7109375" style="252" customWidth="1"/>
    <col min="12313" max="12313" width="12.5703125" style="252" customWidth="1"/>
    <col min="12314" max="12314" width="16.5703125" style="252" customWidth="1"/>
    <col min="12315" max="12316" width="13.7109375" style="252" customWidth="1"/>
    <col min="12317" max="12317" width="10.7109375" style="252" bestFit="1" customWidth="1"/>
    <col min="12318" max="12318" width="11.5703125" style="252" customWidth="1"/>
    <col min="12319" max="12319" width="11.28515625" style="252" bestFit="1" customWidth="1"/>
    <col min="12320" max="12544" width="9.140625" style="252"/>
    <col min="12545" max="12545" width="4.85546875" style="252" customWidth="1"/>
    <col min="12546" max="12546" width="28.85546875" style="252" customWidth="1"/>
    <col min="12547" max="12548" width="8.28515625" style="252" customWidth="1"/>
    <col min="12549" max="12549" width="9.85546875" style="252" customWidth="1"/>
    <col min="12550" max="12550" width="13.5703125" style="252" customWidth="1"/>
    <col min="12551" max="12551" width="11.7109375" style="252" customWidth="1"/>
    <col min="12552" max="12553" width="13.5703125" style="252" customWidth="1"/>
    <col min="12554" max="12555" width="11.5703125" style="252" customWidth="1"/>
    <col min="12556" max="12557" width="13.5703125" style="252" customWidth="1"/>
    <col min="12558" max="12559" width="11.5703125" style="252" customWidth="1"/>
    <col min="12560" max="12561" width="13.5703125" style="252" customWidth="1"/>
    <col min="12562" max="12563" width="11.5703125" style="252" customWidth="1"/>
    <col min="12564" max="12565" width="13.5703125" style="252" customWidth="1"/>
    <col min="12566" max="12567" width="11.5703125" style="252" customWidth="1"/>
    <col min="12568" max="12568" width="9.7109375" style="252" customWidth="1"/>
    <col min="12569" max="12569" width="12.5703125" style="252" customWidth="1"/>
    <col min="12570" max="12570" width="16.5703125" style="252" customWidth="1"/>
    <col min="12571" max="12572" width="13.7109375" style="252" customWidth="1"/>
    <col min="12573" max="12573" width="10.7109375" style="252" bestFit="1" customWidth="1"/>
    <col min="12574" max="12574" width="11.5703125" style="252" customWidth="1"/>
    <col min="12575" max="12575" width="11.28515625" style="252" bestFit="1" customWidth="1"/>
    <col min="12576" max="12800" width="9.140625" style="252"/>
    <col min="12801" max="12801" width="4.85546875" style="252" customWidth="1"/>
    <col min="12802" max="12802" width="28.85546875" style="252" customWidth="1"/>
    <col min="12803" max="12804" width="8.28515625" style="252" customWidth="1"/>
    <col min="12805" max="12805" width="9.85546875" style="252" customWidth="1"/>
    <col min="12806" max="12806" width="13.5703125" style="252" customWidth="1"/>
    <col min="12807" max="12807" width="11.7109375" style="252" customWidth="1"/>
    <col min="12808" max="12809" width="13.5703125" style="252" customWidth="1"/>
    <col min="12810" max="12811" width="11.5703125" style="252" customWidth="1"/>
    <col min="12812" max="12813" width="13.5703125" style="252" customWidth="1"/>
    <col min="12814" max="12815" width="11.5703125" style="252" customWidth="1"/>
    <col min="12816" max="12817" width="13.5703125" style="252" customWidth="1"/>
    <col min="12818" max="12819" width="11.5703125" style="252" customWidth="1"/>
    <col min="12820" max="12821" width="13.5703125" style="252" customWidth="1"/>
    <col min="12822" max="12823" width="11.5703125" style="252" customWidth="1"/>
    <col min="12824" max="12824" width="9.7109375" style="252" customWidth="1"/>
    <col min="12825" max="12825" width="12.5703125" style="252" customWidth="1"/>
    <col min="12826" max="12826" width="16.5703125" style="252" customWidth="1"/>
    <col min="12827" max="12828" width="13.7109375" style="252" customWidth="1"/>
    <col min="12829" max="12829" width="10.7109375" style="252" bestFit="1" customWidth="1"/>
    <col min="12830" max="12830" width="11.5703125" style="252" customWidth="1"/>
    <col min="12831" max="12831" width="11.28515625" style="252" bestFit="1" customWidth="1"/>
    <col min="12832" max="13056" width="9.140625" style="252"/>
    <col min="13057" max="13057" width="4.85546875" style="252" customWidth="1"/>
    <col min="13058" max="13058" width="28.85546875" style="252" customWidth="1"/>
    <col min="13059" max="13060" width="8.28515625" style="252" customWidth="1"/>
    <col min="13061" max="13061" width="9.85546875" style="252" customWidth="1"/>
    <col min="13062" max="13062" width="13.5703125" style="252" customWidth="1"/>
    <col min="13063" max="13063" width="11.7109375" style="252" customWidth="1"/>
    <col min="13064" max="13065" width="13.5703125" style="252" customWidth="1"/>
    <col min="13066" max="13067" width="11.5703125" style="252" customWidth="1"/>
    <col min="13068" max="13069" width="13.5703125" style="252" customWidth="1"/>
    <col min="13070" max="13071" width="11.5703125" style="252" customWidth="1"/>
    <col min="13072" max="13073" width="13.5703125" style="252" customWidth="1"/>
    <col min="13074" max="13075" width="11.5703125" style="252" customWidth="1"/>
    <col min="13076" max="13077" width="13.5703125" style="252" customWidth="1"/>
    <col min="13078" max="13079" width="11.5703125" style="252" customWidth="1"/>
    <col min="13080" max="13080" width="9.7109375" style="252" customWidth="1"/>
    <col min="13081" max="13081" width="12.5703125" style="252" customWidth="1"/>
    <col min="13082" max="13082" width="16.5703125" style="252" customWidth="1"/>
    <col min="13083" max="13084" width="13.7109375" style="252" customWidth="1"/>
    <col min="13085" max="13085" width="10.7109375" style="252" bestFit="1" customWidth="1"/>
    <col min="13086" max="13086" width="11.5703125" style="252" customWidth="1"/>
    <col min="13087" max="13087" width="11.28515625" style="252" bestFit="1" customWidth="1"/>
    <col min="13088" max="13312" width="9.140625" style="252"/>
    <col min="13313" max="13313" width="4.85546875" style="252" customWidth="1"/>
    <col min="13314" max="13314" width="28.85546875" style="252" customWidth="1"/>
    <col min="13315" max="13316" width="8.28515625" style="252" customWidth="1"/>
    <col min="13317" max="13317" width="9.85546875" style="252" customWidth="1"/>
    <col min="13318" max="13318" width="13.5703125" style="252" customWidth="1"/>
    <col min="13319" max="13319" width="11.7109375" style="252" customWidth="1"/>
    <col min="13320" max="13321" width="13.5703125" style="252" customWidth="1"/>
    <col min="13322" max="13323" width="11.5703125" style="252" customWidth="1"/>
    <col min="13324" max="13325" width="13.5703125" style="252" customWidth="1"/>
    <col min="13326" max="13327" width="11.5703125" style="252" customWidth="1"/>
    <col min="13328" max="13329" width="13.5703125" style="252" customWidth="1"/>
    <col min="13330" max="13331" width="11.5703125" style="252" customWidth="1"/>
    <col min="13332" max="13333" width="13.5703125" style="252" customWidth="1"/>
    <col min="13334" max="13335" width="11.5703125" style="252" customWidth="1"/>
    <col min="13336" max="13336" width="9.7109375" style="252" customWidth="1"/>
    <col min="13337" max="13337" width="12.5703125" style="252" customWidth="1"/>
    <col min="13338" max="13338" width="16.5703125" style="252" customWidth="1"/>
    <col min="13339" max="13340" width="13.7109375" style="252" customWidth="1"/>
    <col min="13341" max="13341" width="10.7109375" style="252" bestFit="1" customWidth="1"/>
    <col min="13342" max="13342" width="11.5703125" style="252" customWidth="1"/>
    <col min="13343" max="13343" width="11.28515625" style="252" bestFit="1" customWidth="1"/>
    <col min="13344" max="13568" width="9.140625" style="252"/>
    <col min="13569" max="13569" width="4.85546875" style="252" customWidth="1"/>
    <col min="13570" max="13570" width="28.85546875" style="252" customWidth="1"/>
    <col min="13571" max="13572" width="8.28515625" style="252" customWidth="1"/>
    <col min="13573" max="13573" width="9.85546875" style="252" customWidth="1"/>
    <col min="13574" max="13574" width="13.5703125" style="252" customWidth="1"/>
    <col min="13575" max="13575" width="11.7109375" style="252" customWidth="1"/>
    <col min="13576" max="13577" width="13.5703125" style="252" customWidth="1"/>
    <col min="13578" max="13579" width="11.5703125" style="252" customWidth="1"/>
    <col min="13580" max="13581" width="13.5703125" style="252" customWidth="1"/>
    <col min="13582" max="13583" width="11.5703125" style="252" customWidth="1"/>
    <col min="13584" max="13585" width="13.5703125" style="252" customWidth="1"/>
    <col min="13586" max="13587" width="11.5703125" style="252" customWidth="1"/>
    <col min="13588" max="13589" width="13.5703125" style="252" customWidth="1"/>
    <col min="13590" max="13591" width="11.5703125" style="252" customWidth="1"/>
    <col min="13592" max="13592" width="9.7109375" style="252" customWidth="1"/>
    <col min="13593" max="13593" width="12.5703125" style="252" customWidth="1"/>
    <col min="13594" max="13594" width="16.5703125" style="252" customWidth="1"/>
    <col min="13595" max="13596" width="13.7109375" style="252" customWidth="1"/>
    <col min="13597" max="13597" width="10.7109375" style="252" bestFit="1" customWidth="1"/>
    <col min="13598" max="13598" width="11.5703125" style="252" customWidth="1"/>
    <col min="13599" max="13599" width="11.28515625" style="252" bestFit="1" customWidth="1"/>
    <col min="13600" max="13824" width="9.140625" style="252"/>
    <col min="13825" max="13825" width="4.85546875" style="252" customWidth="1"/>
    <col min="13826" max="13826" width="28.85546875" style="252" customWidth="1"/>
    <col min="13827" max="13828" width="8.28515625" style="252" customWidth="1"/>
    <col min="13829" max="13829" width="9.85546875" style="252" customWidth="1"/>
    <col min="13830" max="13830" width="13.5703125" style="252" customWidth="1"/>
    <col min="13831" max="13831" width="11.7109375" style="252" customWidth="1"/>
    <col min="13832" max="13833" width="13.5703125" style="252" customWidth="1"/>
    <col min="13834" max="13835" width="11.5703125" style="252" customWidth="1"/>
    <col min="13836" max="13837" width="13.5703125" style="252" customWidth="1"/>
    <col min="13838" max="13839" width="11.5703125" style="252" customWidth="1"/>
    <col min="13840" max="13841" width="13.5703125" style="252" customWidth="1"/>
    <col min="13842" max="13843" width="11.5703125" style="252" customWidth="1"/>
    <col min="13844" max="13845" width="13.5703125" style="252" customWidth="1"/>
    <col min="13846" max="13847" width="11.5703125" style="252" customWidth="1"/>
    <col min="13848" max="13848" width="9.7109375" style="252" customWidth="1"/>
    <col min="13849" max="13849" width="12.5703125" style="252" customWidth="1"/>
    <col min="13850" max="13850" width="16.5703125" style="252" customWidth="1"/>
    <col min="13851" max="13852" width="13.7109375" style="252" customWidth="1"/>
    <col min="13853" max="13853" width="10.7109375" style="252" bestFit="1" customWidth="1"/>
    <col min="13854" max="13854" width="11.5703125" style="252" customWidth="1"/>
    <col min="13855" max="13855" width="11.28515625" style="252" bestFit="1" customWidth="1"/>
    <col min="13856" max="14080" width="9.140625" style="252"/>
    <col min="14081" max="14081" width="4.85546875" style="252" customWidth="1"/>
    <col min="14082" max="14082" width="28.85546875" style="252" customWidth="1"/>
    <col min="14083" max="14084" width="8.28515625" style="252" customWidth="1"/>
    <col min="14085" max="14085" width="9.85546875" style="252" customWidth="1"/>
    <col min="14086" max="14086" width="13.5703125" style="252" customWidth="1"/>
    <col min="14087" max="14087" width="11.7109375" style="252" customWidth="1"/>
    <col min="14088" max="14089" width="13.5703125" style="252" customWidth="1"/>
    <col min="14090" max="14091" width="11.5703125" style="252" customWidth="1"/>
    <col min="14092" max="14093" width="13.5703125" style="252" customWidth="1"/>
    <col min="14094" max="14095" width="11.5703125" style="252" customWidth="1"/>
    <col min="14096" max="14097" width="13.5703125" style="252" customWidth="1"/>
    <col min="14098" max="14099" width="11.5703125" style="252" customWidth="1"/>
    <col min="14100" max="14101" width="13.5703125" style="252" customWidth="1"/>
    <col min="14102" max="14103" width="11.5703125" style="252" customWidth="1"/>
    <col min="14104" max="14104" width="9.7109375" style="252" customWidth="1"/>
    <col min="14105" max="14105" width="12.5703125" style="252" customWidth="1"/>
    <col min="14106" max="14106" width="16.5703125" style="252" customWidth="1"/>
    <col min="14107" max="14108" width="13.7109375" style="252" customWidth="1"/>
    <col min="14109" max="14109" width="10.7109375" style="252" bestFit="1" customWidth="1"/>
    <col min="14110" max="14110" width="11.5703125" style="252" customWidth="1"/>
    <col min="14111" max="14111" width="11.28515625" style="252" bestFit="1" customWidth="1"/>
    <col min="14112" max="14336" width="9.140625" style="252"/>
    <col min="14337" max="14337" width="4.85546875" style="252" customWidth="1"/>
    <col min="14338" max="14338" width="28.85546875" style="252" customWidth="1"/>
    <col min="14339" max="14340" width="8.28515625" style="252" customWidth="1"/>
    <col min="14341" max="14341" width="9.85546875" style="252" customWidth="1"/>
    <col min="14342" max="14342" width="13.5703125" style="252" customWidth="1"/>
    <col min="14343" max="14343" width="11.7109375" style="252" customWidth="1"/>
    <col min="14344" max="14345" width="13.5703125" style="252" customWidth="1"/>
    <col min="14346" max="14347" width="11.5703125" style="252" customWidth="1"/>
    <col min="14348" max="14349" width="13.5703125" style="252" customWidth="1"/>
    <col min="14350" max="14351" width="11.5703125" style="252" customWidth="1"/>
    <col min="14352" max="14353" width="13.5703125" style="252" customWidth="1"/>
    <col min="14354" max="14355" width="11.5703125" style="252" customWidth="1"/>
    <col min="14356" max="14357" width="13.5703125" style="252" customWidth="1"/>
    <col min="14358" max="14359" width="11.5703125" style="252" customWidth="1"/>
    <col min="14360" max="14360" width="9.7109375" style="252" customWidth="1"/>
    <col min="14361" max="14361" width="12.5703125" style="252" customWidth="1"/>
    <col min="14362" max="14362" width="16.5703125" style="252" customWidth="1"/>
    <col min="14363" max="14364" width="13.7109375" style="252" customWidth="1"/>
    <col min="14365" max="14365" width="10.7109375" style="252" bestFit="1" customWidth="1"/>
    <col min="14366" max="14366" width="11.5703125" style="252" customWidth="1"/>
    <col min="14367" max="14367" width="11.28515625" style="252" bestFit="1" customWidth="1"/>
    <col min="14368" max="14592" width="9.140625" style="252"/>
    <col min="14593" max="14593" width="4.85546875" style="252" customWidth="1"/>
    <col min="14594" max="14594" width="28.85546875" style="252" customWidth="1"/>
    <col min="14595" max="14596" width="8.28515625" style="252" customWidth="1"/>
    <col min="14597" max="14597" width="9.85546875" style="252" customWidth="1"/>
    <col min="14598" max="14598" width="13.5703125" style="252" customWidth="1"/>
    <col min="14599" max="14599" width="11.7109375" style="252" customWidth="1"/>
    <col min="14600" max="14601" width="13.5703125" style="252" customWidth="1"/>
    <col min="14602" max="14603" width="11.5703125" style="252" customWidth="1"/>
    <col min="14604" max="14605" width="13.5703125" style="252" customWidth="1"/>
    <col min="14606" max="14607" width="11.5703125" style="252" customWidth="1"/>
    <col min="14608" max="14609" width="13.5703125" style="252" customWidth="1"/>
    <col min="14610" max="14611" width="11.5703125" style="252" customWidth="1"/>
    <col min="14612" max="14613" width="13.5703125" style="252" customWidth="1"/>
    <col min="14614" max="14615" width="11.5703125" style="252" customWidth="1"/>
    <col min="14616" max="14616" width="9.7109375" style="252" customWidth="1"/>
    <col min="14617" max="14617" width="12.5703125" style="252" customWidth="1"/>
    <col min="14618" max="14618" width="16.5703125" style="252" customWidth="1"/>
    <col min="14619" max="14620" width="13.7109375" style="252" customWidth="1"/>
    <col min="14621" max="14621" width="10.7109375" style="252" bestFit="1" customWidth="1"/>
    <col min="14622" max="14622" width="11.5703125" style="252" customWidth="1"/>
    <col min="14623" max="14623" width="11.28515625" style="252" bestFit="1" customWidth="1"/>
    <col min="14624" max="14848" width="9.140625" style="252"/>
    <col min="14849" max="14849" width="4.85546875" style="252" customWidth="1"/>
    <col min="14850" max="14850" width="28.85546875" style="252" customWidth="1"/>
    <col min="14851" max="14852" width="8.28515625" style="252" customWidth="1"/>
    <col min="14853" max="14853" width="9.85546875" style="252" customWidth="1"/>
    <col min="14854" max="14854" width="13.5703125" style="252" customWidth="1"/>
    <col min="14855" max="14855" width="11.7109375" style="252" customWidth="1"/>
    <col min="14856" max="14857" width="13.5703125" style="252" customWidth="1"/>
    <col min="14858" max="14859" width="11.5703125" style="252" customWidth="1"/>
    <col min="14860" max="14861" width="13.5703125" style="252" customWidth="1"/>
    <col min="14862" max="14863" width="11.5703125" style="252" customWidth="1"/>
    <col min="14864" max="14865" width="13.5703125" style="252" customWidth="1"/>
    <col min="14866" max="14867" width="11.5703125" style="252" customWidth="1"/>
    <col min="14868" max="14869" width="13.5703125" style="252" customWidth="1"/>
    <col min="14870" max="14871" width="11.5703125" style="252" customWidth="1"/>
    <col min="14872" max="14872" width="9.7109375" style="252" customWidth="1"/>
    <col min="14873" max="14873" width="12.5703125" style="252" customWidth="1"/>
    <col min="14874" max="14874" width="16.5703125" style="252" customWidth="1"/>
    <col min="14875" max="14876" width="13.7109375" style="252" customWidth="1"/>
    <col min="14877" max="14877" width="10.7109375" style="252" bestFit="1" customWidth="1"/>
    <col min="14878" max="14878" width="11.5703125" style="252" customWidth="1"/>
    <col min="14879" max="14879" width="11.28515625" style="252" bestFit="1" customWidth="1"/>
    <col min="14880" max="15104" width="9.140625" style="252"/>
    <col min="15105" max="15105" width="4.85546875" style="252" customWidth="1"/>
    <col min="15106" max="15106" width="28.85546875" style="252" customWidth="1"/>
    <col min="15107" max="15108" width="8.28515625" style="252" customWidth="1"/>
    <col min="15109" max="15109" width="9.85546875" style="252" customWidth="1"/>
    <col min="15110" max="15110" width="13.5703125" style="252" customWidth="1"/>
    <col min="15111" max="15111" width="11.7109375" style="252" customWidth="1"/>
    <col min="15112" max="15113" width="13.5703125" style="252" customWidth="1"/>
    <col min="15114" max="15115" width="11.5703125" style="252" customWidth="1"/>
    <col min="15116" max="15117" width="13.5703125" style="252" customWidth="1"/>
    <col min="15118" max="15119" width="11.5703125" style="252" customWidth="1"/>
    <col min="15120" max="15121" width="13.5703125" style="252" customWidth="1"/>
    <col min="15122" max="15123" width="11.5703125" style="252" customWidth="1"/>
    <col min="15124" max="15125" width="13.5703125" style="252" customWidth="1"/>
    <col min="15126" max="15127" width="11.5703125" style="252" customWidth="1"/>
    <col min="15128" max="15128" width="9.7109375" style="252" customWidth="1"/>
    <col min="15129" max="15129" width="12.5703125" style="252" customWidth="1"/>
    <col min="15130" max="15130" width="16.5703125" style="252" customWidth="1"/>
    <col min="15131" max="15132" width="13.7109375" style="252" customWidth="1"/>
    <col min="15133" max="15133" width="10.7109375" style="252" bestFit="1" customWidth="1"/>
    <col min="15134" max="15134" width="11.5703125" style="252" customWidth="1"/>
    <col min="15135" max="15135" width="11.28515625" style="252" bestFit="1" customWidth="1"/>
    <col min="15136" max="15360" width="9.140625" style="252"/>
    <col min="15361" max="15361" width="4.85546875" style="252" customWidth="1"/>
    <col min="15362" max="15362" width="28.85546875" style="252" customWidth="1"/>
    <col min="15363" max="15364" width="8.28515625" style="252" customWidth="1"/>
    <col min="15365" max="15365" width="9.85546875" style="252" customWidth="1"/>
    <col min="15366" max="15366" width="13.5703125" style="252" customWidth="1"/>
    <col min="15367" max="15367" width="11.7109375" style="252" customWidth="1"/>
    <col min="15368" max="15369" width="13.5703125" style="252" customWidth="1"/>
    <col min="15370" max="15371" width="11.5703125" style="252" customWidth="1"/>
    <col min="15372" max="15373" width="13.5703125" style="252" customWidth="1"/>
    <col min="15374" max="15375" width="11.5703125" style="252" customWidth="1"/>
    <col min="15376" max="15377" width="13.5703125" style="252" customWidth="1"/>
    <col min="15378" max="15379" width="11.5703125" style="252" customWidth="1"/>
    <col min="15380" max="15381" width="13.5703125" style="252" customWidth="1"/>
    <col min="15382" max="15383" width="11.5703125" style="252" customWidth="1"/>
    <col min="15384" max="15384" width="9.7109375" style="252" customWidth="1"/>
    <col min="15385" max="15385" width="12.5703125" style="252" customWidth="1"/>
    <col min="15386" max="15386" width="16.5703125" style="252" customWidth="1"/>
    <col min="15387" max="15388" width="13.7109375" style="252" customWidth="1"/>
    <col min="15389" max="15389" width="10.7109375" style="252" bestFit="1" customWidth="1"/>
    <col min="15390" max="15390" width="11.5703125" style="252" customWidth="1"/>
    <col min="15391" max="15391" width="11.28515625" style="252" bestFit="1" customWidth="1"/>
    <col min="15392" max="15616" width="9.140625" style="252"/>
    <col min="15617" max="15617" width="4.85546875" style="252" customWidth="1"/>
    <col min="15618" max="15618" width="28.85546875" style="252" customWidth="1"/>
    <col min="15619" max="15620" width="8.28515625" style="252" customWidth="1"/>
    <col min="15621" max="15621" width="9.85546875" style="252" customWidth="1"/>
    <col min="15622" max="15622" width="13.5703125" style="252" customWidth="1"/>
    <col min="15623" max="15623" width="11.7109375" style="252" customWidth="1"/>
    <col min="15624" max="15625" width="13.5703125" style="252" customWidth="1"/>
    <col min="15626" max="15627" width="11.5703125" style="252" customWidth="1"/>
    <col min="15628" max="15629" width="13.5703125" style="252" customWidth="1"/>
    <col min="15630" max="15631" width="11.5703125" style="252" customWidth="1"/>
    <col min="15632" max="15633" width="13.5703125" style="252" customWidth="1"/>
    <col min="15634" max="15635" width="11.5703125" style="252" customWidth="1"/>
    <col min="15636" max="15637" width="13.5703125" style="252" customWidth="1"/>
    <col min="15638" max="15639" width="11.5703125" style="252" customWidth="1"/>
    <col min="15640" max="15640" width="9.7109375" style="252" customWidth="1"/>
    <col min="15641" max="15641" width="12.5703125" style="252" customWidth="1"/>
    <col min="15642" max="15642" width="16.5703125" style="252" customWidth="1"/>
    <col min="15643" max="15644" width="13.7109375" style="252" customWidth="1"/>
    <col min="15645" max="15645" width="10.7109375" style="252" bestFit="1" customWidth="1"/>
    <col min="15646" max="15646" width="11.5703125" style="252" customWidth="1"/>
    <col min="15647" max="15647" width="11.28515625" style="252" bestFit="1" customWidth="1"/>
    <col min="15648" max="15872" width="9.140625" style="252"/>
    <col min="15873" max="15873" width="4.85546875" style="252" customWidth="1"/>
    <col min="15874" max="15874" width="28.85546875" style="252" customWidth="1"/>
    <col min="15875" max="15876" width="8.28515625" style="252" customWidth="1"/>
    <col min="15877" max="15877" width="9.85546875" style="252" customWidth="1"/>
    <col min="15878" max="15878" width="13.5703125" style="252" customWidth="1"/>
    <col min="15879" max="15879" width="11.7109375" style="252" customWidth="1"/>
    <col min="15880" max="15881" width="13.5703125" style="252" customWidth="1"/>
    <col min="15882" max="15883" width="11.5703125" style="252" customWidth="1"/>
    <col min="15884" max="15885" width="13.5703125" style="252" customWidth="1"/>
    <col min="15886" max="15887" width="11.5703125" style="252" customWidth="1"/>
    <col min="15888" max="15889" width="13.5703125" style="252" customWidth="1"/>
    <col min="15890" max="15891" width="11.5703125" style="252" customWidth="1"/>
    <col min="15892" max="15893" width="13.5703125" style="252" customWidth="1"/>
    <col min="15894" max="15895" width="11.5703125" style="252" customWidth="1"/>
    <col min="15896" max="15896" width="9.7109375" style="252" customWidth="1"/>
    <col min="15897" max="15897" width="12.5703125" style="252" customWidth="1"/>
    <col min="15898" max="15898" width="16.5703125" style="252" customWidth="1"/>
    <col min="15899" max="15900" width="13.7109375" style="252" customWidth="1"/>
    <col min="15901" max="15901" width="10.7109375" style="252" bestFit="1" customWidth="1"/>
    <col min="15902" max="15902" width="11.5703125" style="252" customWidth="1"/>
    <col min="15903" max="15903" width="11.28515625" style="252" bestFit="1" customWidth="1"/>
    <col min="15904" max="16128" width="9.140625" style="252"/>
    <col min="16129" max="16129" width="4.85546875" style="252" customWidth="1"/>
    <col min="16130" max="16130" width="28.85546875" style="252" customWidth="1"/>
    <col min="16131" max="16132" width="8.28515625" style="252" customWidth="1"/>
    <col min="16133" max="16133" width="9.85546875" style="252" customWidth="1"/>
    <col min="16134" max="16134" width="13.5703125" style="252" customWidth="1"/>
    <col min="16135" max="16135" width="11.7109375" style="252" customWidth="1"/>
    <col min="16136" max="16137" width="13.5703125" style="252" customWidth="1"/>
    <col min="16138" max="16139" width="11.5703125" style="252" customWidth="1"/>
    <col min="16140" max="16141" width="13.5703125" style="252" customWidth="1"/>
    <col min="16142" max="16143" width="11.5703125" style="252" customWidth="1"/>
    <col min="16144" max="16145" width="13.5703125" style="252" customWidth="1"/>
    <col min="16146" max="16147" width="11.5703125" style="252" customWidth="1"/>
    <col min="16148" max="16149" width="13.5703125" style="252" customWidth="1"/>
    <col min="16150" max="16151" width="11.5703125" style="252" customWidth="1"/>
    <col min="16152" max="16152" width="9.7109375" style="252" customWidth="1"/>
    <col min="16153" max="16153" width="12.5703125" style="252" customWidth="1"/>
    <col min="16154" max="16154" width="16.5703125" style="252" customWidth="1"/>
    <col min="16155" max="16156" width="13.7109375" style="252" customWidth="1"/>
    <col min="16157" max="16157" width="10.7109375" style="252" bestFit="1" customWidth="1"/>
    <col min="16158" max="16158" width="11.5703125" style="252" customWidth="1"/>
    <col min="16159" max="16159" width="11.28515625" style="252" bestFit="1" customWidth="1"/>
    <col min="16160" max="16384" width="9.140625" style="252"/>
  </cols>
  <sheetData>
    <row r="1" spans="1:32" ht="25.5">
      <c r="A1" s="522" t="s">
        <v>197</v>
      </c>
      <c r="B1" s="522"/>
      <c r="C1" s="522"/>
      <c r="D1" s="522"/>
      <c r="E1" s="522"/>
      <c r="F1" s="522"/>
      <c r="G1" s="522"/>
      <c r="H1" s="522"/>
      <c r="I1" s="522"/>
      <c r="J1" s="522"/>
      <c r="K1" s="522"/>
      <c r="L1" s="522"/>
      <c r="M1" s="522"/>
      <c r="N1" s="522"/>
      <c r="O1" s="522"/>
      <c r="P1" s="522"/>
      <c r="Q1" s="522"/>
      <c r="R1" s="522"/>
      <c r="S1" s="522"/>
      <c r="T1" s="522"/>
      <c r="U1" s="522"/>
      <c r="V1" s="522"/>
      <c r="W1" s="522"/>
      <c r="X1" s="250"/>
      <c r="Y1" s="250"/>
      <c r="Z1" s="251"/>
    </row>
    <row r="3" spans="1:32">
      <c r="F3" s="523" t="s">
        <v>168</v>
      </c>
      <c r="G3" s="523"/>
      <c r="H3" s="523"/>
      <c r="I3" s="523"/>
      <c r="J3" s="523"/>
      <c r="K3" s="523"/>
      <c r="L3" s="523"/>
      <c r="M3" s="523"/>
      <c r="N3" s="523"/>
      <c r="O3" s="523"/>
      <c r="P3" s="523"/>
      <c r="Q3" s="523"/>
      <c r="R3" s="523"/>
      <c r="S3" s="523"/>
      <c r="T3" s="523"/>
      <c r="U3" s="523"/>
      <c r="V3" s="523"/>
      <c r="W3" s="523"/>
      <c r="X3" s="254"/>
      <c r="Y3" s="254"/>
      <c r="Z3" s="255"/>
    </row>
    <row r="4" spans="1:32" ht="39" customHeight="1">
      <c r="A4" s="524"/>
      <c r="B4" s="524" t="s">
        <v>169</v>
      </c>
      <c r="C4" s="524" t="s">
        <v>170</v>
      </c>
      <c r="D4" s="524"/>
      <c r="E4" s="524"/>
      <c r="F4" s="524" t="s">
        <v>198</v>
      </c>
      <c r="G4" s="524"/>
      <c r="H4" s="524"/>
      <c r="I4" s="524"/>
      <c r="J4" s="524"/>
      <c r="K4" s="524"/>
      <c r="L4" s="524"/>
      <c r="M4" s="524"/>
      <c r="N4" s="524"/>
      <c r="O4" s="524"/>
      <c r="P4" s="524"/>
      <c r="Q4" s="524"/>
      <c r="R4" s="524"/>
      <c r="S4" s="524"/>
      <c r="T4" s="524"/>
      <c r="U4" s="524"/>
      <c r="V4" s="524"/>
      <c r="W4" s="524"/>
      <c r="X4" s="526" t="s">
        <v>171</v>
      </c>
      <c r="Y4" s="527"/>
      <c r="Z4" s="530" t="s">
        <v>172</v>
      </c>
    </row>
    <row r="5" spans="1:32" ht="57.75" customHeight="1">
      <c r="A5" s="524"/>
      <c r="B5" s="524"/>
      <c r="C5" s="524" t="s">
        <v>173</v>
      </c>
      <c r="D5" s="524"/>
      <c r="E5" s="530" t="s">
        <v>174</v>
      </c>
      <c r="F5" s="524" t="s">
        <v>175</v>
      </c>
      <c r="G5" s="524"/>
      <c r="H5" s="524" t="s">
        <v>199</v>
      </c>
      <c r="I5" s="524"/>
      <c r="J5" s="524"/>
      <c r="K5" s="524"/>
      <c r="L5" s="533" t="s">
        <v>200</v>
      </c>
      <c r="M5" s="534"/>
      <c r="N5" s="534"/>
      <c r="O5" s="535"/>
      <c r="P5" s="533" t="s">
        <v>201</v>
      </c>
      <c r="Q5" s="534"/>
      <c r="R5" s="534"/>
      <c r="S5" s="535"/>
      <c r="T5" s="533" t="s">
        <v>176</v>
      </c>
      <c r="U5" s="534"/>
      <c r="V5" s="534"/>
      <c r="W5" s="535"/>
      <c r="X5" s="528"/>
      <c r="Y5" s="529"/>
      <c r="Z5" s="531"/>
    </row>
    <row r="6" spans="1:32" ht="56.25">
      <c r="A6" s="524"/>
      <c r="B6" s="524"/>
      <c r="C6" s="256" t="s">
        <v>177</v>
      </c>
      <c r="D6" s="256" t="s">
        <v>178</v>
      </c>
      <c r="E6" s="532"/>
      <c r="F6" s="257" t="s">
        <v>179</v>
      </c>
      <c r="G6" s="257" t="s">
        <v>180</v>
      </c>
      <c r="H6" s="257" t="s">
        <v>181</v>
      </c>
      <c r="I6" s="257" t="s">
        <v>182</v>
      </c>
      <c r="J6" s="257" t="s">
        <v>183</v>
      </c>
      <c r="K6" s="257" t="s">
        <v>184</v>
      </c>
      <c r="L6" s="257" t="s">
        <v>181</v>
      </c>
      <c r="M6" s="257" t="s">
        <v>182</v>
      </c>
      <c r="N6" s="257" t="s">
        <v>183</v>
      </c>
      <c r="O6" s="257" t="s">
        <v>184</v>
      </c>
      <c r="P6" s="257" t="s">
        <v>181</v>
      </c>
      <c r="Q6" s="257" t="s">
        <v>182</v>
      </c>
      <c r="R6" s="257" t="s">
        <v>183</v>
      </c>
      <c r="S6" s="257" t="s">
        <v>184</v>
      </c>
      <c r="T6" s="257" t="s">
        <v>181</v>
      </c>
      <c r="U6" s="257" t="s">
        <v>182</v>
      </c>
      <c r="V6" s="257" t="s">
        <v>183</v>
      </c>
      <c r="W6" s="257" t="s">
        <v>184</v>
      </c>
      <c r="X6" s="258" t="s">
        <v>185</v>
      </c>
      <c r="Y6" s="258" t="s">
        <v>186</v>
      </c>
      <c r="Z6" s="532"/>
      <c r="AA6" s="259"/>
      <c r="AB6" s="259"/>
      <c r="AC6" s="259"/>
      <c r="AD6" s="259"/>
      <c r="AE6" s="259"/>
      <c r="AF6" s="260"/>
    </row>
    <row r="7" spans="1:32" ht="37.5" customHeight="1">
      <c r="A7" s="261"/>
      <c r="B7" s="262" t="s">
        <v>103</v>
      </c>
      <c r="C7" s="263" t="s">
        <v>187</v>
      </c>
      <c r="D7" s="263" t="s">
        <v>187</v>
      </c>
      <c r="E7" s="263" t="s">
        <v>187</v>
      </c>
      <c r="F7" s="264">
        <f>F9+F15+F21</f>
        <v>0</v>
      </c>
      <c r="G7" s="264">
        <f>G9+G15+G21</f>
        <v>0</v>
      </c>
      <c r="H7" s="264">
        <f>H9+H15+H21</f>
        <v>0</v>
      </c>
      <c r="I7" s="264">
        <f>I9+I15+I21</f>
        <v>0</v>
      </c>
      <c r="J7" s="264">
        <f t="shared" ref="J7:O7" si="0">J9+J15+J21</f>
        <v>0</v>
      </c>
      <c r="K7" s="264">
        <f t="shared" si="0"/>
        <v>0</v>
      </c>
      <c r="L7" s="264">
        <f t="shared" si="0"/>
        <v>0</v>
      </c>
      <c r="M7" s="264">
        <f t="shared" si="0"/>
        <v>0</v>
      </c>
      <c r="N7" s="264">
        <f t="shared" si="0"/>
        <v>0</v>
      </c>
      <c r="O7" s="264">
        <f t="shared" si="0"/>
        <v>0</v>
      </c>
      <c r="P7" s="264">
        <f>P9+P15+P21</f>
        <v>0</v>
      </c>
      <c r="Q7" s="264">
        <f t="shared" ref="Q7:V7" si="1">Q9+Q15+Q21</f>
        <v>0</v>
      </c>
      <c r="R7" s="264">
        <f t="shared" si="1"/>
        <v>0</v>
      </c>
      <c r="S7" s="264">
        <f t="shared" si="1"/>
        <v>0</v>
      </c>
      <c r="T7" s="264">
        <f t="shared" si="1"/>
        <v>0</v>
      </c>
      <c r="U7" s="264">
        <f t="shared" si="1"/>
        <v>0</v>
      </c>
      <c r="V7" s="264">
        <f t="shared" si="1"/>
        <v>0</v>
      </c>
      <c r="W7" s="264">
        <f>W9+W15+W21</f>
        <v>0</v>
      </c>
      <c r="X7" s="265"/>
      <c r="Y7" s="265"/>
      <c r="Z7" s="266"/>
      <c r="AA7" s="267"/>
      <c r="AB7" s="267"/>
      <c r="AC7" s="267"/>
      <c r="AD7" s="268"/>
      <c r="AE7" s="268"/>
    </row>
    <row r="8" spans="1:32" ht="18.75">
      <c r="A8" s="269"/>
      <c r="B8" s="270"/>
      <c r="C8" s="270"/>
      <c r="D8" s="270"/>
      <c r="E8" s="270"/>
      <c r="F8" s="271"/>
      <c r="G8" s="271"/>
      <c r="H8" s="271"/>
      <c r="I8" s="271"/>
      <c r="J8" s="271"/>
      <c r="K8" s="271"/>
      <c r="L8" s="271"/>
      <c r="M8" s="271"/>
      <c r="N8" s="271"/>
      <c r="O8" s="271"/>
      <c r="P8" s="271"/>
      <c r="Q8" s="271"/>
      <c r="R8" s="271"/>
      <c r="S8" s="271"/>
      <c r="T8" s="271"/>
      <c r="U8" s="271"/>
      <c r="V8" s="271"/>
      <c r="W8" s="271"/>
      <c r="X8" s="271"/>
      <c r="Y8" s="271"/>
      <c r="Z8" s="270"/>
    </row>
    <row r="9" spans="1:32" ht="37.5" customHeight="1">
      <c r="A9" s="272">
        <v>1</v>
      </c>
      <c r="B9" s="273" t="s">
        <v>188</v>
      </c>
      <c r="C9" s="274" t="s">
        <v>187</v>
      </c>
      <c r="D9" s="274" t="s">
        <v>187</v>
      </c>
      <c r="E9" s="274" t="s">
        <v>187</v>
      </c>
      <c r="F9" s="275">
        <f t="shared" ref="F9:W9" si="2">SUM(F10:F13)</f>
        <v>0</v>
      </c>
      <c r="G9" s="275">
        <f t="shared" si="2"/>
        <v>0</v>
      </c>
      <c r="H9" s="275">
        <f t="shared" si="2"/>
        <v>0</v>
      </c>
      <c r="I9" s="275">
        <f t="shared" si="2"/>
        <v>0</v>
      </c>
      <c r="J9" s="275">
        <f t="shared" si="2"/>
        <v>0</v>
      </c>
      <c r="K9" s="275">
        <f t="shared" si="2"/>
        <v>0</v>
      </c>
      <c r="L9" s="275">
        <f t="shared" si="2"/>
        <v>0</v>
      </c>
      <c r="M9" s="275">
        <f t="shared" si="2"/>
        <v>0</v>
      </c>
      <c r="N9" s="275">
        <f t="shared" si="2"/>
        <v>0</v>
      </c>
      <c r="O9" s="275">
        <f t="shared" si="2"/>
        <v>0</v>
      </c>
      <c r="P9" s="275">
        <f t="shared" si="2"/>
        <v>0</v>
      </c>
      <c r="Q9" s="275">
        <f t="shared" si="2"/>
        <v>0</v>
      </c>
      <c r="R9" s="275">
        <f t="shared" si="2"/>
        <v>0</v>
      </c>
      <c r="S9" s="275">
        <f t="shared" si="2"/>
        <v>0</v>
      </c>
      <c r="T9" s="275">
        <f t="shared" si="2"/>
        <v>0</v>
      </c>
      <c r="U9" s="275">
        <f t="shared" si="2"/>
        <v>0</v>
      </c>
      <c r="V9" s="275">
        <f t="shared" si="2"/>
        <v>0</v>
      </c>
      <c r="W9" s="275">
        <f t="shared" si="2"/>
        <v>0</v>
      </c>
      <c r="X9" s="271"/>
      <c r="Y9" s="271"/>
      <c r="Z9" s="270"/>
    </row>
    <row r="10" spans="1:32" ht="18.75">
      <c r="A10" s="269" t="s">
        <v>189</v>
      </c>
      <c r="B10" s="270"/>
      <c r="C10" s="270"/>
      <c r="D10" s="270"/>
      <c r="E10" s="270"/>
      <c r="F10" s="271"/>
      <c r="G10" s="271"/>
      <c r="H10" s="271"/>
      <c r="I10" s="271"/>
      <c r="J10" s="271"/>
      <c r="K10" s="271"/>
      <c r="L10" s="271"/>
      <c r="M10" s="271"/>
      <c r="N10" s="271"/>
      <c r="O10" s="271"/>
      <c r="P10" s="271"/>
      <c r="Q10" s="271"/>
      <c r="R10" s="271"/>
      <c r="S10" s="271"/>
      <c r="T10" s="271"/>
      <c r="U10" s="271"/>
      <c r="V10" s="271"/>
      <c r="W10" s="271"/>
      <c r="X10" s="271"/>
      <c r="Y10" s="271"/>
      <c r="Z10" s="270"/>
    </row>
    <row r="11" spans="1:32" ht="18.75">
      <c r="A11" s="269" t="s">
        <v>190</v>
      </c>
      <c r="B11" s="270"/>
      <c r="C11" s="270"/>
      <c r="D11" s="270"/>
      <c r="E11" s="270"/>
      <c r="F11" s="271"/>
      <c r="G11" s="271"/>
      <c r="H11" s="271"/>
      <c r="I11" s="271"/>
      <c r="J11" s="271"/>
      <c r="K11" s="271"/>
      <c r="L11" s="271"/>
      <c r="M11" s="271"/>
      <c r="N11" s="271"/>
      <c r="O11" s="271"/>
      <c r="P11" s="271"/>
      <c r="Q11" s="271"/>
      <c r="R11" s="271"/>
      <c r="S11" s="271"/>
      <c r="T11" s="271"/>
      <c r="U11" s="271"/>
      <c r="V11" s="271"/>
      <c r="W11" s="271"/>
      <c r="X11" s="271"/>
      <c r="Y11" s="271"/>
      <c r="Z11" s="270"/>
    </row>
    <row r="12" spans="1:32" ht="18.75">
      <c r="A12" s="276" t="s">
        <v>191</v>
      </c>
      <c r="B12" s="270"/>
      <c r="C12" s="270"/>
      <c r="D12" s="270"/>
      <c r="E12" s="270"/>
      <c r="F12" s="271"/>
      <c r="G12" s="271"/>
      <c r="H12" s="271"/>
      <c r="I12" s="271"/>
      <c r="J12" s="271"/>
      <c r="K12" s="271"/>
      <c r="L12" s="271"/>
      <c r="M12" s="271"/>
      <c r="N12" s="271"/>
      <c r="O12" s="271"/>
      <c r="P12" s="277"/>
      <c r="Q12" s="277"/>
      <c r="R12" s="277"/>
      <c r="S12" s="277"/>
      <c r="T12" s="277"/>
      <c r="U12" s="277"/>
      <c r="V12" s="277"/>
      <c r="W12" s="277"/>
      <c r="X12" s="277"/>
      <c r="Y12" s="277"/>
      <c r="Z12" s="270"/>
    </row>
    <row r="13" spans="1:32" ht="18.75">
      <c r="A13" s="269" t="s">
        <v>44</v>
      </c>
      <c r="B13" s="270"/>
      <c r="C13" s="270"/>
      <c r="D13" s="270"/>
      <c r="E13" s="270"/>
      <c r="F13" s="271"/>
      <c r="G13" s="271"/>
      <c r="H13" s="271"/>
      <c r="I13" s="271"/>
      <c r="J13" s="271"/>
      <c r="K13" s="271"/>
      <c r="L13" s="271"/>
      <c r="M13" s="271"/>
      <c r="N13" s="271"/>
      <c r="O13" s="271"/>
      <c r="P13" s="271"/>
      <c r="Q13" s="271"/>
      <c r="R13" s="271"/>
      <c r="S13" s="271"/>
      <c r="T13" s="271"/>
      <c r="U13" s="271"/>
      <c r="V13" s="271"/>
      <c r="W13" s="271"/>
      <c r="X13" s="271"/>
      <c r="Y13" s="271"/>
      <c r="Z13" s="270"/>
    </row>
    <row r="14" spans="1:32" ht="18.75">
      <c r="A14" s="269"/>
      <c r="B14" s="270"/>
      <c r="C14" s="270"/>
      <c r="D14" s="270"/>
      <c r="E14" s="270"/>
      <c r="F14" s="278"/>
      <c r="G14" s="278"/>
      <c r="H14" s="278"/>
      <c r="I14" s="278"/>
      <c r="J14" s="278"/>
      <c r="K14" s="278"/>
      <c r="L14" s="278"/>
      <c r="M14" s="278"/>
      <c r="N14" s="278"/>
      <c r="O14" s="278"/>
      <c r="P14" s="278"/>
      <c r="Q14" s="278"/>
      <c r="R14" s="278"/>
      <c r="S14" s="278"/>
      <c r="T14" s="278"/>
      <c r="U14" s="278"/>
      <c r="V14" s="278"/>
      <c r="W14" s="278"/>
      <c r="X14" s="278"/>
      <c r="Y14" s="278"/>
      <c r="Z14" s="270"/>
    </row>
    <row r="15" spans="1:32" ht="37.5">
      <c r="A15" s="272">
        <v>2</v>
      </c>
      <c r="B15" s="273" t="s">
        <v>192</v>
      </c>
      <c r="C15" s="274" t="s">
        <v>187</v>
      </c>
      <c r="D15" s="274" t="s">
        <v>187</v>
      </c>
      <c r="E15" s="274" t="s">
        <v>187</v>
      </c>
      <c r="F15" s="279">
        <f t="shared" ref="F15:W15" si="3">SUM(F16:F19)</f>
        <v>0</v>
      </c>
      <c r="G15" s="279">
        <f t="shared" si="3"/>
        <v>0</v>
      </c>
      <c r="H15" s="279">
        <f t="shared" si="3"/>
        <v>0</v>
      </c>
      <c r="I15" s="279">
        <f t="shared" si="3"/>
        <v>0</v>
      </c>
      <c r="J15" s="279">
        <f t="shared" si="3"/>
        <v>0</v>
      </c>
      <c r="K15" s="279">
        <f t="shared" si="3"/>
        <v>0</v>
      </c>
      <c r="L15" s="279">
        <f t="shared" si="3"/>
        <v>0</v>
      </c>
      <c r="M15" s="279">
        <f t="shared" si="3"/>
        <v>0</v>
      </c>
      <c r="N15" s="279">
        <f t="shared" si="3"/>
        <v>0</v>
      </c>
      <c r="O15" s="279">
        <f t="shared" si="3"/>
        <v>0</v>
      </c>
      <c r="P15" s="279">
        <f t="shared" si="3"/>
        <v>0</v>
      </c>
      <c r="Q15" s="279">
        <f t="shared" si="3"/>
        <v>0</v>
      </c>
      <c r="R15" s="279">
        <f t="shared" si="3"/>
        <v>0</v>
      </c>
      <c r="S15" s="279">
        <f t="shared" si="3"/>
        <v>0</v>
      </c>
      <c r="T15" s="279">
        <f t="shared" si="3"/>
        <v>0</v>
      </c>
      <c r="U15" s="279">
        <f t="shared" si="3"/>
        <v>0</v>
      </c>
      <c r="V15" s="279">
        <f t="shared" si="3"/>
        <v>0</v>
      </c>
      <c r="W15" s="279">
        <f t="shared" si="3"/>
        <v>0</v>
      </c>
      <c r="X15" s="278"/>
      <c r="Y15" s="278"/>
      <c r="Z15" s="270"/>
    </row>
    <row r="16" spans="1:32" ht="18.75">
      <c r="A16" s="269" t="s">
        <v>189</v>
      </c>
      <c r="B16" s="270"/>
      <c r="C16" s="270"/>
      <c r="D16" s="270"/>
      <c r="E16" s="270"/>
      <c r="F16" s="278"/>
      <c r="G16" s="278"/>
      <c r="H16" s="278"/>
      <c r="I16" s="278"/>
      <c r="J16" s="278"/>
      <c r="K16" s="278"/>
      <c r="L16" s="278"/>
      <c r="M16" s="278"/>
      <c r="N16" s="278"/>
      <c r="O16" s="278"/>
      <c r="P16" s="278"/>
      <c r="Q16" s="278"/>
      <c r="R16" s="278"/>
      <c r="S16" s="278"/>
      <c r="T16" s="278"/>
      <c r="U16" s="278"/>
      <c r="V16" s="278"/>
      <c r="W16" s="278"/>
      <c r="X16" s="278"/>
      <c r="Y16" s="278"/>
      <c r="Z16" s="270"/>
    </row>
    <row r="17" spans="1:30" ht="18.75">
      <c r="A17" s="269" t="s">
        <v>190</v>
      </c>
      <c r="B17" s="270"/>
      <c r="C17" s="270"/>
      <c r="D17" s="270"/>
      <c r="E17" s="270"/>
      <c r="F17" s="278"/>
      <c r="G17" s="278"/>
      <c r="H17" s="278"/>
      <c r="I17" s="278"/>
      <c r="J17" s="278"/>
      <c r="K17" s="278"/>
      <c r="L17" s="278"/>
      <c r="M17" s="278"/>
      <c r="N17" s="278"/>
      <c r="O17" s="278"/>
      <c r="P17" s="278"/>
      <c r="Q17" s="278"/>
      <c r="R17" s="278"/>
      <c r="S17" s="278"/>
      <c r="T17" s="278"/>
      <c r="U17" s="278"/>
      <c r="V17" s="278"/>
      <c r="W17" s="278"/>
      <c r="X17" s="278"/>
      <c r="Y17" s="278"/>
      <c r="Z17" s="270"/>
      <c r="AD17" s="280"/>
    </row>
    <row r="18" spans="1:30" ht="18.75">
      <c r="A18" s="276" t="s">
        <v>191</v>
      </c>
      <c r="B18" s="270"/>
      <c r="C18" s="270"/>
      <c r="D18" s="270"/>
      <c r="E18" s="270"/>
      <c r="F18" s="278"/>
      <c r="G18" s="278"/>
      <c r="H18" s="278"/>
      <c r="I18" s="278"/>
      <c r="J18" s="278"/>
      <c r="K18" s="278"/>
      <c r="L18" s="278"/>
      <c r="M18" s="278"/>
      <c r="N18" s="278"/>
      <c r="O18" s="278"/>
      <c r="P18" s="278"/>
      <c r="Q18" s="278"/>
      <c r="R18" s="278"/>
      <c r="S18" s="278"/>
      <c r="T18" s="278"/>
      <c r="U18" s="278"/>
      <c r="V18" s="278"/>
      <c r="W18" s="278"/>
      <c r="X18" s="278"/>
      <c r="Y18" s="278"/>
      <c r="Z18" s="270"/>
      <c r="AD18" s="280"/>
    </row>
    <row r="19" spans="1:30" ht="18.75">
      <c r="A19" s="269" t="s">
        <v>44</v>
      </c>
      <c r="B19" s="270"/>
      <c r="C19" s="270"/>
      <c r="D19" s="270"/>
      <c r="E19" s="270"/>
      <c r="F19" s="278"/>
      <c r="G19" s="278"/>
      <c r="H19" s="278"/>
      <c r="I19" s="278"/>
      <c r="J19" s="278"/>
      <c r="K19" s="278"/>
      <c r="L19" s="278"/>
      <c r="M19" s="278"/>
      <c r="N19" s="278"/>
      <c r="O19" s="278"/>
      <c r="P19" s="278"/>
      <c r="Q19" s="278"/>
      <c r="R19" s="278"/>
      <c r="S19" s="278"/>
      <c r="T19" s="278"/>
      <c r="U19" s="278"/>
      <c r="V19" s="278"/>
      <c r="W19" s="278"/>
      <c r="X19" s="278"/>
      <c r="Y19" s="278"/>
      <c r="Z19" s="270"/>
    </row>
    <row r="20" spans="1:30" ht="18.75">
      <c r="A20" s="269"/>
      <c r="B20" s="270"/>
      <c r="C20" s="270"/>
      <c r="D20" s="270"/>
      <c r="E20" s="270"/>
      <c r="F20" s="278"/>
      <c r="G20" s="278"/>
      <c r="H20" s="278"/>
      <c r="I20" s="278"/>
      <c r="J20" s="278"/>
      <c r="K20" s="278"/>
      <c r="L20" s="278"/>
      <c r="M20" s="278"/>
      <c r="N20" s="278"/>
      <c r="O20" s="278"/>
      <c r="P20" s="278"/>
      <c r="Q20" s="278"/>
      <c r="R20" s="278"/>
      <c r="S20" s="278"/>
      <c r="T20" s="278"/>
      <c r="U20" s="278"/>
      <c r="V20" s="278"/>
      <c r="W20" s="278"/>
      <c r="X20" s="278"/>
      <c r="Y20" s="278"/>
      <c r="Z20" s="270"/>
    </row>
    <row r="21" spans="1:30" ht="37.5" customHeight="1">
      <c r="A21" s="272">
        <v>3</v>
      </c>
      <c r="B21" s="273" t="s">
        <v>193</v>
      </c>
      <c r="C21" s="274" t="s">
        <v>187</v>
      </c>
      <c r="D21" s="274" t="s">
        <v>187</v>
      </c>
      <c r="E21" s="274" t="s">
        <v>187</v>
      </c>
      <c r="F21" s="279">
        <f t="shared" ref="F21:W21" si="4">SUM(F22:F25)</f>
        <v>0</v>
      </c>
      <c r="G21" s="279">
        <f t="shared" si="4"/>
        <v>0</v>
      </c>
      <c r="H21" s="279">
        <f t="shared" si="4"/>
        <v>0</v>
      </c>
      <c r="I21" s="279">
        <f t="shared" si="4"/>
        <v>0</v>
      </c>
      <c r="J21" s="279">
        <f t="shared" si="4"/>
        <v>0</v>
      </c>
      <c r="K21" s="279">
        <f t="shared" si="4"/>
        <v>0</v>
      </c>
      <c r="L21" s="279">
        <f t="shared" si="4"/>
        <v>0</v>
      </c>
      <c r="M21" s="279">
        <f t="shared" si="4"/>
        <v>0</v>
      </c>
      <c r="N21" s="279">
        <f t="shared" si="4"/>
        <v>0</v>
      </c>
      <c r="O21" s="279">
        <f t="shared" si="4"/>
        <v>0</v>
      </c>
      <c r="P21" s="279">
        <f t="shared" si="4"/>
        <v>0</v>
      </c>
      <c r="Q21" s="279">
        <f t="shared" si="4"/>
        <v>0</v>
      </c>
      <c r="R21" s="279">
        <f t="shared" si="4"/>
        <v>0</v>
      </c>
      <c r="S21" s="279">
        <f t="shared" si="4"/>
        <v>0</v>
      </c>
      <c r="T21" s="279">
        <f t="shared" si="4"/>
        <v>0</v>
      </c>
      <c r="U21" s="279">
        <f t="shared" si="4"/>
        <v>0</v>
      </c>
      <c r="V21" s="279">
        <f t="shared" si="4"/>
        <v>0</v>
      </c>
      <c r="W21" s="279">
        <f t="shared" si="4"/>
        <v>0</v>
      </c>
      <c r="X21" s="278"/>
      <c r="Y21" s="278"/>
      <c r="Z21" s="270"/>
    </row>
    <row r="22" spans="1:30" ht="18.75">
      <c r="A22" s="269" t="s">
        <v>189</v>
      </c>
      <c r="B22" s="270"/>
      <c r="C22" s="270"/>
      <c r="D22" s="270"/>
      <c r="E22" s="270"/>
      <c r="F22" s="278"/>
      <c r="G22" s="278"/>
      <c r="H22" s="278"/>
      <c r="I22" s="278"/>
      <c r="J22" s="278"/>
      <c r="K22" s="278"/>
      <c r="L22" s="278"/>
      <c r="M22" s="278"/>
      <c r="N22" s="278"/>
      <c r="O22" s="278"/>
      <c r="P22" s="278"/>
      <c r="Q22" s="278"/>
      <c r="R22" s="278"/>
      <c r="S22" s="278"/>
      <c r="T22" s="278"/>
      <c r="U22" s="278"/>
      <c r="V22" s="278"/>
      <c r="W22" s="278"/>
      <c r="X22" s="278"/>
      <c r="Y22" s="278"/>
      <c r="Z22" s="270"/>
    </row>
    <row r="23" spans="1:30" ht="18.75">
      <c r="A23" s="269" t="s">
        <v>190</v>
      </c>
      <c r="B23" s="270"/>
      <c r="C23" s="270"/>
      <c r="D23" s="270"/>
      <c r="E23" s="270"/>
      <c r="F23" s="278"/>
      <c r="G23" s="278"/>
      <c r="H23" s="278"/>
      <c r="I23" s="278"/>
      <c r="J23" s="278"/>
      <c r="K23" s="278"/>
      <c r="L23" s="278"/>
      <c r="M23" s="278"/>
      <c r="N23" s="278"/>
      <c r="O23" s="278"/>
      <c r="P23" s="278"/>
      <c r="Q23" s="278"/>
      <c r="R23" s="278"/>
      <c r="S23" s="278"/>
      <c r="T23" s="278"/>
      <c r="U23" s="278"/>
      <c r="V23" s="278"/>
      <c r="W23" s="278"/>
      <c r="X23" s="278"/>
      <c r="Y23" s="278"/>
      <c r="Z23" s="270"/>
    </row>
    <row r="24" spans="1:30" ht="18.75">
      <c r="A24" s="276" t="s">
        <v>191</v>
      </c>
      <c r="B24" s="270"/>
      <c r="C24" s="270"/>
      <c r="D24" s="270"/>
      <c r="E24" s="270"/>
      <c r="F24" s="278"/>
      <c r="G24" s="278"/>
      <c r="H24" s="278"/>
      <c r="I24" s="278"/>
      <c r="J24" s="278"/>
      <c r="K24" s="278"/>
      <c r="L24" s="278"/>
      <c r="M24" s="278"/>
      <c r="N24" s="278"/>
      <c r="O24" s="278"/>
      <c r="P24" s="278"/>
      <c r="Q24" s="278"/>
      <c r="R24" s="278"/>
      <c r="S24" s="278"/>
      <c r="T24" s="278"/>
      <c r="U24" s="278"/>
      <c r="V24" s="278"/>
      <c r="W24" s="278"/>
      <c r="X24" s="278"/>
      <c r="Y24" s="278"/>
      <c r="Z24" s="270"/>
    </row>
    <row r="25" spans="1:30" ht="18.75">
      <c r="A25" s="269" t="s">
        <v>44</v>
      </c>
      <c r="B25" s="270"/>
      <c r="C25" s="270"/>
      <c r="D25" s="270"/>
      <c r="E25" s="270"/>
      <c r="F25" s="278"/>
      <c r="G25" s="278"/>
      <c r="H25" s="278"/>
      <c r="I25" s="278"/>
      <c r="J25" s="278"/>
      <c r="K25" s="278"/>
      <c r="L25" s="278"/>
      <c r="M25" s="278"/>
      <c r="N25" s="278"/>
      <c r="O25" s="278"/>
      <c r="P25" s="278"/>
      <c r="Q25" s="278"/>
      <c r="R25" s="278"/>
      <c r="S25" s="278"/>
      <c r="T25" s="278"/>
      <c r="U25" s="278"/>
      <c r="V25" s="278"/>
      <c r="W25" s="278"/>
      <c r="X25" s="278"/>
      <c r="Y25" s="278"/>
      <c r="Z25" s="270"/>
    </row>
    <row r="26" spans="1:30" ht="18.75">
      <c r="A26" s="269"/>
      <c r="B26" s="270"/>
      <c r="C26" s="270"/>
      <c r="D26" s="270"/>
      <c r="E26" s="270"/>
      <c r="F26" s="278"/>
      <c r="G26" s="278"/>
      <c r="H26" s="278"/>
      <c r="I26" s="278"/>
      <c r="J26" s="278"/>
      <c r="K26" s="278"/>
      <c r="L26" s="278"/>
      <c r="M26" s="278"/>
      <c r="N26" s="278"/>
      <c r="O26" s="278"/>
      <c r="P26" s="278"/>
      <c r="Q26" s="278"/>
      <c r="R26" s="278"/>
      <c r="S26" s="278"/>
      <c r="T26" s="278"/>
      <c r="U26" s="278"/>
      <c r="V26" s="278"/>
      <c r="W26" s="278"/>
      <c r="X26" s="278"/>
      <c r="Y26" s="278"/>
      <c r="Z26" s="270"/>
    </row>
    <row r="27" spans="1:30">
      <c r="Z27" s="282"/>
    </row>
    <row r="28" spans="1:30" ht="37.5" customHeight="1">
      <c r="B28" s="525" t="s">
        <v>194</v>
      </c>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row>
    <row r="29" spans="1:30" ht="39" customHeight="1">
      <c r="B29" s="525" t="s">
        <v>195</v>
      </c>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525"/>
    </row>
    <row r="30" spans="1:30" ht="19.5" customHeight="1">
      <c r="B30" s="525" t="s">
        <v>196</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row>
  </sheetData>
  <mergeCells count="18">
    <mergeCell ref="B28:Z28"/>
    <mergeCell ref="B29:Z29"/>
    <mergeCell ref="B30:Z30"/>
    <mergeCell ref="X4:Y5"/>
    <mergeCell ref="Z4:Z6"/>
    <mergeCell ref="C5:D5"/>
    <mergeCell ref="E5:E6"/>
    <mergeCell ref="F5:G5"/>
    <mergeCell ref="H5:K5"/>
    <mergeCell ref="L5:O5"/>
    <mergeCell ref="P5:S5"/>
    <mergeCell ref="T5:W5"/>
    <mergeCell ref="A1:W1"/>
    <mergeCell ref="F3:W3"/>
    <mergeCell ref="A4:A6"/>
    <mergeCell ref="B4:B6"/>
    <mergeCell ref="C4:E4"/>
    <mergeCell ref="F4:W4"/>
  </mergeCells>
  <pageMargins left="0.23" right="0.17" top="0.75" bottom="0.75" header="0.3" footer="0.3"/>
  <pageSetup paperSize="9"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A15"/>
  <sheetViews>
    <sheetView zoomScale="70" zoomScaleNormal="70" workbookViewId="0">
      <pane ySplit="4" topLeftCell="A5" activePane="bottomLeft" state="frozen"/>
      <selection activeCell="C1" sqref="C1"/>
      <selection pane="bottomLeft" activeCell="A11" sqref="A11"/>
    </sheetView>
  </sheetViews>
  <sheetFormatPr defaultColWidth="9.140625" defaultRowHeight="15"/>
  <cols>
    <col min="1" max="1" width="17.28515625" style="305" bestFit="1" customWidth="1"/>
    <col min="2" max="2" width="49.140625" style="292" customWidth="1"/>
    <col min="3" max="3" width="24.140625" style="292" customWidth="1"/>
    <col min="4" max="4" width="19.42578125" style="292" customWidth="1"/>
    <col min="5" max="5" width="20.42578125" style="306" customWidth="1"/>
    <col min="6" max="6" width="16.28515625" style="306" customWidth="1"/>
    <col min="7" max="7" width="20.42578125" style="306" customWidth="1"/>
    <col min="8" max="8" width="16.28515625" style="307" customWidth="1"/>
    <col min="9" max="9" width="20.42578125" style="292" customWidth="1"/>
    <col min="10" max="10" width="17.140625" style="306" customWidth="1"/>
    <col min="11" max="63" width="9.140625" style="292"/>
    <col min="64" max="16384" width="9.140625" style="293"/>
  </cols>
  <sheetData>
    <row r="2" spans="1:105" s="284" customFormat="1" ht="59.25" customHeight="1">
      <c r="A2" s="537" t="s">
        <v>243</v>
      </c>
      <c r="B2" s="537"/>
      <c r="C2" s="537"/>
      <c r="D2" s="537"/>
      <c r="E2" s="537"/>
      <c r="F2" s="537"/>
      <c r="G2" s="537"/>
      <c r="H2" s="537"/>
      <c r="I2" s="537"/>
      <c r="J2" s="537"/>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105" s="284" customFormat="1" ht="22.5" customHeight="1">
      <c r="A3" s="285"/>
      <c r="B3" s="285"/>
      <c r="C3" s="285"/>
      <c r="D3" s="285"/>
      <c r="E3" s="285"/>
      <c r="F3" s="285"/>
      <c r="G3" s="285"/>
      <c r="H3" s="285"/>
      <c r="I3" s="285"/>
      <c r="J3" s="285"/>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row>
    <row r="4" spans="1:105" ht="90">
      <c r="A4" s="286" t="s">
        <v>235</v>
      </c>
      <c r="B4" s="287" t="s">
        <v>236</v>
      </c>
      <c r="C4" s="287" t="s">
        <v>237</v>
      </c>
      <c r="D4" s="287" t="s">
        <v>238</v>
      </c>
      <c r="E4" s="288" t="s">
        <v>239</v>
      </c>
      <c r="F4" s="308" t="s">
        <v>256</v>
      </c>
      <c r="G4" s="308" t="s">
        <v>244</v>
      </c>
      <c r="H4" s="290" t="s">
        <v>240</v>
      </c>
      <c r="I4" s="291" t="s">
        <v>241</v>
      </c>
      <c r="J4" s="289" t="s">
        <v>245</v>
      </c>
    </row>
    <row r="5" spans="1:105">
      <c r="A5" s="286" t="s">
        <v>255</v>
      </c>
      <c r="B5" s="287"/>
      <c r="C5" s="287"/>
      <c r="D5" s="287"/>
      <c r="E5" s="288"/>
      <c r="F5" s="288"/>
      <c r="G5" s="289"/>
      <c r="H5" s="290"/>
      <c r="I5" s="291"/>
      <c r="J5" s="289"/>
    </row>
    <row r="6" spans="1:105" s="299" customFormat="1" ht="32.25" customHeight="1">
      <c r="A6" s="296" t="s">
        <v>242</v>
      </c>
      <c r="B6" s="294"/>
      <c r="C6" s="294"/>
      <c r="D6" s="294"/>
      <c r="E6" s="297"/>
      <c r="F6" s="297"/>
      <c r="G6" s="297"/>
      <c r="H6" s="298"/>
      <c r="I6" s="294"/>
      <c r="J6" s="297"/>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row>
    <row r="7" spans="1:105" s="304" customFormat="1" ht="21.75" customHeight="1">
      <c r="A7" s="300"/>
      <c r="B7" s="301"/>
      <c r="C7" s="536"/>
      <c r="D7" s="536"/>
      <c r="E7" s="536"/>
      <c r="F7" s="536"/>
      <c r="G7" s="536"/>
      <c r="H7" s="302"/>
      <c r="I7" s="301"/>
      <c r="J7" s="303"/>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row>
    <row r="9" spans="1:105" ht="19.5" customHeight="1">
      <c r="A9" s="538" t="s">
        <v>257</v>
      </c>
      <c r="B9" s="538"/>
      <c r="C9" s="538"/>
      <c r="D9" s="538"/>
      <c r="E9" s="538"/>
      <c r="F9" s="538"/>
      <c r="G9" s="538"/>
      <c r="H9" s="538"/>
      <c r="I9" s="538"/>
      <c r="J9" s="538"/>
    </row>
    <row r="10" spans="1:105" ht="21.75" customHeight="1">
      <c r="A10" s="538" t="s">
        <v>258</v>
      </c>
      <c r="B10" s="538"/>
      <c r="C10" s="538"/>
      <c r="D10" s="538"/>
      <c r="E10" s="538"/>
      <c r="F10" s="538"/>
      <c r="G10" s="538"/>
      <c r="H10" s="538"/>
      <c r="I10" s="538"/>
      <c r="J10" s="538"/>
    </row>
    <row r="14" spans="1:105" s="292" customFormat="1">
      <c r="A14" s="305"/>
      <c r="E14" s="306"/>
      <c r="F14" s="306"/>
      <c r="G14" s="306"/>
      <c r="H14" s="307"/>
      <c r="J14" s="306"/>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row>
    <row r="15" spans="1:105" s="292" customFormat="1">
      <c r="A15" s="305"/>
      <c r="E15" s="306"/>
      <c r="F15" s="306"/>
      <c r="G15" s="306"/>
      <c r="H15" s="307"/>
      <c r="J15" s="306"/>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row>
  </sheetData>
  <autoFilter ref="A4:J15"/>
  <mergeCells count="4">
    <mergeCell ref="C7:G7"/>
    <mergeCell ref="A2:J2"/>
    <mergeCell ref="A9:J9"/>
    <mergeCell ref="A10:J10"/>
  </mergeCells>
  <printOptions horizontalCentered="1"/>
  <pageMargins left="0.19685039370078741" right="0.19685039370078741" top="0.78740157480314965" bottom="0.39370078740157483" header="0.31496062992125984" footer="0.19685039370078741"/>
  <pageSetup paperSize="9" scale="32" fitToHeight="100" orientation="landscape"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9</vt:i4>
      </vt:variant>
    </vt:vector>
  </HeadingPairs>
  <TitlesOfParts>
    <vt:vector size="19" baseType="lpstr">
      <vt:lpstr>Приложение 1</vt:lpstr>
      <vt:lpstr>Приложение 2</vt:lpstr>
      <vt:lpstr>Приложение 3</vt:lpstr>
      <vt:lpstr>Таблица 1</vt:lpstr>
      <vt:lpstr>Таблица 2</vt:lpstr>
      <vt:lpstr>Таблица 3</vt:lpstr>
      <vt:lpstr>Таблица 4</vt:lpstr>
      <vt:lpstr>отчет по ИП</vt:lpstr>
      <vt:lpstr>Расчет амортизации</vt:lpstr>
      <vt:lpstr>Финансовые показатели</vt:lpstr>
      <vt:lpstr>'Приложение 2'!Заголовки_для_печати</vt:lpstr>
      <vt:lpstr>'Приложение 3'!Заголовки_для_печати</vt:lpstr>
      <vt:lpstr>'Расчет амортизации'!Заголовки_для_печати</vt:lpstr>
      <vt:lpstr>'Таблица 3'!Заголовки_для_печати</vt:lpstr>
      <vt:lpstr>'Таблица 4'!Заголовки_для_печати</vt:lpstr>
      <vt:lpstr>'Приложение 2'!Область_печати</vt:lpstr>
      <vt:lpstr>'Приложение 3'!Область_печати</vt:lpstr>
      <vt:lpstr>'Таблица 3'!Область_печати</vt:lpstr>
      <vt:lpstr>'Таблица 4'!Область_печати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2020-04-01T11:27:29Z</dcterms:modified>
</cp:coreProperties>
</file>