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32" i="1"/>
  <c r="D31"/>
  <c r="D30"/>
  <c r="D29"/>
  <c r="D28"/>
  <c r="D27"/>
  <c r="D26"/>
  <c r="D25"/>
  <c r="D33" l="1"/>
  <c r="C28" s="1"/>
  <c r="C32" l="1"/>
  <c r="C13"/>
  <c r="H13"/>
  <c r="H11"/>
  <c r="G10"/>
  <c r="E11"/>
  <c r="E9"/>
  <c r="D11"/>
  <c r="D9"/>
  <c r="C12"/>
  <c r="C11"/>
  <c r="C10"/>
  <c r="C9"/>
  <c r="I14" l="1"/>
  <c r="J10"/>
  <c r="J11"/>
  <c r="J12"/>
  <c r="J13"/>
  <c r="J9"/>
  <c r="D14"/>
  <c r="E14"/>
  <c r="F14"/>
  <c r="G14"/>
  <c r="H14"/>
  <c r="C14"/>
  <c r="C30" l="1"/>
  <c r="C26"/>
  <c r="C25"/>
  <c r="C31"/>
  <c r="C27"/>
  <c r="C29"/>
  <c r="J14"/>
  <c r="C33" l="1"/>
</calcChain>
</file>

<file path=xl/sharedStrings.xml><?xml version="1.0" encoding="utf-8"?>
<sst xmlns="http://schemas.openxmlformats.org/spreadsheetml/2006/main" count="44" uniqueCount="42">
  <si>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</si>
  <si>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</si>
  <si>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</si>
  <si>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</si>
  <si>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</si>
  <si>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</si>
  <si>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</si>
  <si>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</si>
  <si>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</si>
  <si>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</si>
  <si>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</si>
  <si>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</si>
  <si>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</si>
  <si>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</si>
  <si>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</si>
  <si>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</si>
  <si>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</si>
  <si>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</si>
  <si>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</si>
  <si>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</si>
  <si>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</si>
  <si>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</si>
  <si>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</si>
  <si>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</si>
  <si>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</si>
  <si>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</si>
  <si>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</si>
  <si>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</si>
  <si>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Радищевский район</t>
  </si>
  <si>
    <t>г.Димитровград</t>
  </si>
  <si>
    <t>Барышский район</t>
  </si>
  <si>
    <t>Мелекесский район</t>
  </si>
  <si>
    <t>Павловский район</t>
  </si>
  <si>
    <t xml:space="preserve">за 1 квартал 2021 года </t>
  </si>
  <si>
    <t xml:space="preserve"> - в сфере регулирования теплоснабжения и газоснабжения, что составляет 61,9 % от общего количества обращений;</t>
  </si>
  <si>
    <t xml:space="preserve"> - в сфере регулирования холодного и горячего водоснабжения и водоотведения, что составляет 23,8 % от общего количества обращений;</t>
  </si>
  <si>
    <t xml:space="preserve"> - в сфере регулирования электроснабжения, что составляет 4,8 % от общего количества обращений;</t>
  </si>
  <si>
    <t>Карсунский район</t>
  </si>
  <si>
    <t>Чердаклинский район</t>
  </si>
  <si>
    <t xml:space="preserve"> - в социальной и непроизводственной сфере, на лекарственные препараты, что составляет 9,5 % от общего количества обращений.</t>
  </si>
  <si>
    <t xml:space="preserve">В 1 квартале 2021 года в Агентство по регулировани цен и тарифов Ульяновской области на исполнении находилось 42 обращения, что на  4,5% ниже чем за аналогичный период 2020 года                (1 квартал 2020 года - 44 обращения). </t>
  </si>
  <si>
    <t>Анализ обращений показывает, что наиболее актуальными вопросами являются: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</si>
</sst>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/&#1086;&#1090;&#1095;&#1077;&#1090;%20&#1092;&#1077;&#1074;&#1088;&#1072;&#1083;&#1100;%202021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2;&#1088;&#1090;/&#1086;&#1090;&#1095;&#1077;&#1090;%20&#1084;&#1072;&#1088;&#1090;%202021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3;&#1085;&#1074;&#1072;&#1088;&#1100;/&#1086;&#1090;&#1095;&#1077;&#1090;%20&#1103;&#1085;&#1074;&#1072;&#1088;&#1100;%202021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5</v>
          </cell>
          <cell r="D9">
            <v>4</v>
          </cell>
        </row>
        <row r="10">
          <cell r="C10">
            <v>6</v>
          </cell>
          <cell r="G10">
            <v>1</v>
          </cell>
        </row>
        <row r="11">
          <cell r="D11">
            <v>1</v>
          </cell>
        </row>
        <row r="19">
          <cell r="D19">
            <v>5</v>
          </cell>
        </row>
        <row r="20">
          <cell r="D20">
            <v>3</v>
          </cell>
        </row>
        <row r="21">
          <cell r="D21">
            <v>1</v>
          </cell>
        </row>
        <row r="22">
          <cell r="D22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1</v>
          </cell>
          <cell r="D9">
            <v>3</v>
          </cell>
          <cell r="E9">
            <v>1</v>
          </cell>
        </row>
        <row r="10">
          <cell r="C10">
            <v>1</v>
          </cell>
        </row>
        <row r="11">
          <cell r="C11">
            <v>3</v>
          </cell>
          <cell r="D11">
            <v>2</v>
          </cell>
          <cell r="E11">
            <v>1</v>
          </cell>
          <cell r="H11">
            <v>1</v>
          </cell>
        </row>
        <row r="12">
          <cell r="C12">
            <v>1</v>
          </cell>
        </row>
        <row r="13">
          <cell r="H13">
            <v>1</v>
          </cell>
        </row>
        <row r="19">
          <cell r="D19">
            <v>7</v>
          </cell>
        </row>
        <row r="20">
          <cell r="D20">
            <v>3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C10">
            <v>7</v>
          </cell>
          <cell r="G10">
            <v>1</v>
          </cell>
        </row>
        <row r="11">
          <cell r="C11">
            <v>1</v>
          </cell>
        </row>
        <row r="13">
          <cell r="C13">
            <v>1</v>
          </cell>
        </row>
        <row r="19">
          <cell r="D19">
            <v>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workbookViewId="0">
      <selection activeCell="A17" sqref="A17"/>
    </sheetView>
  </sheetViews>
  <sheetFormatPr defaultRowHeight="15"/>
  <cols>
    <col min="1" max="1" width="7.140625" style="2" customWidth="1"/>
    <col min="2" max="2" width="25.140625" style="2" customWidth="1"/>
    <col min="3" max="3" width="17.42578125" style="2" customWidth="1"/>
    <col min="4" max="4" width="17.85546875" style="2" customWidth="1"/>
    <col min="5" max="5" width="20" style="2" customWidth="1"/>
    <col min="6" max="6" width="17.28515625" style="2" customWidth="1"/>
    <col min="7" max="7" width="17" style="2" customWidth="1"/>
    <col min="8" max="8" width="25.140625" style="2" customWidth="1"/>
    <col min="9" max="9" width="18.5703125" style="2" customWidth="1"/>
    <col min="10" max="10" width="14" style="2" customWidth="1"/>
    <col min="11" max="16384" width="9.140625" style="2"/>
  </cols>
  <sheetData>
    <row r="2" spans="1:12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1"/>
    </row>
    <row r="3" spans="1:12" ht="20.25" customHeight="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</row>
    <row r="4" spans="1:12" ht="18" customHeight="1">
      <c r="A4" s="16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"/>
      <c r="L4" s="1"/>
    </row>
    <row r="5" spans="1:12" ht="18.7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</row>
    <row r="7" spans="1:12" ht="21.75" customHeight="1">
      <c r="A7" s="19" t="s">
        <v>2</v>
      </c>
      <c r="B7" s="21" t="s">
        <v>7</v>
      </c>
      <c r="C7" s="22" t="s">
        <v>24</v>
      </c>
      <c r="D7" s="23"/>
      <c r="E7" s="23"/>
      <c r="F7" s="23"/>
      <c r="G7" s="23"/>
      <c r="H7" s="23"/>
      <c r="I7" s="17" t="s">
        <v>27</v>
      </c>
      <c r="J7" s="19" t="s">
        <v>13</v>
      </c>
    </row>
    <row r="8" spans="1:12" ht="102.75" customHeight="1">
      <c r="A8" s="19"/>
      <c r="B8" s="21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15" t="s">
        <v>20</v>
      </c>
      <c r="I8" s="18"/>
      <c r="J8" s="19"/>
    </row>
    <row r="9" spans="1:12" ht="29.25" customHeight="1">
      <c r="A9" s="4">
        <v>1</v>
      </c>
      <c r="B9" s="5" t="s">
        <v>8</v>
      </c>
      <c r="C9" s="4">
        <f>[1]Лист1!$C$9+[2]Лист1!$C$9</f>
        <v>6</v>
      </c>
      <c r="D9" s="4">
        <f>[1]Лист1!$D$9+[2]Лист1!$D$9</f>
        <v>7</v>
      </c>
      <c r="E9" s="4">
        <f>[2]Лист1!$E$9</f>
        <v>1</v>
      </c>
      <c r="F9" s="4"/>
      <c r="G9" s="4"/>
      <c r="H9" s="4"/>
      <c r="I9" s="4"/>
      <c r="J9" s="6">
        <f>SUM(C9:I9)</f>
        <v>14</v>
      </c>
    </row>
    <row r="10" spans="1:12" ht="29.25" customHeight="1">
      <c r="A10" s="4">
        <v>2</v>
      </c>
      <c r="B10" s="5" t="s">
        <v>11</v>
      </c>
      <c r="C10" s="4">
        <f>[3]Лист1!$C$10+[1]Лист1!$C$10+[2]Лист1!$C$10</f>
        <v>14</v>
      </c>
      <c r="D10" s="4"/>
      <c r="E10" s="4"/>
      <c r="F10" s="4"/>
      <c r="G10" s="4">
        <f>[3]Лист1!$G$10+[1]Лист1!$G$10</f>
        <v>2</v>
      </c>
      <c r="H10" s="4"/>
      <c r="I10" s="4"/>
      <c r="J10" s="6">
        <f t="shared" ref="J10:J14" si="0">SUM(C10:I10)</f>
        <v>16</v>
      </c>
    </row>
    <row r="11" spans="1:12" ht="29.25" customHeight="1">
      <c r="A11" s="4">
        <v>3</v>
      </c>
      <c r="B11" s="7" t="s">
        <v>9</v>
      </c>
      <c r="C11" s="4">
        <f>[3]Лист1!$C$11+[2]Лист1!$C$11</f>
        <v>4</v>
      </c>
      <c r="D11" s="4">
        <f>[1]Лист1!$D$11+[2]Лист1!$D$11</f>
        <v>3</v>
      </c>
      <c r="E11" s="4">
        <f>[2]Лист1!$E$11</f>
        <v>1</v>
      </c>
      <c r="F11" s="4"/>
      <c r="G11" s="4"/>
      <c r="H11" s="4">
        <f>[2]Лист1!$H$11</f>
        <v>1</v>
      </c>
      <c r="I11" s="4"/>
      <c r="J11" s="6">
        <f t="shared" si="0"/>
        <v>9</v>
      </c>
    </row>
    <row r="12" spans="1:12" ht="29.25" customHeight="1">
      <c r="A12" s="4">
        <v>4</v>
      </c>
      <c r="B12" s="7" t="s">
        <v>10</v>
      </c>
      <c r="C12" s="4">
        <f>[2]Лист1!$C$12</f>
        <v>1</v>
      </c>
      <c r="D12" s="4"/>
      <c r="E12" s="4"/>
      <c r="F12" s="4"/>
      <c r="G12" s="4"/>
      <c r="H12" s="4"/>
      <c r="I12" s="4"/>
      <c r="J12" s="6">
        <f t="shared" si="0"/>
        <v>1</v>
      </c>
      <c r="K12" s="8"/>
    </row>
    <row r="13" spans="1:12" ht="34.5" customHeight="1">
      <c r="A13" s="4">
        <v>5</v>
      </c>
      <c r="B13" s="5" t="s">
        <v>26</v>
      </c>
      <c r="C13" s="4">
        <f>[3]Лист1!$C$13</f>
        <v>1</v>
      </c>
      <c r="D13" s="4"/>
      <c r="E13" s="4"/>
      <c r="F13" s="4"/>
      <c r="G13" s="4"/>
      <c r="H13" s="4">
        <f>[2]Лист1!$H$13</f>
        <v>1</v>
      </c>
      <c r="I13" s="4"/>
      <c r="J13" s="6">
        <f t="shared" si="0"/>
        <v>2</v>
      </c>
      <c r="K13" s="8"/>
    </row>
    <row r="14" spans="1:12" s="10" customFormat="1" ht="29.25" customHeight="1">
      <c r="A14" s="9"/>
      <c r="B14" s="9" t="s">
        <v>12</v>
      </c>
      <c r="C14" s="6">
        <f>SUM(C9:C13)</f>
        <v>26</v>
      </c>
      <c r="D14" s="6">
        <f t="shared" ref="D14:I14" si="1">SUM(D9:D13)</f>
        <v>10</v>
      </c>
      <c r="E14" s="6">
        <f t="shared" si="1"/>
        <v>2</v>
      </c>
      <c r="F14" s="6">
        <f t="shared" si="1"/>
        <v>0</v>
      </c>
      <c r="G14" s="6">
        <f t="shared" si="1"/>
        <v>2</v>
      </c>
      <c r="H14" s="6">
        <f t="shared" si="1"/>
        <v>2</v>
      </c>
      <c r="I14" s="6">
        <f t="shared" si="1"/>
        <v>0</v>
      </c>
      <c r="J14" s="6">
        <f t="shared" si="0"/>
        <v>42</v>
      </c>
    </row>
    <row r="15" spans="1:12" s="25" customFormat="1" ht="28.5" customHeight="1">
      <c r="A15" s="32" t="s">
        <v>40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2" s="27" customFormat="1" ht="15" customHeight="1">
      <c r="A16" s="24" t="s">
        <v>41</v>
      </c>
      <c r="B16" s="24"/>
      <c r="C16" s="26"/>
      <c r="D16" s="26"/>
      <c r="E16" s="26"/>
      <c r="F16" s="26"/>
      <c r="G16" s="26"/>
      <c r="H16" s="26"/>
      <c r="I16" s="26"/>
    </row>
    <row r="17" spans="1:4" s="27" customFormat="1">
      <c r="A17" s="27" t="s">
        <v>34</v>
      </c>
    </row>
    <row r="18" spans="1:4" s="27" customFormat="1">
      <c r="A18" s="27" t="s">
        <v>35</v>
      </c>
    </row>
    <row r="19" spans="1:4" s="27" customFormat="1">
      <c r="A19" s="27" t="s">
        <v>36</v>
      </c>
    </row>
    <row r="20" spans="1:4" s="27" customFormat="1">
      <c r="A20" s="27" t="s">
        <v>39</v>
      </c>
    </row>
    <row r="22" spans="1:4">
      <c r="A22" s="2" t="s">
        <v>14</v>
      </c>
    </row>
    <row r="23" spans="1:4" ht="15" customHeight="1">
      <c r="A23" s="30" t="s">
        <v>2</v>
      </c>
      <c r="B23" s="28" t="s">
        <v>15</v>
      </c>
      <c r="C23" s="17" t="s">
        <v>17</v>
      </c>
    </row>
    <row r="24" spans="1:4" ht="29.25" customHeight="1">
      <c r="A24" s="31"/>
      <c r="B24" s="29"/>
      <c r="C24" s="18"/>
    </row>
    <row r="25" spans="1:4" ht="18" customHeight="1">
      <c r="A25" s="4">
        <v>1</v>
      </c>
      <c r="B25" s="5" t="s">
        <v>16</v>
      </c>
      <c r="C25" s="11">
        <f>D25/$D$33*100</f>
        <v>61.29032258064516</v>
      </c>
      <c r="D25" s="12">
        <f>[3]Лист1!$D$19+[1]Лист1!$D$19+[2]Лист1!$D$19</f>
        <v>19</v>
      </c>
    </row>
    <row r="26" spans="1:4" ht="18" customHeight="1">
      <c r="A26" s="4">
        <v>2</v>
      </c>
      <c r="B26" s="5" t="s">
        <v>29</v>
      </c>
      <c r="C26" s="11">
        <f t="shared" ref="C26:C32" si="2">D26/$D$33*100</f>
        <v>9.67741935483871</v>
      </c>
      <c r="D26" s="12">
        <f>[2]Лист1!$D$20</f>
        <v>3</v>
      </c>
    </row>
    <row r="27" spans="1:4" ht="18" customHeight="1">
      <c r="A27" s="4">
        <v>3</v>
      </c>
      <c r="B27" s="5" t="s">
        <v>30</v>
      </c>
      <c r="C27" s="11">
        <f t="shared" si="2"/>
        <v>3.225806451612903</v>
      </c>
      <c r="D27" s="12">
        <f>[2]Лист1!$D$21</f>
        <v>1</v>
      </c>
    </row>
    <row r="28" spans="1:4" ht="18" customHeight="1">
      <c r="A28" s="4">
        <v>4</v>
      </c>
      <c r="B28" s="5" t="s">
        <v>37</v>
      </c>
      <c r="C28" s="11">
        <f t="shared" si="2"/>
        <v>9.67741935483871</v>
      </c>
      <c r="D28" s="12">
        <f>[1]Лист1!$D$20</f>
        <v>3</v>
      </c>
    </row>
    <row r="29" spans="1:4" ht="18" customHeight="1">
      <c r="A29" s="4">
        <v>5</v>
      </c>
      <c r="B29" s="5" t="s">
        <v>31</v>
      </c>
      <c r="C29" s="11">
        <f t="shared" si="2"/>
        <v>3.225806451612903</v>
      </c>
      <c r="D29" s="12">
        <f>[2]Лист1!$D$22</f>
        <v>1</v>
      </c>
    </row>
    <row r="30" spans="1:4" ht="18" customHeight="1">
      <c r="A30" s="4">
        <v>6</v>
      </c>
      <c r="B30" s="5" t="s">
        <v>28</v>
      </c>
      <c r="C30" s="11">
        <f t="shared" si="2"/>
        <v>6.4516129032258061</v>
      </c>
      <c r="D30" s="12">
        <f>[1]Лист1!$D$21+[2]Лист1!$D$23</f>
        <v>2</v>
      </c>
    </row>
    <row r="31" spans="1:4" ht="18" customHeight="1">
      <c r="A31" s="4">
        <v>7</v>
      </c>
      <c r="B31" s="5" t="s">
        <v>32</v>
      </c>
      <c r="C31" s="11">
        <f t="shared" si="2"/>
        <v>3.225806451612903</v>
      </c>
      <c r="D31" s="12">
        <f>[2]Лист1!$D$24</f>
        <v>1</v>
      </c>
    </row>
    <row r="32" spans="1:4" ht="18" customHeight="1">
      <c r="A32" s="4">
        <v>8</v>
      </c>
      <c r="B32" s="5" t="s">
        <v>38</v>
      </c>
      <c r="C32" s="11">
        <f t="shared" si="2"/>
        <v>3.225806451612903</v>
      </c>
      <c r="D32" s="12">
        <f>[1]Лист1!$D$22</f>
        <v>1</v>
      </c>
    </row>
    <row r="33" spans="1:9">
      <c r="A33" s="9"/>
      <c r="B33" s="9" t="s">
        <v>12</v>
      </c>
      <c r="C33" s="11">
        <f>SUM(C25:C32)</f>
        <v>99.999999999999972</v>
      </c>
      <c r="D33" s="12">
        <f>SUM(D25:D32)</f>
        <v>31</v>
      </c>
    </row>
    <row r="35" spans="1:9" ht="20.25" customHeight="1">
      <c r="A35" s="20" t="s">
        <v>19</v>
      </c>
      <c r="B35" s="20"/>
      <c r="C35" s="20"/>
      <c r="D35" s="20"/>
      <c r="E35" s="20"/>
      <c r="F35" s="20"/>
      <c r="G35" s="20"/>
      <c r="H35" s="20"/>
      <c r="I35" s="14"/>
    </row>
    <row r="36" spans="1:9" ht="12.75" customHeight="1">
      <c r="A36" s="13" t="s">
        <v>18</v>
      </c>
      <c r="B36" s="13"/>
      <c r="C36" s="13"/>
      <c r="D36" s="13"/>
      <c r="E36" s="13"/>
      <c r="F36" s="13"/>
      <c r="G36" s="13"/>
      <c r="H36" s="13"/>
      <c r="I36" s="14"/>
    </row>
    <row r="37" spans="1:9" ht="14.25" customHeight="1">
      <c r="A37" s="20" t="s">
        <v>25</v>
      </c>
      <c r="B37" s="20"/>
      <c r="C37" s="20"/>
      <c r="D37" s="20"/>
      <c r="E37" s="20"/>
      <c r="F37" s="20"/>
      <c r="G37" s="20"/>
      <c r="H37" s="20"/>
      <c r="I37" s="14"/>
    </row>
    <row r="38" spans="1:9" ht="13.5" customHeight="1">
      <c r="A38" s="2" t="s">
        <v>22</v>
      </c>
    </row>
  </sheetData>
  <mergeCells count="15">
    <mergeCell ref="A15:J15"/>
    <mergeCell ref="A37:H37"/>
    <mergeCell ref="A35:H35"/>
    <mergeCell ref="A23:A24"/>
    <mergeCell ref="B23:B24"/>
    <mergeCell ref="C23:C24"/>
    <mergeCell ref="A2:J2"/>
    <mergeCell ref="A3:J3"/>
    <mergeCell ref="A4:J4"/>
    <mergeCell ref="A5:J5"/>
    <mergeCell ref="I7:I8"/>
    <mergeCell ref="J7:J8"/>
    <mergeCell ref="B7:B8"/>
    <mergeCell ref="A7:A8"/>
    <mergeCell ref="C7:H7"/>
  </mergeCells>
  <pageMargins left="0" right="0" top="0" bottom="0" header="0.31496062992125984" footer="0.31496062992125984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2021-04-02T10:24:38Z</dcterms:modified>
</cp:coreProperties>
</file>