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0" windowWidth="29040" windowHeight="15720"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сведения'!$H$7:$H$164</definedName>
    <definedName name="List00_del_tariff_range">'Общие сведения'!$I$114:$I$153</definedName>
    <definedName name="List00_LOAD_1">'Общие сведения'!$H$28:$H$162</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сведения'!$B$113:$B$153</definedName>
    <definedName name="List01_mo_column">'Список территорий'!$N$14:$N$21</definedName>
    <definedName name="List01_mr_column">'Список территорий'!$M$14:$M$21</definedName>
    <definedName name="List02_indicators2">'Список объектов'!$M$33:$R$33</definedName>
    <definedName name="List02_LOAD_1">'Список объектов'!$O$15:$R$31</definedName>
    <definedName name="List02_LOAD_2">'Список объектов'!$S$14:$S$31</definedName>
    <definedName name="List02_LOAD_3">'Список объектов'!$M$34:$R$34</definedName>
    <definedName name="List02_object_range">'Список объектов'!$M$34:$M$34</definedName>
    <definedName name="List02_osn_ekpl_range">'Список объектов'!$N$34:$N$34</definedName>
    <definedName name="List03_LOAD">Сценарии!$Y$15:$AP$71,Сценарии!$S$15:$U$71,Сценарии!$O$15:$Q$71</definedName>
    <definedName name="List03_LOAD_COM">Сценарии!$R$15:$R$71,Сценарии!$X$15:$X$71</definedName>
    <definedName name="List03_vis_flags">Сценарии!$Y$7:$AP$7</definedName>
    <definedName name="List03_vis_flags2">Сценарии!$G$15:$G$71</definedName>
    <definedName name="List04_check_range1">Баланс!$O$16:$AL$113</definedName>
    <definedName name="List04_LOAD_VO">Баланс!$O$24:$AL$109</definedName>
    <definedName name="List04_LOAD_VO_COM">Баланс!$AM$23:$AM$109</definedName>
    <definedName name="List04_LOAD_VOTR">Баланс!$O$112:$AL$113</definedName>
    <definedName name="List04_LOAD_VOTR_COM">Баланс!$AM$111:$AM$113</definedName>
    <definedName name="List04_LOAD_VS">Баланс!$O$16:$AL$17</definedName>
    <definedName name="List04_LOAD_VS_COM">Баланс!$AM$15:$AM$17</definedName>
    <definedName name="List04_LOAD_VSTR">Баланс!$O$20:$AL$21</definedName>
    <definedName name="List04_LOAD_VSTR_COM">Баланс!$AM$19:$AM$21</definedName>
    <definedName name="List04_pIns_comm">Баланс!#REF!</definedName>
    <definedName name="List04_vis_flags">Баланс!$S$7:$AL$7</definedName>
    <definedName name="List04_vis_flags2">Баланс!$G$14:$G$115</definedName>
    <definedName name="List05_LOAD_1">Реагенты!$O$15:$AL$25</definedName>
    <definedName name="List05_LOAD_2">Реагенты!$AM$14:$AM$25</definedName>
    <definedName name="List05_pIns_comm">Реагенты!#REF!</definedName>
    <definedName name="List05_vis_flags">Реагенты!$S$7:$AL$7</definedName>
    <definedName name="List06_LOAD_1">ЭЭ!$O$15:$AL$49</definedName>
    <definedName name="List06_LOAD_2">ЭЭ!$AM$14:$AM$49</definedName>
    <definedName name="List06_pIns_comm">ЭЭ!#REF!</definedName>
    <definedName name="List06_vis_flags">ЭЭ!$S$7:$AL$7</definedName>
    <definedName name="List07_LOAD_1">Амортизация!$O$15:$AL$163</definedName>
    <definedName name="List07_LOAD_2">Амортизация!$AM$14:$AM$163</definedName>
    <definedName name="List07_pIns_comm">Амортизация!#REF!</definedName>
    <definedName name="List07_vis_flags">Амортизация!$S$7:$AL$7</definedName>
    <definedName name="List08_LOAD_1">Аренда!$O$15:$AL$40</definedName>
    <definedName name="List08_LOAD_2">Аренда!$AM$14:$AM$40</definedName>
    <definedName name="List08_pIns_comm">Аренда!#REF!</definedName>
    <definedName name="List08_vis_flags">Аренда!$S$7:$AL$7</definedName>
    <definedName name="List09_LOAD_1">Покупка!$O$15:$AL$61</definedName>
    <definedName name="List09_LOAD_2">Покупка!$AM$14:$AM$61</definedName>
    <definedName name="List09_pIns_comm">Покупка!#REF!</definedName>
    <definedName name="List09_vis_flags">Покупка!$S$7:$AL$7</definedName>
    <definedName name="List10_LOAD_1">Налоги!$O$15:$AL$52</definedName>
    <definedName name="List10_LOAD_2">Налоги!$AM$14:$AM$52</definedName>
    <definedName name="List10_pIns_comm">Налоги!#REF!</definedName>
    <definedName name="List10_vis_flags">Налоги!$S$7:$AL$7</definedName>
    <definedName name="List11_is_one_block">'ИП + источники'!$N$14</definedName>
    <definedName name="List11_LOAD_1">'ИП + источники'!$O$17:$AN$113</definedName>
    <definedName name="List11_LOAD_2">'ИП + источники'!$AO$16:$AO$113</definedName>
    <definedName name="List11_pIns_comm">'ИП + источники'!#REF!</definedName>
    <definedName name="List11_vis_flags">'ИП + источники'!$U$7:$AN$7</definedName>
    <definedName name="List11_vis_flags2">'ИП + источники'!$B$17:$B$113</definedName>
    <definedName name="List12_LOAD_1">Экономия_корр!$O$15:$AH$40</definedName>
    <definedName name="List12_LOAD_2">Экономия_корр!$AI$14:$AI$40</definedName>
    <definedName name="List12_pIns_comm">Экономия_корр!#REF!</definedName>
    <definedName name="List12_vis_flags">Экономия_корр!$O$7:$AH$7</definedName>
    <definedName name="List13_LOAD_1">'Плата за негативное возд'!$O$14:$V$24</definedName>
    <definedName name="List13_pIns_comm">'Плата за негативное возд'!#REF!</definedName>
    <definedName name="List14_LOAD_1">'Корректировка НВВ'!$P$15:$Q$148</definedName>
    <definedName name="List14_LOAD_2">'Корректировка НВВ'!$R$14:$R$148</definedName>
    <definedName name="List14_pIns_comm">'Корректировка НВВ'!#REF!</definedName>
    <definedName name="List14_vis_flags">'Корректировка НВВ'!$C$15:$C$148</definedName>
    <definedName name="List15_LOAD_1">Калькуляция!$O$15:$AM$391</definedName>
    <definedName name="List15_LOAD_2">Калькуляция!$AX$14:$AZ$391</definedName>
    <definedName name="List15_pIns_comm">Калькуляция!#REF!</definedName>
    <definedName name="List15_vis_flags">Калькуляция!$T$7:$AW$7</definedName>
    <definedName name="List15_vis_flags2">Калькуляция!$C$15:$C$391</definedName>
    <definedName name="List16_LOAD_1">ТМ!$N$16:$DW$135</definedName>
    <definedName name="List16_pIns_comm">ТМ!#REF!</definedName>
    <definedName name="List16_vis_flags">ТМ!$Q$7:$FG$7</definedName>
    <definedName name="List16_vis_flags2">ТМ!$G$14:$G$135</definedName>
    <definedName name="List17_check_range1">ДПР!$Q$18:$Q$172</definedName>
    <definedName name="List17_ee_divide">ДПР!$P$14</definedName>
    <definedName name="List17_LOAD_1">ДПР!$M$18:$U$172</definedName>
    <definedName name="List17_pIns_comm">ДПР!#REF!</definedName>
    <definedName name="List17_vis_flags">ДПР!$G$18:$G$172</definedName>
    <definedName name="List17_vis_flags2">ДПР!$Q$7:$U$7</definedName>
    <definedName name="List18_LOAD_1">'ДПР (концессии)'!$M$16:$U$20</definedName>
    <definedName name="List18_pIns_comm">'ДПР (концессии)'!#REF!</definedName>
    <definedName name="List18_vis_flags">'ДПР (концессии)'!$G$16:$G$20</definedName>
    <definedName name="List18_vis_flags2">'ДПР (концессии)'!$Q$7:$U$7</definedName>
    <definedName name="List19_LOAD_1">ФОТ!$O$15:$T$73</definedName>
    <definedName name="List19_LOAD_2">ФОТ!$U$14:$U$73</definedName>
    <definedName name="List19_vis_flags">ФОТ!$O$7:$T$7</definedName>
    <definedName name="List20_LOAD_1">Административные!$O$15:$T$73</definedName>
    <definedName name="List20_LOAD_2">Административные!$U$14:$U$73</definedName>
    <definedName name="List20_pIns_comm">Административные!#REF!</definedName>
    <definedName name="List20_vis_flags">Административные!$O$7:$T$7</definedName>
    <definedName name="List21_LOAD_1">'Сбытовые расходы ГО'!$O$15:$T$49</definedName>
    <definedName name="List21_LOAD_2">'Сбытовые расходы ГО'!$U$14:$U$49</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территорий'!$L$21</definedName>
    <definedName name="pIns_List02_obj">'Список объектов'!#REF!</definedName>
    <definedName name="pIns_List02_tariff">'Список объектов'!$M$31</definedName>
    <definedName name="pIns_List03_tariff">Сценарии!$M$70</definedName>
    <definedName name="pIns_List04_tariff_vo">Баланс!$L$109</definedName>
    <definedName name="pIns_List04_tariff_vo_transp">Баланс!$L$113</definedName>
    <definedName name="pIns_List04_tariff_vs">Баланс!$L$17</definedName>
    <definedName name="pIns_List04_tariff_vs_transp">Баланс!$L$21</definedName>
    <definedName name="pIns_List05_reagent">Реагенты!$M:$M</definedName>
    <definedName name="pIns_List05_tariff">Реагенты!$L$25</definedName>
    <definedName name="pIns_List06_tariff">ЭЭ!$L$49</definedName>
    <definedName name="pIns_List06_voltage">ЭЭ!$M:$M</definedName>
    <definedName name="pIns_List07_tariff">Амортизация!$L$163</definedName>
    <definedName name="pIns_List08_tariff">Аренда!$L$40</definedName>
    <definedName name="pIns_List09_postav">Покупка!$M:$M</definedName>
    <definedName name="pIns_List09_tariff">Покупка!$L$61</definedName>
    <definedName name="pIns_List10_nalog">Налоги!$M:$M</definedName>
    <definedName name="pIns_List10_tariff">Налоги!$L$52</definedName>
    <definedName name="pIns_List11_tariff">'ИП + источники'!$L$113</definedName>
    <definedName name="pIns_List12_tariff">Экономия_корр!$L$40</definedName>
    <definedName name="pIns_List13_tariff">'Плата за негативное возд'!$L$24</definedName>
    <definedName name="pIns_List14_tariff">'Корректировка НВВ'!$L$148</definedName>
    <definedName name="pIns_List15_tariff">Калькуляция!$L$391</definedName>
    <definedName name="pIns_List16_tariff">ТМ!$L$131</definedName>
    <definedName name="pIns_List16_tariff_transp">ТМ!$L$135</definedName>
    <definedName name="pins_List17_tariff">ДПР!$L$172</definedName>
    <definedName name="pins_List18_tariff">'ДПР (концессии)'!$L$20</definedName>
    <definedName name="pIns_List19_dolj">ФОТ!$M:$M</definedName>
    <definedName name="pIns_List19_tariff">ФОТ!$L$73</definedName>
    <definedName name="pIns_List20_1">Административные!$M:$M</definedName>
    <definedName name="pIns_List20_tariff">Административные!$L$73</definedName>
    <definedName name="pIns_List21_1">'Сбытовые расходы ГО'!$M:$M</definedName>
    <definedName name="pIns_List21_tariff">'Сбытовые расходы ГО'!$L$49</definedName>
    <definedName name="plat_nds">'Общие сведения'!$H$41</definedName>
    <definedName name="REESTR_ORG_RANGE">REESTR_ORG!$A$2:$J$285</definedName>
    <definedName name="REESTR_TARIFF_LIST">REESTR_TARIFF!$A$2:$K$27</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сведения'!$E$7:$H$168</definedName>
  </definedNames>
  <calcPr calcId="145621" calcMode="manual"/>
</workbook>
</file>

<file path=xl/calcChain.xml><?xml version="1.0" encoding="utf-8"?>
<calcChain xmlns="http://schemas.openxmlformats.org/spreadsheetml/2006/main">
  <c r="E166" i="488" l="1"/>
  <c r="G166" i="488"/>
  <c r="A50" i="517" l="1"/>
  <c r="A49" i="517"/>
  <c r="A48" i="517"/>
  <c r="A46" i="517"/>
  <c r="A47" i="517"/>
  <c r="A43" i="517"/>
  <c r="A44" i="517"/>
  <c r="A45" i="517"/>
  <c r="A42" i="517"/>
  <c r="A41" i="517"/>
  <c r="A40" i="517"/>
  <c r="A38" i="517"/>
  <c r="A39" i="517"/>
  <c r="A35" i="517"/>
  <c r="A36" i="517"/>
  <c r="A37" i="517"/>
  <c r="A34" i="517" l="1"/>
  <c r="A33" i="517"/>
  <c r="A32" i="517"/>
  <c r="A30" i="517"/>
  <c r="A31" i="517"/>
  <c r="A27" i="517"/>
  <c r="A28" i="517"/>
  <c r="A29"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U517" i="225" s="1"/>
  <c r="AB517" i="225"/>
  <c r="T517" i="225"/>
  <c r="AI517" i="225"/>
  <c r="AT517" i="225" s="1"/>
  <c r="AA517" i="225"/>
  <c r="S517" i="225"/>
  <c r="AN517" i="225" s="1"/>
  <c r="AL517" i="225"/>
  <c r="AW517" i="225" s="1"/>
  <c r="AD517" i="225"/>
  <c r="AO517" i="225" s="1"/>
  <c r="V517" i="225"/>
  <c r="AE517" i="225"/>
  <c r="AP517" i="225" s="1"/>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F518" i="225" l="1"/>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T502" i="225" s="1"/>
  <c r="AP529" i="225"/>
  <c r="AE502" i="225"/>
  <c r="AW529" i="225"/>
  <c r="AL502" i="225"/>
  <c r="AW502" i="225" s="1"/>
  <c r="AN527" i="225"/>
  <c r="S502" i="225"/>
  <c r="AN502" i="225" s="1"/>
  <c r="AU529" i="225"/>
  <c r="AJ502" i="225"/>
  <c r="AU502" i="225" s="1"/>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R502" i="225" l="1"/>
  <c r="AT536" i="225"/>
  <c r="AN536" i="225"/>
  <c r="AS536" i="225"/>
  <c r="AQ536" i="225"/>
  <c r="AO536" i="225"/>
  <c r="AP502" i="225"/>
  <c r="R536" i="225"/>
  <c r="AQ502" i="225"/>
  <c r="AR536" i="225"/>
  <c r="AO502" i="225"/>
  <c r="AP536" i="225"/>
  <c r="AG537" i="225"/>
  <c r="AR537" i="225" s="1"/>
  <c r="Y537" i="225"/>
  <c r="Q537" i="225"/>
  <c r="AL537" i="225"/>
  <c r="AW537" i="225" s="1"/>
  <c r="AC537" i="225"/>
  <c r="T537" i="225"/>
  <c r="AK537" i="225"/>
  <c r="AV537" i="225" s="1"/>
  <c r="AB537" i="225"/>
  <c r="S537" i="225"/>
  <c r="AN537" i="225" s="1"/>
  <c r="AJ537" i="225"/>
  <c r="AU537" i="225" s="1"/>
  <c r="AA537" i="225"/>
  <c r="AI537" i="225"/>
  <c r="AT537" i="225" s="1"/>
  <c r="Z537" i="225"/>
  <c r="P537" i="225"/>
  <c r="AF537" i="225"/>
  <c r="AQ537" i="225" s="1"/>
  <c r="W537" i="225"/>
  <c r="A538" i="225"/>
  <c r="AE537" i="225"/>
  <c r="AP537" i="225" s="1"/>
  <c r="V537" i="225"/>
  <c r="AM537" i="225"/>
  <c r="AD537" i="225"/>
  <c r="AO537" i="225" s="1"/>
  <c r="U537" i="225"/>
  <c r="AH537" i="225"/>
  <c r="AS537" i="225" s="1"/>
  <c r="X537" i="225"/>
  <c r="O537" i="225"/>
  <c r="A726" i="225"/>
  <c r="A539" i="225" l="1"/>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71" i="225" l="1"/>
  <c r="AA570" i="225"/>
  <c r="AA565" i="225"/>
  <c r="AA567" i="225" s="1"/>
  <c r="AA568" i="225" s="1"/>
  <c r="AJ570" i="225"/>
  <c r="AJ565" i="225"/>
  <c r="AJ567" i="225" s="1"/>
  <c r="AJ568" i="225" s="1"/>
  <c r="AJ571" i="225"/>
  <c r="AU571" i="225" s="1"/>
  <c r="W565" i="225"/>
  <c r="W567" i="225" s="1"/>
  <c r="AB570" i="225"/>
  <c r="AB565" i="225"/>
  <c r="AB567" i="225" s="1"/>
  <c r="AB568" i="225" s="1"/>
  <c r="AB571" i="225"/>
  <c r="U565" i="225"/>
  <c r="U567" i="225" s="1"/>
  <c r="AE565" i="225"/>
  <c r="AE567" i="225" s="1"/>
  <c r="AI571" i="225"/>
  <c r="AT571" i="225" s="1"/>
  <c r="AI570" i="225"/>
  <c r="AI565" i="225"/>
  <c r="AI567" i="225" s="1"/>
  <c r="AI568" i="225" s="1"/>
  <c r="AC570" i="225"/>
  <c r="AC565" i="225"/>
  <c r="AC567" i="225" s="1"/>
  <c r="AC568" i="225" s="1"/>
  <c r="AC571" i="225"/>
  <c r="AM571" i="225"/>
  <c r="AM570" i="225"/>
  <c r="AM565" i="225"/>
  <c r="AM567" i="225" s="1"/>
  <c r="AM568" i="225" s="1"/>
  <c r="O571" i="225"/>
  <c r="O570" i="225"/>
  <c r="O565" i="225"/>
  <c r="O567" i="225" s="1"/>
  <c r="O568" i="225" s="1"/>
  <c r="Q571" i="225"/>
  <c r="Q570" i="225"/>
  <c r="Q565" i="225"/>
  <c r="R564" i="225"/>
  <c r="AK570" i="225"/>
  <c r="AK565" i="225"/>
  <c r="AK567" i="225" s="1"/>
  <c r="AK568" i="225" s="1"/>
  <c r="AK571" i="225"/>
  <c r="AV571" i="225" s="1"/>
  <c r="P571" i="225"/>
  <c r="P570" i="225"/>
  <c r="P565" i="225"/>
  <c r="P567" i="225" s="1"/>
  <c r="P568" i="225" s="1"/>
  <c r="AG565" i="225"/>
  <c r="AG567" i="225" s="1"/>
  <c r="Z571" i="225"/>
  <c r="Z570" i="225"/>
  <c r="Z565" i="225"/>
  <c r="Z567" i="225" s="1"/>
  <c r="Z568" i="225" s="1"/>
  <c r="V565" i="225"/>
  <c r="V567" i="225" s="1"/>
  <c r="X571" i="225"/>
  <c r="X570" i="225"/>
  <c r="X565" i="225"/>
  <c r="X567" i="225" s="1"/>
  <c r="X568" i="225" s="1"/>
  <c r="AH571" i="225"/>
  <c r="AS571" i="225" s="1"/>
  <c r="AH570" i="225"/>
  <c r="AH565" i="225"/>
  <c r="AH567" i="225" s="1"/>
  <c r="AH568" i="225" s="1"/>
  <c r="AD565" i="225"/>
  <c r="AD567" i="225" s="1"/>
  <c r="AF565" i="225"/>
  <c r="AF567" i="225" s="1"/>
  <c r="Y571" i="225"/>
  <c r="Y570" i="225"/>
  <c r="Y565" i="225"/>
  <c r="Y567" i="225" s="1"/>
  <c r="Y568" i="225" s="1"/>
  <c r="S571" i="225"/>
  <c r="AN571" i="225" s="1"/>
  <c r="S570" i="225"/>
  <c r="S565" i="225"/>
  <c r="S567" i="225" s="1"/>
  <c r="S568"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A576" i="225"/>
  <c r="AI574" i="225"/>
  <c r="AI573" i="225"/>
  <c r="AI575" i="225" s="1"/>
  <c r="AI576" i="225"/>
  <c r="AD574" i="225"/>
  <c r="AD573" i="225"/>
  <c r="AD575" i="225" s="1"/>
  <c r="T573" i="225"/>
  <c r="T575" i="225" s="1"/>
  <c r="T574" i="225"/>
  <c r="AL576" i="225"/>
  <c r="AL574" i="225"/>
  <c r="AL573" i="225"/>
  <c r="AL575" i="225" s="1"/>
  <c r="Y574" i="225"/>
  <c r="Y573" i="225"/>
  <c r="Y575" i="225" s="1"/>
  <c r="Y576" i="225"/>
  <c r="AB573" i="225"/>
  <c r="AB575" i="225" s="1"/>
  <c r="AB576" i="225"/>
  <c r="AB574" i="225"/>
  <c r="O576"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Q576" i="225"/>
  <c r="Z574" i="225"/>
  <c r="Z573" i="225"/>
  <c r="Z575" i="225" s="1"/>
  <c r="Z576" i="225"/>
  <c r="U573" i="225"/>
  <c r="U575" i="225" s="1"/>
  <c r="U574" i="225"/>
  <c r="AE574" i="225"/>
  <c r="AE573" i="225"/>
  <c r="AE575" i="225" s="1"/>
  <c r="R570" i="225"/>
  <c r="AF574" i="225"/>
  <c r="AF573" i="225"/>
  <c r="AF575" i="225" s="1"/>
  <c r="AH574" i="225"/>
  <c r="AH573" i="225"/>
  <c r="AH575" i="225" s="1"/>
  <c r="AH576" i="225"/>
  <c r="AC573" i="225"/>
  <c r="AC575" i="225" s="1"/>
  <c r="AC576" i="225"/>
  <c r="AC574" i="225"/>
  <c r="AM576" i="225"/>
  <c r="AM574" i="225"/>
  <c r="AM573" i="225"/>
  <c r="AM575" i="225" s="1"/>
  <c r="P574" i="225"/>
  <c r="P573" i="225"/>
  <c r="P575" i="225" s="1"/>
  <c r="P576" i="225"/>
  <c r="X574" i="225"/>
  <c r="X573" i="225"/>
  <c r="X575" i="225" s="1"/>
  <c r="X576" i="225"/>
  <c r="S574" i="225"/>
  <c r="S573" i="225"/>
  <c r="S575" i="225" s="1"/>
  <c r="S576" i="225"/>
  <c r="AK573" i="225"/>
  <c r="AK575" i="225" s="1"/>
  <c r="AK576" i="225"/>
  <c r="AK574" i="225"/>
  <c r="Q567" i="225"/>
  <c r="A745" i="225"/>
  <c r="R574" i="225" l="1"/>
  <c r="R573" i="225"/>
  <c r="R567" i="225"/>
  <c r="Q568" i="225"/>
  <c r="R568" i="225" s="1"/>
  <c r="Q575" i="225"/>
  <c r="R575" i="225" s="1"/>
  <c r="R576" i="225"/>
  <c r="A746" i="225"/>
  <c r="R571" i="225" l="1"/>
  <c r="A747" i="225"/>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59" i="225" l="1"/>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R452" i="225" l="1"/>
  <c r="AN452" i="225"/>
  <c r="V399" i="225"/>
  <c r="A592" i="225"/>
  <c r="S559" i="225" l="1"/>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AM600" i="225" l="1"/>
  <c r="AM598" i="225" s="1"/>
  <c r="M647" i="225"/>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N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D570" i="225" l="1"/>
  <c r="AD568" i="225"/>
  <c r="AD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AR561" i="225" l="1"/>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A654" i="225" l="1"/>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655" i="225" l="1"/>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656" i="225" l="1"/>
  <c r="AK559" i="225"/>
  <c r="AV560" i="225"/>
  <c r="AV561" i="225"/>
  <c r="AC452" i="225"/>
  <c r="AC560" i="225" s="1"/>
  <c r="AC561" i="225" s="1"/>
  <c r="AA559" i="225"/>
  <c r="AW452" i="225"/>
  <c r="AM452" i="225"/>
  <c r="AM560" i="225" s="1"/>
  <c r="AM561" i="225" s="1"/>
  <c r="P393" i="225"/>
  <c r="O394"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<sst xmlns="http://schemas.openxmlformats.org/spreadsheetml/2006/main" count="14116" uniqueCount="3267">
  <si>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</si>
  <si>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</si>
  <si>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</si>
  <si>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</si>
  <si>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</si>
  <si>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</si>
  <si>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</si>
  <si>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</si>
  <si>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</si>
  <si>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</si>
  <si>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</si>
  <si>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</si>
  <si>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</si>
  <si>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</si>
  <si>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</si>
  <si>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</si>
  <si>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</si>
  <si>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</si>
  <si>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</si>
  <si>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</si>
  <si>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</si>
  <si>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</si>
  <si>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</si>
  <si>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</si>
  <si>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</si>
  <si>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</si>
  <si>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</si>
  <si>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</si>
  <si>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</si>
  <si>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</si>
  <si>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</si>
  <si>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</si>
  <si>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</si>
  <si>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</si>
  <si>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</si>
  <si>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</si>
  <si>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</si>
  <si>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</si>
  <si>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</si>
  <si>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</si>
  <si>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</si>
  <si>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</si>
  <si>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</si>
  <si>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</si>
  <si>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</si>
  <si>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</si>
  <si>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</si>
  <si>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</si>
  <si>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</si>
  <si>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</si>
  <si>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</si>
  <si>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</si>
  <si>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</si>
  <si>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</si>
  <si>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</si>
  <si>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</si>
  <si>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</si>
  <si>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</si>
  <si>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</si>
  <si>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</si>
  <si>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</si>
  <si>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</si>
  <si>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</si>
  <si>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</si>
  <si>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</si>
  <si>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</si>
  <si>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</si>
  <si>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</si>
  <si>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</si>
  <si>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</si>
  <si>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</si>
  <si>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</si>
  <si>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</si>
  <si>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</si>
  <si>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</si>
  <si>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</si>
  <si>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</si>
  <si>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</si>
  <si>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</si>
  <si>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</si>
  <si>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</si>
  <si>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</si>
  <si>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</si>
  <si>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</si>
  <si>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</si>
  <si>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</si>
  <si>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</si>
  <si>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</si>
  <si>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</si>
  <si>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</si>
  <si>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</si>
  <si>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</si>
  <si>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</si>
  <si>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</si>
  <si>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</si>
  <si>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</si>
  <si>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</si>
  <si>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</si>
  <si>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</si>
  <si>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</si>
  <si>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</si>
  <si>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</si>
  <si>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</si>
  <si>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</si>
  <si>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</si>
  <si>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</si>
  <si>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</si>
  <si>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</si>
  <si>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</si>
  <si>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</si>
  <si>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</si>
  <si>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</si>
  <si>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</si>
  <si>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</si>
  <si>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</si>
  <si>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</si>
  <si>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</si>
  <si>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</si>
  <si>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</si>
  <si>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</si>
  <si>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</si>
  <si>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</si>
  <si>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</si>
  <si>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</si>
  <si>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</si>
  <si>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</si>
  <si>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</si>
  <si>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</si>
  <si>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</si>
  <si>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</si>
  <si>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</si>
  <si>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</si>
  <si>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</si>
  <si>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</si>
  <si>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</si>
  <si>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</si>
  <si>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</si>
  <si>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</si>
  <si>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</si>
  <si>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</si>
  <si>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</si>
  <si>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</si>
  <si>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</si>
  <si>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</si>
  <si>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</si>
  <si>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</si>
  <si>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</si>
  <si>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</si>
  <si>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</si>
  <si>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</si>
  <si>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</si>
  <si>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</si>
  <si>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</si>
  <si>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</si>
  <si>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</si>
  <si>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</si>
  <si>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</si>
  <si>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</si>
  <si>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</si>
  <si>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</si>
  <si>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</si>
  <si>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</si>
  <si>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</si>
  <si>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</si>
  <si>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</si>
  <si>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</si>
  <si>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</si>
  <si>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</si>
  <si>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</si>
  <si>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</si>
  <si>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</si>
  <si>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</si>
  <si>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</si>
  <si>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</si>
  <si>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</si>
  <si>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</si>
  <si>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</si>
  <si>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</si>
  <si>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</si>
  <si>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</si>
  <si>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</si>
  <si>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</si>
  <si>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</si>
  <si>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</si>
  <si>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</si>
  <si>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</si>
  <si>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</si>
  <si>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</si>
  <si>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</si>
  <si>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</si>
  <si>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</si>
  <si>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</si>
  <si>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</si>
  <si>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</si>
  <si>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</si>
  <si>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</si>
  <si>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</si>
  <si>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</si>
  <si>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</si>
  <si>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</si>
  <si>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</si>
  <si>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</si>
  <si>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</si>
  <si>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</si>
  <si>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</si>
  <si>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</si>
  <si>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</si>
  <si>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</si>
  <si>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</si>
  <si>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</si>
  <si>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</si>
  <si>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</si>
  <si>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</si>
  <si>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</si>
  <si>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</si>
  <si>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</si>
  <si>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</si>
  <si>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</si>
  <si>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</si>
  <si>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</si>
  <si>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</si>
  <si>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</si>
  <si>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</si>
  <si>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</si>
  <si>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</si>
  <si>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</si>
  <si>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</si>
  <si>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</si>
  <si>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</si>
  <si>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</si>
  <si>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</si>
  <si>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</si>
  <si>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</si>
  <si>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</si>
  <si>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</si>
  <si>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</si>
  <si>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</si>
  <si>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</si>
  <si>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</si>
  <si>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</si>
  <si>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</si>
  <si>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</si>
  <si>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</si>
  <si>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</si>
  <si>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</si>
  <si>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</si>
  <si>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</si>
  <si>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</si>
  <si>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</si>
  <si>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</si>
  <si>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</si>
  <si>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</si>
  <si>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</si>
  <si>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</si>
  <si>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</si>
  <si>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</si>
  <si>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</si>
  <si>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</si>
  <si>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</si>
  <si>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</si>
  <si>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</si>
  <si>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</si>
  <si>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</si>
  <si>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</si>
  <si>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</si>
  <si>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</si>
  <si>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</si>
  <si>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</si>
  <si>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</si>
  <si>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</si>
  <si>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</si>
  <si>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</si>
  <si>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</si>
  <si>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</si>
  <si>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</si>
  <si>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</si>
  <si>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</si>
  <si>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</si>
  <si>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</si>
  <si>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</si>
  <si>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</si>
  <si>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</si>
  <si>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</si>
  <si>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</si>
  <si>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</si>
  <si>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</si>
  <si>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</si>
  <si>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</si>
  <si>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</si>
  <si>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</si>
  <si>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</si>
  <si>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</si>
  <si>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</si>
  <si>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</si>
  <si>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</si>
  <si>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</si>
  <si>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</si>
  <si>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</si>
  <si>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</si>
  <si>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</si>
  <si>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</si>
  <si>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</si>
  <si>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</si>
  <si>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</si>
  <si>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</si>
  <si>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</si>
  <si>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</si>
  <si>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</si>
  <si>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</si>
  <si>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</si>
  <si>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</si>
  <si>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</si>
  <si>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</si>
  <si>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</si>
  <si>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</si>
  <si>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</si>
  <si>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</si>
  <si>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</si>
  <si>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</si>
  <si>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</si>
  <si>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</si>
  <si>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</si>
  <si>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</si>
  <si>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</si>
  <si>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</si>
  <si>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</si>
  <si>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</si>
  <si>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</si>
  <si>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</si>
  <si>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</si>
  <si>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</si>
  <si>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</si>
  <si>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</si>
  <si>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</si>
  <si>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</si>
  <si>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</si>
  <si>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</si>
  <si>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</si>
  <si>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</si>
  <si>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</si>
  <si>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</si>
  <si>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</si>
  <si>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</si>
  <si>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</si>
  <si>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</si>
  <si>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</si>
  <si>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</si>
  <si>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</si>
  <si>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</si>
  <si>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</si>
  <si>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</si>
  <si>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</si>
  <si>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</si>
  <si>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</si>
  <si>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</si>
  <si>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</si>
  <si>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</si>
  <si>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</si>
  <si>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</si>
  <si>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</si>
  <si>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</si>
  <si>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</si>
  <si>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</si>
  <si>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</si>
  <si>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</si>
  <si>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</si>
  <si>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</si>
  <si>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</si>
  <si>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</si>
  <si>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</si>
  <si>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</si>
  <si>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</si>
  <si>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</si>
  <si>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</si>
  <si>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</si>
  <si>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</si>
  <si>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</si>
  <si>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</si>
  <si>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</si>
  <si>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</si>
  <si>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</si>
  <si>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</si>
  <si>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</si>
  <si>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</si>
  <si>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</si>
  <si>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</si>
  <si>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</si>
  <si>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</si>
  <si>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</si>
  <si>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</si>
  <si>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</si>
  <si>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</si>
  <si>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</si>
  <si>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</si>
  <si>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</si>
  <si>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</si>
  <si>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</si>
  <si>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</si>
  <si>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</si>
  <si>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</si>
  <si>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</si>
  <si>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</si>
  <si>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</si>
  <si>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</si>
  <si>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</si>
  <si>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</si>
  <si>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</si>
  <si>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</si>
  <si>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</si>
  <si>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</si>
  <si>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</si>
  <si>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</si>
  <si>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</si>
  <si>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</si>
  <si>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</si>
  <si>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</si>
  <si>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</si>
  <si>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</si>
  <si>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</si>
  <si>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</si>
  <si>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</si>
  <si>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</si>
  <si>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</si>
  <si>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</si>
  <si>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</si>
  <si>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</si>
  <si>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</si>
  <si>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</si>
  <si>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</si>
  <si>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</si>
  <si>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</si>
  <si>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</si>
  <si>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</si>
  <si>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</si>
  <si>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</si>
  <si>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</si>
  <si>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</si>
  <si>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</si>
  <si>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</si>
  <si>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</si>
  <si>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</si>
  <si>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</si>
  <si>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</si>
  <si>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</si>
  <si>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</si>
  <si>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</si>
  <si>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</si>
  <si>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</si>
  <si>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</si>
  <si>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</si>
  <si>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</si>
  <si>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</si>
  <si>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</si>
  <si>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</si>
  <si>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</si>
  <si>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</si>
  <si>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</si>
  <si>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</si>
  <si>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</si>
  <si>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</si>
  <si>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</si>
  <si>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</si>
  <si>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</si>
  <si>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</si>
  <si>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</si>
  <si>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</si>
  <si>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</si>
  <si>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</si>
  <si>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</si>
  <si>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</si>
  <si>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</si>
  <si>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</si>
  <si>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</si>
  <si>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</si>
  <si>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</si>
  <si>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</si>
  <si>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</si>
  <si>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</si>
  <si>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</si>
  <si>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</si>
  <si>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</si>
  <si>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</si>
  <si>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</si>
  <si>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</si>
  <si>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</si>
  <si>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</si>
  <si>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</si>
  <si>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</si>
  <si>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</si>
  <si>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</si>
  <si>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</si>
  <si>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</si>
  <si>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</si>
  <si>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</si>
  <si>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</si>
  <si>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</si>
  <si>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</si>
  <si>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</si>
  <si>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</si>
  <si>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</si>
  <si>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</si>
  <si>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</si>
  <si>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</si>
  <si>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</si>
  <si>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</si>
  <si>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</si>
  <si>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</si>
  <si>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</si>
  <si>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</si>
  <si>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</si>
  <si>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</si>
  <si>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</si>
  <si>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</si>
  <si>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</si>
  <si>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</si>
  <si>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</si>
  <si>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</si>
  <si>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</si>
  <si>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</si>
  <si>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</si>
  <si>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</si>
  <si>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</si>
  <si>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</si>
  <si>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</si>
  <si>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</si>
  <si>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</si>
  <si>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</si>
  <si>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</si>
  <si>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</si>
  <si>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</si>
  <si>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</si>
  <si>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</si>
  <si>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</si>
  <si>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</si>
  <si>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</si>
  <si>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</si>
  <si>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</si>
  <si>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</si>
  <si>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</si>
  <si>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</si>
  <si>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</si>
  <si>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</si>
  <si>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</si>
  <si>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</si>
  <si>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</si>
  <si>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</si>
  <si>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</si>
  <si>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</si>
  <si>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</si>
  <si>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</si>
  <si>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</si>
  <si>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</si>
  <si>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</si>
  <si>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</si>
  <si>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</si>
  <si>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</si>
  <si>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</si>
  <si>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</si>
  <si>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</si>
  <si>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</si>
  <si>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</si>
  <si>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</si>
  <si>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</si>
  <si>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</si>
  <si>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</si>
  <si>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</si>
  <si>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</si>
  <si>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</si>
  <si>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</si>
  <si>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</si>
  <si>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</si>
  <si>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</si>
  <si>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</si>
  <si>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</si>
  <si>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</si>
  <si>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</si>
  <si>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</si>
  <si>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</si>
  <si>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</si>
  <si>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</si>
  <si>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</si>
  <si>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</si>
  <si>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</si>
  <si>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</si>
  <si>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</si>
  <si>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</si>
  <si>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</si>
  <si>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</si>
  <si>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</si>
  <si>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</si>
  <si>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</si>
  <si>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</si>
  <si>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</si>
  <si>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</si>
  <si>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</si>
  <si>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</si>
  <si>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</si>
  <si>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</si>
  <si>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</si>
  <si>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</si>
  <si>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</si>
  <si>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</si>
  <si>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</si>
  <si>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</si>
  <si>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</si>
  <si>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</si>
  <si>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</si>
  <si>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</si>
  <si>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</si>
  <si>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</si>
  <si>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</si>
  <si>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</si>
  <si>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</si>
  <si>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</si>
  <si>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</si>
  <si>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</si>
  <si>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</si>
  <si>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</si>
  <si>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</si>
  <si>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</si>
  <si>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</si>
  <si>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</si>
  <si>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</si>
  <si>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</si>
  <si>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</si>
  <si>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</si>
  <si>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</si>
  <si>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</si>
  <si>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</si>
  <si>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</si>
  <si>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</si>
  <si>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</si>
  <si>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</si>
  <si>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</si>
  <si>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</si>
  <si>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</si>
  <si>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</si>
  <si>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</si>
  <si>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</si>
  <si>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</si>
  <si>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</si>
  <si>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</si>
  <si>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</si>
  <si>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</si>
  <si>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</si>
  <si>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</si>
  <si>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</si>
  <si>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</si>
  <si>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</si>
  <si>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</si>
  <si>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</si>
  <si>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</si>
  <si>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</si>
  <si>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</si>
  <si>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</si>
  <si>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</si>
  <si>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</si>
  <si>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</si>
  <si>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</si>
  <si>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</si>
  <si>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</si>
  <si>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</si>
  <si>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</si>
  <si>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</si>
  <si>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</si>
  <si>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</si>
  <si>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</si>
  <si>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</si>
  <si>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</si>
  <si>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</si>
  <si>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</si>
  <si>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</si>
  <si>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</si>
  <si>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</si>
  <si>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</si>
  <si>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</si>
  <si>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</si>
  <si>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</si>
  <si>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</si>
  <si>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</si>
  <si>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</si>
  <si>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</si>
  <si>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</si>
  <si>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</si>
  <si>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</si>
  <si>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</si>
  <si>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</si>
  <si>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</si>
  <si>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</si>
  <si>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</si>
  <si>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</si>
  <si>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</si>
  <si>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</si>
  <si>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</si>
  <si>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</si>
  <si>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</si>
  <si>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</si>
  <si>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</si>
  <si>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</si>
  <si>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</si>
  <si>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</si>
  <si>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</si>
  <si>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</si>
  <si>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</si>
  <si>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</si>
  <si>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</si>
  <si>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</si>
  <si>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</si>
  <si>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</si>
  <si>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</si>
  <si>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</si>
  <si>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</si>
  <si>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</si>
  <si>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</si>
  <si>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</si>
  <si>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</si>
  <si>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</si>
  <si>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</si>
  <si>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</si>
  <si>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</si>
  <si>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</si>
  <si>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</si>
  <si>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</si>
  <si>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</si>
  <si>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</si>
  <si>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</si>
  <si>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</si>
  <si>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</si>
  <si>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</si>
  <si>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</si>
  <si>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</si>
  <si>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</si>
  <si>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</si>
  <si>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</si>
  <si>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</si>
  <si>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</si>
  <si>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</si>
  <si>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</si>
  <si>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</si>
  <si>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</si>
  <si>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</si>
  <si>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</si>
  <si>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</si>
  <si>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</si>
  <si>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</si>
  <si>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</si>
  <si>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</si>
  <si>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</si>
  <si>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</si>
  <si>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</si>
  <si>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</si>
  <si>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</si>
  <si>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</si>
  <si>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</si>
  <si>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</si>
  <si>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</si>
  <si>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</si>
  <si>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</si>
  <si>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</si>
  <si>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</si>
  <si>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</si>
  <si>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</si>
  <si>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</si>
  <si>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</si>
  <si>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</si>
  <si>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</si>
  <si>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</si>
  <si>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</si>
  <si>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</si>
  <si>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</si>
  <si>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</si>
  <si>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</si>
  <si>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</si>
  <si>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</si>
  <si>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</si>
  <si>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</si>
  <si>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</si>
  <si>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</si>
  <si>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</si>
  <si>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</si>
  <si>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</si>
  <si>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</si>
  <si>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</si>
  <si>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</si>
  <si>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</si>
  <si>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</si>
  <si>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</si>
  <si>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</si>
  <si>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</si>
  <si>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</si>
  <si>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</si>
  <si>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</si>
  <si>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</si>
  <si>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</si>
  <si>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</si>
  <si>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</si>
  <si>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</si>
  <si>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</si>
  <si>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</si>
  <si>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</si>
  <si>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</si>
  <si>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</si>
  <si>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</si>
  <si>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</si>
  <si>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</si>
  <si>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</si>
  <si>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</si>
  <si>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</si>
  <si>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</si>
  <si>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</si>
  <si>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</si>
  <si>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</si>
  <si>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</si>
  <si>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</si>
  <si>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</si>
  <si>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</si>
  <si>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</si>
  <si>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</si>
  <si>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</si>
  <si>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</si>
  <si>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</si>
  <si>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</si>
  <si>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</si>
  <si>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</si>
  <si>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</si>
  <si>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</si>
  <si>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</si>
  <si>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</si>
  <si>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</si>
  <si>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</si>
  <si>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</si>
  <si>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</si>
  <si>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</si>
  <si>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</si>
  <si>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</si>
  <si>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</si>
  <si>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</si>
  <si>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</si>
  <si>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</si>
  <si>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</si>
  <si>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</si>
  <si>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</si>
  <si>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</si>
  <si>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</si>
  <si>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</si>
  <si>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</si>
  <si>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</si>
  <si>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</si>
  <si>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</si>
  <si>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</si>
  <si>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</si>
  <si>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</si>
  <si>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</si>
  <si>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</si>
  <si>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</si>
  <si>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</si>
  <si>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</si>
  <si>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</si>
  <si>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</si>
  <si>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</si>
  <si>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</si>
  <si>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</si>
  <si>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</si>
  <si>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</si>
  <si>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</si>
  <si>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</si>
  <si>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</si>
  <si>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</si>
  <si>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</si>
  <si>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</si>
  <si>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</si>
  <si>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</si>
  <si>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</si>
  <si>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</si>
  <si>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</si>
  <si>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</si>
  <si>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</si>
  <si>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</si>
  <si>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</si>
  <si>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</si>
  <si>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</si>
  <si>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</si>
  <si>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</si>
  <si>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</si>
  <si>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</si>
  <si>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</si>
  <si>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</si>
  <si>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</si>
  <si>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</si>
  <si>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</si>
  <si>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</si>
  <si>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</si>
  <si>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</si>
  <si>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</si>
  <si>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</si>
  <si>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</si>
  <si>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</si>
  <si>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</si>
  <si>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</si>
  <si>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</si>
  <si>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</si>
  <si>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</si>
  <si>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</si>
  <si>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</si>
  <si>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</si>
  <si>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</si>
  <si>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</si>
  <si>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</si>
  <si>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</si>
  <si>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</si>
  <si>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</si>
  <si>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</si>
  <si>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</si>
  <si>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</si>
  <si>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</si>
  <si>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</si>
  <si>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</si>
  <si>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</si>
  <si>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</si>
  <si>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</si>
  <si>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</si>
  <si>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</si>
  <si>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</si>
  <si>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</si>
  <si>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</si>
  <si>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</si>
  <si>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</si>
  <si>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</si>
  <si>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</si>
  <si>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</si>
  <si>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</si>
  <si>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</si>
  <si>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</si>
  <si>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</si>
  <si>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</si>
  <si>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</si>
  <si>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</si>
  <si>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</si>
  <si>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</si>
  <si>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</si>
  <si>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</si>
  <si>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</si>
  <si>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</si>
  <si>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</si>
  <si>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</si>
  <si>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</si>
  <si>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</si>
  <si>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</si>
  <si>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</si>
  <si>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</si>
  <si>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</si>
  <si>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</si>
  <si>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</si>
  <si>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</si>
  <si>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</si>
  <si>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</si>
  <si>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</si>
  <si>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</si>
  <si>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</si>
  <si>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</si>
  <si>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</si>
  <si>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</si>
  <si>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</si>
  <si>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</si>
  <si>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</si>
  <si>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</si>
  <si>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</si>
  <si>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</si>
  <si>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</si>
  <si>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</si>
  <si>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</si>
  <si>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</si>
  <si>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</si>
  <si>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</si>
  <si>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</si>
  <si>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</si>
  <si>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</si>
  <si>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</si>
  <si>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</si>
  <si>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</si>
  <si>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</si>
  <si>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</si>
  <si>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</si>
  <si>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</si>
  <si>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</si>
  <si>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</si>
  <si>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</si>
  <si>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</si>
  <si>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</si>
  <si>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</si>
  <si>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</si>
  <si>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</si>
  <si>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</si>
  <si>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</si>
  <si>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</si>
  <si>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</si>
  <si>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</si>
  <si>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</si>
  <si>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</si>
  <si>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</si>
  <si>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</si>
  <si>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</si>
  <si>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</si>
  <si>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</si>
  <si>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</si>
  <si>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</si>
  <si>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</si>
  <si>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</si>
  <si>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</si>
  <si>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</si>
  <si>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</si>
  <si>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</si>
  <si>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</si>
  <si>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</si>
  <si>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</si>
  <si>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</si>
  <si>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</si>
  <si>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</si>
  <si>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</si>
  <si>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</si>
  <si>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</si>
  <si>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</si>
  <si>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</si>
  <si>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</si>
  <si>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</si>
  <si>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</si>
  <si>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</si>
  <si>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</si>
  <si>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</si>
  <si>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</si>
  <si>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</si>
  <si>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</si>
  <si>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</si>
  <si>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</si>
  <si>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</si>
  <si>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</si>
  <si>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</si>
  <si>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</si>
  <si>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</si>
  <si>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</si>
  <si>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</si>
  <si>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</si>
  <si>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</si>
  <si>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</si>
  <si>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</si>
  <si>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</si>
  <si>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</si>
  <si>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</si>
  <si>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</si>
  <si>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</si>
  <si>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</si>
  <si>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</si>
  <si>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</si>
  <si>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</si>
  <si>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</si>
  <si>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</si>
  <si>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</si>
  <si>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</si>
  <si>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</si>
  <si>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</si>
  <si>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</si>
  <si>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</si>
  <si>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</si>
  <si>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</si>
  <si>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</si>
  <si>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</si>
  <si>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</si>
  <si>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</si>
  <si>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</si>
  <si>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</si>
  <si>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</si>
  <si>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</si>
  <si>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</si>
  <si>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</si>
  <si>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</si>
  <si>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</si>
  <si>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</si>
  <si>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</si>
  <si>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</si>
  <si>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</si>
  <si>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</si>
  <si>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</si>
  <si>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</si>
  <si>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</si>
  <si>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</si>
  <si>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</si>
  <si>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</si>
  <si>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</si>
  <si>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</si>
  <si>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</si>
  <si>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</si>
  <si>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</si>
  <si>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</si>
  <si>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</si>
  <si>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</si>
  <si>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</si>
  <si>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</si>
  <si>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</si>
  <si>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</si>
  <si>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</si>
  <si>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</si>
  <si>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</si>
  <si>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</si>
  <si>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</si>
  <si>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</si>
  <si>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</si>
  <si>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</si>
  <si>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</si>
  <si>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</si>
  <si>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</si>
  <si>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</si>
  <si>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</si>
  <si>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</si>
  <si>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</si>
  <si>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</si>
  <si>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</si>
  <si>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</si>
  <si>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</si>
  <si>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</si>
  <si>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</si>
  <si>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</si>
  <si>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</si>
  <si>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</si>
  <si>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</si>
  <si>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</si>
  <si>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</si>
  <si>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</si>
  <si>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</si>
  <si>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</si>
  <si>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</si>
  <si>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</si>
  <si>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</si>
  <si>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</si>
  <si>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</si>
  <si>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</si>
  <si>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</si>
  <si>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</si>
  <si>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</si>
  <si>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</si>
  <si>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</si>
  <si>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</si>
  <si>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</si>
  <si>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</si>
  <si>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</si>
  <si>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</si>
  <si>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</si>
  <si>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</si>
  <si>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</si>
  <si>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</si>
  <si>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</si>
  <si>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</si>
  <si>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</si>
  <si>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</si>
  <si>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</si>
  <si>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</si>
  <si>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</si>
  <si>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</si>
  <si>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</si>
  <si>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</si>
  <si>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</si>
  <si>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</si>
  <si>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</si>
  <si>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</si>
  <si>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</si>
  <si>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</si>
  <si>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</si>
  <si>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</si>
  <si>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</si>
  <si>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</si>
  <si>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</si>
  <si>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</si>
  <si>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</si>
  <si>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</si>
  <si>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</si>
  <si>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</si>
  <si>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</si>
  <si>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</si>
  <si>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</si>
  <si>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</si>
  <si>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</si>
  <si>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</si>
  <si>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</si>
  <si>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</si>
  <si>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</si>
  <si>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</si>
  <si>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</si>
  <si>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</si>
  <si>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</si>
  <si>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</si>
  <si>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</si>
  <si>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</si>
  <si>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</si>
  <si>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</si>
  <si>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</si>
  <si>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</si>
  <si>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</si>
  <si>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</si>
  <si>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</si>
  <si>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</si>
  <si>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</si>
  <si>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</si>
  <si>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</si>
  <si>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</si>
  <si>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</si>
  <si>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</si>
  <si>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</si>
  <si>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</si>
  <si>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</si>
  <si>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</si>
  <si>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</si>
  <si>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</si>
  <si>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</si>
  <si>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</si>
  <si>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</si>
  <si>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</si>
  <si>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</si>
  <si>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</si>
  <si>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</si>
  <si>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</si>
  <si>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</si>
  <si>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</si>
  <si>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</si>
  <si>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</si>
  <si>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</si>
  <si>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</si>
  <si>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</si>
  <si>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</si>
  <si>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</si>
  <si>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</si>
  <si>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</si>
  <si>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</si>
  <si>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</si>
  <si>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</si>
  <si>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</si>
  <si>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</si>
  <si>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</si>
  <si>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</si>
  <si>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</si>
  <si>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</si>
  <si>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</si>
  <si>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</si>
  <si>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</si>
  <si>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</si>
  <si>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</si>
  <si>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</si>
  <si>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</si>
  <si>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</si>
  <si>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</si>
  <si>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</si>
  <si>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</si>
  <si>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</si>
  <si>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</si>
  <si>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</si>
  <si>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</si>
  <si>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</si>
  <si>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</si>
  <si>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</si>
  <si>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</si>
  <si>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</si>
  <si>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</si>
  <si>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</si>
  <si>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</si>
  <si>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</si>
  <si>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</si>
  <si>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</si>
  <si>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</si>
  <si>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</si>
  <si>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</si>
  <si>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</si>
  <si>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</si>
  <si>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</si>
  <si>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</si>
  <si>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</si>
  <si>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</si>
  <si>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</si>
  <si>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</si>
  <si>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</si>
  <si>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</si>
  <si>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</si>
  <si>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</si>
  <si>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</si>
  <si>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</si>
  <si>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</si>
  <si>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</si>
  <si>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</si>
  <si>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</si>
  <si>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</si>
  <si>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</si>
  <si>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</si>
  <si>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</si>
  <si>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</si>
  <si>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</si>
  <si>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</si>
  <si>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</si>
  <si>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</si>
  <si>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</si>
  <si>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</si>
  <si>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</si>
  <si>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</si>
  <si>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</si>
  <si>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</si>
  <si>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</si>
  <si>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</si>
  <si>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</si>
  <si>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</si>
  <si>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</si>
  <si>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</si>
  <si>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</si>
  <si>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</si>
  <si>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</si>
  <si>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</si>
  <si>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</si>
  <si>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</si>
  <si>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</si>
  <si>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</si>
  <si>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</si>
  <si>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</si>
  <si>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</si>
  <si>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</si>
  <si>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</si>
  <si>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</si>
  <si>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</si>
  <si>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</si>
  <si>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</si>
  <si>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</si>
  <si>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</si>
  <si>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</si>
  <si>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</si>
  <si>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</si>
  <si>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</si>
  <si>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</si>
  <si>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</si>
  <si>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</si>
  <si>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</si>
  <si>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</si>
  <si>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</si>
  <si>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</si>
  <si>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</si>
  <si>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</si>
  <si>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</si>
  <si>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</si>
  <si>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</si>
  <si>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</si>
  <si>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</si>
  <si>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</si>
  <si>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</si>
  <si>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</si>
  <si>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</si>
  <si>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</si>
  <si>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</si>
  <si>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</si>
  <si>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</si>
  <si>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</si>
  <si>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</si>
  <si>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</si>
  <si>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</si>
  <si>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</si>
  <si>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</si>
  <si>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</si>
  <si>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</si>
  <si>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</si>
  <si>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</si>
  <si>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</si>
  <si>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</si>
  <si>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</si>
  <si>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</si>
  <si>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</si>
  <si>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</si>
  <si>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</si>
  <si>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</si>
  <si>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</si>
  <si>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</si>
  <si>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</si>
  <si>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</si>
  <si>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</si>
  <si>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</si>
  <si>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</si>
  <si>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</si>
  <si>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</si>
  <si>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</si>
  <si>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</si>
  <si>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</si>
  <si>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</si>
  <si>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</si>
  <si>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</si>
  <si>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</si>
  <si>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</si>
  <si>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</si>
  <si>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</si>
  <si>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</si>
  <si>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</si>
  <si>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</si>
  <si>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</si>
  <si>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</si>
  <si>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</si>
  <si>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</si>
  <si>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</si>
  <si>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</si>
  <si>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</si>
  <si>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</si>
  <si>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</si>
  <si>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</si>
  <si>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</si>
  <si>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</si>
  <si>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</si>
  <si>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</si>
  <si>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</si>
  <si>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</si>
  <si>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</si>
  <si>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</si>
  <si>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</si>
  <si>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</si>
  <si>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</si>
  <si>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</si>
  <si>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</si>
  <si>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</si>
  <si>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</si>
  <si>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</si>
  <si>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</si>
  <si>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</si>
  <si>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</si>
  <si>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</si>
  <si>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</si>
  <si>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</si>
  <si>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</si>
  <si>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</si>
  <si>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</si>
  <si>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</si>
  <si>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</si>
  <si>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</si>
  <si>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</si>
  <si>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</si>
  <si>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</si>
  <si>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</si>
  <si>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</si>
  <si>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</si>
  <si>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</si>
  <si>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</si>
  <si>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</si>
  <si>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</si>
  <si>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</si>
  <si>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</si>
  <si>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</si>
  <si>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</si>
  <si>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</si>
  <si>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</si>
  <si>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</si>
  <si>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</si>
  <si>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</si>
  <si>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</si>
  <si>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</si>
  <si>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</si>
  <si>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</si>
  <si>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</si>
  <si>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</si>
  <si>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</si>
  <si>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</si>
  <si>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</si>
  <si>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</si>
  <si>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</si>
  <si>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</si>
  <si>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</si>
  <si>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</si>
  <si>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</si>
  <si>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</si>
  <si>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</si>
  <si>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</si>
  <si>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</si>
  <si>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</si>
  <si>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</si>
  <si>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</si>
  <si>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</si>
  <si>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</si>
  <si>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</si>
  <si>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</si>
  <si>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</si>
  <si>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</si>
  <si>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</si>
  <si>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</si>
  <si>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</si>
  <si>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</si>
  <si>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</si>
  <si>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</si>
  <si>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</si>
  <si>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</si>
  <si>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</si>
  <si>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</si>
  <si>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</si>
  <si>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</si>
  <si>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</si>
  <si>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</si>
  <si>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</si>
  <si>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</si>
  <si>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</si>
  <si>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</si>
  <si>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</si>
  <si>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</si>
  <si>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</si>
  <si>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</si>
  <si>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</si>
  <si>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</si>
  <si>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</si>
  <si>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</si>
  <si>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</si>
  <si>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</si>
  <si>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</si>
  <si>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</si>
  <si>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</si>
  <si>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</si>
  <si>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</si>
  <si>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</si>
  <si>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</si>
  <si>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</si>
  <si>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</si>
  <si>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</si>
  <si>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</si>
  <si>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</si>
  <si>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</si>
  <si>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</si>
  <si>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</si>
  <si>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</si>
  <si>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</si>
  <si>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</si>
  <si>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</si>
  <si>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</si>
  <si>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</si>
  <si>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</si>
  <si>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</si>
  <si>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</si>
  <si>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</si>
  <si>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</si>
  <si>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</si>
  <si>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</si>
  <si>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</si>
  <si>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</si>
  <si>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</si>
  <si>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</si>
  <si>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</si>
  <si>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</si>
  <si>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</si>
  <si>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</si>
  <si>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</si>
  <si>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</si>
  <si>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</si>
  <si>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</si>
  <si>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</si>
  <si>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</si>
  <si>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</si>
  <si>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</si>
  <si>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</si>
  <si>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</si>
  <si>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</si>
  <si>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</si>
  <si>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</si>
  <si>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</si>
  <si>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</si>
  <si>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</si>
  <si>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</si>
  <si>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</si>
  <si>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</si>
  <si>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</si>
  <si>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</si>
  <si>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</si>
  <si>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</si>
  <si>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</si>
  <si>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</si>
  <si>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</si>
  <si>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</si>
  <si>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</si>
  <si>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</si>
  <si>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</si>
  <si>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</si>
  <si>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</si>
  <si>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</si>
  <si>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</si>
  <si>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</si>
  <si>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</si>
  <si>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</si>
  <si>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</si>
  <si>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</si>
  <si>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</si>
  <si>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</si>
  <si>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</si>
  <si>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</si>
  <si>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</si>
  <si>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</si>
  <si>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</si>
  <si>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</si>
  <si>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</si>
  <si>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</si>
  <si>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</si>
  <si>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</si>
  <si>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</si>
  <si>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</si>
  <si>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</si>
  <si>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</si>
  <si>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</si>
  <si>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</si>
  <si>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</si>
  <si>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</si>
  <si>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</si>
  <si>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</si>
  <si>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</si>
  <si>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</si>
  <si>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</si>
  <si>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</si>
  <si>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</si>
  <si>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</si>
  <si>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</si>
  <si>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</si>
  <si>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</si>
  <si>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</si>
  <si>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</si>
  <si>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</si>
  <si>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</si>
  <si>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</si>
  <si>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</si>
  <si>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</si>
  <si>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</si>
  <si>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</si>
  <si>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</si>
  <si>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</si>
  <si>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</si>
  <si>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</si>
  <si>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</si>
  <si>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</si>
  <si>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</si>
  <si>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</si>
  <si>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</si>
  <si>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</si>
  <si>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</si>
  <si>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</si>
  <si>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</si>
  <si>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</si>
  <si>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</si>
  <si>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</si>
  <si>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</si>
  <si>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</si>
  <si>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</si>
  <si>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</si>
  <si>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</si>
  <si>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</si>
  <si>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</si>
  <si>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</si>
  <si>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</si>
  <si>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</si>
  <si>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</si>
  <si>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</si>
  <si>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</si>
  <si>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</si>
  <si>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</si>
  <si>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</si>
  <si>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</si>
  <si>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</si>
  <si>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</si>
  <si>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</si>
  <si>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</si>
  <si>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</si>
  <si>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</si>
  <si>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</si>
  <si>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</si>
  <si>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</si>
  <si>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</si>
  <si>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</si>
  <si>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</si>
  <si>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</si>
  <si>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</si>
  <si>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</si>
  <si>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</si>
  <si>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</si>
  <si>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</si>
  <si>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</si>
  <si>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</si>
  <si>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</si>
  <si>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</si>
  <si>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</si>
  <si>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</si>
  <si>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</si>
  <si>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</si>
  <si>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</si>
  <si>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</si>
  <si>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</si>
  <si>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</si>
  <si>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</si>
  <si>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</si>
  <si>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</si>
  <si>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</si>
  <si>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</si>
  <si>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</si>
  <si>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</si>
  <si>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</si>
  <si>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</si>
  <si>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</si>
  <si>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</si>
  <si>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</si>
  <si>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</si>
  <si>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</si>
  <si>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</si>
  <si>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</si>
  <si>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</si>
  <si>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</si>
  <si>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</si>
  <si>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</si>
  <si>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</si>
  <si>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</si>
  <si>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</si>
  <si>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</si>
  <si>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</si>
  <si>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</si>
  <si>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</si>
  <si>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</si>
  <si>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</si>
  <si>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</si>
  <si>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</si>
  <si>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</si>
  <si>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</si>
  <si>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</si>
  <si>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</si>
  <si>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</si>
  <si>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</si>
  <si>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</si>
  <si>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</si>
  <si>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</si>
  <si>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</si>
  <si>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</si>
  <si>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</si>
  <si>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</si>
  <si>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</si>
  <si>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</si>
  <si>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</si>
  <si>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</si>
  <si>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</si>
  <si>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</si>
  <si>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</si>
  <si>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</si>
  <si>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</si>
  <si>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</si>
  <si>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</si>
  <si>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</si>
  <si>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</si>
  <si>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</si>
  <si>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</si>
  <si>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</si>
  <si>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</si>
  <si>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</si>
  <si>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</si>
  <si>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</si>
  <si>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</si>
  <si>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</si>
  <si>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</si>
  <si>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</si>
  <si>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</si>
  <si>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</si>
  <si>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</si>
  <si>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</si>
  <si>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</si>
  <si>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</si>
  <si>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</si>
  <si>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</si>
  <si>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</si>
  <si>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</si>
  <si>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</si>
  <si>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</si>
  <si>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</si>
  <si>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</si>
  <si>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</si>
  <si>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</si>
  <si>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</si>
  <si>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</si>
  <si>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</si>
  <si>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</si>
  <si>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</si>
  <si>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</si>
  <si>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</si>
  <si>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</si>
  <si>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</si>
  <si>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</si>
  <si>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</si>
  <si>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</si>
  <si>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</si>
  <si>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</si>
  <si>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</si>
  <si>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</si>
  <si>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</si>
  <si>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</si>
  <si>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</si>
  <si>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</si>
  <si>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</si>
  <si>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</si>
  <si>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</si>
  <si>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</si>
  <si>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</si>
  <si>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</si>
  <si>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</si>
  <si>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</si>
  <si>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</si>
  <si>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</si>
  <si>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</si>
  <si>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</si>
  <si>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</si>
  <si>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</si>
  <si>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</si>
  <si>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</si>
  <si>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</si>
  <si>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</si>
  <si>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</si>
  <si>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</si>
  <si>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</si>
  <si>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</si>
  <si>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</si>
  <si>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</si>
  <si>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</si>
  <si>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</si>
  <si>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</si>
  <si>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</si>
  <si>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</si>
  <si>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</si>
  <si>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</si>
  <si>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</si>
  <si>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</si>
  <si>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</si>
  <si>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</si>
  <si>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</si>
  <si>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</si>
  <si>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</si>
  <si>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</si>
  <si>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</si>
  <si>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</si>
  <si>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</si>
  <si>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</si>
  <si>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</si>
  <si>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</si>
  <si>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</si>
  <si>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</si>
  <si>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</si>
  <si>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</si>
  <si>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</si>
  <si>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</si>
  <si>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</si>
  <si>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</si>
  <si>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</si>
  <si>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</si>
  <si>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</si>
  <si>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</si>
  <si>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</si>
  <si>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</si>
  <si>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</si>
  <si>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</si>
  <si>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</si>
  <si>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</si>
  <si>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</si>
  <si>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</si>
  <si>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</si>
  <si>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</si>
  <si>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</si>
  <si>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</si>
  <si>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</si>
  <si>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</si>
  <si>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</si>
  <si>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</si>
  <si>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</si>
  <si>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</si>
  <si>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</si>
  <si>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</si>
  <si>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</si>
  <si>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</si>
  <si>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</si>
  <si>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</si>
  <si>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</si>
  <si>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</si>
  <si>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</si>
  <si>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</si>
  <si>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</si>
  <si>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</si>
  <si>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</si>
  <si>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</si>
  <si>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</si>
  <si>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</si>
  <si>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</si>
  <si>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</si>
  <si>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</si>
  <si>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</si>
  <si>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</si>
  <si>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</si>
  <si>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</si>
  <si>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</si>
  <si>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</si>
  <si>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</si>
  <si>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</si>
  <si>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</si>
  <si>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</si>
  <si>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</si>
  <si>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</si>
  <si>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</si>
  <si>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</si>
  <si>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</si>
  <si>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</si>
  <si>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</si>
  <si>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</si>
  <si>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</si>
  <si>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</si>
  <si>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</si>
  <si>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</si>
  <si>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</si>
  <si>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</si>
  <si>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</si>
  <si>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</si>
  <si>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</si>
  <si>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</si>
  <si>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</si>
  <si>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</si>
  <si>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</si>
  <si>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</si>
  <si>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</si>
  <si>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</si>
  <si>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</si>
  <si>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</si>
  <si>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</si>
  <si>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</si>
  <si>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</si>
  <si>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</si>
  <si>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</si>
  <si>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</si>
  <si>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</si>
  <si>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</si>
  <si>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</si>
  <si>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</si>
  <si>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</si>
  <si>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</si>
  <si>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</si>
  <si>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</si>
  <si>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</si>
  <si>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</si>
  <si>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</si>
  <si>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</si>
  <si>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</si>
  <si>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</si>
  <si>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</si>
  <si>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</si>
  <si>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</si>
  <si>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</si>
  <si>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</si>
  <si>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</si>
  <si>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</si>
  <si>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</si>
  <si>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</si>
  <si>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</si>
  <si>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</si>
  <si>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</si>
  <si>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</si>
  <si>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</si>
  <si>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</si>
  <si>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</si>
  <si>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</si>
  <si>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</si>
  <si>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</si>
  <si>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</si>
  <si>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</si>
  <si>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</si>
  <si>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</si>
  <si>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</si>
  <si>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</si>
  <si>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</si>
  <si>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</si>
  <si>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</si>
  <si>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</si>
  <si>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</si>
  <si>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</si>
  <si>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</si>
  <si>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</si>
  <si>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</si>
  <si>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</si>
  <si>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</si>
  <si>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</si>
  <si>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</si>
  <si>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</si>
  <si>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</si>
  <si>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</si>
  <si>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</si>
  <si>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</si>
  <si>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</si>
  <si>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</si>
  <si>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</si>
  <si>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</si>
  <si>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</si>
  <si>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</si>
  <si>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</si>
  <si>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</si>
  <si>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</si>
  <si>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</si>
  <si>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</si>
  <si>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</si>
  <si>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</si>
  <si>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</si>
  <si>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</si>
  <si>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</si>
  <si>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</si>
  <si>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</si>
  <si>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</si>
  <si>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</si>
  <si>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</si>
  <si>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</si>
  <si>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</si>
  <si>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</si>
  <si>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</si>
  <si>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</si>
  <si>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</si>
  <si>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</si>
  <si>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</si>
  <si>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</si>
  <si>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</si>
  <si>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</si>
  <si>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</si>
  <si>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</si>
  <si>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</si>
  <si>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</si>
  <si>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</si>
  <si>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</si>
  <si>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</si>
  <si>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</si>
  <si>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</si>
  <si>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</si>
  <si>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</si>
  <si>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</si>
  <si>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</si>
  <si>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</si>
  <si>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</si>
  <si>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</si>
  <si>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</si>
  <si>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</si>
  <si>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</si>
  <si>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</si>
  <si>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</si>
  <si>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</si>
  <si>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</si>
  <si>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</si>
  <si>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</si>
  <si>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</si>
  <si>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</si>
  <si>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</si>
  <si>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</si>
  <si>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</si>
  <si>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</si>
  <si>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</si>
  <si>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</si>
  <si>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</si>
  <si>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</si>
  <si>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</si>
  <si>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</si>
  <si>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</si>
  <si>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</si>
  <si>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</si>
  <si>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</si>
  <si>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</si>
  <si>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</si>
  <si>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</si>
  <si>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</si>
  <si>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</si>
  <si>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</si>
  <si>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</si>
  <si>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</si>
  <si>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</si>
  <si>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</si>
  <si>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</si>
  <si>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</si>
  <si>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</si>
  <si>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</si>
  <si>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</si>
  <si>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</si>
  <si>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</si>
  <si>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</si>
  <si>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</si>
  <si>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</si>
  <si>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</si>
  <si>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</si>
  <si>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</si>
  <si>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</si>
  <si>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</si>
  <si>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</si>
  <si>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</si>
  <si>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</si>
  <si>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</si>
  <si>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</si>
  <si>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</si>
  <si>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</si>
  <si>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</si>
  <si>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</si>
  <si>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</si>
  <si>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</si>
  <si>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</si>
  <si>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</si>
  <si>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</si>
  <si>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</si>
  <si>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</si>
  <si>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</si>
  <si>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</si>
  <si>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</si>
  <si>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</si>
  <si>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</si>
  <si>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</si>
  <si>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</si>
  <si>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</si>
  <si>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</si>
  <si>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</si>
  <si>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</si>
  <si>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</si>
  <si>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</si>
  <si>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</si>
  <si>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</si>
  <si>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</si>
  <si>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</si>
  <si>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</si>
  <si>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</si>
  <si>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</si>
  <si>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</si>
  <si>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</si>
  <si>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</si>
  <si>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</si>
  <si>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</si>
  <si>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</si>
  <si>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</si>
  <si>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</si>
  <si>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</si>
  <si>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</si>
  <si>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</si>
  <si>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</si>
  <si>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</si>
  <si>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</si>
  <si>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</si>
  <si>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</si>
  <si>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</si>
  <si>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</si>
  <si>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</si>
  <si>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</si>
  <si>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</si>
  <si>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</si>
  <si>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</si>
  <si>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</si>
  <si>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</si>
  <si>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</si>
  <si>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</si>
  <si>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</si>
  <si>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</si>
  <si>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</si>
  <si>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</si>
  <si>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</si>
  <si>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</si>
  <si>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</si>
  <si>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</si>
  <si>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</si>
  <si>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</si>
  <si>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</si>
  <si>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</si>
  <si>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</si>
  <si>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</si>
  <si>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</si>
  <si>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</si>
  <si>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</si>
  <si>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</si>
  <si>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</si>
  <si>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</si>
  <si>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</si>
  <si>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</si>
  <si>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</si>
  <si>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</si>
  <si>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</si>
  <si>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</si>
  <si>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</si>
  <si>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</si>
  <si>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</si>
  <si>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</si>
  <si>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</si>
  <si>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</si>
  <si>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</si>
  <si>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</si>
  <si>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</si>
  <si>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</si>
  <si>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</si>
  <si>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</si>
  <si>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</si>
  <si>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</si>
  <si>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</si>
  <si>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</si>
  <si>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</si>
  <si>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</si>
  <si>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</si>
  <si>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</si>
  <si>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</si>
  <si>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</si>
  <si>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</si>
  <si>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</si>
  <si>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</si>
  <si>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</si>
  <si>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</si>
  <si>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</si>
  <si>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</si>
  <si>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</si>
  <si>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</si>
  <si>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</si>
  <si>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</si>
  <si>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</si>
  <si>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</si>
  <si>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</si>
  <si>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</si>
  <si>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</si>
  <si>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</si>
  <si>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</si>
  <si>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</si>
  <si>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</si>
  <si>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</si>
  <si>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</si>
  <si>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</si>
  <si>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</si>
  <si>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</si>
  <si>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</si>
  <si>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</si>
  <si>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</si>
  <si>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</si>
  <si>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</si>
  <si>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</si>
  <si>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</si>
  <si>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</si>
  <si>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</si>
  <si>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</si>
  <si>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</si>
  <si>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</si>
  <si>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</si>
  <si>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</si>
  <si>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</si>
  <si>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</si>
  <si>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</si>
  <si>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</si>
  <si>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</si>
  <si>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</si>
  <si>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</si>
  <si>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</si>
  <si>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</si>
  <si>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</si>
  <si>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</si>
  <si>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</si>
  <si>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</si>
  <si>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</si>
  <si>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</si>
  <si>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</si>
  <si>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</si>
  <si>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</si>
  <si>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</si>
  <si>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</si>
  <si>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</si>
  <si>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</si>
  <si>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</si>
  <si>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</si>
  <si>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</si>
  <si>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</si>
  <si>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</si>
  <si>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</si>
  <si>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</si>
  <si>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</si>
  <si>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</si>
  <si>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</si>
  <si>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</si>
  <si>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</si>
  <si>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</si>
  <si>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</si>
  <si>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</si>
  <si>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</si>
  <si>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</si>
  <si>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</si>
  <si>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</si>
  <si>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</si>
  <si>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</si>
  <si>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</si>
  <si>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</si>
  <si>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</si>
  <si>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</si>
  <si>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</si>
  <si>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</si>
  <si>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</si>
  <si>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</si>
  <si>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</si>
  <si>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</si>
  <si>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</si>
  <si>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</si>
  <si>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</si>
  <si>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</si>
  <si>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</si>
  <si>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</si>
  <si>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</si>
  <si>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</si>
  <si>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</si>
  <si>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</si>
  <si>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</si>
  <si>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</si>
  <si>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</si>
  <si>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</si>
  <si>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</si>
  <si>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</si>
  <si>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</si>
  <si>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</si>
  <si>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</si>
  <si>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</si>
  <si>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</si>
  <si>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</si>
  <si>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</si>
  <si>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</si>
  <si>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</si>
  <si>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</si>
  <si>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</si>
  <si>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</si>
  <si>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</si>
  <si>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</si>
  <si>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</si>
  <si>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</si>
  <si>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</si>
  <si>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</si>
  <si>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</si>
  <si>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</si>
  <si>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</si>
  <si>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</si>
  <si>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</si>
  <si>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</si>
  <si>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</si>
  <si>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</si>
  <si>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</si>
  <si>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</si>
  <si>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</si>
  <si>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</si>
  <si>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</si>
  <si>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</si>
  <si>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</si>
  <si>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</si>
  <si>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</si>
  <si>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</si>
  <si>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</si>
  <si>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</si>
  <si>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</si>
  <si>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</si>
  <si>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</si>
  <si>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</si>
  <si>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</si>
  <si>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</si>
  <si>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</si>
  <si>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</si>
  <si>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</si>
  <si>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</si>
  <si>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</si>
  <si>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</si>
  <si>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</si>
  <si>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</si>
  <si>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</si>
  <si>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</si>
  <si>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</si>
  <si>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</si>
  <si>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</si>
  <si>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</si>
  <si>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</si>
  <si>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</si>
  <si>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</si>
  <si>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</si>
  <si>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</si>
  <si>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</si>
  <si>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</si>
  <si>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</si>
  <si>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</si>
  <si>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</si>
  <si>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</si>
  <si>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</si>
  <si>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</si>
  <si>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</si>
  <si>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</si>
  <si>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</si>
  <si>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</si>
  <si>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</si>
  <si>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</si>
  <si>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</si>
  <si>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</si>
  <si>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</si>
  <si>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</si>
  <si>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</si>
  <si>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</si>
  <si>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</si>
  <si>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</si>
  <si>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</si>
  <si>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</si>
  <si>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</si>
  <si>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</si>
  <si>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</si>
  <si>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</si>
  <si>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</si>
  <si>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</si>
  <si>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</si>
  <si>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</si>
  <si>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</si>
  <si>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</si>
  <si>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</si>
  <si>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</si>
  <si>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</si>
  <si>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</si>
  <si>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</si>
  <si>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</si>
  <si>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</si>
  <si>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</si>
  <si>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</si>
  <si>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</si>
  <si>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</si>
  <si>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</si>
  <si>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</si>
  <si>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</si>
  <si>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</si>
  <si>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</si>
  <si>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</si>
  <si>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</si>
  <si>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</si>
  <si>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</si>
  <si>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</si>
  <si>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</si>
  <si>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</si>
  <si>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</si>
  <si>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</si>
  <si>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</si>
  <si>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</si>
  <si>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</si>
  <si>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</si>
  <si>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</si>
  <si>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</si>
  <si>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</si>
  <si>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</si>
  <si>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</si>
  <si>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</si>
  <si>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</si>
  <si>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</si>
  <si>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</si>
  <si>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</si>
  <si>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</si>
  <si>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</si>
  <si>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</si>
  <si>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</si>
  <si>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</si>
  <si>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</si>
  <si>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</si>
  <si>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</si>
  <si>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</si>
  <si>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</si>
  <si>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</si>
  <si>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</si>
  <si>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</si>
  <si>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</si>
  <si>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</si>
  <si>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</si>
  <si>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</si>
  <si>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</si>
  <si>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</si>
  <si>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</si>
  <si>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</si>
  <si>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</si>
  <si>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</si>
  <si>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</si>
  <si>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</si>
  <si>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</si>
  <si>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</si>
  <si>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</si>
  <si>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</si>
  <si>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</si>
  <si>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</si>
  <si>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</si>
  <si>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</si>
  <si>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</si>
  <si>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</si>
  <si>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</si>
  <si>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</si>
  <si>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</si>
  <si>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</si>
  <si>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</si>
  <si>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</si>
  <si>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</si>
  <si>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</si>
  <si>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</si>
  <si>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</si>
  <si>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</si>
  <si>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</si>
  <si>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</si>
  <si>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</si>
  <si>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</si>
  <si>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</si>
  <si>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</si>
  <si>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</si>
  <si>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</si>
  <si>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</si>
  <si>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</si>
  <si>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</si>
  <si>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</si>
  <si>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</si>
  <si>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</si>
  <si>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</si>
  <si>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</si>
  <si>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</si>
  <si>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</si>
  <si>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</si>
  <si>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</si>
  <si>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</si>
  <si>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</si>
  <si>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</si>
  <si>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</si>
  <si>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</si>
  <si>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</si>
  <si>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</si>
  <si>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</si>
  <si>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</si>
  <si>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</si>
  <si>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</si>
  <si>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</si>
  <si>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</si>
  <si>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</si>
  <si>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</si>
  <si>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</si>
  <si>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</si>
  <si>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</si>
  <si>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</si>
  <si>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</si>
  <si>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</si>
  <si>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</si>
  <si>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</si>
  <si>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</si>
  <si>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</si>
  <si>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</si>
  <si>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</si>
  <si>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</si>
  <si>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</si>
  <si>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</si>
  <si>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</si>
  <si>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</si>
  <si>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</si>
  <si>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</si>
  <si>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</si>
  <si>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</si>
  <si>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</si>
  <si>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</si>
  <si>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</si>
  <si>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</si>
  <si>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</si>
  <si>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</si>
  <si>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</si>
  <si>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</si>
  <si>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</si>
  <si>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</si>
  <si>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</si>
  <si>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</si>
  <si>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</si>
  <si>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</si>
  <si>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</si>
  <si>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</si>
  <si>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</si>
  <si>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</si>
  <si>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</si>
  <si>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</si>
  <si>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</si>
  <si>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</si>
  <si>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</si>
  <si>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</si>
  <si>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</si>
  <si>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</si>
  <si>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</si>
  <si>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</si>
  <si>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</si>
  <si>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</si>
  <si>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</si>
  <si>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</si>
  <si>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</si>
  <si>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</si>
  <si>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</si>
  <si>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</si>
  <si>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</si>
  <si>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</si>
  <si>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</si>
  <si>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</si>
  <si>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</si>
  <si>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</si>
  <si>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</si>
  <si>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</si>
  <si>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</si>
  <si>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</si>
  <si>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</si>
  <si>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</si>
  <si>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</si>
  <si>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</si>
  <si>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</si>
  <si>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</si>
  <si>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</si>
  <si>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</si>
  <si>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</si>
  <si>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</si>
  <si>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</si>
  <si>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</si>
  <si>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</si>
  <si>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</si>
  <si>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</si>
  <si>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</si>
  <si>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</si>
  <si>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</si>
  <si>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</si>
  <si>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</si>
  <si>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</si>
  <si>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</si>
  <si>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</si>
  <si>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</si>
  <si>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</si>
  <si>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</si>
  <si>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</si>
  <si>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</si>
  <si>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</si>
  <si>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</si>
  <si>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</si>
  <si>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</si>
  <si>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</si>
  <si>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</si>
  <si>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</si>
  <si>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</si>
  <si>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</si>
  <si>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</si>
  <si>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</si>
  <si>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</si>
  <si>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</si>
  <si>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</si>
  <si>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</si>
  <si>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</si>
  <si>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</si>
  <si>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</si>
  <si>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</si>
  <si>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</si>
  <si>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</si>
  <si>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</si>
  <si>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</si>
  <si>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</si>
  <si>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</si>
  <si>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</si>
  <si>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</si>
  <si>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</si>
  <si>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</si>
  <si>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</si>
  <si>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</si>
  <si>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</si>
  <si>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</si>
  <si>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</si>
  <si>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</si>
  <si>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</si>
  <si>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</si>
  <si>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</si>
  <si>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</si>
  <si>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</si>
  <si>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</si>
  <si>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</si>
  <si>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</si>
  <si>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</si>
  <si>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</si>
  <si>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</si>
  <si>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</si>
  <si>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</si>
  <si>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</si>
  <si>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</si>
  <si>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</si>
  <si>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</si>
  <si>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</si>
  <si>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</si>
  <si>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</si>
  <si>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</si>
  <si>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</si>
  <si>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</si>
  <si>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</si>
  <si>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</si>
  <si>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</si>
  <si>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</si>
  <si>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</si>
  <si>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</si>
  <si>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</si>
  <si>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</si>
  <si>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</si>
  <si>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</si>
  <si>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</si>
  <si>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</si>
  <si>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</si>
  <si>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</si>
  <si>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</si>
  <si>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</si>
  <si>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</si>
  <si>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</si>
  <si>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</si>
  <si>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</si>
  <si>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</si>
  <si>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</si>
  <si>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</si>
  <si>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</si>
  <si>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</si>
  <si>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</si>
  <si>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</si>
  <si>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</si>
  <si>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</si>
  <si>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</si>
  <si>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</si>
  <si>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</si>
  <si>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</si>
  <si>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</si>
  <si>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</si>
  <si>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</si>
  <si>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</si>
  <si>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</si>
  <si>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</si>
  <si>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</si>
  <si>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</si>
  <si>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</si>
  <si>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</si>
  <si>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</si>
  <si>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</si>
  <si>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</si>
  <si>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</si>
  <si>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</si>
  <si>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</si>
  <si>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</si>
  <si>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</si>
  <si>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</si>
  <si>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</si>
  <si>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</si>
  <si>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</si>
  <si>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</si>
  <si>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</si>
  <si>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</si>
  <si>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</si>
  <si>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</si>
  <si>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</si>
  <si>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</si>
  <si>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</si>
  <si>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</si>
  <si>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</si>
  <si>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</si>
  <si>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</si>
  <si>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</si>
  <si>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</si>
  <si>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</si>
  <si>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</si>
  <si>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</si>
  <si>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</si>
  <si>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</si>
  <si>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</si>
  <si>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</si>
  <si>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</si>
  <si>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</si>
  <si>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</si>
  <si>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</si>
  <si>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</si>
  <si>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</si>
  <si>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</si>
  <si>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</si>
  <si>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</si>
  <si>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</si>
  <si>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</si>
  <si>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</si>
  <si>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</si>
  <si>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</si>
  <si>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</si>
  <si>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</si>
  <si>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</si>
  <si>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</si>
  <si>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</si>
  <si>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</si>
  <si>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</si>
  <si>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</si>
  <si>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</si>
  <si>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</si>
  <si>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</si>
  <si>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</si>
  <si>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</si>
  <si>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</si>
  <si>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</si>
  <si>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</si>
  <si>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</si>
  <si>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</si>
  <si>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</si>
  <si>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</si>
  <si>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</si>
  <si>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</si>
  <si>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</si>
  <si>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</si>
  <si>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</si>
  <si>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</si>
  <si>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</si>
  <si>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</si>
  <si>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</si>
  <si>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</si>
  <si>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</si>
  <si>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</si>
  <si>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</si>
  <si>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</si>
  <si>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</si>
  <si>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</si>
  <si>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</si>
  <si>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</si>
  <si>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</si>
  <si>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</si>
  <si>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</si>
  <si>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</si>
  <si>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</si>
  <si>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</si>
  <si>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</si>
  <si>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</si>
  <si>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</si>
  <si>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</si>
  <si>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</si>
  <si>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</si>
  <si>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</si>
  <si>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</si>
  <si>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</si>
  <si>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</si>
  <si>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</si>
  <si>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</si>
  <si>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</si>
  <si>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</si>
  <si>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</si>
  <si>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</si>
  <si>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</si>
  <si>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</si>
  <si>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</si>
  <si>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</si>
  <si>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</si>
  <si>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</si>
  <si>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</si>
  <si>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</si>
  <si>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</si>
  <si>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</si>
  <si>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</si>
  <si>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</si>
  <si>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</si>
  <si>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</si>
  <si>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</si>
  <si>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</si>
  <si>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</si>
  <si>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</si>
  <si>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</si>
  <si>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</si>
  <si>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</si>
  <si>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</si>
  <si>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</si>
  <si>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</si>
  <si>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</si>
  <si>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</si>
  <si>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</si>
  <si>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</si>
  <si>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</si>
  <si>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</si>
  <si>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</si>
  <si>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</si>
  <si>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</si>
  <si>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</si>
  <si>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</si>
  <si>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</si>
  <si>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</si>
  <si>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</si>
  <si>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</si>
  <si>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</si>
  <si>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</si>
  <si>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</si>
  <si>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</si>
  <si>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</si>
  <si>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</si>
  <si>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</si>
  <si>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</si>
  <si>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</si>
  <si>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</si>
  <si>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</si>
  <si>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</si>
  <si>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</si>
  <si>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</si>
  <si>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</si>
  <si>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</si>
  <si>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</si>
  <si>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</si>
  <si>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</si>
  <si>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</si>
  <si>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</si>
  <si>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</si>
  <si>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</si>
  <si>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</si>
  <si>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</si>
  <si>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</si>
  <si>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</si>
  <si>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</si>
  <si>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</si>
  <si>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</si>
  <si>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</si>
  <si>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</si>
  <si>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</si>
  <si>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</si>
  <si>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</si>
  <si>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</si>
  <si>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</si>
  <si>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</si>
  <si>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</si>
  <si>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</si>
  <si>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</si>
  <si>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</si>
  <si>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</si>
  <si>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</si>
  <si>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</si>
  <si>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</si>
  <si>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</si>
  <si>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</si>
  <si>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</si>
  <si>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</si>
  <si>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</si>
  <si>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</si>
  <si>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</si>
  <si>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</si>
  <si>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</si>
  <si>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</si>
  <si>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</si>
  <si>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</si>
  <si>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</si>
  <si>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</si>
  <si>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</si>
  <si>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</si>
  <si>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</si>
  <si>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</si>
  <si>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</si>
  <si>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</si>
  <si>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</si>
  <si>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</si>
  <si>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</si>
  <si>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</si>
  <si>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</si>
  <si>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</si>
  <si>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</si>
  <si>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</si>
  <si>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</si>
  <si>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</si>
  <si>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</si>
  <si>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</si>
  <si>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</si>
  <si>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</si>
  <si>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</si>
  <si>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</si>
  <si>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</si>
  <si>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</si>
  <si>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</si>
  <si>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</si>
  <si>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</si>
  <si>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</si>
  <si>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</si>
  <si>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</si>
  <si>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</si>
  <si>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433430, Ульяновская область, Чердаклинский район, п. Октябрьский, ул. Ульяновская, д.7</t>
  </si>
  <si>
    <t>+7(84 231)51681; +7(84231) 51693 (ф)</t>
  </si>
  <si>
    <t>natasha19191919@mail.ru</t>
  </si>
  <si>
    <t>Муравьев Сергей Николаевич</t>
  </si>
  <si>
    <t>Директор</t>
  </si>
  <si>
    <t>МУНИЦИПАЛЬНОЕ УНИТАРНОЕ ПРЕДПРИЯТИЕ ЖИЛИЩНО-КОММУНАЛЬНОЕ ХОЗЯЙСТВО МУНИЦИПАЛЬНОГО ОБРАЗОВАНИЯ "ОКТЯБРЬСКОЕ ГОРОДСКОЕ ПОСЕЛЕНИЕ" ЧЕРДАКЛИНСКОГО РАЙОНА УЛЬЯНОВСКОЙ ОБЛАСТИ</t>
  </si>
  <si>
    <t>МУП ЖКХ "БЫТ-СЕРВИС"</t>
  </si>
  <si>
    <t>1067310026992</t>
  </si>
  <si>
    <t>TEMPLATE_LGL_ID</t>
  </si>
  <si>
    <t>TEMPLATE_PRD</t>
  </si>
  <si>
    <t>TEMPLATE_STATUS</t>
  </si>
  <si>
    <t>TEMPLATE_DATE</t>
  </si>
  <si>
    <t>TARIFF_ID</t>
  </si>
  <si>
    <t>TARIFF_VID</t>
  </si>
  <si>
    <t>TARIFF_TIP</t>
  </si>
  <si>
    <t>TARIFF_VDET</t>
  </si>
  <si>
    <t>TARIFF_VTOV</t>
  </si>
  <si>
    <t>TARIFF_DOP</t>
  </si>
  <si>
    <t>TARIFF_MO_LIST</t>
  </si>
  <si>
    <t>ВО.73.26375411.0001</t>
  </si>
  <si>
    <t>&lt;нет шаблона&gt;</t>
  </si>
  <si>
    <t>ВО.73.26375411.0002</t>
  </si>
  <si>
    <t>ВО.73.26375411.0003</t>
  </si>
  <si>
    <t>ВО.73.26375411.0004</t>
  </si>
  <si>
    <t>ВО.73.26375411.0005</t>
  </si>
  <si>
    <t>ВО.73.26375411.0006</t>
  </si>
  <si>
    <t>ВО.73.26375411.0007</t>
  </si>
  <si>
    <t>ХВС.73.26375411.0001</t>
  </si>
  <si>
    <t>ХВС.73.26375411.0002</t>
  </si>
  <si>
    <t>ХВС.73.26375411.0003</t>
  </si>
  <si>
    <t>ХВС.73.26375411.0004</t>
  </si>
  <si>
    <t>ХВС.73.26375411.0005</t>
  </si>
  <si>
    <t>ХВС.73.26375411.0006</t>
  </si>
  <si>
    <t>ХВС.73.26375411.0007</t>
  </si>
  <si>
    <t>ХВС.73.26375411.0008</t>
  </si>
  <si>
    <t>ХВС.73.26375411.0009</t>
  </si>
  <si>
    <t>ХВС.73.26375411.0010</t>
  </si>
  <si>
    <t>ХВС.73.26375411.0011</t>
  </si>
  <si>
    <t>ХВС.73.26375411.0012</t>
  </si>
  <si>
    <t>ХВС.73.26375411.0013</t>
  </si>
  <si>
    <t>ХВС.73.26375411.0014</t>
  </si>
  <si>
    <t>ХВС.73.26375411.0015</t>
  </si>
  <si>
    <t>ХВС.73.26375411.0016</t>
  </si>
  <si>
    <t>ХВС.73.26375411.0017</t>
  </si>
  <si>
    <t>ХВС.73.26375411.0018</t>
  </si>
  <si>
    <t>ХВС.73.26375411.0019</t>
  </si>
  <si>
    <t>Приём сточных вод :: Транспортировка сточных вод</t>
  </si>
  <si>
    <t>УМУП "Ульяновскводоканал" :: 7303005240 :: 732501001</t>
  </si>
  <si>
    <t xml:space="preserve">расходы </t>
  </si>
  <si>
    <t>расходы</t>
  </si>
  <si>
    <t xml:space="preserve">п. Мирный В расчет тарифа принят предложенный предприятием объем реализации 70 тыс.куб.м </t>
  </si>
  <si>
    <t>п. Мирный Предприятием не представлено обоснование расходов по арендной плате</t>
  </si>
  <si>
    <t>п. Мирный Предприятие на покупку воды предложило расходы в размере 1500 тыс.руб. Учтено в тарифе расходы в размере 1980,30 тыс.руб. (прогнозный тариф 28,29*70 на объем)</t>
  </si>
  <si>
    <t>п. Мирный</t>
  </si>
  <si>
    <t>п. Ооктябрьский п. Пятисотенный</t>
  </si>
  <si>
    <t>п. Мирный В качестве обоснования расходов на покупку электроэнергии представлены договор энергоснабжения и счета-фактуры на покупку электроэнергии. Удельный расход электроэнергии установлен 0,714 кВт/куб.м исходя из объема потребляемой электроэнергии 50 тыс.кВтч.</t>
  </si>
  <si>
    <t>п. Октябрьский, п. Пятисотенный В качестве обоснования расходов на покупку электроэнергии представлены договор энергоснабжения и счета-фактуры на покупку электроэнергии. Удельный расход электроэнергии установлен 0,143 кВт/куб.м исходя из объема потребляемой электроэнергии 5 тыс.кВтч.</t>
  </si>
  <si>
    <t>п. Мирный Предприятием предложены расходы на оплату труда производственного персонала в размере 1185,17 тыс.руб. Учтены в тарифе расходы в размере 888,88 тыс.руб. (численность 3 чел, заработная плата 18964 руб./мес). Отчисления на социальные нужды приняты 206,18 тыс.руб. Представлено штатное расписание. Предприятием предложены расходы на оплату труда административного персонала в размере 1912,90 тыс.руб. Учтены в тарифе расходы в размере 421,10 тыс.руб. (численность 1 чел, заработная плата 26951,85 руб./мес). Представлено штатное расписание. Отчисления на социальные нужды приняты 97,67 тыс.руб.</t>
  </si>
  <si>
    <t>п. Октябрьский п. Пятисотенный Предприятие не представило обоснование по информационным и юридическим услугам.</t>
  </si>
  <si>
    <t>Студгородок</t>
  </si>
  <si>
    <t>п. Октябрьский, п. Пятисотенный В расчет тарифа принят предложенный предприятием объем реализации 35 тыс.куб.м исходя из фактических расходов за 2022 год</t>
  </si>
  <si>
    <t>Студгородок В расчет тарифа принят предложенный предприятием объем реализации 116,8 тыс.куб.м из фактических расходов за 2022 год</t>
  </si>
  <si>
    <t>Студгородок В качестве обоснования расходов на покупку электроэнергии представлены договор энергоснабжения и счета-фактуры на покупку электроэнергии. Удельный расход электроэнергии установлен 0,428 кВт/куб.м исходя из объема потребляемой электроэнергии 50 тыс.кВтч.</t>
  </si>
  <si>
    <t>п. Октябрьский. п. Пятисотенный  Предприятием предложены расходы на оплату труда производственного персонала в размере 430,32 тыс.руб. Учтены в тарифе расходы в размере 430,32 тыс.руб. (численность 2 чел, заработная плата 17930 руб./мес).  Отчисления на социальный нужды приняты в размере  129,96 тыс.руб. Представлено штатное расписание. Предприятием предложены расходы на оплату труда административного персонала в размере 245,09 тыс.руб. Учтены в тарифе расходы в размере 245,09 тыс.руб. (численность 1 чел, заработная плата 20424,56 руб./мес). Представлено штатное расписание. Отчисления на социальный нужды приняты в размре 74,02 тыс.руб.</t>
  </si>
  <si>
    <t>Студгородок  Предприятием предложены расходы на оплату труда производственного персонала в размере 860,44 тыс.руб. Учтены в тарифе расходы в размере 860,44 тыс.руб. (численность 4 чел, заработная плата 17930 руб./мес).  Отчисления на социальный нужды приняты в размере 259,91 тыс.руб.  Представлено штатное расписание. Предприятием предложены расходы на оплату труда административного персонала в размере 1329,92 тыс.руб. Учтены в тарифе расходы в размере 646,84 тыс.руб. (численность 2 чел, заработная плата 26951,85 руб./мес). Представлено штатное расписание. Отчисления на социальный нужды приняты в размре 194,05 тыс.руб.</t>
  </si>
  <si>
    <t>Студгородок Предприятием предложены расходы с ООО "РИЦ-Регион". В расчет тарифа приняты расходы ООО "Риц-Регион" в размере 50,0 тысю руб, представлены акты об оказании услуг.</t>
  </si>
  <si>
    <t>п. Мирный Установлен на 2024 год базовй уровень операционных расходов в размере 1569,98 тыс.руб. В расходы принята сумма аваийно-востановительных работ -260 тыс.руб. (представлены акты на услуги экскаватора-погрузчика). НВВ установлена на 2024 год - 4015,28 тыс.руб. Тариф установлен с 01.07.2024 в размере 59,71 руб./куб.м</t>
  </si>
  <si>
    <t>п.Октябрьский, п. Пятисотенный  Установлен на 2024 год базовй уровень операционных расходов в размере 974,39 тыс.руб. В расходы принята сумма аваийно-востановительных работ -95 тыс.руб. (представлены акты на услуги экскаватора-погрузчика). НВВ установлена на 2024 год - 1014,21 тыс.руб. Применена величина сглаживания (6,73 тыс.руб.) Тариф установлен с 01.07.2024  в размере 30,25 руб./куб.м</t>
  </si>
  <si>
    <t>Студгородок  Установлен на 2024 год базовй уровень операционных расходов в размере 2161,45 тыс.руб. В расходы принята сумма аваийно-востановительных работ - 150 тыс.руб. (представлены акты на услуги экскаватора-погрузчика). НВВ установлена на 2024 год - 2606,70 тыс.руб. Применена величина корректировки (44,74 тыс.руб.) Тариф установлен с 01.07.2024  в размере 22,97 руб./куб.м</t>
  </si>
  <si>
    <t>Ульяновская область / 2024 / МУП ЖКХ МО "Октябрьское городское поселение"("Быт-Сервис") (ИНН:7310101770, КПП:731001001) / ДПР: 2024-2028</t>
  </si>
  <si>
    <t>об установлении тарифов в сфере водоотведения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</si>
  <si>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</si>
  <si>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</si>
  <si>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</si>
  <si>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</si>
  <si>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</si>
  <si>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</si>
  <si>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t>
  </si>
  <si>
    <t>Вид сточных вод</t>
  </si>
  <si>
    <t>Первый год долгосрочного периода регулирования, предложенный организацией</t>
  </si>
  <si>
    <t>Тариф 2</t>
  </si>
  <si>
    <t>Тариф 2 (Водоотведение) - тариф на водоотведение</t>
  </si>
  <si>
    <t>Тариф 3</t>
  </si>
  <si>
    <t>Тариф 3 (Водоотведение) - тариф на водоотведение</t>
  </si>
  <si>
    <t>2022 год</t>
  </si>
  <si>
    <t>2023 год</t>
  </si>
  <si>
    <t>2024 год</t>
  </si>
  <si>
    <t>Биологические очистные сооружения::ед.</t>
  </si>
  <si>
    <t>Канализационные насосные станции::ед.</t>
  </si>
  <si>
    <t>Канализационные сети::км</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</si>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</sst>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35">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0" fontId="63" fillId="0" borderId="0" xfId="106" applyFont="1" applyAlignment="1">
      <alignment vertical="center"/>
    </xf>
    <xf numFmtId="49" fontId="0" fillId="0" borderId="0" xfId="0" applyNumberFormat="1">
      <alignment vertical="top"/>
    </xf>
    <xf numFmtId="0" fontId="0" fillId="0" borderId="0" xfId="0" applyNumberFormat="1">
      <alignment vertical="top"/>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24"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4" fillId="0" borderId="0" xfId="16" applyNumberFormat="1" applyFont="1" applyFill="1" applyBorder="1" applyAlignment="1" applyProtection="1">
      <alignment horizontal="left" vertical="center" wrapText="1"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49" fontId="86" fillId="0" borderId="0" xfId="97" applyNumberFormat="1" applyFont="1" applyBorder="1" applyAlignment="1">
      <alignment horizontal="center" vertical="center"/>
    </xf>
    <xf numFmtId="0" fontId="10" fillId="0" borderId="30" xfId="97" applyFont="1" applyFill="1" applyBorder="1" applyAlignment="1" applyProtection="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10" fillId="9" borderId="0" xfId="102" applyNumberFormat="1" applyFont="1" applyFill="1" applyBorder="1" applyAlignment="1">
      <alignment horizontal="center" vertical="center" wrapText="1"/>
    </xf>
    <xf numFmtId="49" fontId="13" fillId="0" borderId="0" xfId="105" applyNumberFormat="1" applyFont="1" applyAlignment="1">
      <alignment horizontal="center"/>
    </xf>
    <xf numFmtId="49" fontId="63" fillId="0" borderId="0" xfId="112" applyNumberFormat="1" applyFont="1" applyAlignment="1">
      <alignment horizontal="center" vertical="center"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49" fontId="88" fillId="0" borderId="0" xfId="0" applyFont="1" applyAlignment="1">
      <alignment horizontal="center" vertical="top" wrapTex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0" fontId="0" fillId="0" borderId="30" xfId="97" applyFont="1" applyBorder="1" applyAlignment="1">
      <alignment horizontal="right" vertical="center" wrapText="1" indent="1"/>
    </xf>
    <xf numFmtId="49" fontId="10" fillId="9" borderId="0" xfId="102" applyNumberFormat="1" applyFont="1" applyFill="1" applyAlignment="1">
      <alignment horizontal="center" vertical="center" wrapText="1"/>
    </xf>
    <xf numFmtId="0" fontId="63" fillId="0" borderId="0" xfId="106" applyFont="1" applyAlignment="1">
      <alignment vertical="center"/>
    </xf>
    <xf numFmtId="0" fontId="0" fillId="0" borderId="30" xfId="98" applyFont="1" applyBorder="1" applyAlignment="1">
      <alignment horizontal="center" vertical="center" textRotation="90" wrapText="1"/>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49" fontId="77" fillId="0" borderId="30" xfId="98" applyNumberFormat="1" applyFont="1" applyFill="1" applyBorder="1" applyAlignment="1">
      <alignment horizontal="center" vertical="center" wrapText="1"/>
    </xf>
    <xf numFmtId="0" fontId="106" fillId="0" borderId="0" xfId="97" applyFont="1" applyFill="1" applyAlignment="1">
      <alignment vertical="center"/>
    </xf>
    <xf numFmtId="0" fontId="66" fillId="0" borderId="0" xfId="97" applyFont="1" applyFill="1" applyAlignment="1">
      <alignment vertical="center"/>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104" fillId="0" borderId="0" xfId="97" applyFont="1" applyFill="1" applyAlignment="1">
      <alignment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lignment horizontal="right" vertical="center" wrapText="1" inden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0" fillId="0" borderId="30" xfId="98" applyFont="1" applyFill="1" applyBorder="1" applyAlignment="1">
      <alignment horizontal="center" vertical="center" textRotation="90" wrapTex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49" fontId="0" fillId="0" borderId="30" xfId="97" applyNumberFormat="1" applyFont="1" applyFill="1" applyBorder="1" applyAlignment="1" applyProtection="1">
      <alignment horizontal="left" vertical="center" wrapText="1" indent="1"/>
      <protection locked="0"/>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2" fillId="0" borderId="0" xfId="97" applyFont="1" applyFill="1" applyAlignment="1">
      <alignment vertical="center" wrapText="1"/>
    </xf>
    <xf numFmtId="0" fontId="13" fillId="0" borderId="30" xfId="97" applyFont="1" applyFill="1" applyBorder="1" applyAlignment="1">
      <alignment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49" fontId="13" fillId="0" borderId="0" xfId="97" applyNumberFormat="1" applyFont="1" applyFill="1" applyBorder="1" applyAlignment="1">
      <alignment horizontal="center"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49" fontId="1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10" fillId="0" borderId="30" xfId="97" applyFont="1" applyFill="1" applyBorder="1" applyAlignment="1" applyProtection="1">
      <alignment horizontal="left" vertical="center"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3" fontId="10" fillId="0" borderId="30" xfId="98" applyNumberFormat="1" applyFont="1" applyFill="1" applyBorder="1" applyAlignment="1" applyProtection="1">
      <alignment horizontal="right" vertical="center"/>
      <protection locked="0"/>
    </xf>
    <xf numFmtId="49" fontId="10" fillId="0" borderId="7" xfId="98" applyNumberFormat="1" applyFont="1" applyFill="1" applyBorder="1" applyAlignment="1" applyProtection="1">
      <alignment horizontal="left" vertical="center" wrapText="1"/>
      <protection locked="0"/>
    </xf>
    <xf numFmtId="4" fontId="10" fillId="0" borderId="30" xfId="49" applyNumberFormat="1" applyFill="1" applyBorder="1" applyAlignment="1" applyProtection="1">
      <alignment horizontal="right" vertical="center"/>
      <protection locked="0"/>
    </xf>
    <xf numFmtId="4" fontId="10" fillId="0" borderId="30" xfId="98" applyNumberFormat="1" applyFont="1" applyFill="1" applyBorder="1" applyAlignment="1" applyProtection="1">
      <alignment horizontal="right" vertical="center"/>
      <protection locked="0"/>
    </xf>
    <xf numFmtId="49" fontId="63" fillId="0" borderId="0" xfId="98" applyNumberFormat="1" applyFont="1" applyFill="1"/>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77"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7"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10" fillId="0" borderId="33" xfId="97" applyFont="1" applyFill="1" applyBorder="1" applyAlignment="1">
      <alignment horizontal="center"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10"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10" fillId="0" borderId="31" xfId="97" applyFont="1" applyFill="1" applyBorder="1" applyAlignment="1">
      <alignment horizontal="left" vertical="center" wrapText="1"/>
    </xf>
    <xf numFmtId="0" fontId="77"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0" fontId="10" fillId="0" borderId="30" xfId="102" applyFont="1" applyFill="1" applyBorder="1" applyAlignment="1">
      <alignment horizontal="center" vertical="center" wrapText="1"/>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0" fontId="90"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49" fontId="13" fillId="0" borderId="0" xfId="105" applyNumberFormat="1" applyFont="1" applyFill="1" applyAlignment="1">
      <alignment horizontal="center"/>
    </xf>
    <xf numFmtId="49" fontId="10" fillId="0" borderId="7" xfId="105" applyNumberFormat="1" applyFont="1" applyFill="1" applyBorder="1" applyAlignment="1">
      <alignment horizontal="center" vertical="center"/>
    </xf>
    <xf numFmtId="16" fontId="10" fillId="0" borderId="7" xfId="105" applyNumberFormat="1" applyFont="1" applyFill="1" applyBorder="1" applyAlignment="1">
      <alignment horizontal="center" vertical="center"/>
    </xf>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0" fillId="0" borderId="7" xfId="113" applyFont="1" applyFill="1" applyBorder="1"/>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0" fillId="0" borderId="7" xfId="114" applyFont="1" applyFill="1" applyBorder="1"/>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72" fillId="0" borderId="0" xfId="99" applyFont="1" applyFill="1" applyAlignment="1">
      <alignment vertical="center"/>
    </xf>
    <xf numFmtId="4" fontId="0" fillId="0" borderId="11" xfId="0" applyNumberFormat="1" applyFont="1" applyFill="1" applyBorder="1" applyAlignment="1">
      <alignment horizontal="right" vertical="center"/>
    </xf>
    <xf numFmtId="49" fontId="10" fillId="0" borderId="7" xfId="107" applyNumberFormat="1" applyFont="1" applyFill="1" applyBorder="1" applyAlignment="1">
      <alignment horizontal="left" vertical="center" wrapText="1"/>
    </xf>
    <xf numFmtId="4" fontId="5" fillId="0" borderId="7" xfId="106" applyNumberFormat="1" applyFill="1" applyBorder="1" applyAlignment="1" applyProtection="1">
      <alignment horizontal="right" vertical="center" wrapText="1"/>
      <protection locked="0"/>
    </xf>
    <xf numFmtId="49" fontId="75"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61" xfId="106" applyFont="1" applyFill="1" applyBorder="1" applyAlignment="1">
      <alignment horizontal="right" vertical="center" wrapText="1"/>
    </xf>
    <xf numFmtId="0" fontId="10" fillId="0" borderId="62" xfId="106" applyFont="1" applyFill="1" applyBorder="1" applyAlignment="1">
      <alignment horizontal="right" vertical="center" wrapText="1"/>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10" fillId="0" borderId="7" xfId="106"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50"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2" xfId="106" applyFont="1" applyFill="1" applyBorder="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10" fillId="0" borderId="43" xfId="106" applyFont="1" applyFill="1" applyBorder="1" applyAlignment="1">
      <alignment horizontal="center" vertical="center" wrapText="1"/>
    </xf>
    <xf numFmtId="49" fontId="10" fillId="0" borderId="43" xfId="106" applyNumberFormat="1" applyFont="1" applyFill="1" applyBorder="1" applyAlignment="1" applyProtection="1">
      <alignment horizontal="left" vertical="center" wrapText="1"/>
      <protection locked="0"/>
    </xf>
    <xf numFmtId="0" fontId="63" fillId="0" borderId="50" xfId="106" applyFont="1" applyFill="1" applyBorder="1" applyAlignment="1">
      <alignment vertical="center"/>
    </xf>
    <xf numFmtId="0" fontId="63" fillId="0" borderId="47" xfId="106" applyFont="1" applyFill="1" applyBorder="1" applyAlignment="1">
      <alignment horizontal="center" vertical="center" wrapText="1"/>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49" fontId="10" fillId="0" borderId="47"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0"/>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45276.474189814813</v>
      </c>
      <c r="B5" s="40" t="s">
        <v>1765</v>
      </c>
      <c r="C5" s="40" t="s">
        <v>1766</v>
      </c>
    </row>
    <row r="6" spans="1:4">
      <c r="A6" s="664">
        <v>45276.47420138889</v>
      </c>
      <c r="B6" s="40" t="s">
        <v>1767</v>
      </c>
      <c r="C6" s="40" t="s">
        <v>1766</v>
      </c>
    </row>
    <row r="7" spans="1:4">
      <c r="A7" s="664">
        <v>45276.477453703701</v>
      </c>
      <c r="B7" s="40" t="s">
        <v>1765</v>
      </c>
      <c r="C7" s="40" t="s">
        <v>1766</v>
      </c>
    </row>
    <row r="8" spans="1:4">
      <c r="A8" s="664">
        <v>45276.477476851855</v>
      </c>
      <c r="B8" s="40" t="s">
        <v>1767</v>
      </c>
      <c r="C8" s="40" t="s">
        <v>1766</v>
      </c>
    </row>
    <row r="9" spans="1:4">
      <c r="A9" s="664">
        <v>45276.527962962966</v>
      </c>
      <c r="B9" s="40" t="s">
        <v>1765</v>
      </c>
      <c r="C9" s="40" t="s">
        <v>1766</v>
      </c>
    </row>
    <row r="10" spans="1:4">
      <c r="A10" s="664">
        <v>45276.527974537035</v>
      </c>
      <c r="B10" s="40" t="s">
        <v>1767</v>
      </c>
      <c r="C10"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7" t="s">
        <v>1243</v>
      </c>
      <c r="M13" s="438"/>
      <c r="N13" s="438"/>
    </row>
    <row r="14" spans="12:15" ht="27.95" customHeight="1">
      <c r="L14" s="728" t="s">
        <v>1212</v>
      </c>
      <c r="M14" s="729" t="s">
        <v>1076</v>
      </c>
      <c r="N14" s="730" t="s">
        <v>1242</v>
      </c>
      <c r="O14" s="441"/>
    </row>
    <row r="15" spans="12:15" ht="27.95" customHeight="1">
      <c r="L15" s="728" t="s">
        <v>1212</v>
      </c>
      <c r="M15" s="729" t="s">
        <v>1213</v>
      </c>
      <c r="N15" s="730" t="s">
        <v>1231</v>
      </c>
      <c r="O15" s="441"/>
    </row>
    <row r="16" spans="12:15" ht="27.95" customHeight="1">
      <c r="L16" s="728" t="s">
        <v>1212</v>
      </c>
      <c r="M16" s="729" t="s">
        <v>1216</v>
      </c>
      <c r="N16" s="730" t="s">
        <v>1241</v>
      </c>
      <c r="O16" s="441"/>
    </row>
    <row r="17" spans="12:15" ht="27.95" customHeight="1">
      <c r="L17" s="728" t="s">
        <v>1212</v>
      </c>
      <c r="M17" s="729" t="s">
        <v>1217</v>
      </c>
      <c r="N17" s="730" t="s">
        <v>1234</v>
      </c>
      <c r="O17" s="441"/>
    </row>
    <row r="18" spans="12:15" ht="27.95" customHeight="1">
      <c r="L18" s="728" t="s">
        <v>1212</v>
      </c>
      <c r="M18" s="729" t="s">
        <v>1218</v>
      </c>
      <c r="N18" s="730" t="s">
        <v>1235</v>
      </c>
      <c r="O18" s="441"/>
    </row>
    <row r="19" spans="12:15" ht="27.95" customHeight="1">
      <c r="L19" s="728" t="s">
        <v>1212</v>
      </c>
      <c r="M19" s="729" t="s">
        <v>1219</v>
      </c>
      <c r="N19" s="730" t="s">
        <v>1236</v>
      </c>
      <c r="O19" s="441"/>
    </row>
    <row r="20" spans="12:15" ht="27.95" customHeight="1">
      <c r="L20" s="728" t="s">
        <v>1212</v>
      </c>
      <c r="M20" s="729" t="s">
        <v>1220</v>
      </c>
      <c r="N20" s="730" t="s">
        <v>1237</v>
      </c>
      <c r="O20" s="441"/>
    </row>
    <row r="21" spans="12:15" ht="27.95" customHeight="1">
      <c r="L21" s="728" t="s">
        <v>1212</v>
      </c>
      <c r="M21" s="729" t="s">
        <v>1214</v>
      </c>
      <c r="N21" s="730" t="s">
        <v>1238</v>
      </c>
      <c r="O21" s="441"/>
    </row>
    <row r="22" spans="12:15" ht="27.95" customHeight="1">
      <c r="L22" s="728" t="s">
        <v>1212</v>
      </c>
      <c r="M22" s="729" t="s">
        <v>282</v>
      </c>
      <c r="N22" s="730" t="s">
        <v>1239</v>
      </c>
      <c r="O22" s="441"/>
    </row>
    <row r="23" spans="12:15" ht="27.95" customHeight="1">
      <c r="L23" s="728" t="s">
        <v>1212</v>
      </c>
      <c r="M23" s="729" t="s">
        <v>1221</v>
      </c>
      <c r="N23" s="730" t="s">
        <v>1240</v>
      </c>
      <c r="O23" s="441"/>
    </row>
    <row r="24" spans="12:15" ht="27.95" customHeight="1">
      <c r="L24" s="728" t="s">
        <v>1212</v>
      </c>
      <c r="M24" s="729" t="s">
        <v>1282</v>
      </c>
      <c r="N24" s="731" t="s">
        <v>1474</v>
      </c>
      <c r="O24" s="441"/>
    </row>
    <row r="25" spans="12:15" ht="27.95" customHeight="1">
      <c r="L25" s="728" t="s">
        <v>1212</v>
      </c>
      <c r="M25" s="729" t="s">
        <v>1297</v>
      </c>
      <c r="N25" s="731" t="s">
        <v>1332</v>
      </c>
      <c r="O25" s="441"/>
    </row>
    <row r="26" spans="12:15" ht="27.95" customHeight="1">
      <c r="L26" s="728" t="s">
        <v>1212</v>
      </c>
      <c r="M26" s="729" t="s">
        <v>1315</v>
      </c>
      <c r="N26" s="731" t="s">
        <v>1333</v>
      </c>
      <c r="O26" s="441"/>
    </row>
    <row r="27" spans="12:15" ht="27.95" customHeight="1">
      <c r="L27" s="728" t="s">
        <v>1212</v>
      </c>
      <c r="M27" s="729" t="s">
        <v>1222</v>
      </c>
      <c r="N27" s="730" t="s">
        <v>1334</v>
      </c>
      <c r="O27" s="441"/>
    </row>
    <row r="28" spans="12:15" ht="27.95" customHeight="1">
      <c r="L28" s="728" t="s">
        <v>1212</v>
      </c>
      <c r="M28" s="729" t="s">
        <v>1223</v>
      </c>
      <c r="N28" s="730" t="s">
        <v>1335</v>
      </c>
      <c r="O28" s="441"/>
    </row>
    <row r="29" spans="12:15" ht="27.95" customHeight="1">
      <c r="L29" s="728" t="s">
        <v>1212</v>
      </c>
      <c r="M29" s="729" t="s">
        <v>1224</v>
      </c>
      <c r="N29" s="730" t="s">
        <v>1336</v>
      </c>
      <c r="O29" s="441"/>
    </row>
    <row r="30" spans="12:15" ht="27.95" customHeight="1">
      <c r="L30" s="728" t="s">
        <v>1212</v>
      </c>
      <c r="M30" s="729" t="s">
        <v>1225</v>
      </c>
      <c r="N30" s="730" t="s">
        <v>1337</v>
      </c>
      <c r="O30" s="441"/>
    </row>
    <row r="31" spans="12:15" ht="27.95" customHeight="1">
      <c r="L31" s="728" t="s">
        <v>1212</v>
      </c>
      <c r="M31" s="729" t="s">
        <v>1226</v>
      </c>
      <c r="N31" s="730" t="s">
        <v>1338</v>
      </c>
      <c r="O31" s="441"/>
    </row>
    <row r="32" spans="12:15" ht="27.95" customHeight="1">
      <c r="L32" s="728" t="s">
        <v>1212</v>
      </c>
      <c r="M32" s="729" t="s">
        <v>1227</v>
      </c>
      <c r="N32" s="730" t="s">
        <v>1339</v>
      </c>
      <c r="O32" s="441"/>
    </row>
    <row r="33" spans="12:15" ht="27.95" customHeight="1">
      <c r="L33" s="728" t="s">
        <v>1212</v>
      </c>
      <c r="M33" s="729" t="s">
        <v>1228</v>
      </c>
      <c r="N33" s="730" t="s">
        <v>1340</v>
      </c>
      <c r="O33" s="441"/>
    </row>
    <row r="34" spans="12:15" ht="27.95" customHeight="1">
      <c r="L34" s="728" t="s">
        <v>1212</v>
      </c>
      <c r="M34" s="729" t="s">
        <v>1229</v>
      </c>
      <c r="N34" s="730" t="s">
        <v>1343</v>
      </c>
      <c r="O34" s="441"/>
    </row>
    <row r="35" spans="12:15" ht="27.95" customHeight="1">
      <c r="L35" s="728" t="s">
        <v>1212</v>
      </c>
      <c r="M35" s="729" t="s">
        <v>1230</v>
      </c>
      <c r="N35" s="730" t="s">
        <v>1344</v>
      </c>
      <c r="O35" s="441"/>
    </row>
  </sheetData>
  <sheetProtection formatColumns="0" formatRows="0" autoFilter="0"/>
  <pageMargins left="0.7" right="0.7" top="0.75" bottom="0.47222222222222221" header="0.3" footer="0.3"/>
  <pageSetup paperSize="9" orientation="portrait" horizontalDpi="0" verticalDpi="0"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7"/>
  <sheetViews>
    <sheetView showGridLines="0" tabSelected="1" view="pageBreakPreview" topLeftCell="D139" zoomScale="80" zoomScaleNormal="100" zoomScaleSheetLayoutView="80" workbookViewId="0">
      <selection activeCell="H153" sqref="H153"/>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4"/>
      <c r="B1" s="734"/>
      <c r="C1" s="734"/>
      <c r="D1" s="734"/>
      <c r="E1" s="735"/>
      <c r="F1" s="735"/>
      <c r="G1" s="735"/>
      <c r="H1" s="735"/>
      <c r="I1" s="736"/>
      <c r="J1" s="734"/>
      <c r="K1" s="734"/>
      <c r="L1" s="734"/>
      <c r="M1" s="734"/>
      <c r="N1" s="734"/>
      <c r="O1" s="734"/>
      <c r="P1" s="734"/>
    </row>
    <row r="2" spans="1:16" hidden="1">
      <c r="A2" s="734"/>
      <c r="B2" s="734"/>
      <c r="C2" s="734"/>
      <c r="D2" s="734"/>
      <c r="E2" s="735"/>
      <c r="F2" s="735"/>
      <c r="G2" s="735"/>
      <c r="H2" s="735"/>
      <c r="I2" s="736"/>
      <c r="J2" s="734"/>
      <c r="K2" s="734"/>
      <c r="L2" s="734"/>
      <c r="M2" s="734"/>
      <c r="N2" s="734"/>
      <c r="O2" s="734"/>
      <c r="P2" s="734"/>
    </row>
    <row r="3" spans="1:16" hidden="1">
      <c r="A3" s="734"/>
      <c r="B3" s="734"/>
      <c r="C3" s="734"/>
      <c r="D3" s="734"/>
      <c r="E3" s="735"/>
      <c r="F3" s="735"/>
      <c r="G3" s="735"/>
      <c r="H3" s="735"/>
      <c r="I3" s="736"/>
      <c r="J3" s="734"/>
      <c r="K3" s="734"/>
      <c r="L3" s="734"/>
      <c r="M3" s="734"/>
      <c r="N3" s="734"/>
      <c r="O3" s="734"/>
      <c r="P3" s="734"/>
    </row>
    <row r="4" spans="1:16" hidden="1">
      <c r="A4" s="734"/>
      <c r="B4" s="734"/>
      <c r="C4" s="734"/>
      <c r="D4" s="734"/>
      <c r="E4" s="735"/>
      <c r="F4" s="735"/>
      <c r="G4" s="735"/>
      <c r="H4" s="735"/>
      <c r="I4" s="736"/>
      <c r="J4" s="734"/>
      <c r="K4" s="734"/>
      <c r="L4" s="734"/>
      <c r="M4" s="734"/>
      <c r="N4" s="734"/>
      <c r="O4" s="734"/>
      <c r="P4" s="734"/>
    </row>
    <row r="5" spans="1:16" hidden="1">
      <c r="A5" s="734"/>
      <c r="B5" s="734"/>
      <c r="C5" s="734"/>
      <c r="D5" s="734"/>
      <c r="E5" s="735"/>
      <c r="F5" s="735"/>
      <c r="G5" s="735"/>
      <c r="H5" s="735"/>
      <c r="I5" s="736"/>
      <c r="J5" s="734"/>
      <c r="K5" s="734"/>
      <c r="L5" s="734"/>
      <c r="M5" s="734"/>
      <c r="N5" s="734"/>
      <c r="O5" s="734"/>
      <c r="P5" s="734"/>
    </row>
    <row r="6" spans="1:16" ht="11.25">
      <c r="A6" s="734"/>
      <c r="B6" s="734"/>
      <c r="C6" s="734"/>
      <c r="D6" s="734"/>
      <c r="E6" s="735"/>
      <c r="F6" s="735"/>
      <c r="G6" s="735"/>
      <c r="H6" s="735"/>
      <c r="I6" s="734"/>
      <c r="J6" s="734"/>
      <c r="K6" s="734"/>
      <c r="L6" s="734"/>
      <c r="M6" s="734"/>
      <c r="N6" s="734"/>
      <c r="O6" s="734"/>
      <c r="P6" s="734"/>
    </row>
    <row r="7" spans="1:16">
      <c r="A7" s="734"/>
      <c r="B7" s="734"/>
      <c r="C7" s="732"/>
      <c r="D7" s="734"/>
      <c r="E7" s="697" t="s">
        <v>105</v>
      </c>
      <c r="F7" s="698"/>
      <c r="G7" s="699"/>
      <c r="H7" s="737" t="s">
        <v>19</v>
      </c>
      <c r="I7" s="736" t="s">
        <v>804</v>
      </c>
      <c r="J7" s="734"/>
      <c r="K7" s="734"/>
      <c r="L7" s="734"/>
      <c r="M7" s="734"/>
      <c r="N7" s="734"/>
      <c r="O7" s="734"/>
      <c r="P7" s="734"/>
    </row>
    <row r="8" spans="1:16">
      <c r="A8" s="734"/>
      <c r="B8" s="734"/>
      <c r="C8" s="732"/>
      <c r="D8" s="734"/>
      <c r="E8" s="697" t="s">
        <v>106</v>
      </c>
      <c r="F8" s="698"/>
      <c r="G8" s="699"/>
      <c r="H8" s="738">
        <v>2024</v>
      </c>
      <c r="I8" s="739"/>
      <c r="J8" s="734"/>
      <c r="K8" s="734"/>
      <c r="L8" s="734"/>
      <c r="M8" s="734"/>
      <c r="N8" s="734"/>
      <c r="O8" s="734"/>
      <c r="P8" s="734"/>
    </row>
    <row r="9" spans="1:16">
      <c r="A9" s="734"/>
      <c r="B9" s="734"/>
      <c r="C9" s="732"/>
      <c r="D9" s="734"/>
      <c r="E9" s="697" t="s">
        <v>894</v>
      </c>
      <c r="F9" s="698"/>
      <c r="G9" s="699"/>
      <c r="H9" s="740">
        <v>2024</v>
      </c>
      <c r="I9" s="739">
        <v>2028</v>
      </c>
      <c r="J9" s="732">
        <v>2028</v>
      </c>
      <c r="K9" s="734"/>
      <c r="L9" s="734"/>
      <c r="M9" s="734"/>
      <c r="N9" s="734"/>
      <c r="O9" s="734"/>
      <c r="P9" s="734"/>
    </row>
    <row r="10" spans="1:16">
      <c r="A10" s="734"/>
      <c r="B10" s="734"/>
      <c r="C10" s="732"/>
      <c r="D10" s="734"/>
      <c r="E10" s="697" t="s">
        <v>251</v>
      </c>
      <c r="F10" s="698"/>
      <c r="G10" s="699"/>
      <c r="H10" s="738">
        <v>5</v>
      </c>
      <c r="I10" s="739"/>
      <c r="J10" s="734"/>
      <c r="K10" s="734"/>
      <c r="L10" s="734"/>
      <c r="M10" s="734"/>
      <c r="N10" s="734"/>
      <c r="O10" s="734"/>
      <c r="P10" s="734"/>
    </row>
    <row r="11" spans="1:16" ht="16.5" hidden="1" customHeight="1">
      <c r="A11" s="734"/>
      <c r="B11" s="734"/>
      <c r="C11" s="732"/>
      <c r="D11" s="734"/>
      <c r="E11" s="697" t="s">
        <v>1166</v>
      </c>
      <c r="F11" s="698"/>
      <c r="G11" s="699"/>
      <c r="H11" s="738">
        <v>5</v>
      </c>
      <c r="I11" s="739"/>
      <c r="J11" s="734"/>
      <c r="K11" s="734"/>
      <c r="L11" s="734"/>
      <c r="M11" s="734"/>
      <c r="N11" s="734"/>
      <c r="O11" s="734"/>
      <c r="P11" s="734"/>
    </row>
    <row r="12" spans="1:16" ht="7.5" customHeight="1">
      <c r="A12" s="734"/>
      <c r="B12" s="734"/>
      <c r="C12" s="732"/>
      <c r="D12" s="734"/>
      <c r="E12" s="735"/>
      <c r="F12" s="735"/>
      <c r="G12" s="735"/>
      <c r="H12" s="735"/>
      <c r="I12" s="736"/>
      <c r="J12" s="734"/>
      <c r="K12" s="734"/>
      <c r="L12" s="734"/>
      <c r="M12" s="734"/>
      <c r="N12" s="734"/>
      <c r="O12" s="734"/>
      <c r="P12" s="734"/>
    </row>
    <row r="13" spans="1:16" ht="7.5" customHeight="1">
      <c r="A13" s="734"/>
      <c r="B13" s="734"/>
      <c r="C13" s="732"/>
      <c r="D13" s="734"/>
      <c r="E13" s="735"/>
      <c r="F13" s="735"/>
      <c r="G13" s="735"/>
      <c r="H13" s="735"/>
      <c r="I13" s="736"/>
      <c r="J13" s="734"/>
      <c r="K13" s="734"/>
      <c r="L13" s="734"/>
      <c r="M13" s="734"/>
      <c r="N13" s="734"/>
      <c r="O13" s="734"/>
      <c r="P13" s="734"/>
    </row>
    <row r="14" spans="1:16">
      <c r="A14" s="734"/>
      <c r="B14" s="734"/>
      <c r="C14" s="732"/>
      <c r="D14" s="734"/>
      <c r="E14" s="741" t="s">
        <v>186</v>
      </c>
      <c r="F14" s="741"/>
      <c r="G14" s="741"/>
      <c r="H14" s="741"/>
      <c r="I14" s="742"/>
      <c r="J14" s="743"/>
      <c r="K14" s="743"/>
      <c r="L14" s="743"/>
      <c r="M14" s="743"/>
      <c r="N14" s="743"/>
      <c r="O14" s="743"/>
      <c r="P14" s="743"/>
    </row>
    <row r="15" spans="1:16">
      <c r="A15" s="734"/>
      <c r="B15" s="734"/>
      <c r="C15" s="732"/>
      <c r="D15" s="734"/>
      <c r="E15" s="744" t="s">
        <v>885</v>
      </c>
      <c r="F15" s="744"/>
      <c r="G15" s="744"/>
      <c r="H15" s="744"/>
      <c r="I15" s="742"/>
      <c r="J15" s="743"/>
      <c r="K15" s="743"/>
      <c r="L15" s="743"/>
      <c r="M15" s="743"/>
      <c r="N15" s="743"/>
      <c r="O15" s="743"/>
      <c r="P15" s="743"/>
    </row>
    <row r="16" spans="1:16">
      <c r="A16" s="734"/>
      <c r="B16" s="734"/>
      <c r="C16" s="732"/>
      <c r="D16" s="734"/>
      <c r="E16" s="741" t="s">
        <v>187</v>
      </c>
      <c r="F16" s="741"/>
      <c r="G16" s="741"/>
      <c r="H16" s="741"/>
      <c r="I16" s="742"/>
      <c r="J16" s="743"/>
      <c r="K16" s="743"/>
      <c r="L16" s="743"/>
      <c r="M16" s="743"/>
      <c r="N16" s="743"/>
      <c r="O16" s="743"/>
      <c r="P16" s="743"/>
    </row>
    <row r="17" spans="1:16">
      <c r="A17" s="734"/>
      <c r="B17" s="734"/>
      <c r="C17" s="732"/>
      <c r="D17" s="734">
        <v>26375411</v>
      </c>
      <c r="E17" s="745" t="s">
        <v>2119</v>
      </c>
      <c r="F17" s="745"/>
      <c r="G17" s="745"/>
      <c r="H17" s="745"/>
      <c r="I17" s="746"/>
      <c r="J17" s="743"/>
      <c r="K17" s="743"/>
      <c r="L17" s="743"/>
      <c r="M17" s="743"/>
      <c r="N17" s="743"/>
      <c r="O17" s="734" t="s">
        <v>3016</v>
      </c>
      <c r="P17" s="743"/>
    </row>
    <row r="18" spans="1:16">
      <c r="A18" s="734"/>
      <c r="B18" s="734"/>
      <c r="C18" s="732"/>
      <c r="D18" s="734"/>
      <c r="E18" s="747" t="s">
        <v>3017</v>
      </c>
      <c r="F18" s="747"/>
      <c r="G18" s="747"/>
      <c r="H18" s="747"/>
      <c r="I18" s="746"/>
      <c r="J18" s="743"/>
      <c r="K18" s="743"/>
      <c r="L18" s="743"/>
      <c r="M18" s="743"/>
      <c r="N18" s="743"/>
      <c r="O18" s="743"/>
      <c r="P18" s="743"/>
    </row>
    <row r="19" spans="1:16">
      <c r="A19" s="734"/>
      <c r="B19" s="734"/>
      <c r="C19" s="732"/>
      <c r="D19" s="734"/>
      <c r="E19" s="748" t="s">
        <v>3018</v>
      </c>
      <c r="F19" s="748"/>
      <c r="G19" s="748"/>
      <c r="H19" s="748"/>
      <c r="I19" s="749"/>
      <c r="J19" s="743"/>
      <c r="K19" s="743"/>
      <c r="L19" s="743"/>
      <c r="M19" s="743"/>
      <c r="N19" s="743"/>
      <c r="O19" s="743"/>
      <c r="P19" s="743"/>
    </row>
    <row r="20" spans="1:16" ht="11.25" customHeight="1">
      <c r="A20" s="734"/>
      <c r="B20" s="734"/>
      <c r="C20" s="732"/>
      <c r="D20" s="734"/>
      <c r="E20" s="750"/>
      <c r="F20" s="751"/>
      <c r="G20" s="751"/>
      <c r="H20" s="752"/>
      <c r="I20" s="753"/>
      <c r="J20" s="754"/>
      <c r="K20" s="755"/>
      <c r="L20" s="756"/>
      <c r="M20" s="756"/>
      <c r="N20" s="755"/>
      <c r="O20" s="754"/>
      <c r="P20" s="754"/>
    </row>
    <row r="21" spans="1:16">
      <c r="A21" s="734"/>
      <c r="B21" s="734"/>
      <c r="C21" s="732"/>
      <c r="D21" s="734"/>
      <c r="E21" s="757" t="s">
        <v>1210</v>
      </c>
      <c r="F21" s="757"/>
      <c r="G21" s="757"/>
      <c r="H21" s="757"/>
      <c r="I21" s="758"/>
      <c r="J21" s="759"/>
      <c r="K21" s="759"/>
      <c r="L21" s="759"/>
      <c r="M21" s="759"/>
      <c r="N21" s="759"/>
      <c r="O21" s="760"/>
      <c r="P21" s="760"/>
    </row>
    <row r="22" spans="1:16" ht="56.25">
      <c r="A22" s="734"/>
      <c r="B22" s="734"/>
      <c r="C22" s="732"/>
      <c r="D22" s="734"/>
      <c r="E22" s="761" t="s">
        <v>188</v>
      </c>
      <c r="F22" s="761"/>
      <c r="G22" s="761"/>
      <c r="H22" s="762" t="s">
        <v>2952</v>
      </c>
      <c r="I22" s="763"/>
      <c r="J22" s="760"/>
      <c r="K22" s="760"/>
      <c r="L22" s="760"/>
      <c r="M22" s="734"/>
      <c r="N22" s="734"/>
      <c r="O22" s="734"/>
      <c r="P22" s="734"/>
    </row>
    <row r="23" spans="1:16" ht="25.5">
      <c r="A23" s="734"/>
      <c r="B23" s="734"/>
      <c r="C23" s="732"/>
      <c r="D23" s="734"/>
      <c r="E23" s="761" t="s">
        <v>189</v>
      </c>
      <c r="F23" s="761"/>
      <c r="G23" s="761"/>
      <c r="H23" s="762" t="s">
        <v>2953</v>
      </c>
      <c r="I23" s="763"/>
      <c r="J23" s="734"/>
      <c r="K23" s="734"/>
      <c r="L23" s="734"/>
      <c r="M23" s="734"/>
      <c r="N23" s="734"/>
      <c r="O23" s="734"/>
      <c r="P23" s="734"/>
    </row>
    <row r="24" spans="1:16">
      <c r="A24" s="734"/>
      <c r="B24" s="734"/>
      <c r="C24" s="732"/>
      <c r="D24" s="734"/>
      <c r="E24" s="761" t="s">
        <v>190</v>
      </c>
      <c r="F24" s="761"/>
      <c r="G24" s="761"/>
      <c r="H24" s="764"/>
      <c r="I24" s="765"/>
      <c r="J24" s="734"/>
      <c r="K24" s="734"/>
      <c r="L24" s="734"/>
      <c r="M24" s="734"/>
      <c r="N24" s="734"/>
      <c r="O24" s="734"/>
      <c r="P24" s="734"/>
    </row>
    <row r="25" spans="1:16">
      <c r="A25" s="734"/>
      <c r="B25" s="734"/>
      <c r="C25" s="732"/>
      <c r="D25" s="734"/>
      <c r="E25" s="761" t="s">
        <v>191</v>
      </c>
      <c r="F25" s="761"/>
      <c r="G25" s="761"/>
      <c r="H25" s="766" t="s">
        <v>2954</v>
      </c>
      <c r="I25" s="765"/>
      <c r="J25" s="734"/>
      <c r="K25" s="734"/>
      <c r="L25" s="734"/>
      <c r="M25" s="734"/>
      <c r="N25" s="734"/>
      <c r="O25" s="734"/>
      <c r="P25" s="734"/>
    </row>
    <row r="26" spans="1:16">
      <c r="A26" s="734"/>
      <c r="B26" s="734"/>
      <c r="C26" s="732"/>
      <c r="D26" s="734"/>
      <c r="E26" s="761" t="s">
        <v>107</v>
      </c>
      <c r="F26" s="761"/>
      <c r="G26" s="761"/>
      <c r="H26" s="767" t="s">
        <v>2120</v>
      </c>
      <c r="I26" s="765"/>
      <c r="J26" s="734"/>
      <c r="K26" s="734"/>
      <c r="L26" s="734"/>
      <c r="M26" s="734"/>
      <c r="N26" s="734"/>
      <c r="O26" s="734"/>
      <c r="P26" s="734"/>
    </row>
    <row r="27" spans="1:16">
      <c r="A27" s="734"/>
      <c r="B27" s="734"/>
      <c r="C27" s="732"/>
      <c r="D27" s="734"/>
      <c r="E27" s="761" t="s">
        <v>108</v>
      </c>
      <c r="F27" s="761"/>
      <c r="G27" s="761"/>
      <c r="H27" s="767" t="s">
        <v>1789</v>
      </c>
      <c r="I27" s="765"/>
      <c r="J27" s="734"/>
      <c r="K27" s="734"/>
      <c r="L27" s="734"/>
      <c r="M27" s="734"/>
      <c r="N27" s="734"/>
      <c r="O27" s="734"/>
      <c r="P27" s="734"/>
    </row>
    <row r="28" spans="1:16">
      <c r="A28" s="734"/>
      <c r="B28" s="734"/>
      <c r="C28" s="732"/>
      <c r="D28" s="734"/>
      <c r="E28" s="761" t="s">
        <v>192</v>
      </c>
      <c r="F28" s="761"/>
      <c r="G28" s="761"/>
      <c r="H28" s="768"/>
      <c r="I28" s="765"/>
      <c r="J28" s="734" t="s">
        <v>1679</v>
      </c>
      <c r="K28" s="734"/>
      <c r="L28" s="734"/>
      <c r="M28" s="734"/>
      <c r="N28" s="734"/>
      <c r="O28" s="734"/>
      <c r="P28" s="734"/>
    </row>
    <row r="29" spans="1:16">
      <c r="A29" s="734"/>
      <c r="B29" s="734"/>
      <c r="C29" s="732"/>
      <c r="D29" s="734"/>
      <c r="E29" s="761" t="s">
        <v>193</v>
      </c>
      <c r="F29" s="761"/>
      <c r="G29" s="761"/>
      <c r="H29" s="764" t="s">
        <v>968</v>
      </c>
      <c r="I29" s="765"/>
      <c r="J29" s="734" t="s">
        <v>1680</v>
      </c>
      <c r="K29" s="734"/>
      <c r="L29" s="734"/>
      <c r="M29" s="734"/>
      <c r="N29" s="734"/>
      <c r="O29" s="734"/>
      <c r="P29" s="734"/>
    </row>
    <row r="30" spans="1:16" ht="22.5">
      <c r="A30" s="734"/>
      <c r="B30" s="734"/>
      <c r="C30" s="732"/>
      <c r="D30" s="734"/>
      <c r="E30" s="761" t="s">
        <v>194</v>
      </c>
      <c r="F30" s="761"/>
      <c r="G30" s="761"/>
      <c r="H30" s="769" t="s">
        <v>2947</v>
      </c>
      <c r="I30" s="746"/>
      <c r="J30" s="734" t="s">
        <v>1681</v>
      </c>
      <c r="K30" s="734"/>
      <c r="L30" s="734"/>
      <c r="M30" s="734"/>
      <c r="N30" s="734"/>
      <c r="O30" s="734"/>
      <c r="P30" s="734"/>
    </row>
    <row r="31" spans="1:16" ht="22.5">
      <c r="A31" s="734"/>
      <c r="B31" s="734"/>
      <c r="C31" s="732"/>
      <c r="D31" s="734"/>
      <c r="E31" s="761" t="s">
        <v>195</v>
      </c>
      <c r="F31" s="761"/>
      <c r="G31" s="761"/>
      <c r="H31" s="769" t="s">
        <v>2947</v>
      </c>
      <c r="I31" s="746"/>
      <c r="J31" s="734" t="s">
        <v>1682</v>
      </c>
      <c r="K31" s="734"/>
      <c r="L31" s="734"/>
      <c r="M31" s="734"/>
      <c r="N31" s="734"/>
      <c r="O31" s="734"/>
      <c r="P31" s="734"/>
    </row>
    <row r="32" spans="1:16">
      <c r="A32" s="734"/>
      <c r="B32" s="734"/>
      <c r="C32" s="732"/>
      <c r="D32" s="734"/>
      <c r="E32" s="761" t="s">
        <v>196</v>
      </c>
      <c r="F32" s="761"/>
      <c r="G32" s="761"/>
      <c r="H32" s="769" t="s">
        <v>2948</v>
      </c>
      <c r="I32" s="746"/>
      <c r="J32" s="734" t="s">
        <v>1685</v>
      </c>
      <c r="K32" s="734"/>
      <c r="L32" s="734"/>
      <c r="M32" s="734"/>
      <c r="N32" s="734"/>
      <c r="O32" s="734"/>
      <c r="P32" s="734"/>
    </row>
    <row r="33" spans="1:16">
      <c r="A33" s="734"/>
      <c r="B33" s="734"/>
      <c r="C33" s="732"/>
      <c r="D33" s="734"/>
      <c r="E33" s="761" t="s">
        <v>148</v>
      </c>
      <c r="F33" s="761"/>
      <c r="G33" s="761"/>
      <c r="H33" s="769" t="s">
        <v>2949</v>
      </c>
      <c r="I33" s="746"/>
      <c r="J33" s="734" t="s">
        <v>1726</v>
      </c>
      <c r="K33" s="734"/>
      <c r="L33" s="734"/>
      <c r="M33" s="734"/>
      <c r="N33" s="734"/>
      <c r="O33" s="734"/>
      <c r="P33" s="734"/>
    </row>
    <row r="34" spans="1:16">
      <c r="A34" s="734"/>
      <c r="B34" s="734"/>
      <c r="C34" s="732"/>
      <c r="D34" s="734"/>
      <c r="E34" s="761" t="s">
        <v>197</v>
      </c>
      <c r="F34" s="761"/>
      <c r="G34" s="761"/>
      <c r="H34" s="769" t="s">
        <v>2950</v>
      </c>
      <c r="I34" s="746"/>
      <c r="J34" s="734" t="s">
        <v>1727</v>
      </c>
      <c r="K34" s="734"/>
      <c r="L34" s="734"/>
      <c r="M34" s="734"/>
      <c r="N34" s="734"/>
      <c r="O34" s="734"/>
      <c r="P34" s="734"/>
    </row>
    <row r="35" spans="1:16">
      <c r="A35" s="734"/>
      <c r="B35" s="734"/>
      <c r="C35" s="732"/>
      <c r="D35" s="734"/>
      <c r="E35" s="761" t="s">
        <v>198</v>
      </c>
      <c r="F35" s="761"/>
      <c r="G35" s="761"/>
      <c r="H35" s="769" t="s">
        <v>2951</v>
      </c>
      <c r="I35" s="746"/>
      <c r="J35" s="734" t="s">
        <v>1728</v>
      </c>
      <c r="K35" s="734"/>
      <c r="L35" s="734"/>
      <c r="M35" s="734"/>
      <c r="N35" s="734"/>
      <c r="O35" s="734"/>
      <c r="P35" s="734"/>
    </row>
    <row r="36" spans="1:16">
      <c r="A36" s="734"/>
      <c r="B36" s="734"/>
      <c r="C36" s="732"/>
      <c r="D36" s="734"/>
      <c r="E36" s="761" t="s">
        <v>199</v>
      </c>
      <c r="F36" s="761"/>
      <c r="G36" s="761"/>
      <c r="H36" s="769" t="s">
        <v>21</v>
      </c>
      <c r="I36" s="746"/>
      <c r="J36" s="734" t="s">
        <v>1729</v>
      </c>
      <c r="K36" s="734"/>
      <c r="L36" s="734"/>
      <c r="M36" s="734"/>
      <c r="N36" s="734"/>
      <c r="O36" s="734"/>
      <c r="P36" s="734"/>
    </row>
    <row r="37" spans="1:16">
      <c r="A37" s="734"/>
      <c r="B37" s="734"/>
      <c r="C37" s="732"/>
      <c r="D37" s="734"/>
      <c r="E37" s="761" t="s">
        <v>200</v>
      </c>
      <c r="F37" s="761"/>
      <c r="G37" s="770" t="s">
        <v>201</v>
      </c>
      <c r="H37" s="771" t="s">
        <v>20</v>
      </c>
      <c r="I37" s="746"/>
      <c r="J37" s="734" t="s">
        <v>1548</v>
      </c>
      <c r="K37" s="734"/>
      <c r="L37" s="734"/>
      <c r="M37" s="734"/>
      <c r="N37" s="734"/>
      <c r="O37" s="734"/>
      <c r="P37" s="734"/>
    </row>
    <row r="38" spans="1:16">
      <c r="A38" s="734"/>
      <c r="B38" s="734"/>
      <c r="C38" s="732"/>
      <c r="D38" s="734"/>
      <c r="E38" s="761"/>
      <c r="F38" s="761"/>
      <c r="G38" s="770" t="s">
        <v>202</v>
      </c>
      <c r="H38" s="771" t="s">
        <v>699</v>
      </c>
      <c r="I38" s="746"/>
      <c r="J38" s="734" t="s">
        <v>1550</v>
      </c>
      <c r="K38" s="734"/>
      <c r="L38" s="734"/>
      <c r="M38" s="734"/>
      <c r="N38" s="734"/>
      <c r="O38" s="734"/>
      <c r="P38" s="734"/>
    </row>
    <row r="39" spans="1:16">
      <c r="A39" s="734"/>
      <c r="B39" s="734"/>
      <c r="C39" s="732"/>
      <c r="D39" s="734"/>
      <c r="E39" s="761"/>
      <c r="F39" s="761"/>
      <c r="G39" s="770" t="s">
        <v>203</v>
      </c>
      <c r="H39" s="771" t="s">
        <v>722</v>
      </c>
      <c r="I39" s="746"/>
      <c r="J39" s="734" t="s">
        <v>1555</v>
      </c>
      <c r="K39" s="734"/>
      <c r="L39" s="734"/>
      <c r="M39" s="734"/>
      <c r="N39" s="734"/>
      <c r="O39" s="734"/>
      <c r="P39" s="734"/>
    </row>
    <row r="40" spans="1:16" ht="25.5">
      <c r="A40" s="734"/>
      <c r="B40" s="734"/>
      <c r="C40" s="732"/>
      <c r="D40" s="734"/>
      <c r="E40" s="761" t="s">
        <v>204</v>
      </c>
      <c r="F40" s="761"/>
      <c r="G40" s="761"/>
      <c r="H40" s="771" t="s">
        <v>20</v>
      </c>
      <c r="I40" s="772"/>
      <c r="J40" s="734" t="s">
        <v>1499</v>
      </c>
      <c r="K40" s="734"/>
      <c r="L40" s="734"/>
      <c r="M40" s="734"/>
      <c r="N40" s="734"/>
      <c r="O40" s="734"/>
      <c r="P40" s="734"/>
    </row>
    <row r="41" spans="1:16">
      <c r="A41" s="734"/>
      <c r="B41" s="734"/>
      <c r="C41" s="732"/>
      <c r="D41" s="734"/>
      <c r="E41" s="761" t="s">
        <v>205</v>
      </c>
      <c r="F41" s="761"/>
      <c r="G41" s="761"/>
      <c r="H41" s="771" t="s">
        <v>21</v>
      </c>
      <c r="I41" s="746"/>
      <c r="J41" s="734" t="s">
        <v>1500</v>
      </c>
      <c r="K41" s="734"/>
      <c r="L41" s="734"/>
      <c r="M41" s="734"/>
      <c r="N41" s="734"/>
      <c r="O41" s="734"/>
      <c r="P41" s="734"/>
    </row>
    <row r="42" spans="1:16" ht="25.5">
      <c r="A42" s="734"/>
      <c r="B42" s="734"/>
      <c r="C42" s="732"/>
      <c r="D42" s="734"/>
      <c r="E42" s="761" t="s">
        <v>206</v>
      </c>
      <c r="F42" s="761"/>
      <c r="G42" s="761"/>
      <c r="H42" s="771" t="s">
        <v>20</v>
      </c>
      <c r="I42" s="772"/>
      <c r="J42" s="734" t="s">
        <v>1501</v>
      </c>
      <c r="K42" s="734"/>
      <c r="L42" s="734"/>
      <c r="M42" s="734"/>
      <c r="N42" s="734"/>
      <c r="O42" s="734"/>
      <c r="P42" s="734"/>
    </row>
    <row r="43" spans="1:16">
      <c r="A43" s="734" t="s">
        <v>1399</v>
      </c>
      <c r="B43" s="734"/>
      <c r="C43" s="732"/>
      <c r="D43" s="734"/>
      <c r="E43" s="761" t="s">
        <v>207</v>
      </c>
      <c r="F43" s="761"/>
      <c r="G43" s="761"/>
      <c r="H43" s="771" t="s">
        <v>21</v>
      </c>
      <c r="I43" s="746"/>
      <c r="J43" s="734" t="s">
        <v>1558</v>
      </c>
      <c r="K43" s="734"/>
      <c r="L43" s="734"/>
      <c r="M43" s="734"/>
      <c r="N43" s="734"/>
      <c r="O43" s="734"/>
      <c r="P43" s="734"/>
    </row>
    <row r="44" spans="1:16" hidden="1">
      <c r="A44" s="734"/>
      <c r="B44" s="734"/>
      <c r="C44" s="732"/>
      <c r="D44" s="734"/>
      <c r="E44" s="696" t="s">
        <v>208</v>
      </c>
      <c r="F44" s="696"/>
      <c r="G44" s="696"/>
      <c r="H44" s="773" t="s">
        <v>1122</v>
      </c>
      <c r="I44" s="746"/>
      <c r="J44" s="734"/>
      <c r="K44" s="734"/>
      <c r="L44" s="734"/>
      <c r="M44" s="734"/>
      <c r="N44" s="734"/>
      <c r="O44" s="734"/>
      <c r="P44" s="734"/>
    </row>
    <row r="45" spans="1:16">
      <c r="A45" s="734"/>
      <c r="B45" s="734"/>
      <c r="C45" s="732"/>
      <c r="D45" s="734"/>
      <c r="E45" s="761" t="s">
        <v>209</v>
      </c>
      <c r="F45" s="761"/>
      <c r="G45" s="761"/>
      <c r="H45" s="771" t="s">
        <v>21</v>
      </c>
      <c r="I45" s="746"/>
      <c r="J45" s="734" t="s">
        <v>1730</v>
      </c>
      <c r="K45" s="734"/>
      <c r="L45" s="734"/>
      <c r="M45" s="734"/>
      <c r="N45" s="734"/>
      <c r="O45" s="734"/>
      <c r="P45" s="734"/>
    </row>
    <row r="46" spans="1:16">
      <c r="A46" s="734" t="s">
        <v>1400</v>
      </c>
      <c r="B46" s="734"/>
      <c r="C46" s="732"/>
      <c r="D46" s="734"/>
      <c r="E46" s="761" t="s">
        <v>210</v>
      </c>
      <c r="F46" s="761"/>
      <c r="G46" s="761"/>
      <c r="H46" s="771" t="s">
        <v>21</v>
      </c>
      <c r="I46" s="746"/>
      <c r="J46" s="734" t="s">
        <v>1731</v>
      </c>
      <c r="K46" s="734"/>
      <c r="L46" s="734"/>
      <c r="M46" s="734"/>
      <c r="N46" s="734"/>
      <c r="O46" s="734"/>
      <c r="P46" s="734"/>
    </row>
    <row r="47" spans="1:16" hidden="1">
      <c r="A47" s="734"/>
      <c r="B47" s="734"/>
      <c r="C47" s="732"/>
      <c r="D47" s="734"/>
      <c r="E47" s="774" t="s">
        <v>211</v>
      </c>
      <c r="F47" s="761" t="s">
        <v>212</v>
      </c>
      <c r="G47" s="761"/>
      <c r="H47" s="775" t="s">
        <v>1122</v>
      </c>
      <c r="I47" s="746"/>
      <c r="J47" s="734"/>
      <c r="K47" s="734"/>
      <c r="L47" s="734"/>
      <c r="M47" s="734"/>
      <c r="N47" s="734"/>
      <c r="O47" s="734"/>
      <c r="P47" s="734"/>
    </row>
    <row r="48" spans="1:16" hidden="1">
      <c r="A48" s="734"/>
      <c r="B48" s="734"/>
      <c r="C48" s="732"/>
      <c r="D48" s="734"/>
      <c r="E48" s="774"/>
      <c r="F48" s="761" t="s">
        <v>213</v>
      </c>
      <c r="G48" s="761"/>
      <c r="H48" s="776" t="s">
        <v>1122</v>
      </c>
      <c r="I48" s="746"/>
      <c r="J48" s="734"/>
      <c r="K48" s="734"/>
      <c r="L48" s="734"/>
      <c r="M48" s="734"/>
      <c r="N48" s="734"/>
      <c r="O48" s="734"/>
      <c r="P48" s="734"/>
    </row>
    <row r="49" spans="1:16" hidden="1">
      <c r="A49" s="734"/>
      <c r="B49" s="734"/>
      <c r="C49" s="732"/>
      <c r="D49" s="734"/>
      <c r="E49" s="774"/>
      <c r="F49" s="761" t="s">
        <v>214</v>
      </c>
      <c r="G49" s="761"/>
      <c r="H49" s="775" t="s">
        <v>1122</v>
      </c>
      <c r="I49" s="746"/>
      <c r="J49" s="734"/>
      <c r="K49" s="734"/>
      <c r="L49" s="734"/>
      <c r="M49" s="734"/>
      <c r="N49" s="734"/>
      <c r="O49" s="734"/>
      <c r="P49" s="734"/>
    </row>
    <row r="50" spans="1:16" hidden="1">
      <c r="A50" s="734"/>
      <c r="B50" s="734"/>
      <c r="C50" s="732"/>
      <c r="D50" s="734"/>
      <c r="E50" s="774"/>
      <c r="F50" s="761" t="s">
        <v>215</v>
      </c>
      <c r="G50" s="761"/>
      <c r="H50" s="777"/>
      <c r="I50" s="746"/>
      <c r="J50" s="734"/>
      <c r="K50" s="734"/>
      <c r="L50" s="734"/>
      <c r="M50" s="734"/>
      <c r="N50" s="734"/>
      <c r="O50" s="734"/>
      <c r="P50" s="734"/>
    </row>
    <row r="51" spans="1:16" hidden="1">
      <c r="A51" s="734"/>
      <c r="B51" s="734"/>
      <c r="C51" s="732"/>
      <c r="D51" s="734"/>
      <c r="E51" s="774"/>
      <c r="F51" s="696" t="s">
        <v>216</v>
      </c>
      <c r="G51" s="696"/>
      <c r="H51" s="773" t="s">
        <v>1122</v>
      </c>
      <c r="I51" s="746"/>
      <c r="J51" s="778"/>
      <c r="K51" s="734"/>
      <c r="L51" s="734"/>
      <c r="M51" s="734"/>
      <c r="N51" s="734"/>
      <c r="O51" s="734"/>
      <c r="P51" s="734"/>
    </row>
    <row r="52" spans="1:16">
      <c r="A52" s="734" t="s">
        <v>1401</v>
      </c>
      <c r="B52" s="734"/>
      <c r="C52" s="732"/>
      <c r="D52" s="734"/>
      <c r="E52" s="761" t="s">
        <v>217</v>
      </c>
      <c r="F52" s="761"/>
      <c r="G52" s="761"/>
      <c r="H52" s="771" t="s">
        <v>21</v>
      </c>
      <c r="I52" s="746"/>
      <c r="J52" s="734" t="s">
        <v>1732</v>
      </c>
      <c r="K52" s="734"/>
      <c r="L52" s="734"/>
      <c r="M52" s="734"/>
      <c r="N52" s="734"/>
      <c r="O52" s="734"/>
      <c r="P52" s="734"/>
    </row>
    <row r="53" spans="1:16" hidden="1">
      <c r="A53" s="734"/>
      <c r="B53" s="734"/>
      <c r="C53" s="732"/>
      <c r="D53" s="734"/>
      <c r="E53" s="774" t="s">
        <v>211</v>
      </c>
      <c r="F53" s="761" t="s">
        <v>212</v>
      </c>
      <c r="G53" s="761"/>
      <c r="H53" s="775" t="s">
        <v>1122</v>
      </c>
      <c r="I53" s="746"/>
      <c r="J53" s="734"/>
      <c r="K53" s="734"/>
      <c r="L53" s="734"/>
      <c r="M53" s="734"/>
      <c r="N53" s="734"/>
      <c r="O53" s="734"/>
      <c r="P53" s="734"/>
    </row>
    <row r="54" spans="1:16" hidden="1">
      <c r="A54" s="734"/>
      <c r="B54" s="734"/>
      <c r="C54" s="732"/>
      <c r="D54" s="734"/>
      <c r="E54" s="774"/>
      <c r="F54" s="761" t="s">
        <v>213</v>
      </c>
      <c r="G54" s="761"/>
      <c r="H54" s="776" t="s">
        <v>1122</v>
      </c>
      <c r="I54" s="746"/>
      <c r="J54" s="734"/>
      <c r="K54" s="734"/>
      <c r="L54" s="734"/>
      <c r="M54" s="734"/>
      <c r="N54" s="734"/>
      <c r="O54" s="734"/>
      <c r="P54" s="734"/>
    </row>
    <row r="55" spans="1:16" hidden="1">
      <c r="A55" s="734"/>
      <c r="B55" s="734"/>
      <c r="C55" s="732"/>
      <c r="D55" s="734"/>
      <c r="E55" s="774"/>
      <c r="F55" s="761" t="s">
        <v>214</v>
      </c>
      <c r="G55" s="761"/>
      <c r="H55" s="775" t="s">
        <v>1122</v>
      </c>
      <c r="I55" s="746"/>
      <c r="J55" s="734"/>
      <c r="K55" s="734"/>
      <c r="L55" s="734"/>
      <c r="M55" s="734"/>
      <c r="N55" s="734"/>
      <c r="O55" s="734"/>
      <c r="P55" s="734"/>
    </row>
    <row r="56" spans="1:16" hidden="1">
      <c r="A56" s="734"/>
      <c r="B56" s="734"/>
      <c r="C56" s="732"/>
      <c r="D56" s="734"/>
      <c r="E56" s="774"/>
      <c r="F56" s="761" t="s">
        <v>215</v>
      </c>
      <c r="G56" s="761"/>
      <c r="H56" s="777"/>
      <c r="I56" s="746"/>
      <c r="J56" s="734"/>
      <c r="K56" s="734"/>
      <c r="L56" s="734"/>
      <c r="M56" s="734"/>
      <c r="N56" s="734"/>
      <c r="O56" s="734"/>
      <c r="P56" s="734"/>
    </row>
    <row r="57" spans="1:16" hidden="1">
      <c r="A57" s="734"/>
      <c r="B57" s="734"/>
      <c r="C57" s="732"/>
      <c r="D57" s="734"/>
      <c r="E57" s="774"/>
      <c r="F57" s="696" t="s">
        <v>216</v>
      </c>
      <c r="G57" s="696"/>
      <c r="H57" s="773" t="s">
        <v>1122</v>
      </c>
      <c r="I57" s="746"/>
      <c r="J57" s="778"/>
      <c r="K57" s="734"/>
      <c r="L57" s="734"/>
      <c r="M57" s="734"/>
      <c r="N57" s="734"/>
      <c r="O57" s="734"/>
      <c r="P57" s="734"/>
    </row>
    <row r="58" spans="1:16">
      <c r="A58" s="734" t="s">
        <v>1402</v>
      </c>
      <c r="B58" s="734"/>
      <c r="C58" s="732"/>
      <c r="D58" s="734"/>
      <c r="E58" s="761" t="s">
        <v>218</v>
      </c>
      <c r="F58" s="761"/>
      <c r="G58" s="761"/>
      <c r="H58" s="771" t="s">
        <v>21</v>
      </c>
      <c r="I58" s="746"/>
      <c r="J58" s="734" t="s">
        <v>1733</v>
      </c>
      <c r="K58" s="734"/>
      <c r="L58" s="734"/>
      <c r="M58" s="734"/>
      <c r="N58" s="734"/>
      <c r="O58" s="734"/>
      <c r="P58" s="734"/>
    </row>
    <row r="59" spans="1:16" hidden="1">
      <c r="A59" s="734"/>
      <c r="B59" s="734"/>
      <c r="C59" s="732"/>
      <c r="D59" s="734"/>
      <c r="E59" s="774" t="s">
        <v>211</v>
      </c>
      <c r="F59" s="761" t="s">
        <v>212</v>
      </c>
      <c r="G59" s="761"/>
      <c r="H59" s="775" t="s">
        <v>1122</v>
      </c>
      <c r="I59" s="746"/>
      <c r="J59" s="734"/>
      <c r="K59" s="734"/>
      <c r="L59" s="734"/>
      <c r="M59" s="734"/>
      <c r="N59" s="734"/>
      <c r="O59" s="734"/>
      <c r="P59" s="734"/>
    </row>
    <row r="60" spans="1:16" hidden="1">
      <c r="A60" s="734"/>
      <c r="B60" s="734"/>
      <c r="C60" s="732"/>
      <c r="D60" s="734"/>
      <c r="E60" s="774"/>
      <c r="F60" s="761" t="s">
        <v>213</v>
      </c>
      <c r="G60" s="761"/>
      <c r="H60" s="776" t="s">
        <v>1122</v>
      </c>
      <c r="I60" s="746"/>
      <c r="J60" s="734"/>
      <c r="K60" s="734"/>
      <c r="L60" s="734"/>
      <c r="M60" s="734"/>
      <c r="N60" s="734"/>
      <c r="O60" s="734"/>
      <c r="P60" s="734"/>
    </row>
    <row r="61" spans="1:16" hidden="1">
      <c r="A61" s="734"/>
      <c r="B61" s="734"/>
      <c r="C61" s="732"/>
      <c r="D61" s="734"/>
      <c r="E61" s="774"/>
      <c r="F61" s="761" t="s">
        <v>214</v>
      </c>
      <c r="G61" s="761"/>
      <c r="H61" s="775" t="s">
        <v>1122</v>
      </c>
      <c r="I61" s="746"/>
      <c r="J61" s="734"/>
      <c r="K61" s="734"/>
      <c r="L61" s="734"/>
      <c r="M61" s="734"/>
      <c r="N61" s="734"/>
      <c r="O61" s="734"/>
      <c r="P61" s="734"/>
    </row>
    <row r="62" spans="1:16" hidden="1">
      <c r="A62" s="734"/>
      <c r="B62" s="734"/>
      <c r="C62" s="732"/>
      <c r="D62" s="734"/>
      <c r="E62" s="774"/>
      <c r="F62" s="761" t="s">
        <v>215</v>
      </c>
      <c r="G62" s="761"/>
      <c r="H62" s="777"/>
      <c r="I62" s="746"/>
      <c r="J62" s="734"/>
      <c r="K62" s="734"/>
      <c r="L62" s="734"/>
      <c r="M62" s="734"/>
      <c r="N62" s="734"/>
      <c r="O62" s="734"/>
      <c r="P62" s="734"/>
    </row>
    <row r="63" spans="1:16" hidden="1">
      <c r="A63" s="734"/>
      <c r="B63" s="734"/>
      <c r="C63" s="732"/>
      <c r="D63" s="734"/>
      <c r="E63" s="774"/>
      <c r="F63" s="696" t="s">
        <v>216</v>
      </c>
      <c r="G63" s="696"/>
      <c r="H63" s="773" t="s">
        <v>1122</v>
      </c>
      <c r="I63" s="746"/>
      <c r="J63" s="778"/>
      <c r="K63" s="734"/>
      <c r="L63" s="734"/>
      <c r="M63" s="734"/>
      <c r="N63" s="734"/>
      <c r="O63" s="734"/>
      <c r="P63" s="734"/>
    </row>
    <row r="64" spans="1:16" ht="25.5">
      <c r="A64" s="734" t="s">
        <v>1403</v>
      </c>
      <c r="B64" s="734"/>
      <c r="C64" s="732"/>
      <c r="D64" s="734"/>
      <c r="E64" s="761" t="s">
        <v>3019</v>
      </c>
      <c r="F64" s="761"/>
      <c r="G64" s="761"/>
      <c r="H64" s="771" t="s">
        <v>21</v>
      </c>
      <c r="I64" s="772"/>
      <c r="J64" s="734" t="s">
        <v>1734</v>
      </c>
      <c r="K64" s="734"/>
      <c r="L64" s="734"/>
      <c r="M64" s="734"/>
      <c r="N64" s="734"/>
      <c r="O64" s="734"/>
      <c r="P64" s="734"/>
    </row>
    <row r="65" spans="1:16" hidden="1">
      <c r="A65" s="734"/>
      <c r="B65" s="734"/>
      <c r="C65" s="732"/>
      <c r="D65" s="734"/>
      <c r="E65" s="774" t="s">
        <v>211</v>
      </c>
      <c r="F65" s="761" t="s">
        <v>212</v>
      </c>
      <c r="G65" s="761"/>
      <c r="H65" s="775" t="s">
        <v>1122</v>
      </c>
      <c r="I65" s="746"/>
      <c r="J65" s="734"/>
      <c r="K65" s="734"/>
      <c r="L65" s="734"/>
      <c r="M65" s="734"/>
      <c r="N65" s="734"/>
      <c r="O65" s="734"/>
      <c r="P65" s="734"/>
    </row>
    <row r="66" spans="1:16" hidden="1">
      <c r="A66" s="734"/>
      <c r="B66" s="734"/>
      <c r="C66" s="732"/>
      <c r="D66" s="734"/>
      <c r="E66" s="774"/>
      <c r="F66" s="761" t="s">
        <v>213</v>
      </c>
      <c r="G66" s="761"/>
      <c r="H66" s="776" t="s">
        <v>1122</v>
      </c>
      <c r="I66" s="746"/>
      <c r="J66" s="734"/>
      <c r="K66" s="734"/>
      <c r="L66" s="734"/>
      <c r="M66" s="734"/>
      <c r="N66" s="734"/>
      <c r="O66" s="734"/>
      <c r="P66" s="734"/>
    </row>
    <row r="67" spans="1:16" hidden="1">
      <c r="A67" s="734"/>
      <c r="B67" s="734"/>
      <c r="C67" s="732"/>
      <c r="D67" s="734"/>
      <c r="E67" s="774"/>
      <c r="F67" s="761" t="s">
        <v>214</v>
      </c>
      <c r="G67" s="761"/>
      <c r="H67" s="775" t="s">
        <v>1122</v>
      </c>
      <c r="I67" s="746"/>
      <c r="J67" s="734"/>
      <c r="K67" s="734"/>
      <c r="L67" s="734"/>
      <c r="M67" s="734"/>
      <c r="N67" s="734"/>
      <c r="O67" s="734"/>
      <c r="P67" s="734"/>
    </row>
    <row r="68" spans="1:16" hidden="1">
      <c r="A68" s="734"/>
      <c r="B68" s="734"/>
      <c r="C68" s="732"/>
      <c r="D68" s="734"/>
      <c r="E68" s="774"/>
      <c r="F68" s="761" t="s">
        <v>215</v>
      </c>
      <c r="G68" s="761"/>
      <c r="H68" s="777"/>
      <c r="I68" s="746"/>
      <c r="J68" s="734"/>
      <c r="K68" s="734"/>
      <c r="L68" s="734"/>
      <c r="M68" s="734"/>
      <c r="N68" s="734"/>
      <c r="O68" s="734"/>
      <c r="P68" s="734"/>
    </row>
    <row r="69" spans="1:16" hidden="1">
      <c r="A69" s="734"/>
      <c r="B69" s="734"/>
      <c r="C69" s="732"/>
      <c r="D69" s="734"/>
      <c r="E69" s="774"/>
      <c r="F69" s="761" t="s">
        <v>219</v>
      </c>
      <c r="G69" s="761"/>
      <c r="H69" s="777"/>
      <c r="I69" s="746"/>
      <c r="J69" s="734"/>
      <c r="K69" s="734"/>
      <c r="L69" s="734"/>
      <c r="M69" s="734"/>
      <c r="N69" s="734"/>
      <c r="O69" s="734"/>
      <c r="P69" s="734"/>
    </row>
    <row r="70" spans="1:16" hidden="1">
      <c r="A70" s="734"/>
      <c r="B70" s="734"/>
      <c r="C70" s="732"/>
      <c r="D70" s="734"/>
      <c r="E70" s="774"/>
      <c r="F70" s="761" t="s">
        <v>220</v>
      </c>
      <c r="G70" s="761"/>
      <c r="H70" s="777"/>
      <c r="I70" s="746"/>
      <c r="J70" s="734"/>
      <c r="K70" s="734"/>
      <c r="L70" s="734"/>
      <c r="M70" s="734"/>
      <c r="N70" s="734"/>
      <c r="O70" s="734"/>
      <c r="P70" s="734"/>
    </row>
    <row r="71" spans="1:16" ht="25.5">
      <c r="A71" s="734" t="s">
        <v>1404</v>
      </c>
      <c r="B71" s="734"/>
      <c r="C71" s="732"/>
      <c r="D71" s="734"/>
      <c r="E71" s="761" t="s">
        <v>3020</v>
      </c>
      <c r="F71" s="761"/>
      <c r="G71" s="761"/>
      <c r="H71" s="771" t="s">
        <v>21</v>
      </c>
      <c r="I71" s="772"/>
      <c r="J71" s="734" t="s">
        <v>1735</v>
      </c>
      <c r="K71" s="734"/>
      <c r="L71" s="734"/>
      <c r="M71" s="734"/>
      <c r="N71" s="734"/>
      <c r="O71" s="734"/>
      <c r="P71" s="734"/>
    </row>
    <row r="72" spans="1:16" hidden="1">
      <c r="A72" s="734"/>
      <c r="B72" s="734"/>
      <c r="C72" s="732"/>
      <c r="D72" s="734"/>
      <c r="E72" s="774" t="s">
        <v>211</v>
      </c>
      <c r="F72" s="761" t="s">
        <v>212</v>
      </c>
      <c r="G72" s="761"/>
      <c r="H72" s="775" t="s">
        <v>1122</v>
      </c>
      <c r="I72" s="746"/>
      <c r="J72" s="734"/>
      <c r="K72" s="734"/>
      <c r="L72" s="734"/>
      <c r="M72" s="734"/>
      <c r="N72" s="734"/>
      <c r="O72" s="734"/>
      <c r="P72" s="734"/>
    </row>
    <row r="73" spans="1:16" hidden="1">
      <c r="A73" s="734"/>
      <c r="B73" s="734"/>
      <c r="C73" s="732"/>
      <c r="D73" s="734"/>
      <c r="E73" s="774"/>
      <c r="F73" s="761" t="s">
        <v>213</v>
      </c>
      <c r="G73" s="761"/>
      <c r="H73" s="776" t="s">
        <v>1122</v>
      </c>
      <c r="I73" s="746"/>
      <c r="J73" s="734"/>
      <c r="K73" s="734"/>
      <c r="L73" s="734"/>
      <c r="M73" s="734"/>
      <c r="N73" s="734"/>
      <c r="O73" s="734"/>
      <c r="P73" s="734"/>
    </row>
    <row r="74" spans="1:16" hidden="1">
      <c r="A74" s="734"/>
      <c r="B74" s="734"/>
      <c r="C74" s="732"/>
      <c r="D74" s="734"/>
      <c r="E74" s="774"/>
      <c r="F74" s="761" t="s">
        <v>214</v>
      </c>
      <c r="G74" s="761"/>
      <c r="H74" s="775" t="s">
        <v>1122</v>
      </c>
      <c r="I74" s="746"/>
      <c r="J74" s="734"/>
      <c r="K74" s="734"/>
      <c r="L74" s="734"/>
      <c r="M74" s="734"/>
      <c r="N74" s="734"/>
      <c r="O74" s="734"/>
      <c r="P74" s="734"/>
    </row>
    <row r="75" spans="1:16" hidden="1">
      <c r="A75" s="734"/>
      <c r="B75" s="734"/>
      <c r="C75" s="732"/>
      <c r="D75" s="734"/>
      <c r="E75" s="774"/>
      <c r="F75" s="761" t="s">
        <v>215</v>
      </c>
      <c r="G75" s="761"/>
      <c r="H75" s="777"/>
      <c r="I75" s="746"/>
      <c r="J75" s="734"/>
      <c r="K75" s="734"/>
      <c r="L75" s="734"/>
      <c r="M75" s="734"/>
      <c r="N75" s="734"/>
      <c r="O75" s="734"/>
      <c r="P75" s="734"/>
    </row>
    <row r="76" spans="1:16" hidden="1">
      <c r="A76" s="734"/>
      <c r="B76" s="734"/>
      <c r="C76" s="732"/>
      <c r="D76" s="734"/>
      <c r="E76" s="774"/>
      <c r="F76" s="761" t="s">
        <v>219</v>
      </c>
      <c r="G76" s="761"/>
      <c r="H76" s="777"/>
      <c r="I76" s="746"/>
      <c r="J76" s="734"/>
      <c r="K76" s="734"/>
      <c r="L76" s="734"/>
      <c r="M76" s="734"/>
      <c r="N76" s="734"/>
      <c r="O76" s="734"/>
      <c r="P76" s="734"/>
    </row>
    <row r="77" spans="1:16" hidden="1">
      <c r="A77" s="734"/>
      <c r="B77" s="734"/>
      <c r="C77" s="732"/>
      <c r="D77" s="734"/>
      <c r="E77" s="774"/>
      <c r="F77" s="761" t="s">
        <v>220</v>
      </c>
      <c r="G77" s="761"/>
      <c r="H77" s="777"/>
      <c r="I77" s="746"/>
      <c r="J77" s="734"/>
      <c r="K77" s="734"/>
      <c r="L77" s="734"/>
      <c r="M77" s="734"/>
      <c r="N77" s="734"/>
      <c r="O77" s="734"/>
      <c r="P77" s="734"/>
    </row>
    <row r="78" spans="1:16" ht="25.5">
      <c r="A78" s="734" t="s">
        <v>1405</v>
      </c>
      <c r="B78" s="734"/>
      <c r="C78" s="732"/>
      <c r="D78" s="734"/>
      <c r="E78" s="761" t="s">
        <v>3021</v>
      </c>
      <c r="F78" s="761"/>
      <c r="G78" s="761"/>
      <c r="H78" s="771" t="s">
        <v>21</v>
      </c>
      <c r="I78" s="772"/>
      <c r="J78" s="734" t="s">
        <v>1736</v>
      </c>
      <c r="K78" s="734"/>
      <c r="L78" s="734"/>
      <c r="M78" s="734"/>
      <c r="N78" s="734"/>
      <c r="O78" s="734"/>
      <c r="P78" s="734"/>
    </row>
    <row r="79" spans="1:16" hidden="1">
      <c r="A79" s="734"/>
      <c r="B79" s="734"/>
      <c r="C79" s="732"/>
      <c r="D79" s="734"/>
      <c r="E79" s="774" t="s">
        <v>211</v>
      </c>
      <c r="F79" s="761" t="s">
        <v>212</v>
      </c>
      <c r="G79" s="761"/>
      <c r="H79" s="775" t="s">
        <v>1122</v>
      </c>
      <c r="I79" s="746"/>
      <c r="J79" s="734"/>
      <c r="K79" s="734"/>
      <c r="L79" s="734"/>
      <c r="M79" s="734"/>
      <c r="N79" s="734"/>
      <c r="O79" s="734"/>
      <c r="P79" s="734"/>
    </row>
    <row r="80" spans="1:16" hidden="1">
      <c r="A80" s="734"/>
      <c r="B80" s="734"/>
      <c r="C80" s="732"/>
      <c r="D80" s="734"/>
      <c r="E80" s="774"/>
      <c r="F80" s="761" t="s">
        <v>213</v>
      </c>
      <c r="G80" s="761"/>
      <c r="H80" s="776" t="s">
        <v>1122</v>
      </c>
      <c r="I80" s="746"/>
      <c r="J80" s="734"/>
      <c r="K80" s="734"/>
      <c r="L80" s="734"/>
      <c r="M80" s="734"/>
      <c r="N80" s="734"/>
      <c r="O80" s="734"/>
      <c r="P80" s="734"/>
    </row>
    <row r="81" spans="1:16" hidden="1">
      <c r="A81" s="734"/>
      <c r="B81" s="734"/>
      <c r="C81" s="732"/>
      <c r="D81" s="734"/>
      <c r="E81" s="774"/>
      <c r="F81" s="761" t="s">
        <v>214</v>
      </c>
      <c r="G81" s="761"/>
      <c r="H81" s="775" t="s">
        <v>1122</v>
      </c>
      <c r="I81" s="746"/>
      <c r="J81" s="734"/>
      <c r="K81" s="734"/>
      <c r="L81" s="734"/>
      <c r="M81" s="734"/>
      <c r="N81" s="734"/>
      <c r="O81" s="734"/>
      <c r="P81" s="734"/>
    </row>
    <row r="82" spans="1:16" hidden="1">
      <c r="A82" s="734"/>
      <c r="B82" s="734"/>
      <c r="C82" s="732"/>
      <c r="D82" s="734"/>
      <c r="E82" s="774"/>
      <c r="F82" s="761" t="s">
        <v>215</v>
      </c>
      <c r="G82" s="761"/>
      <c r="H82" s="777"/>
      <c r="I82" s="746"/>
      <c r="J82" s="734"/>
      <c r="K82" s="734"/>
      <c r="L82" s="734"/>
      <c r="M82" s="734"/>
      <c r="N82" s="734"/>
      <c r="O82" s="734"/>
      <c r="P82" s="734"/>
    </row>
    <row r="83" spans="1:16" hidden="1">
      <c r="A83" s="734"/>
      <c r="B83" s="734"/>
      <c r="C83" s="732"/>
      <c r="D83" s="734"/>
      <c r="E83" s="774"/>
      <c r="F83" s="761" t="s">
        <v>221</v>
      </c>
      <c r="G83" s="761"/>
      <c r="H83" s="777"/>
      <c r="I83" s="746"/>
      <c r="J83" s="734"/>
      <c r="K83" s="734"/>
      <c r="L83" s="734"/>
      <c r="M83" s="734"/>
      <c r="N83" s="734"/>
      <c r="O83" s="734"/>
      <c r="P83" s="734"/>
    </row>
    <row r="84" spans="1:16" hidden="1">
      <c r="A84" s="734"/>
      <c r="B84" s="734"/>
      <c r="C84" s="732"/>
      <c r="D84" s="734"/>
      <c r="E84" s="774"/>
      <c r="F84" s="761" t="s">
        <v>1114</v>
      </c>
      <c r="G84" s="761"/>
      <c r="H84" s="777"/>
      <c r="I84" s="746"/>
      <c r="J84" s="734"/>
      <c r="K84" s="734"/>
      <c r="L84" s="734"/>
      <c r="M84" s="734"/>
      <c r="N84" s="734"/>
      <c r="O84" s="734"/>
      <c r="P84" s="734"/>
    </row>
    <row r="85" spans="1:16">
      <c r="A85" s="734"/>
      <c r="B85" s="734"/>
      <c r="C85" s="732"/>
      <c r="D85" s="734"/>
      <c r="E85" s="761" t="s">
        <v>222</v>
      </c>
      <c r="F85" s="761"/>
      <c r="G85" s="761"/>
      <c r="H85" s="779"/>
      <c r="I85" s="746"/>
      <c r="J85" s="734" t="s">
        <v>1737</v>
      </c>
      <c r="K85" s="734"/>
      <c r="L85" s="734"/>
      <c r="M85" s="734"/>
      <c r="N85" s="734"/>
      <c r="O85" s="734"/>
      <c r="P85" s="734"/>
    </row>
    <row r="86" spans="1:16" ht="25.5">
      <c r="A86" s="734" t="s">
        <v>1399</v>
      </c>
      <c r="B86" s="734"/>
      <c r="C86" s="732"/>
      <c r="D86" s="734"/>
      <c r="E86" s="761" t="s">
        <v>1764</v>
      </c>
      <c r="F86" s="761"/>
      <c r="G86" s="761"/>
      <c r="H86" s="771" t="s">
        <v>21</v>
      </c>
      <c r="I86" s="772"/>
      <c r="J86" s="732" t="s">
        <v>1738</v>
      </c>
      <c r="K86" s="734"/>
      <c r="L86" s="734"/>
      <c r="M86" s="734"/>
      <c r="N86" s="734"/>
      <c r="O86" s="734"/>
      <c r="P86" s="734"/>
    </row>
    <row r="87" spans="1:16" ht="11.25" customHeight="1">
      <c r="A87" s="734"/>
      <c r="B87" s="734"/>
      <c r="C87" s="732"/>
      <c r="D87" s="734"/>
      <c r="E87" s="735"/>
      <c r="F87" s="735"/>
      <c r="G87" s="735"/>
      <c r="H87" s="780"/>
      <c r="I87" s="746"/>
      <c r="J87" s="734"/>
      <c r="K87" s="734"/>
      <c r="L87" s="734"/>
      <c r="M87" s="734"/>
      <c r="N87" s="734"/>
      <c r="O87" s="734"/>
      <c r="P87" s="734"/>
    </row>
    <row r="88" spans="1:16">
      <c r="A88" s="734"/>
      <c r="B88" s="734"/>
      <c r="C88" s="732"/>
      <c r="D88" s="734"/>
      <c r="E88" s="761" t="s">
        <v>223</v>
      </c>
      <c r="F88" s="761"/>
      <c r="G88" s="770" t="s">
        <v>224</v>
      </c>
      <c r="H88" s="781" t="s">
        <v>18</v>
      </c>
      <c r="I88" s="746"/>
      <c r="J88" s="734" t="s">
        <v>1502</v>
      </c>
      <c r="K88" s="734"/>
      <c r="L88" s="734"/>
      <c r="M88" s="734"/>
      <c r="N88" s="734"/>
      <c r="O88" s="734"/>
      <c r="P88" s="734"/>
    </row>
    <row r="89" spans="1:16">
      <c r="A89" s="734"/>
      <c r="B89" s="734"/>
      <c r="C89" s="732"/>
      <c r="D89" s="734"/>
      <c r="E89" s="761"/>
      <c r="F89" s="761"/>
      <c r="G89" s="770" t="s">
        <v>225</v>
      </c>
      <c r="H89" s="768"/>
      <c r="I89" s="746"/>
      <c r="J89" s="734" t="s">
        <v>1503</v>
      </c>
      <c r="K89" s="734"/>
      <c r="L89" s="734"/>
      <c r="M89" s="734"/>
      <c r="N89" s="734"/>
      <c r="O89" s="734"/>
      <c r="P89" s="734"/>
    </row>
    <row r="90" spans="1:16">
      <c r="A90" s="734"/>
      <c r="B90" s="734"/>
      <c r="C90" s="732"/>
      <c r="D90" s="734"/>
      <c r="E90" s="761"/>
      <c r="F90" s="761"/>
      <c r="G90" s="770" t="s">
        <v>226</v>
      </c>
      <c r="H90" s="768"/>
      <c r="I90" s="746"/>
      <c r="J90" s="734" t="s">
        <v>1543</v>
      </c>
      <c r="K90" s="734"/>
      <c r="L90" s="734"/>
      <c r="M90" s="734"/>
      <c r="N90" s="734"/>
      <c r="O90" s="734"/>
      <c r="P90" s="734"/>
    </row>
    <row r="91" spans="1:16">
      <c r="A91" s="734"/>
      <c r="B91" s="734"/>
      <c r="C91" s="732"/>
      <c r="D91" s="734"/>
      <c r="E91" s="761"/>
      <c r="F91" s="761"/>
      <c r="G91" s="770" t="s">
        <v>227</v>
      </c>
      <c r="H91" s="768"/>
      <c r="I91" s="746"/>
      <c r="J91" s="734" t="s">
        <v>1560</v>
      </c>
      <c r="K91" s="734"/>
      <c r="L91" s="734"/>
      <c r="M91" s="734"/>
      <c r="N91" s="734"/>
      <c r="O91" s="734"/>
      <c r="P91" s="734"/>
    </row>
    <row r="92" spans="1:16" ht="11.25" customHeight="1">
      <c r="A92" s="734"/>
      <c r="B92" s="734"/>
      <c r="C92" s="732"/>
      <c r="D92" s="734"/>
      <c r="E92" s="782"/>
      <c r="F92" s="782"/>
      <c r="G92" s="782"/>
      <c r="H92" s="783"/>
      <c r="I92" s="746"/>
      <c r="J92" s="734"/>
      <c r="K92" s="734"/>
      <c r="L92" s="734"/>
      <c r="M92" s="734"/>
      <c r="N92" s="734"/>
      <c r="O92" s="734"/>
      <c r="P92" s="734"/>
    </row>
    <row r="93" spans="1:16" ht="11.25" customHeight="1">
      <c r="A93" s="734"/>
      <c r="B93" s="734"/>
      <c r="C93" s="732"/>
      <c r="D93" s="734"/>
      <c r="E93" s="784" t="s">
        <v>228</v>
      </c>
      <c r="F93" s="784"/>
      <c r="G93" s="784"/>
      <c r="H93" s="784"/>
      <c r="I93" s="746"/>
      <c r="J93" s="734"/>
      <c r="K93" s="734"/>
      <c r="L93" s="734"/>
      <c r="M93" s="734"/>
      <c r="N93" s="734"/>
      <c r="O93" s="734"/>
      <c r="P93" s="734"/>
    </row>
    <row r="94" spans="1:16" ht="15">
      <c r="A94" s="734"/>
      <c r="B94" s="734"/>
      <c r="C94" s="732"/>
      <c r="D94" s="734"/>
      <c r="E94" s="785" t="s">
        <v>229</v>
      </c>
      <c r="F94" s="785"/>
      <c r="G94" s="785"/>
      <c r="H94" s="785"/>
      <c r="I94" s="786"/>
      <c r="J94" s="734"/>
      <c r="K94" s="734"/>
      <c r="L94" s="734"/>
      <c r="M94" s="734"/>
      <c r="N94" s="734"/>
      <c r="O94" s="734"/>
      <c r="P94" s="734"/>
    </row>
    <row r="95" spans="1:16" ht="15">
      <c r="A95" s="734"/>
      <c r="B95" s="734"/>
      <c r="C95" s="732"/>
      <c r="D95" s="734"/>
      <c r="E95" s="785" t="s">
        <v>230</v>
      </c>
      <c r="F95" s="785"/>
      <c r="G95" s="785"/>
      <c r="H95" s="785"/>
      <c r="I95" s="786"/>
      <c r="J95" s="734"/>
      <c r="K95" s="734"/>
      <c r="L95" s="734"/>
      <c r="M95" s="734"/>
      <c r="N95" s="734"/>
      <c r="O95" s="734"/>
      <c r="P95" s="734"/>
    </row>
    <row r="96" spans="1:16" ht="15">
      <c r="A96" s="734"/>
      <c r="B96" s="734"/>
      <c r="C96" s="732"/>
      <c r="D96" s="734"/>
      <c r="E96" s="785" t="s">
        <v>231</v>
      </c>
      <c r="F96" s="785"/>
      <c r="G96" s="785"/>
      <c r="H96" s="785"/>
      <c r="I96" s="786"/>
      <c r="J96" s="734"/>
      <c r="K96" s="734"/>
      <c r="L96" s="734"/>
      <c r="M96" s="734"/>
      <c r="N96" s="734"/>
      <c r="O96" s="734"/>
      <c r="P96" s="734"/>
    </row>
    <row r="97" spans="1:16" ht="15">
      <c r="A97" s="734"/>
      <c r="B97" s="734"/>
      <c r="C97" s="732"/>
      <c r="D97" s="734"/>
      <c r="E97" s="785" t="s">
        <v>232</v>
      </c>
      <c r="F97" s="785"/>
      <c r="G97" s="785"/>
      <c r="H97" s="785"/>
      <c r="I97" s="786"/>
      <c r="J97" s="734"/>
      <c r="K97" s="734"/>
      <c r="L97" s="734"/>
      <c r="M97" s="734"/>
      <c r="N97" s="734"/>
      <c r="O97" s="734"/>
      <c r="P97" s="734"/>
    </row>
    <row r="98" spans="1:16" ht="15">
      <c r="A98" s="734"/>
      <c r="B98" s="734"/>
      <c r="C98" s="732"/>
      <c r="D98" s="734"/>
      <c r="E98" s="785" t="s">
        <v>233</v>
      </c>
      <c r="F98" s="785"/>
      <c r="G98" s="785"/>
      <c r="H98" s="785"/>
      <c r="I98" s="786"/>
      <c r="J98" s="734"/>
      <c r="K98" s="734"/>
      <c r="L98" s="734"/>
      <c r="M98" s="734"/>
      <c r="N98" s="734"/>
      <c r="O98" s="734"/>
      <c r="P98" s="734"/>
    </row>
    <row r="99" spans="1:16" ht="22.5">
      <c r="A99" s="734"/>
      <c r="B99" s="734"/>
      <c r="C99" s="732"/>
      <c r="D99" s="734"/>
      <c r="E99" s="785" t="s">
        <v>234</v>
      </c>
      <c r="F99" s="785"/>
      <c r="G99" s="785"/>
      <c r="H99" s="785"/>
      <c r="I99" s="787"/>
      <c r="J99" s="734"/>
      <c r="K99" s="734"/>
      <c r="L99" s="734"/>
      <c r="M99" s="734"/>
      <c r="N99" s="734"/>
      <c r="O99" s="734"/>
      <c r="P99" s="734"/>
    </row>
    <row r="100" spans="1:16" ht="15">
      <c r="A100" s="734"/>
      <c r="B100" s="734"/>
      <c r="C100" s="732"/>
      <c r="D100" s="734"/>
      <c r="E100" s="785" t="s">
        <v>235</v>
      </c>
      <c r="F100" s="785"/>
      <c r="G100" s="785"/>
      <c r="H100" s="785"/>
      <c r="I100" s="786"/>
      <c r="J100" s="734"/>
      <c r="K100" s="734"/>
      <c r="L100" s="734"/>
      <c r="M100" s="734"/>
      <c r="N100" s="734"/>
      <c r="O100" s="734"/>
      <c r="P100" s="734"/>
    </row>
    <row r="101" spans="1:16" ht="22.5">
      <c r="A101" s="734"/>
      <c r="B101" s="734"/>
      <c r="C101" s="732"/>
      <c r="D101" s="734"/>
      <c r="E101" s="785" t="s">
        <v>236</v>
      </c>
      <c r="F101" s="785"/>
      <c r="G101" s="785"/>
      <c r="H101" s="785"/>
      <c r="I101" s="787"/>
      <c r="J101" s="734"/>
      <c r="K101" s="734"/>
      <c r="L101" s="734"/>
      <c r="M101" s="734"/>
      <c r="N101" s="734"/>
      <c r="O101" s="734"/>
      <c r="P101" s="734"/>
    </row>
    <row r="102" spans="1:16" ht="15">
      <c r="A102" s="734"/>
      <c r="B102" s="734"/>
      <c r="C102" s="732"/>
      <c r="D102" s="734"/>
      <c r="E102" s="785" t="s">
        <v>237</v>
      </c>
      <c r="F102" s="785"/>
      <c r="G102" s="785"/>
      <c r="H102" s="785"/>
      <c r="I102" s="786"/>
      <c r="J102" s="734"/>
      <c r="K102" s="734"/>
      <c r="L102" s="734"/>
      <c r="M102" s="734"/>
      <c r="N102" s="734"/>
      <c r="O102" s="734"/>
      <c r="P102" s="734"/>
    </row>
    <row r="103" spans="1:16" ht="15">
      <c r="A103" s="734"/>
      <c r="B103" s="734"/>
      <c r="C103" s="732"/>
      <c r="D103" s="734"/>
      <c r="E103" s="785" t="s">
        <v>238</v>
      </c>
      <c r="F103" s="785"/>
      <c r="G103" s="785"/>
      <c r="H103" s="785"/>
      <c r="I103" s="786"/>
      <c r="J103" s="734"/>
      <c r="K103" s="734"/>
      <c r="L103" s="734"/>
      <c r="M103" s="734"/>
      <c r="N103" s="734"/>
      <c r="O103" s="734"/>
      <c r="P103" s="734"/>
    </row>
    <row r="104" spans="1:16" ht="22.5">
      <c r="A104" s="734"/>
      <c r="B104" s="734"/>
      <c r="C104" s="732"/>
      <c r="D104" s="734"/>
      <c r="E104" s="785" t="s">
        <v>239</v>
      </c>
      <c r="F104" s="785"/>
      <c r="G104" s="785"/>
      <c r="H104" s="785"/>
      <c r="I104" s="787"/>
      <c r="J104" s="734"/>
      <c r="K104" s="734"/>
      <c r="L104" s="734"/>
      <c r="M104" s="734"/>
      <c r="N104" s="734"/>
      <c r="O104" s="734"/>
      <c r="P104" s="734"/>
    </row>
    <row r="105" spans="1:16" ht="22.5">
      <c r="A105" s="734"/>
      <c r="B105" s="734"/>
      <c r="C105" s="732"/>
      <c r="D105" s="734"/>
      <c r="E105" s="785" t="s">
        <v>240</v>
      </c>
      <c r="F105" s="785"/>
      <c r="G105" s="785"/>
      <c r="H105" s="785"/>
      <c r="I105" s="787"/>
      <c r="J105" s="734"/>
      <c r="K105" s="734"/>
      <c r="L105" s="734"/>
      <c r="M105" s="734"/>
      <c r="N105" s="734"/>
      <c r="O105" s="734"/>
      <c r="P105" s="734"/>
    </row>
    <row r="106" spans="1:16" ht="15">
      <c r="A106" s="734"/>
      <c r="B106" s="734"/>
      <c r="C106" s="732"/>
      <c r="D106" s="734"/>
      <c r="E106" s="785" t="s">
        <v>241</v>
      </c>
      <c r="F106" s="785"/>
      <c r="G106" s="785"/>
      <c r="H106" s="785"/>
      <c r="I106" s="786"/>
      <c r="J106" s="734"/>
      <c r="K106" s="734"/>
      <c r="L106" s="734"/>
      <c r="M106" s="734"/>
      <c r="N106" s="734"/>
      <c r="O106" s="734"/>
      <c r="P106" s="734"/>
    </row>
    <row r="107" spans="1:16" ht="15">
      <c r="A107" s="734"/>
      <c r="B107" s="734"/>
      <c r="C107" s="732"/>
      <c r="D107" s="734"/>
      <c r="E107" s="785" t="s">
        <v>242</v>
      </c>
      <c r="F107" s="785"/>
      <c r="G107" s="785"/>
      <c r="H107" s="785"/>
      <c r="I107" s="786"/>
      <c r="J107" s="734"/>
      <c r="K107" s="734"/>
      <c r="L107" s="734"/>
      <c r="M107" s="734"/>
      <c r="N107" s="734"/>
      <c r="O107" s="734"/>
      <c r="P107" s="734"/>
    </row>
    <row r="108" spans="1:16" ht="12" customHeight="1">
      <c r="A108" s="734"/>
      <c r="B108" s="734"/>
      <c r="C108" s="732"/>
      <c r="D108" s="734"/>
      <c r="E108" s="735"/>
      <c r="F108" s="735"/>
      <c r="G108" s="788"/>
      <c r="H108" s="788"/>
      <c r="I108" s="736"/>
      <c r="J108" s="734"/>
      <c r="K108" s="734"/>
      <c r="L108" s="734"/>
      <c r="M108" s="734"/>
      <c r="N108" s="734"/>
      <c r="O108" s="734"/>
      <c r="P108" s="734"/>
    </row>
    <row r="109" spans="1:16">
      <c r="A109" s="734"/>
      <c r="B109" s="734"/>
      <c r="C109" s="732"/>
      <c r="D109" s="734"/>
      <c r="E109" s="789" t="s">
        <v>1211</v>
      </c>
      <c r="F109" s="789"/>
      <c r="G109" s="790"/>
      <c r="H109" s="790"/>
      <c r="I109" s="758"/>
      <c r="J109" s="759"/>
      <c r="K109" s="759"/>
      <c r="L109" s="759"/>
      <c r="M109" s="759"/>
      <c r="N109" s="759"/>
      <c r="O109" s="760"/>
      <c r="P109" s="760"/>
    </row>
    <row r="110" spans="1:16" ht="25.5">
      <c r="A110" s="734"/>
      <c r="B110" s="734"/>
      <c r="C110" s="732"/>
      <c r="D110" s="734"/>
      <c r="E110" s="791" t="s">
        <v>243</v>
      </c>
      <c r="F110" s="792"/>
      <c r="G110" s="793" t="s">
        <v>1354</v>
      </c>
      <c r="H110" s="794" t="s">
        <v>20</v>
      </c>
      <c r="I110" s="772"/>
      <c r="J110" s="759" t="s">
        <v>1526</v>
      </c>
      <c r="K110" s="759"/>
      <c r="L110" s="759"/>
      <c r="M110" s="759"/>
      <c r="N110" s="759"/>
      <c r="O110" s="760"/>
      <c r="P110" s="760"/>
    </row>
    <row r="111" spans="1:16" hidden="1">
      <c r="A111" s="734"/>
      <c r="B111" s="734"/>
      <c r="C111" s="732"/>
      <c r="D111" s="734"/>
      <c r="E111" s="791"/>
      <c r="F111" s="792"/>
      <c r="G111" s="793" t="s">
        <v>213</v>
      </c>
      <c r="H111" s="776" t="s">
        <v>1122</v>
      </c>
      <c r="I111" s="746"/>
      <c r="J111" s="759" t="s">
        <v>1527</v>
      </c>
      <c r="K111" s="759"/>
      <c r="L111" s="759"/>
      <c r="M111" s="759"/>
      <c r="N111" s="759"/>
      <c r="O111" s="760"/>
      <c r="P111" s="760"/>
    </row>
    <row r="112" spans="1:16" hidden="1">
      <c r="A112" s="734"/>
      <c r="B112" s="734"/>
      <c r="C112" s="732"/>
      <c r="D112" s="734"/>
      <c r="E112" s="792"/>
      <c r="F112" s="792"/>
      <c r="G112" s="793" t="s">
        <v>214</v>
      </c>
      <c r="H112" s="775" t="s">
        <v>1122</v>
      </c>
      <c r="I112" s="746"/>
      <c r="J112" s="734" t="s">
        <v>1534</v>
      </c>
      <c r="K112" s="734"/>
      <c r="L112" s="734"/>
      <c r="M112" s="734"/>
      <c r="N112" s="734"/>
      <c r="O112" s="734"/>
      <c r="P112" s="734"/>
    </row>
    <row r="113" spans="1:16" hidden="1">
      <c r="A113" s="734"/>
      <c r="B113" s="734"/>
      <c r="C113" s="732"/>
      <c r="D113" s="734"/>
      <c r="E113" s="792"/>
      <c r="F113" s="792"/>
      <c r="G113" s="793" t="s">
        <v>215</v>
      </c>
      <c r="H113" s="777"/>
      <c r="I113" s="746"/>
      <c r="J113" s="734" t="s">
        <v>1537</v>
      </c>
      <c r="K113" s="734"/>
      <c r="L113" s="734"/>
      <c r="M113" s="734"/>
      <c r="N113" s="734"/>
      <c r="O113" s="734"/>
      <c r="P113" s="734"/>
    </row>
    <row r="114" spans="1:16" ht="15" customHeight="1">
      <c r="A114" s="734"/>
      <c r="B114" s="734"/>
      <c r="C114" s="732"/>
      <c r="D114" s="795" t="s">
        <v>1022</v>
      </c>
      <c r="E114" s="796" t="s">
        <v>3022</v>
      </c>
      <c r="F114" s="797"/>
      <c r="G114" s="798"/>
      <c r="H114" s="799"/>
      <c r="I114" s="736"/>
      <c r="J114" s="734"/>
      <c r="K114" s="734"/>
      <c r="L114" s="800"/>
      <c r="M114" s="734"/>
      <c r="N114" s="734"/>
      <c r="O114" s="734"/>
      <c r="P114" s="734"/>
    </row>
    <row r="115" spans="1:16">
      <c r="A115" s="736"/>
      <c r="B115" s="734"/>
      <c r="C115" s="732"/>
      <c r="D115" s="801" t="s">
        <v>18</v>
      </c>
      <c r="E115" s="796"/>
      <c r="F115" s="797"/>
      <c r="G115" s="802" t="s">
        <v>3023</v>
      </c>
      <c r="H115" s="803" t="s">
        <v>993</v>
      </c>
      <c r="I115" s="804"/>
      <c r="J115" s="734" t="s">
        <v>3024</v>
      </c>
      <c r="K115" s="734" t="s">
        <v>1373</v>
      </c>
      <c r="L115" s="800" t="s">
        <v>1100</v>
      </c>
      <c r="M115" s="734">
        <v>0</v>
      </c>
      <c r="N115" s="734" t="s">
        <v>995</v>
      </c>
      <c r="O115" s="734"/>
      <c r="P115" s="734"/>
    </row>
    <row r="116" spans="1:16">
      <c r="A116" s="736"/>
      <c r="B116" s="734"/>
      <c r="C116" s="732"/>
      <c r="D116" s="805"/>
      <c r="E116" s="796"/>
      <c r="F116" s="797"/>
      <c r="G116" s="806" t="s">
        <v>1203</v>
      </c>
      <c r="H116" s="807" t="s">
        <v>2966</v>
      </c>
      <c r="I116" s="632"/>
      <c r="J116" s="734"/>
      <c r="K116" s="734"/>
      <c r="L116" s="734"/>
      <c r="M116" s="734"/>
      <c r="N116" s="734"/>
      <c r="O116" s="734"/>
      <c r="P116" s="734"/>
    </row>
    <row r="117" spans="1:16">
      <c r="A117" s="736"/>
      <c r="B117" s="734"/>
      <c r="C117" s="732"/>
      <c r="D117" s="805"/>
      <c r="E117" s="796"/>
      <c r="F117" s="797"/>
      <c r="G117" s="806" t="s">
        <v>244</v>
      </c>
      <c r="H117" s="794" t="s">
        <v>1100</v>
      </c>
      <c r="I117" s="632"/>
      <c r="J117" s="734"/>
      <c r="K117" s="734"/>
      <c r="L117" s="734"/>
      <c r="M117" s="734"/>
      <c r="N117" s="734"/>
      <c r="O117" s="734"/>
      <c r="P117" s="734"/>
    </row>
    <row r="118" spans="1:16">
      <c r="A118" s="736"/>
      <c r="B118" s="734"/>
      <c r="C118" s="732"/>
      <c r="D118" s="805"/>
      <c r="E118" s="796"/>
      <c r="F118" s="797"/>
      <c r="G118" s="806" t="s">
        <v>245</v>
      </c>
      <c r="H118" s="794" t="s">
        <v>995</v>
      </c>
      <c r="I118" s="632"/>
      <c r="J118" s="734"/>
      <c r="K118" s="734"/>
      <c r="L118" s="734"/>
      <c r="M118" s="734"/>
      <c r="N118" s="734"/>
      <c r="O118" s="734"/>
      <c r="P118" s="734"/>
    </row>
    <row r="119" spans="1:16">
      <c r="A119" s="736"/>
      <c r="B119" s="734"/>
      <c r="C119" s="732"/>
      <c r="D119" s="805"/>
      <c r="E119" s="796"/>
      <c r="F119" s="797"/>
      <c r="G119" s="806" t="s">
        <v>246</v>
      </c>
      <c r="H119" s="807" t="s">
        <v>2993</v>
      </c>
      <c r="I119" s="733"/>
      <c r="J119" s="734"/>
      <c r="K119" s="734"/>
      <c r="L119" s="734"/>
      <c r="M119" s="734"/>
      <c r="N119" s="734"/>
      <c r="O119" s="734"/>
      <c r="P119" s="734"/>
    </row>
    <row r="120" spans="1:16">
      <c r="A120" s="736"/>
      <c r="B120" s="734"/>
      <c r="C120" s="732"/>
      <c r="D120" s="805"/>
      <c r="E120" s="796"/>
      <c r="F120" s="797"/>
      <c r="G120" s="808" t="s">
        <v>3025</v>
      </c>
      <c r="H120" s="794" t="s">
        <v>1373</v>
      </c>
      <c r="I120" s="632"/>
      <c r="J120" s="734"/>
      <c r="K120" s="734"/>
      <c r="L120" s="734"/>
      <c r="M120" s="734"/>
      <c r="N120" s="734"/>
      <c r="O120" s="734"/>
      <c r="P120" s="734"/>
    </row>
    <row r="121" spans="1:16">
      <c r="A121" s="736"/>
      <c r="B121" s="734"/>
      <c r="C121" s="732"/>
      <c r="D121" s="805"/>
      <c r="E121" s="796"/>
      <c r="F121" s="797"/>
      <c r="G121" s="808" t="s">
        <v>1000</v>
      </c>
      <c r="H121" s="807"/>
      <c r="I121" s="632"/>
      <c r="J121" s="734"/>
      <c r="K121" s="734"/>
      <c r="L121" s="734"/>
      <c r="M121" s="734"/>
      <c r="N121" s="734"/>
      <c r="O121" s="734"/>
      <c r="P121" s="734"/>
    </row>
    <row r="122" spans="1:16">
      <c r="A122" s="736"/>
      <c r="B122" s="734" t="b">
        <v>1</v>
      </c>
      <c r="C122" s="732"/>
      <c r="D122" s="805"/>
      <c r="E122" s="796"/>
      <c r="F122" s="797"/>
      <c r="G122" s="806" t="s">
        <v>247</v>
      </c>
      <c r="H122" s="809"/>
      <c r="I122" s="632"/>
      <c r="J122" s="734"/>
      <c r="K122" s="734"/>
      <c r="L122" s="734"/>
      <c r="M122" s="734"/>
      <c r="N122" s="734"/>
      <c r="O122" s="734"/>
      <c r="P122" s="734"/>
    </row>
    <row r="123" spans="1:16">
      <c r="A123" s="736"/>
      <c r="B123" s="734" t="b">
        <v>1</v>
      </c>
      <c r="C123" s="732"/>
      <c r="D123" s="805"/>
      <c r="E123" s="796"/>
      <c r="F123" s="797"/>
      <c r="G123" s="806" t="s">
        <v>248</v>
      </c>
      <c r="H123" s="810"/>
      <c r="I123" s="632"/>
      <c r="J123" s="734"/>
      <c r="K123" s="734"/>
      <c r="L123" s="734"/>
      <c r="M123" s="734"/>
      <c r="N123" s="734"/>
      <c r="O123" s="734"/>
      <c r="P123" s="734"/>
    </row>
    <row r="124" spans="1:16">
      <c r="A124" s="736"/>
      <c r="B124" s="734" t="b">
        <v>1</v>
      </c>
      <c r="C124" s="732"/>
      <c r="D124" s="805"/>
      <c r="E124" s="796"/>
      <c r="F124" s="797"/>
      <c r="G124" s="806" t="s">
        <v>1149</v>
      </c>
      <c r="H124" s="809"/>
      <c r="I124" s="632"/>
      <c r="J124" s="734"/>
      <c r="K124" s="734"/>
      <c r="L124" s="734"/>
      <c r="M124" s="734"/>
      <c r="N124" s="734"/>
      <c r="O124" s="734"/>
      <c r="P124" s="734"/>
    </row>
    <row r="125" spans="1:16">
      <c r="A125" s="736"/>
      <c r="B125" s="734" t="b">
        <v>1</v>
      </c>
      <c r="C125" s="732"/>
      <c r="D125" s="805"/>
      <c r="E125" s="796"/>
      <c r="F125" s="797"/>
      <c r="G125" s="806" t="s">
        <v>249</v>
      </c>
      <c r="H125" s="771"/>
      <c r="I125" s="632"/>
      <c r="J125" s="734"/>
      <c r="K125" s="734"/>
      <c r="L125" s="734"/>
      <c r="M125" s="734"/>
      <c r="N125" s="734"/>
      <c r="O125" s="734"/>
      <c r="P125" s="734"/>
    </row>
    <row r="126" spans="1:16" ht="22.5">
      <c r="A126" s="736"/>
      <c r="B126" s="734" t="b">
        <v>1</v>
      </c>
      <c r="C126" s="732"/>
      <c r="D126" s="805"/>
      <c r="E126" s="796"/>
      <c r="F126" s="797"/>
      <c r="G126" s="811" t="s">
        <v>3026</v>
      </c>
      <c r="H126" s="794"/>
      <c r="I126" s="632"/>
      <c r="J126" s="734"/>
      <c r="K126" s="734"/>
      <c r="L126" s="734"/>
      <c r="M126" s="734"/>
      <c r="N126" s="734"/>
      <c r="O126" s="734"/>
      <c r="P126" s="734"/>
    </row>
    <row r="127" spans="1:16">
      <c r="A127" s="736"/>
      <c r="B127" s="734" t="b">
        <v>1</v>
      </c>
      <c r="C127" s="732"/>
      <c r="D127" s="805"/>
      <c r="E127" s="796"/>
      <c r="F127" s="797"/>
      <c r="G127" s="806" t="s">
        <v>251</v>
      </c>
      <c r="H127" s="812"/>
      <c r="I127" s="632"/>
      <c r="J127" s="734"/>
      <c r="K127" s="734"/>
      <c r="L127" s="734"/>
      <c r="M127" s="734"/>
      <c r="N127" s="734"/>
      <c r="O127" s="734"/>
      <c r="P127" s="734"/>
    </row>
    <row r="128" spans="1:16">
      <c r="A128" s="736"/>
      <c r="B128" s="734"/>
      <c r="C128" s="732"/>
      <c r="D128" s="801" t="s">
        <v>102</v>
      </c>
      <c r="E128" s="796"/>
      <c r="F128" s="797"/>
      <c r="G128" s="802" t="s">
        <v>3027</v>
      </c>
      <c r="H128" s="803" t="s">
        <v>993</v>
      </c>
      <c r="I128" s="804"/>
      <c r="J128" s="734" t="s">
        <v>3028</v>
      </c>
      <c r="K128" s="734" t="s">
        <v>1373</v>
      </c>
      <c r="L128" s="800" t="s">
        <v>1100</v>
      </c>
      <c r="M128" s="734">
        <v>0</v>
      </c>
      <c r="N128" s="734" t="s">
        <v>995</v>
      </c>
      <c r="O128" s="734"/>
      <c r="P128" s="734"/>
    </row>
    <row r="129" spans="1:16">
      <c r="A129" s="736"/>
      <c r="B129" s="734"/>
      <c r="C129" s="732"/>
      <c r="D129" s="805"/>
      <c r="E129" s="796"/>
      <c r="F129" s="797"/>
      <c r="G129" s="806" t="s">
        <v>1203</v>
      </c>
      <c r="H129" s="807" t="s">
        <v>2968</v>
      </c>
      <c r="I129" s="632"/>
      <c r="J129" s="734"/>
      <c r="K129" s="734"/>
      <c r="L129" s="734"/>
      <c r="M129" s="734"/>
      <c r="N129" s="734"/>
      <c r="O129" s="734"/>
      <c r="P129" s="734"/>
    </row>
    <row r="130" spans="1:16">
      <c r="A130" s="736"/>
      <c r="B130" s="734"/>
      <c r="C130" s="732"/>
      <c r="D130" s="805"/>
      <c r="E130" s="796"/>
      <c r="F130" s="797"/>
      <c r="G130" s="806" t="s">
        <v>244</v>
      </c>
      <c r="H130" s="794" t="s">
        <v>1100</v>
      </c>
      <c r="I130" s="632"/>
      <c r="J130" s="734"/>
      <c r="K130" s="734"/>
      <c r="L130" s="734"/>
      <c r="M130" s="734"/>
      <c r="N130" s="734"/>
      <c r="O130" s="734"/>
      <c r="P130" s="734"/>
    </row>
    <row r="131" spans="1:16">
      <c r="A131" s="736"/>
      <c r="B131" s="734"/>
      <c r="C131" s="732"/>
      <c r="D131" s="805"/>
      <c r="E131" s="796"/>
      <c r="F131" s="797"/>
      <c r="G131" s="806" t="s">
        <v>245</v>
      </c>
      <c r="H131" s="794" t="s">
        <v>995</v>
      </c>
      <c r="I131" s="632"/>
      <c r="J131" s="734"/>
      <c r="K131" s="734"/>
      <c r="L131" s="734"/>
      <c r="M131" s="734"/>
      <c r="N131" s="734"/>
      <c r="O131" s="734"/>
      <c r="P131" s="734"/>
    </row>
    <row r="132" spans="1:16">
      <c r="A132" s="736"/>
      <c r="B132" s="734"/>
      <c r="C132" s="732"/>
      <c r="D132" s="805"/>
      <c r="E132" s="796"/>
      <c r="F132" s="797"/>
      <c r="G132" s="806" t="s">
        <v>246</v>
      </c>
      <c r="H132" s="807" t="s">
        <v>2993</v>
      </c>
      <c r="I132" s="733"/>
      <c r="J132" s="734"/>
      <c r="K132" s="734"/>
      <c r="L132" s="734"/>
      <c r="M132" s="734"/>
      <c r="N132" s="734"/>
      <c r="O132" s="734"/>
      <c r="P132" s="734"/>
    </row>
    <row r="133" spans="1:16">
      <c r="A133" s="736"/>
      <c r="B133" s="734"/>
      <c r="C133" s="732"/>
      <c r="D133" s="805"/>
      <c r="E133" s="796"/>
      <c r="F133" s="797"/>
      <c r="G133" s="808" t="s">
        <v>3025</v>
      </c>
      <c r="H133" s="794" t="s">
        <v>1373</v>
      </c>
      <c r="I133" s="632"/>
      <c r="J133" s="734"/>
      <c r="K133" s="734"/>
      <c r="L133" s="734"/>
      <c r="M133" s="734"/>
      <c r="N133" s="734"/>
      <c r="O133" s="734"/>
      <c r="P133" s="734"/>
    </row>
    <row r="134" spans="1:16">
      <c r="A134" s="736"/>
      <c r="B134" s="734"/>
      <c r="C134" s="732"/>
      <c r="D134" s="805"/>
      <c r="E134" s="796"/>
      <c r="F134" s="797"/>
      <c r="G134" s="808" t="s">
        <v>1000</v>
      </c>
      <c r="H134" s="807"/>
      <c r="I134" s="632"/>
      <c r="J134" s="734"/>
      <c r="K134" s="734"/>
      <c r="L134" s="734"/>
      <c r="M134" s="734"/>
      <c r="N134" s="734"/>
      <c r="O134" s="734"/>
      <c r="P134" s="734"/>
    </row>
    <row r="135" spans="1:16">
      <c r="A135" s="736"/>
      <c r="B135" s="734" t="b">
        <v>1</v>
      </c>
      <c r="C135" s="732"/>
      <c r="D135" s="805"/>
      <c r="E135" s="796"/>
      <c r="F135" s="797"/>
      <c r="G135" s="806" t="s">
        <v>247</v>
      </c>
      <c r="H135" s="809"/>
      <c r="I135" s="632"/>
      <c r="J135" s="734"/>
      <c r="K135" s="734"/>
      <c r="L135" s="734"/>
      <c r="M135" s="734"/>
      <c r="N135" s="734"/>
      <c r="O135" s="734"/>
      <c r="P135" s="734"/>
    </row>
    <row r="136" spans="1:16">
      <c r="A136" s="736"/>
      <c r="B136" s="734" t="b">
        <v>1</v>
      </c>
      <c r="C136" s="732"/>
      <c r="D136" s="805"/>
      <c r="E136" s="796"/>
      <c r="F136" s="797"/>
      <c r="G136" s="806" t="s">
        <v>248</v>
      </c>
      <c r="H136" s="810"/>
      <c r="I136" s="632"/>
      <c r="J136" s="734"/>
      <c r="K136" s="734"/>
      <c r="L136" s="734"/>
      <c r="M136" s="734"/>
      <c r="N136" s="734"/>
      <c r="O136" s="734"/>
      <c r="P136" s="734"/>
    </row>
    <row r="137" spans="1:16">
      <c r="A137" s="736"/>
      <c r="B137" s="734" t="b">
        <v>1</v>
      </c>
      <c r="C137" s="732"/>
      <c r="D137" s="805"/>
      <c r="E137" s="796"/>
      <c r="F137" s="797"/>
      <c r="G137" s="806" t="s">
        <v>1149</v>
      </c>
      <c r="H137" s="809"/>
      <c r="I137" s="632"/>
      <c r="J137" s="734"/>
      <c r="K137" s="734"/>
      <c r="L137" s="734"/>
      <c r="M137" s="734"/>
      <c r="N137" s="734"/>
      <c r="O137" s="734"/>
      <c r="P137" s="734"/>
    </row>
    <row r="138" spans="1:16">
      <c r="A138" s="736"/>
      <c r="B138" s="734" t="b">
        <v>1</v>
      </c>
      <c r="C138" s="732"/>
      <c r="D138" s="805"/>
      <c r="E138" s="796"/>
      <c r="F138" s="797"/>
      <c r="G138" s="806" t="s">
        <v>249</v>
      </c>
      <c r="H138" s="771"/>
      <c r="I138" s="632"/>
      <c r="J138" s="734"/>
      <c r="K138" s="734"/>
      <c r="L138" s="734"/>
      <c r="M138" s="734"/>
      <c r="N138" s="734"/>
      <c r="O138" s="734"/>
      <c r="P138" s="734"/>
    </row>
    <row r="139" spans="1:16" ht="22.5">
      <c r="A139" s="736"/>
      <c r="B139" s="734" t="b">
        <v>1</v>
      </c>
      <c r="C139" s="732"/>
      <c r="D139" s="805"/>
      <c r="E139" s="796"/>
      <c r="F139" s="797"/>
      <c r="G139" s="811" t="s">
        <v>3026</v>
      </c>
      <c r="H139" s="794"/>
      <c r="I139" s="632"/>
      <c r="J139" s="734"/>
      <c r="K139" s="734"/>
      <c r="L139" s="734"/>
      <c r="M139" s="734"/>
      <c r="N139" s="734"/>
      <c r="O139" s="734"/>
      <c r="P139" s="734"/>
    </row>
    <row r="140" spans="1:16">
      <c r="A140" s="736"/>
      <c r="B140" s="734" t="b">
        <v>1</v>
      </c>
      <c r="C140" s="732"/>
      <c r="D140" s="805"/>
      <c r="E140" s="796"/>
      <c r="F140" s="797"/>
      <c r="G140" s="806" t="s">
        <v>251</v>
      </c>
      <c r="H140" s="812"/>
      <c r="I140" s="632"/>
      <c r="J140" s="734"/>
      <c r="K140" s="734"/>
      <c r="L140" s="734"/>
      <c r="M140" s="734"/>
      <c r="N140" s="734"/>
      <c r="O140" s="734"/>
      <c r="P140" s="734"/>
    </row>
    <row r="141" spans="1:16">
      <c r="A141" s="736"/>
      <c r="B141" s="734"/>
      <c r="C141" s="732"/>
      <c r="D141" s="801" t="s">
        <v>103</v>
      </c>
      <c r="E141" s="796"/>
      <c r="F141" s="797"/>
      <c r="G141" s="802" t="s">
        <v>3029</v>
      </c>
      <c r="H141" s="803" t="s">
        <v>993</v>
      </c>
      <c r="I141" s="804"/>
      <c r="J141" s="734" t="s">
        <v>3030</v>
      </c>
      <c r="K141" s="734" t="s">
        <v>1373</v>
      </c>
      <c r="L141" s="800" t="s">
        <v>1100</v>
      </c>
      <c r="M141" s="734">
        <v>0</v>
      </c>
      <c r="N141" s="734" t="s">
        <v>995</v>
      </c>
      <c r="O141" s="734"/>
      <c r="P141" s="734"/>
    </row>
    <row r="142" spans="1:16">
      <c r="A142" s="736"/>
      <c r="B142" s="734"/>
      <c r="C142" s="732"/>
      <c r="D142" s="805"/>
      <c r="E142" s="796"/>
      <c r="F142" s="797"/>
      <c r="G142" s="806" t="s">
        <v>1203</v>
      </c>
      <c r="H142" s="807" t="s">
        <v>2969</v>
      </c>
      <c r="I142" s="632"/>
      <c r="J142" s="734"/>
      <c r="K142" s="734"/>
      <c r="L142" s="734"/>
      <c r="M142" s="734"/>
      <c r="N142" s="734"/>
      <c r="O142" s="734"/>
      <c r="P142" s="734"/>
    </row>
    <row r="143" spans="1:16">
      <c r="A143" s="736"/>
      <c r="B143" s="734"/>
      <c r="C143" s="732"/>
      <c r="D143" s="805"/>
      <c r="E143" s="796"/>
      <c r="F143" s="797"/>
      <c r="G143" s="806" t="s">
        <v>244</v>
      </c>
      <c r="H143" s="794" t="s">
        <v>1100</v>
      </c>
      <c r="I143" s="632"/>
      <c r="J143" s="734"/>
      <c r="K143" s="734"/>
      <c r="L143" s="734"/>
      <c r="M143" s="734"/>
      <c r="N143" s="734"/>
      <c r="O143" s="734"/>
      <c r="P143" s="734"/>
    </row>
    <row r="144" spans="1:16">
      <c r="A144" s="736"/>
      <c r="B144" s="734"/>
      <c r="C144" s="732"/>
      <c r="D144" s="805"/>
      <c r="E144" s="796"/>
      <c r="F144" s="797"/>
      <c r="G144" s="806" t="s">
        <v>245</v>
      </c>
      <c r="H144" s="794" t="s">
        <v>995</v>
      </c>
      <c r="I144" s="632"/>
      <c r="J144" s="734"/>
      <c r="K144" s="734"/>
      <c r="L144" s="734"/>
      <c r="M144" s="734"/>
      <c r="N144" s="734"/>
      <c r="O144" s="734"/>
      <c r="P144" s="734"/>
    </row>
    <row r="145" spans="1:16">
      <c r="A145" s="736"/>
      <c r="B145" s="734"/>
      <c r="C145" s="732"/>
      <c r="D145" s="805"/>
      <c r="E145" s="796"/>
      <c r="F145" s="797"/>
      <c r="G145" s="806" t="s">
        <v>246</v>
      </c>
      <c r="H145" s="807" t="s">
        <v>2993</v>
      </c>
      <c r="I145" s="733"/>
      <c r="J145" s="734"/>
      <c r="K145" s="734"/>
      <c r="L145" s="734"/>
      <c r="M145" s="734"/>
      <c r="N145" s="734"/>
      <c r="O145" s="734"/>
      <c r="P145" s="734"/>
    </row>
    <row r="146" spans="1:16">
      <c r="A146" s="736"/>
      <c r="B146" s="734"/>
      <c r="C146" s="732"/>
      <c r="D146" s="805"/>
      <c r="E146" s="796"/>
      <c r="F146" s="797"/>
      <c r="G146" s="808" t="s">
        <v>3025</v>
      </c>
      <c r="H146" s="794" t="s">
        <v>1373</v>
      </c>
      <c r="I146" s="632"/>
      <c r="J146" s="734"/>
      <c r="K146" s="734"/>
      <c r="L146" s="734"/>
      <c r="M146" s="734"/>
      <c r="N146" s="734"/>
      <c r="O146" s="734"/>
      <c r="P146" s="734"/>
    </row>
    <row r="147" spans="1:16">
      <c r="A147" s="736"/>
      <c r="B147" s="734"/>
      <c r="C147" s="732"/>
      <c r="D147" s="805"/>
      <c r="E147" s="796"/>
      <c r="F147" s="797"/>
      <c r="G147" s="808" t="s">
        <v>1000</v>
      </c>
      <c r="H147" s="807"/>
      <c r="I147" s="632"/>
      <c r="J147" s="734"/>
      <c r="K147" s="734"/>
      <c r="L147" s="734"/>
      <c r="M147" s="734"/>
      <c r="N147" s="734"/>
      <c r="O147" s="734"/>
      <c r="P147" s="734"/>
    </row>
    <row r="148" spans="1:16">
      <c r="A148" s="736"/>
      <c r="B148" s="734" t="b">
        <v>1</v>
      </c>
      <c r="C148" s="732"/>
      <c r="D148" s="805"/>
      <c r="E148" s="796"/>
      <c r="F148" s="797"/>
      <c r="G148" s="806" t="s">
        <v>247</v>
      </c>
      <c r="H148" s="809"/>
      <c r="I148" s="632"/>
      <c r="J148" s="734"/>
      <c r="K148" s="734"/>
      <c r="L148" s="734"/>
      <c r="M148" s="734"/>
      <c r="N148" s="734"/>
      <c r="O148" s="734"/>
      <c r="P148" s="734"/>
    </row>
    <row r="149" spans="1:16">
      <c r="A149" s="736"/>
      <c r="B149" s="734" t="b">
        <v>1</v>
      </c>
      <c r="C149" s="732"/>
      <c r="D149" s="805"/>
      <c r="E149" s="796"/>
      <c r="F149" s="797"/>
      <c r="G149" s="806" t="s">
        <v>248</v>
      </c>
      <c r="H149" s="810"/>
      <c r="I149" s="632"/>
      <c r="J149" s="734"/>
      <c r="K149" s="734"/>
      <c r="L149" s="734"/>
      <c r="M149" s="734"/>
      <c r="N149" s="734"/>
      <c r="O149" s="734"/>
      <c r="P149" s="734"/>
    </row>
    <row r="150" spans="1:16">
      <c r="A150" s="736"/>
      <c r="B150" s="734" t="b">
        <v>1</v>
      </c>
      <c r="C150" s="732"/>
      <c r="D150" s="805"/>
      <c r="E150" s="796"/>
      <c r="F150" s="797"/>
      <c r="G150" s="806" t="s">
        <v>1149</v>
      </c>
      <c r="H150" s="809"/>
      <c r="I150" s="632"/>
      <c r="J150" s="734"/>
      <c r="K150" s="734"/>
      <c r="L150" s="734"/>
      <c r="M150" s="734"/>
      <c r="N150" s="734"/>
      <c r="O150" s="734"/>
      <c r="P150" s="734"/>
    </row>
    <row r="151" spans="1:16">
      <c r="A151" s="736"/>
      <c r="B151" s="734" t="b">
        <v>1</v>
      </c>
      <c r="C151" s="732"/>
      <c r="D151" s="805"/>
      <c r="E151" s="796"/>
      <c r="F151" s="797"/>
      <c r="G151" s="806" t="s">
        <v>249</v>
      </c>
      <c r="H151" s="771"/>
      <c r="I151" s="632"/>
      <c r="J151" s="734"/>
      <c r="K151" s="734"/>
      <c r="L151" s="734"/>
      <c r="M151" s="734"/>
      <c r="N151" s="734"/>
      <c r="O151" s="734"/>
      <c r="P151" s="734"/>
    </row>
    <row r="152" spans="1:16" ht="22.5">
      <c r="A152" s="736"/>
      <c r="B152" s="734" t="b">
        <v>1</v>
      </c>
      <c r="C152" s="732"/>
      <c r="D152" s="805"/>
      <c r="E152" s="796"/>
      <c r="F152" s="797"/>
      <c r="G152" s="811" t="s">
        <v>3026</v>
      </c>
      <c r="H152" s="794"/>
      <c r="I152" s="632"/>
      <c r="J152" s="734"/>
      <c r="K152" s="734"/>
      <c r="L152" s="734"/>
      <c r="M152" s="734"/>
      <c r="N152" s="734"/>
      <c r="O152" s="734"/>
      <c r="P152" s="734"/>
    </row>
    <row r="153" spans="1:16">
      <c r="A153" s="736"/>
      <c r="B153" s="734" t="b">
        <v>1</v>
      </c>
      <c r="C153" s="732"/>
      <c r="D153" s="805"/>
      <c r="E153" s="796"/>
      <c r="F153" s="797"/>
      <c r="G153" s="806" t="s">
        <v>251</v>
      </c>
      <c r="H153" s="812"/>
      <c r="I153" s="632"/>
      <c r="J153" s="734"/>
      <c r="K153" s="734"/>
      <c r="L153" s="734"/>
      <c r="M153" s="734"/>
      <c r="N153" s="734"/>
      <c r="O153" s="734"/>
      <c r="P153" s="734"/>
    </row>
    <row r="154" spans="1:16">
      <c r="A154" s="734"/>
      <c r="B154" s="734"/>
      <c r="C154" s="732"/>
      <c r="D154" s="734"/>
      <c r="E154" s="813" t="s">
        <v>252</v>
      </c>
      <c r="F154" s="814"/>
      <c r="G154" s="815" t="s">
        <v>253</v>
      </c>
      <c r="H154" s="779"/>
      <c r="I154" s="746"/>
      <c r="J154" s="734" t="s">
        <v>1529</v>
      </c>
      <c r="K154" s="734"/>
      <c r="L154" s="734"/>
      <c r="M154" s="734"/>
      <c r="N154" s="734"/>
      <c r="O154" s="734"/>
      <c r="P154" s="734"/>
    </row>
    <row r="155" spans="1:16">
      <c r="A155" s="734"/>
      <c r="B155" s="734"/>
      <c r="C155" s="732"/>
      <c r="D155" s="734"/>
      <c r="E155" s="813"/>
      <c r="F155" s="814"/>
      <c r="G155" s="815" t="s">
        <v>254</v>
      </c>
      <c r="H155" s="779"/>
      <c r="I155" s="746"/>
      <c r="J155" s="734" t="s">
        <v>1562</v>
      </c>
      <c r="K155" s="734"/>
      <c r="L155" s="734"/>
      <c r="M155" s="734"/>
      <c r="N155" s="734"/>
      <c r="O155" s="734"/>
      <c r="P155" s="734"/>
    </row>
    <row r="156" spans="1:16">
      <c r="A156" s="734"/>
      <c r="B156" s="734"/>
      <c r="C156" s="732"/>
      <c r="D156" s="734"/>
      <c r="E156" s="813"/>
      <c r="F156" s="814"/>
      <c r="G156" s="815" t="s">
        <v>255</v>
      </c>
      <c r="H156" s="779"/>
      <c r="I156" s="746"/>
      <c r="J156" s="734" t="s">
        <v>1563</v>
      </c>
      <c r="K156" s="734"/>
      <c r="L156" s="734"/>
      <c r="M156" s="734"/>
      <c r="N156" s="734"/>
      <c r="O156" s="734"/>
      <c r="P156" s="734"/>
    </row>
    <row r="157" spans="1:16">
      <c r="A157" s="734"/>
      <c r="B157" s="734"/>
      <c r="C157" s="732"/>
      <c r="D157" s="734"/>
      <c r="E157" s="813"/>
      <c r="F157" s="814"/>
      <c r="G157" s="815" t="s">
        <v>256</v>
      </c>
      <c r="H157" s="779"/>
      <c r="I157" s="746"/>
      <c r="J157" s="734" t="s">
        <v>1564</v>
      </c>
      <c r="K157" s="734"/>
      <c r="L157" s="734"/>
      <c r="M157" s="734"/>
      <c r="N157" s="734"/>
      <c r="O157" s="734"/>
      <c r="P157" s="734"/>
    </row>
    <row r="158" spans="1:16">
      <c r="A158" s="734"/>
      <c r="B158" s="734"/>
      <c r="C158" s="732"/>
      <c r="D158" s="734"/>
      <c r="E158" s="813"/>
      <c r="F158" s="814"/>
      <c r="G158" s="815" t="s">
        <v>257</v>
      </c>
      <c r="H158" s="779"/>
      <c r="I158" s="746"/>
      <c r="J158" s="734" t="s">
        <v>1739</v>
      </c>
      <c r="K158" s="734"/>
      <c r="L158" s="734"/>
      <c r="M158" s="734"/>
      <c r="N158" s="734"/>
      <c r="O158" s="734"/>
      <c r="P158" s="734"/>
    </row>
    <row r="159" spans="1:16">
      <c r="A159" s="734"/>
      <c r="B159" s="734"/>
      <c r="C159" s="732"/>
      <c r="D159" s="734"/>
      <c r="E159" s="813"/>
      <c r="F159" s="814"/>
      <c r="G159" s="815" t="s">
        <v>258</v>
      </c>
      <c r="H159" s="816" t="s">
        <v>753</v>
      </c>
      <c r="I159" s="746"/>
      <c r="J159" s="734"/>
      <c r="K159" s="734"/>
      <c r="L159" s="734"/>
      <c r="M159" s="734"/>
      <c r="N159" s="734"/>
      <c r="O159" s="734"/>
      <c r="P159" s="734"/>
    </row>
    <row r="160" spans="1:16">
      <c r="A160" s="734"/>
      <c r="B160" s="734"/>
      <c r="C160" s="732"/>
      <c r="D160" s="734"/>
      <c r="E160" s="813"/>
      <c r="F160" s="814"/>
      <c r="G160" s="815" t="s">
        <v>106</v>
      </c>
      <c r="H160" s="817">
        <v>2024</v>
      </c>
      <c r="I160" s="746"/>
      <c r="J160" s="734"/>
      <c r="K160" s="734"/>
      <c r="L160" s="734"/>
      <c r="M160" s="734"/>
      <c r="N160" s="734"/>
      <c r="O160" s="734"/>
      <c r="P160" s="734"/>
    </row>
    <row r="161" spans="1:16">
      <c r="A161" s="734"/>
      <c r="B161" s="734"/>
      <c r="C161" s="732"/>
      <c r="D161" s="734"/>
      <c r="E161" s="813"/>
      <c r="F161" s="814"/>
      <c r="G161" s="815" t="s">
        <v>894</v>
      </c>
      <c r="H161" s="817">
        <v>2024</v>
      </c>
      <c r="I161" s="746"/>
      <c r="J161" s="734"/>
      <c r="K161" s="734"/>
      <c r="L161" s="734"/>
      <c r="M161" s="734"/>
      <c r="N161" s="734"/>
      <c r="O161" s="734"/>
      <c r="P161" s="734"/>
    </row>
    <row r="162" spans="1:16">
      <c r="A162" s="734"/>
      <c r="B162" s="734"/>
      <c r="C162" s="732"/>
      <c r="D162" s="734"/>
      <c r="E162" s="818"/>
      <c r="F162" s="819"/>
      <c r="G162" s="815" t="s">
        <v>251</v>
      </c>
      <c r="H162" s="817">
        <v>5</v>
      </c>
      <c r="I162" s="746"/>
      <c r="J162" s="734"/>
      <c r="K162" s="734"/>
      <c r="L162" s="734"/>
      <c r="M162" s="734"/>
      <c r="N162" s="734"/>
      <c r="O162" s="734"/>
      <c r="P162" s="734"/>
    </row>
    <row r="163" spans="1:16" ht="25.5">
      <c r="A163" s="734"/>
      <c r="B163" s="734"/>
      <c r="C163" s="732"/>
      <c r="D163" s="734"/>
      <c r="E163" s="820" t="s">
        <v>259</v>
      </c>
      <c r="F163" s="821"/>
      <c r="G163" s="822"/>
      <c r="H163" s="771" t="s">
        <v>20</v>
      </c>
      <c r="I163" s="772"/>
      <c r="J163" s="734"/>
      <c r="K163" s="734"/>
      <c r="L163" s="734"/>
      <c r="M163" s="734"/>
      <c r="N163" s="734"/>
      <c r="O163" s="734"/>
      <c r="P163" s="734"/>
    </row>
    <row r="164" spans="1:16">
      <c r="A164" s="734"/>
      <c r="B164" s="734"/>
      <c r="C164" s="732"/>
      <c r="D164" s="734"/>
      <c r="E164" s="735"/>
      <c r="F164" s="735"/>
      <c r="G164" s="735"/>
      <c r="H164" s="735"/>
      <c r="I164" s="736"/>
      <c r="J164" s="734"/>
      <c r="K164" s="734"/>
      <c r="L164" s="734"/>
      <c r="M164" s="734"/>
      <c r="N164" s="734"/>
      <c r="O164" s="734"/>
      <c r="P164" s="734"/>
    </row>
    <row r="166" spans="1:16">
      <c r="E166" s="1334">
        <f>$H$156</f>
        <v>0</v>
      </c>
      <c r="F166" s="1329"/>
      <c r="G166" s="1333">
        <f>$H$155</f>
        <v>0</v>
      </c>
      <c r="H166" s="1331"/>
    </row>
    <row r="167" spans="1:16">
      <c r="E167" s="1330" t="s">
        <v>3264</v>
      </c>
      <c r="G167" s="1332" t="s">
        <v>3265</v>
      </c>
      <c r="H167" s="1332" t="s">
        <v>3266</v>
      </c>
    </row>
  </sheetData>
  <sheetProtection formatColumns="0" formatRows="0" autoFilter="0"/>
  <mergeCells count="107">
    <mergeCell ref="D115:D127"/>
    <mergeCell ref="E154:F162"/>
    <mergeCell ref="E163:G163"/>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53"/>
    <mergeCell ref="E95:H95"/>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 ref="D128:D140"/>
    <mergeCell ref="D141:D153"/>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s>
  <dataValidations count="29">
    <dataValidation type="list" allowBlank="1" showInputMessage="1" showErrorMessage="1" errorTitle="Внимание" error="Пожалуйста, выберите значение из списка!" sqref="H37 H64 H52 H58 H71 H78 H40:H43 H45:H46 H163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C140 C153">
      <formula1>period_list</formula1>
    </dataValidation>
    <dataValidation type="textLength" operator="lessThanOrEqual" allowBlank="1" showInputMessage="1" showErrorMessage="1" sqref="C30:C36 C47 C49 C85 C53 C55 C112 C59 C61 C65 C67 C72 C74 C79 C81 C154:C158 C88:C91 C124 C122 C137 C135 C150 C148">
      <formula1>990</formula1>
    </dataValidation>
    <dataValidation type="list" showDropDown="1" sqref="C29">
      <formula1>okopf_list</formula1>
    </dataValidation>
    <dataValidation type="list" showDropDown="1" sqref="C37 C40:C43 C45:C46 C52 C58 C64 C71 C78 C163:C164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C136 C149">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C134 C147">
      <formula1>dpr_list</formula1>
    </dataValidation>
    <dataValidation type="list" showDropDown="1" sqref="C126 C139 C152">
      <formula1>YEAR_LIST</formula1>
    </dataValidation>
    <dataValidation type="list" showDropDown="1" errorTitle="Ошибка" error="Выберите значение из списка" prompt="Выберите значение из списка" sqref="C118 C131 C144">
      <formula1>tariff_type_list</formula1>
    </dataValidation>
    <dataValidation type="list" allowBlank="1" showInputMessage="1" showErrorMessage="1" errorTitle="Ошибка" error="Выберите значение из списка" prompt="Выберите значение из списка" sqref="H126 H139 H152">
      <formula1>YEAR_LIST</formula1>
    </dataValidation>
    <dataValidation type="list" showDropDown="1" showInputMessage="1" showErrorMessage="1" errorTitle="Внимание" error="Пожалуйста, выберите значение из списка!" sqref="C125 C138 C151">
      <formula1>TARIFF_CALC_METHOD</formula1>
    </dataValidation>
    <dataValidation type="list" allowBlank="1" showInputMessage="1" showErrorMessage="1" errorTitle="Ошибка" error="Выберите значение из списка" prompt="Выберите значение из списка" sqref="H127 H140 H153">
      <formula1>period_list</formula1>
    </dataValidation>
    <dataValidation type="list" allowBlank="1" showInputMessage="1" showErrorMessage="1" errorTitle="Ошибка" error="Выберите значение из списка" prompt="Выберите значение из списка" sqref="H117 H143 H130">
      <formula1>VOTV_VTARIFF</formula1>
    </dataValidation>
    <dataValidation type="list" allowBlank="1" showInputMessage="1" showErrorMessage="1" errorTitle="Внимание" error="Пожалуйста, выберите значение из списка!" sqref="H125 H138 H151">
      <formula1>TARIFF_CALC_METHOD</formula1>
    </dataValidation>
    <dataValidation type="list" allowBlank="1" showInputMessage="1" showErrorMessage="1" errorTitle="Ошибка" error="Выберите значение из списка" prompt="Выберите значение из списка" sqref="H118 H131 H144">
      <formula1>tariff_type_list</formula1>
    </dataValidation>
    <dataValidation type="list" allowBlank="1" showInputMessage="1" showErrorMessage="1" errorTitle="Ошибка" error="Выберите значение из списка" prompt="Выберите значение из списка" sqref="H120 H146 H133">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20"/>
  <sheetViews>
    <sheetView showGridLines="0" view="pageBreakPreview" topLeftCell="A11" zoomScale="60" zoomScaleNormal="100" workbookViewId="0">
      <pane ySplit="4" topLeftCell="A15" activePane="bottomLeft" state="frozen"/>
      <selection activeCell="E105" sqref="E105:H105"/>
      <selection pane="bottomLeft" activeCell="N50" sqref="N50"/>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3"/>
      <c r="B1" s="824"/>
      <c r="C1" s="824"/>
      <c r="D1" s="825"/>
      <c r="E1" s="824"/>
      <c r="F1" s="824"/>
      <c r="G1" s="824"/>
      <c r="H1" s="824"/>
      <c r="I1" s="824"/>
      <c r="J1" s="824"/>
      <c r="K1" s="824"/>
      <c r="L1" s="824"/>
      <c r="M1" s="824" t="s">
        <v>1005</v>
      </c>
      <c r="N1" s="824" t="s">
        <v>1006</v>
      </c>
      <c r="O1" s="824" t="s">
        <v>1007</v>
      </c>
      <c r="P1" s="824"/>
      <c r="Q1" s="824"/>
    </row>
    <row r="2" spans="1:17" ht="12" hidden="1" customHeight="1">
      <c r="A2" s="823"/>
      <c r="B2" s="824"/>
      <c r="C2" s="824"/>
      <c r="D2" s="825"/>
      <c r="E2" s="824"/>
      <c r="F2" s="824"/>
      <c r="G2" s="824"/>
      <c r="H2" s="824"/>
      <c r="I2" s="824"/>
      <c r="J2" s="824"/>
      <c r="K2" s="824"/>
      <c r="L2" s="824"/>
      <c r="M2" s="824"/>
      <c r="N2" s="824"/>
      <c r="O2" s="824"/>
      <c r="P2" s="824"/>
      <c r="Q2" s="824"/>
    </row>
    <row r="3" spans="1:17" ht="12" hidden="1" customHeight="1">
      <c r="A3" s="823"/>
      <c r="B3" s="824"/>
      <c r="C3" s="824"/>
      <c r="D3" s="825"/>
      <c r="E3" s="824"/>
      <c r="F3" s="824"/>
      <c r="G3" s="824"/>
      <c r="H3" s="824"/>
      <c r="I3" s="824"/>
      <c r="J3" s="824"/>
      <c r="K3" s="824"/>
      <c r="L3" s="824"/>
      <c r="M3" s="824"/>
      <c r="N3" s="824"/>
      <c r="O3" s="824"/>
      <c r="P3" s="824"/>
      <c r="Q3" s="824"/>
    </row>
    <row r="4" spans="1:17" ht="12" hidden="1" customHeight="1">
      <c r="A4" s="823"/>
      <c r="B4" s="824"/>
      <c r="C4" s="824"/>
      <c r="D4" s="825"/>
      <c r="E4" s="824"/>
      <c r="F4" s="824"/>
      <c r="G4" s="824"/>
      <c r="H4" s="824"/>
      <c r="I4" s="824"/>
      <c r="J4" s="824"/>
      <c r="K4" s="824"/>
      <c r="L4" s="824"/>
      <c r="M4" s="824"/>
      <c r="N4" s="824"/>
      <c r="O4" s="824"/>
      <c r="P4" s="824"/>
      <c r="Q4" s="824"/>
    </row>
    <row r="5" spans="1:17" ht="12" hidden="1" customHeight="1">
      <c r="A5" s="823"/>
      <c r="B5" s="824"/>
      <c r="C5" s="824"/>
      <c r="D5" s="825"/>
      <c r="E5" s="824"/>
      <c r="F5" s="824"/>
      <c r="G5" s="824"/>
      <c r="H5" s="824"/>
      <c r="I5" s="824"/>
      <c r="J5" s="824"/>
      <c r="K5" s="824"/>
      <c r="L5" s="824"/>
      <c r="M5" s="824"/>
      <c r="N5" s="824"/>
      <c r="O5" s="824"/>
      <c r="P5" s="824"/>
      <c r="Q5" s="824"/>
    </row>
    <row r="6" spans="1:17" ht="12" hidden="1" customHeight="1">
      <c r="A6" s="823"/>
      <c r="B6" s="824"/>
      <c r="C6" s="824"/>
      <c r="D6" s="825"/>
      <c r="E6" s="824"/>
      <c r="F6" s="824"/>
      <c r="G6" s="824"/>
      <c r="H6" s="824"/>
      <c r="I6" s="824"/>
      <c r="J6" s="824"/>
      <c r="K6" s="824"/>
      <c r="L6" s="824"/>
      <c r="M6" s="824"/>
      <c r="N6" s="824"/>
      <c r="O6" s="824"/>
      <c r="P6" s="824"/>
      <c r="Q6" s="824"/>
    </row>
    <row r="7" spans="1:17" ht="12" hidden="1" customHeight="1">
      <c r="A7" s="823"/>
      <c r="B7" s="824"/>
      <c r="C7" s="824"/>
      <c r="D7" s="825"/>
      <c r="E7" s="824"/>
      <c r="F7" s="824"/>
      <c r="G7" s="824"/>
      <c r="H7" s="824"/>
      <c r="I7" s="824"/>
      <c r="J7" s="824"/>
      <c r="K7" s="824"/>
      <c r="L7" s="824"/>
      <c r="M7" s="824"/>
      <c r="N7" s="824"/>
      <c r="O7" s="824"/>
      <c r="P7" s="824"/>
      <c r="Q7" s="824"/>
    </row>
    <row r="8" spans="1:17" ht="12" hidden="1" customHeight="1">
      <c r="A8" s="823"/>
      <c r="B8" s="824"/>
      <c r="C8" s="824"/>
      <c r="D8" s="825"/>
      <c r="E8" s="824"/>
      <c r="F8" s="824"/>
      <c r="G8" s="824"/>
      <c r="H8" s="824"/>
      <c r="I8" s="824"/>
      <c r="J8" s="824"/>
      <c r="K8" s="824"/>
      <c r="L8" s="824"/>
      <c r="M8" s="824"/>
      <c r="N8" s="824"/>
      <c r="O8" s="824"/>
      <c r="P8" s="824"/>
      <c r="Q8" s="824"/>
    </row>
    <row r="9" spans="1:17" ht="12" hidden="1" customHeight="1">
      <c r="A9" s="823"/>
      <c r="B9" s="824"/>
      <c r="C9" s="824"/>
      <c r="D9" s="825"/>
      <c r="E9" s="824"/>
      <c r="F9" s="824"/>
      <c r="G9" s="824"/>
      <c r="H9" s="824"/>
      <c r="I9" s="824"/>
      <c r="J9" s="824"/>
      <c r="K9" s="824"/>
      <c r="L9" s="824"/>
      <c r="M9" s="824"/>
      <c r="N9" s="824"/>
      <c r="O9" s="824"/>
      <c r="P9" s="824"/>
      <c r="Q9" s="824"/>
    </row>
    <row r="10" spans="1:17" ht="12" hidden="1" customHeight="1">
      <c r="A10" s="823"/>
      <c r="B10" s="824"/>
      <c r="C10" s="824"/>
      <c r="D10" s="825"/>
      <c r="E10" s="824"/>
      <c r="F10" s="824"/>
      <c r="G10" s="824"/>
      <c r="H10" s="824"/>
      <c r="I10" s="824"/>
      <c r="J10" s="824"/>
      <c r="K10" s="824"/>
      <c r="L10" s="824"/>
      <c r="M10" s="824"/>
      <c r="N10" s="824"/>
      <c r="O10" s="824"/>
      <c r="P10" s="824"/>
      <c r="Q10" s="824"/>
    </row>
    <row r="11" spans="1:17" ht="15" hidden="1" customHeight="1">
      <c r="A11" s="823"/>
      <c r="B11" s="824"/>
      <c r="C11" s="824"/>
      <c r="D11" s="825"/>
      <c r="E11" s="825"/>
      <c r="F11" s="825"/>
      <c r="G11" s="825"/>
      <c r="H11" s="825"/>
      <c r="I11" s="825"/>
      <c r="J11" s="825"/>
      <c r="K11" s="825"/>
      <c r="L11" s="826"/>
      <c r="M11" s="827"/>
      <c r="N11" s="826"/>
      <c r="O11" s="826"/>
      <c r="P11" s="826"/>
      <c r="Q11" s="824"/>
    </row>
    <row r="12" spans="1:17" ht="30" customHeight="1">
      <c r="A12" s="823"/>
      <c r="B12" s="824"/>
      <c r="C12" s="825"/>
      <c r="D12" s="825"/>
      <c r="E12" s="825"/>
      <c r="F12" s="825"/>
      <c r="G12" s="825"/>
      <c r="H12" s="825"/>
      <c r="I12" s="825"/>
      <c r="J12" s="825"/>
      <c r="K12" s="825"/>
      <c r="L12" s="700" t="s">
        <v>1231</v>
      </c>
      <c r="M12" s="701"/>
      <c r="N12" s="701"/>
      <c r="O12" s="701"/>
      <c r="P12" s="701"/>
      <c r="Q12" s="701"/>
    </row>
    <row r="13" spans="1:17">
      <c r="A13" s="823"/>
      <c r="B13" s="824"/>
      <c r="C13" s="824"/>
      <c r="D13" s="825"/>
      <c r="E13" s="828"/>
      <c r="F13" s="828"/>
      <c r="G13" s="828"/>
      <c r="H13" s="828"/>
      <c r="I13" s="828"/>
      <c r="J13" s="828"/>
      <c r="K13" s="828"/>
      <c r="L13" s="828"/>
      <c r="M13" s="828"/>
      <c r="N13" s="828"/>
      <c r="O13" s="829"/>
      <c r="P13" s="829"/>
      <c r="Q13" s="829"/>
    </row>
    <row r="14" spans="1:17" ht="28.5" customHeight="1">
      <c r="A14" s="830"/>
      <c r="B14" s="824"/>
      <c r="C14" s="824"/>
      <c r="D14" s="825"/>
      <c r="E14" s="828"/>
      <c r="F14" s="828"/>
      <c r="G14" s="828"/>
      <c r="H14" s="828"/>
      <c r="I14" s="828"/>
      <c r="J14" s="828"/>
      <c r="K14" s="828"/>
      <c r="L14" s="831" t="s">
        <v>16</v>
      </c>
      <c r="M14" s="832" t="s">
        <v>260</v>
      </c>
      <c r="N14" s="832" t="s">
        <v>261</v>
      </c>
      <c r="O14" s="832" t="s">
        <v>262</v>
      </c>
      <c r="P14" s="833" t="s">
        <v>1466</v>
      </c>
      <c r="Q14" s="834" t="s">
        <v>1149</v>
      </c>
    </row>
    <row r="15" spans="1:17">
      <c r="A15" s="835" t="s">
        <v>18</v>
      </c>
      <c r="B15" s="824"/>
      <c r="C15" s="824"/>
      <c r="D15" s="825"/>
      <c r="E15" s="836"/>
      <c r="F15" s="836"/>
      <c r="G15" s="836"/>
      <c r="H15" s="836"/>
      <c r="I15" s="836"/>
      <c r="J15" s="836"/>
      <c r="K15" s="836"/>
      <c r="L15" s="837" t="s">
        <v>3024</v>
      </c>
      <c r="M15" s="838"/>
      <c r="N15" s="838"/>
      <c r="O15" s="838"/>
      <c r="P15" s="838"/>
      <c r="Q15" s="838"/>
    </row>
    <row r="16" spans="1:17" ht="22.5">
      <c r="A16" s="839">
        <v>1</v>
      </c>
      <c r="B16" s="824"/>
      <c r="C16" s="824"/>
      <c r="D16" s="840"/>
      <c r="E16" s="841"/>
      <c r="F16" s="841"/>
      <c r="G16" s="841"/>
      <c r="H16" s="841"/>
      <c r="I16" s="841"/>
      <c r="J16" s="841"/>
      <c r="K16" s="841"/>
      <c r="L16" s="842" t="s">
        <v>18</v>
      </c>
      <c r="M16" s="843" t="s">
        <v>2894</v>
      </c>
      <c r="N16" s="843" t="s">
        <v>2911</v>
      </c>
      <c r="O16" s="844" t="s">
        <v>2912</v>
      </c>
      <c r="P16" s="845" t="s">
        <v>3000</v>
      </c>
      <c r="Q16" s="846"/>
    </row>
    <row r="17" spans="1:17">
      <c r="A17" s="835" t="s">
        <v>102</v>
      </c>
      <c r="B17" s="824"/>
      <c r="C17" s="824"/>
      <c r="D17" s="825"/>
      <c r="E17" s="836"/>
      <c r="F17" s="836"/>
      <c r="G17" s="836"/>
      <c r="H17" s="836"/>
      <c r="I17" s="836"/>
      <c r="J17" s="836"/>
      <c r="K17" s="836"/>
      <c r="L17" s="837" t="s">
        <v>3028</v>
      </c>
      <c r="M17" s="838"/>
      <c r="N17" s="838"/>
      <c r="O17" s="838"/>
      <c r="P17" s="838"/>
      <c r="Q17" s="838"/>
    </row>
    <row r="18" spans="1:17" ht="22.5">
      <c r="A18" s="839">
        <v>2</v>
      </c>
      <c r="B18" s="824"/>
      <c r="C18" s="824"/>
      <c r="D18" s="840"/>
      <c r="E18" s="841"/>
      <c r="F18" s="841"/>
      <c r="G18" s="841"/>
      <c r="H18" s="841"/>
      <c r="I18" s="841"/>
      <c r="J18" s="841"/>
      <c r="K18" s="841"/>
      <c r="L18" s="842" t="s">
        <v>18</v>
      </c>
      <c r="M18" s="843" t="s">
        <v>2894</v>
      </c>
      <c r="N18" s="843" t="s">
        <v>2911</v>
      </c>
      <c r="O18" s="844" t="s">
        <v>2912</v>
      </c>
      <c r="P18" s="845" t="s">
        <v>3001</v>
      </c>
      <c r="Q18" s="846"/>
    </row>
    <row r="19" spans="1:17">
      <c r="A19" s="835" t="s">
        <v>103</v>
      </c>
      <c r="B19" s="824"/>
      <c r="C19" s="824"/>
      <c r="D19" s="825"/>
      <c r="E19" s="836"/>
      <c r="F19" s="836"/>
      <c r="G19" s="836"/>
      <c r="H19" s="836"/>
      <c r="I19" s="836"/>
      <c r="J19" s="836"/>
      <c r="K19" s="836"/>
      <c r="L19" s="837" t="s">
        <v>3030</v>
      </c>
      <c r="M19" s="838"/>
      <c r="N19" s="838"/>
      <c r="O19" s="838"/>
      <c r="P19" s="838"/>
      <c r="Q19" s="838"/>
    </row>
    <row r="20" spans="1:17" ht="22.5">
      <c r="A20" s="839">
        <v>3</v>
      </c>
      <c r="B20" s="824"/>
      <c r="C20" s="824"/>
      <c r="D20" s="840"/>
      <c r="E20" s="841"/>
      <c r="F20" s="841"/>
      <c r="G20" s="841"/>
      <c r="H20" s="841"/>
      <c r="I20" s="841"/>
      <c r="J20" s="841"/>
      <c r="K20" s="841"/>
      <c r="L20" s="842" t="s">
        <v>18</v>
      </c>
      <c r="M20" s="843" t="s">
        <v>2894</v>
      </c>
      <c r="N20" s="843" t="s">
        <v>2911</v>
      </c>
      <c r="O20" s="844" t="s">
        <v>2912</v>
      </c>
      <c r="P20" s="845" t="s">
        <v>3006</v>
      </c>
      <c r="Q20" s="846"/>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WGJ18 VWN18 VMR18 VCV18 USZ18 UJD18 TZH18 TPL18 TFP18 SVT18 SLX18 SCB18 RSF18 RIJ18 QYN18 QOR18 QEV18 PUZ18 PLD18 PBH18 ORL18 OHP18 NXT18 NNX18 NEB18 MUF18 MKJ18 MAN18 LQR18 LGV18 KWZ18 KND18 KDH18 JTL18 JJP18 IZT18 IPX18 IGB18 HWF18 HMJ18 HCN18 GSR18 GIV18 FYZ18 FPD18 FFH18 EVL18 ELP18 EBT18 DRX18 DIB18 CYF18 COJ18 CEN18 BUR18 BKV18 BAZ18 ARD18 AHH18 XL18 NP18 DT18 WQF18 WQF20 WGJ20 VWN20 VMR20 VCV20 USZ20 UJD20 TZH20 TPL20 TFP20 SVT20 SLX20 SCB20 RSF20 RIJ20 QYN20 QOR20 QEV20 PUZ20 PLD20 PBH20 ORL20 OHP20 NXT20 NNX20 NEB20 MUF20 MKJ20 MAN20 LQR20 LGV20 KWZ20 KND20 KDH20 JTL20 JJP20 IZT20 IPX20 IGB20 HWF20 HMJ20 HCN20 GSR20 GIV20 FYZ20 FPD20 FFH20 EVL20 ELP20 EBT20 DRX20 DIB20 CYF20 COJ20 CEN20 BUR20 BKV20 BAZ20 ARD20 AHH20 XL20 NP20 DT20">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WKG18 WAK18 VQO18 VGS18 UWW18 UNA18 UDE18 TTI18 TJM18 SZQ18 SPU18 SFY18 RWC18 RMG18 RCK18 QSO18 QIS18 PYW18 PPA18 PFE18 OVI18 OLM18 OBQ18 NRU18 NHY18 MYC18 MOG18 MEK18 LUO18 LKS18 LAW18 KRA18 KHE18 JXI18 JNM18 JDQ18 ITU18 IJY18 IAC18 HQG18 HGK18 GWO18 GMS18 GCW18 FTA18 FJE18 EZI18 EPM18 EFQ18 DVU18 DLY18 DCC18 CSG18 CIK18 BYO18 BOS18 BEW18 AVA18 ALE18 ABI18 RM18 HQ18 WUC18 WUC20 WKG20 WAK20 VQO20 VGS20 UWW20 UNA20 UDE20 TTI20 TJM20 SZQ20 SPU20 SFY20 RWC20 RMG20 RCK20 QSO20 QIS20 PYW20 PPA20 PFE20 OVI20 OLM20 OBQ20 NRU20 NHY20 MYC20 MOG20 MEK20 LUO20 LKS20 LAW20 KRA20 KHE20 JXI20 JNM20 JDQ20 ITU20 IJY20 IAC20 HQG20 HGK20 GWO20 GMS20 GCW20 FTA20 FJE20 EZI20 EPM20 EFQ20 DVU20 DLY20 DCC20 CSG20 CIK20 BYO20 BOS20 BEW20 AVA20 ALE20 ABI20 RM20 HQ20">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M18 WQE18 WQE20 WGI20 VWM20 VMQ20 VCU20 USY20 UJC20 TZG20 TPK20 TFO20 SVS20 SLW20 SCA20 RSE20 RII20 QYM20 QOQ20 QEU20 PUY20 PLC20 PBG20 ORK20 OHO20 NXS20 NNW20 NEA20 MUE20 MKI20 MAM20 LQQ20 LGU20 KWY20 KNC20 KDG20 JTK20 JJO20 IZS20 IPW20 IGA20 HWE20 HMI20 HCM20 GSQ20 GIU20 FYY20 FPC20 FFG20 EVK20 ELO20 EBS20 DRW20 DIA20 CYE20 COI20 CEM20 BUQ20 BKU20 BAY20 ARC20 AHG20 XK20 NO20 DS20 M20">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WTA18 WTA20 WJE20 VZI20 VPM20 VFQ20 UVU20 ULY20 UCC20 TSG20 TIK20 SYO20 SOS20 SEW20 RVA20 RLE20 RBI20 QRM20 QHQ20 PXU20 PNY20 PEC20 OUG20 OKK20 OAO20 NQS20 NGW20 MXA20 MNE20 MDI20 LTM20 LJQ20 KZU20 KPY20 KGC20 JWG20 JMK20 JCO20 ISS20 IIW20 HZA20 HPE20 HFI20 GVM20 GLQ20 GBU20 FRY20 FIC20 EYG20 EOK20 EEO20 DUS20 DKW20 DBA20 CRE20 CHI20 BXM20 BNQ20 BDU20 ATY20 AKC20 AAG20 QK20 GO20 WTD20 WJH20 VZL20 VPP20 VFT20 UVX20 UMB20 UCF20 TSJ20 TIN20 SYR20 SOV20 SEZ20 RVD20 RLH20 RBL20 QRP20 QHT20 PXX20 POB20 PEF20 OUJ20 OKN20 OAR20 NQV20 NGZ20 MXD20 MNH20 MDL20 LTP20 LJT20 KZX20 KQB20 KGF20 JWJ20 JMN20 JCR20 ISV20 IIZ20 HZD20 HPH20 HFL20 GVP20 GLT20 GBX20 FSB20 FIF20 EYJ20 EON20 EER20 DUV20 DKZ20 DBD20 CRH20 CHL20 BXP20 BNT20 BDX20 AUB20 AKF20 AAJ20 QN20 GR20">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E18 WJI18 VZM18 VPQ18 VFU18 UVY18 UMC18 UCG18 TSK18 TIO18 SYS18 SOW18 SFA18 RVE18 RLI18 RBM18 QRQ18 QHU18 PXY18 POC18 PEG18 OUK18 OKO18 OAS18 NQW18 NHA18 MXE18 MNI18 MDM18 LTQ18 LJU18 KZY18 KQC18 KGG18 JWK18 JMO18 JCS18 ISW18 IJA18 HZE18 HPI18 HFM18 GVQ18 GLU18 GBY18 FSC18 FIG18 EYK18 EOO18 EES18 DUW18 DLA18 DBE18 CRI18 CHM18 BXQ18 BNU18 BDY18 AUC18 AKG18 AAK18 QO18 GS18 WTB18 WTB20 WJF20 VZJ20 VPN20 VFR20 UVV20 ULZ20 UCD20 TSH20 TIL20 SYP20 SOT20 SEX20 RVB20 RLF20 RBJ20 QRN20 QHR20 PXV20 PNZ20 PED20 OUH20 OKL20 OAP20 NQT20 NGX20 MXB20 MNF20 MDJ20 LTN20 LJR20 KZV20 KPZ20 KGD20 JWH20 JML20 JCP20 IST20 IIX20 HZB20 HPF20 HFJ20 GVN20 GLR20 GBV20 FRZ20 FID20 EYH20 EOL20 EEP20 DUT20 DKX20 DBB20 CRF20 CHJ20 BXN20 BNR20 BDV20 ATZ20 AKD20 AAH20 QL20 GP20 WTE20 WJI20 VZM20 VPQ20 VFU20 UVY20 UMC20 UCG20 TSK20 TIO20 SYS20 SOW20 SFA20 RVE20 RLI20 RBM20 QRQ20 QHU20 PXY20 POC20 PEG20 OUK20 OKO20 OAS20 NQW20 NHA20 MXE20 MNI20 MDM20 LTQ20 LJU20 KZY20 KQC20 KGG20 JWK20 JMO20 JCS20 ISW20 IJA20 HZE20 HPI20 HFM20 GVQ20 GLU20 GBY20 FSC20 FIG20 EYK20 EOO20 EES20 DUW20 DLA20 DBE20 CRI20 CHM20 BXQ20 BNU20 BDY20 AUC20 AKG20 AAK20 QO20 GS20">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WIV18 VYZ18 VPD18 VFH18 UVL18 ULP18 UBT18 TRX18 TIB18 SYF18 SOJ18 SEN18 RUR18 RKV18 RAZ18 QRD18 QHH18 PXL18 PNP18 PDT18 OTX18 OKB18 OAF18 NQJ18 NGN18 MWR18 MMV18 MCZ18 LTD18 LJH18 KZL18 KPP18 KFT18 JVX18 JMB18 JCF18 ISJ18 IIN18 HYR18 HOV18 HEZ18 GVD18 GLH18 GBL18 FRP18 FHT18 EXX18 EOB18 EEF18 DUJ18 DKN18 DAR18 CQV18 CGZ18 BXD18 BNH18 BDL18 ATP18 AJT18 ZX18 QB18 GF18 WSR18 WSR20 WIV20 VYZ20 VPD20 VFH20 UVL20 ULP20 UBT20 TRX20 TIB20 SYF20 SOJ20 SEN20 RUR20 RKV20 RAZ20 QRD20 QHH20 PXL20 PNP20 PDT20 OTX20 OKB20 OAF20 NQJ20 NGN20 MWR20 MMV20 MCZ20 LTD20 LJH20 KZL20 KPP20 KFT20 JVX20 JMB20 JCF20 ISJ20 IIN20 HYR20 HOV20 HEZ20 GVD20 GLH20 GBL20 FRP20 FHT20 EXX20 EOB20 EEF20 DUJ20 DKN20 DAR20 CQV20 CGZ20 BXD20 BNH20 BDL20 ATP20 AJT20 ZX20 QB20 GF20">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WKE18 WAI18 VQM18 VGQ18 UWU18 UMY18 UDC18 TTG18 TJK18 SZO18 SPS18 SFW18 RWA18 RME18 RCI18 QSM18 QIQ18 PYU18 POY18 PFC18 OVG18 OLK18 OBO18 NRS18 NHW18 MYA18 MOE18 MEI18 LUM18 LKQ18 LAU18 KQY18 KHC18 JXG18 JNK18 JDO18 ITS18 IJW18 IAA18 HQE18 HGI18 GWM18 GMQ18 GCU18 FSY18 FJC18 EZG18 EPK18 EFO18 DVS18 DLW18 DCA18 CSE18 CII18 BYM18 BOQ18 BEU18 AUY18 ALC18 ABG18 RK18 HO18 WTU18 WJY18 WAC18 VQG18 VGK18 UWO18 UMS18 UCW18 TTA18 TJE18 SZI18 SPM18 SFQ18 RVU18 RLY18 RCC18 QSG18 QIK18 PYO18 POS18 PEW18 OVA18 OLE18 OBI18 NRM18 NHQ18 MXU18 MNY18 MEC18 LUG18 LKK18 LAO18 KQS18 KGW18 JXA18 JNE18 JDI18 ITM18 IJQ18 HZU18 HPY18 HGC18 GWG18 GMK18 GCO18 FSS18 FIW18 EZA18 EPE18 EFI18 DVM18 DLQ18 DBU18 CRY18 CIC18 BYG18 BOK18 BEO18 AUS18 AKW18 ABA18 RE18 HI18 WUG18 WKK18 WAO18 VQS18 VGW18 UXA18 UNE18 UDI18 TTM18 TJQ18 SZU18 SPY18 SGC18 RWG18 RMK18 RCO18 QSS18 QIW18 PZA18 PPE18 PFI18 OVM18 OLQ18 OBU18 NRY18 NIC18 MYG18 MOK18 MEO18 LUS18 LKW18 LBA18 KRE18 KHI18 JXM18 JNQ18 JDU18 ITY18 IKC18 IAG18 HQK18 HGO18 GWS18 GMW18 GDA18 FTE18 FJI18 EZM18 EPQ18 EFU18 DVY18 DMC18 DCG18 CSK18 CIO18 BYS18 BOW18 BFA18 AVE18 ALI18 ABM18 RQ18 HU18 WUA18 WUA20 WKE20 WAI20 VQM20 VGQ20 UWU20 UMY20 UDC20 TTG20 TJK20 SZO20 SPS20 SFW20 RWA20 RME20 RCI20 QSM20 QIQ20 PYU20 POY20 PFC20 OVG20 OLK20 OBO20 NRS20 NHW20 MYA20 MOE20 MEI20 LUM20 LKQ20 LAU20 KQY20 KHC20 JXG20 JNK20 JDO20 ITS20 IJW20 IAA20 HQE20 HGI20 GWM20 GMQ20 GCU20 FSY20 FJC20 EZG20 EPK20 EFO20 DVS20 DLW20 DCA20 CSE20 CII20 BYM20 BOQ20 BEU20 AUY20 ALC20 ABG20 RK20 HO20 WTU20 WJY20 WAC20 VQG20 VGK20 UWO20 UMS20 UCW20 TTA20 TJE20 SZI20 SPM20 SFQ20 RVU20 RLY20 RCC20 QSG20 QIK20 PYO20 POS20 PEW20 OVA20 OLE20 OBI20 NRM20 NHQ20 MXU20 MNY20 MEC20 LUG20 LKK20 LAO20 KQS20 KGW20 JXA20 JNE20 JDI20 ITM20 IJQ20 HZU20 HPY20 HGC20 GWG20 GMK20 GCO20 FSS20 FIW20 EZA20 EPE20 EFI20 DVM20 DLQ20 DBU20 CRY20 CIC20 BYG20 BOK20 BEO20 AUS20 AKW20 ABA20 RE20 HI20 WUG20 WKK20 WAO20 VQS20 VGW20 UXA20 UNE20 UDI20 TTM20 TJQ20 SZU20 SPY20 SGC20 RWG20 RMK20 RCO20 QSS20 QIW20 PZA20 PPE20 PFI20 OVM20 OLQ20 OBU20 NRY20 NIC20 MYG20 MOK20 MEO20 LUS20 LKW20 LBA20 KRE20 KHI20 JXM20 JNQ20 JDU20 ITY20 IKC20 IAG20 HQK20 HGO20 GWS20 GMW20 GDA20 FTE20 FJI20 EZM20 EPQ20 EFU20 DVY20 DMC20 DCG20 CSK20 CIO20 BYS20 BOW20 BFA20 AVE20 ALI20 ABM20 RQ20 HU20">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WTC18 WTC20 WJG20 VZK20 VPO20 VFS20 UVW20 UMA20 UCE20 TSI20 TIM20 SYQ20 SOU20 SEY20 RVC20 RLG20 RBK20 QRO20 QHS20 PXW20 POA20 PEE20 OUI20 OKM20 OAQ20 NQU20 NGY20 MXC20 MNG20 MDK20 LTO20 LJS20 KZW20 KQA20 KGE20 JWI20 JMM20 JCQ20 ISU20 IIY20 HZC20 HPG20 HFK20 GVO20 GLS20 GBW20 FSA20 FIE20 EYI20 EOM20 EEQ20 DUU20 DKY20 DBC20 CRG20 CHK20 BXO20 BNS20 BDW20 AUA20 AKE20 AAI20 QM20 GQ20">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SZ18 WSZ20 WJD20 VZH20 VPL20 VFP20 UVT20 ULX20 UCB20 TSF20 TIJ20 SYN20 SOR20 SEV20 RUZ20 RLD20 RBH20 QRL20 QHP20 PXT20 PNX20 PEB20 OUF20 OKJ20 OAN20 NQR20 NGV20 MWZ20 MND20 MDH20 LTL20 LJP20 KZT20 KPX20 KGB20 JWF20 JMJ20 JCN20 ISR20 IIV20 HYZ20 HPD20 HFH20 GVL20 GLP20 GBT20 FRX20 FIB20 EYF20 EOJ20 EEN20 DUR20 DKV20 DAZ20 CRD20 CHH20 BXL20 BNP20 BDT20 ATX20 AKB20 AAF20 QJ20 GN20">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WHC18 VXG18 VNK18 VDO18 UTS18 UJW18 UAA18 TQE18 TGI18 SWM18 SMQ18 SCU18 RSY18 RJC18 QZG18 QPK18 QFO18 PVS18 PLW18 PCA18 OSE18 OII18 NYM18 NOQ18 NEU18 MUY18 MLC18 MBG18 LRK18 LHO18 KXS18 KNW18 KEA18 JUE18 JKI18 JAM18 IQQ18 IGU18 HWY18 HNC18 HDG18 GTK18 GJO18 FZS18 FPW18 FGA18 EWE18 EMI18 ECM18 DSQ18 DIU18 CYY18 CPC18 CFG18 BVK18 BLO18 BBS18 ARW18 AIA18 YE18 OI18 EM18 WQY18 WQY20 WHC20 VXG20 VNK20 VDO20 UTS20 UJW20 UAA20 TQE20 TGI20 SWM20 SMQ20 SCU20 RSY20 RJC20 QZG20 QPK20 QFO20 PVS20 PLW20 PCA20 OSE20 OII20 NYM20 NOQ20 NEU20 MUY20 MLC20 MBG20 LRK20 LHO20 KXS20 KNW20 KEA20 JUE20 JKI20 JAM20 IQQ20 IGU20 HWY20 HNC20 HDG20 GTK20 GJO20 FZS20 FPW20 FGA20 EWE20 EMI20 ECM20 DSQ20 DIU20 CYY20 CPC20 CFG20 BVK20 BLO20 BBS20 ARW20 AIA20 YE20 OI20 EM20">
      <formula1>0</formula1>
      <formula2>10000000</formula2>
    </dataValidation>
    <dataValidation type="list" showInputMessage="1" showErrorMessage="1" errorTitle="Внимание" error="Пожалуйста, выберите МО из списка!" sqref="N16 N20 N18">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4"/>
      <c r="B1" s="824"/>
      <c r="C1" s="825"/>
      <c r="D1" s="825"/>
      <c r="E1" s="825"/>
      <c r="F1" s="825"/>
      <c r="G1" s="825"/>
      <c r="H1" s="825"/>
      <c r="I1" s="825"/>
      <c r="J1" s="825"/>
      <c r="K1" s="824"/>
      <c r="L1" s="824"/>
      <c r="M1" s="824"/>
      <c r="N1" s="824"/>
      <c r="O1" s="847">
        <v>2022</v>
      </c>
      <c r="P1" s="847">
        <v>2023</v>
      </c>
      <c r="Q1" s="847">
        <v>2024</v>
      </c>
      <c r="R1" s="847">
        <v>2024</v>
      </c>
      <c r="S1" s="847">
        <v>2024</v>
      </c>
    </row>
    <row r="2" spans="1:19" ht="12" hidden="1" customHeight="1">
      <c r="A2" s="824"/>
      <c r="B2" s="824"/>
      <c r="C2" s="825"/>
      <c r="D2" s="825"/>
      <c r="E2" s="825"/>
      <c r="F2" s="825"/>
      <c r="G2" s="825"/>
      <c r="H2" s="825"/>
      <c r="I2" s="825"/>
      <c r="J2" s="825"/>
      <c r="K2" s="825"/>
      <c r="L2" s="825"/>
      <c r="M2" s="848"/>
      <c r="N2" s="848"/>
      <c r="O2" s="849" t="s">
        <v>1482</v>
      </c>
      <c r="P2" s="849" t="s">
        <v>267</v>
      </c>
      <c r="Q2" s="850" t="s">
        <v>268</v>
      </c>
      <c r="R2" s="850" t="s">
        <v>267</v>
      </c>
      <c r="S2" s="849" t="s">
        <v>1482</v>
      </c>
    </row>
    <row r="3" spans="1:19" ht="12" hidden="1" customHeight="1">
      <c r="A3" s="824"/>
      <c r="B3" s="824"/>
      <c r="C3" s="825"/>
      <c r="D3" s="825"/>
      <c r="E3" s="825"/>
      <c r="F3" s="825"/>
      <c r="G3" s="825"/>
      <c r="H3" s="825"/>
      <c r="I3" s="825"/>
      <c r="J3" s="825"/>
      <c r="K3" s="825"/>
      <c r="L3" s="825"/>
      <c r="M3" s="848"/>
      <c r="N3" s="848"/>
      <c r="O3" s="848"/>
      <c r="P3" s="848"/>
      <c r="Q3" s="824"/>
      <c r="R3" s="824"/>
      <c r="S3" s="848"/>
    </row>
    <row r="4" spans="1:19" ht="12" hidden="1" customHeight="1">
      <c r="A4" s="824"/>
      <c r="B4" s="824"/>
      <c r="C4" s="825"/>
      <c r="D4" s="825"/>
      <c r="E4" s="825"/>
      <c r="F4" s="825"/>
      <c r="G4" s="825"/>
      <c r="H4" s="825"/>
      <c r="I4" s="825"/>
      <c r="J4" s="825"/>
      <c r="K4" s="825"/>
      <c r="L4" s="825"/>
      <c r="M4" s="848"/>
      <c r="N4" s="848"/>
      <c r="O4" s="848"/>
      <c r="P4" s="848"/>
      <c r="Q4" s="824"/>
      <c r="R4" s="824"/>
      <c r="S4" s="848"/>
    </row>
    <row r="5" spans="1:19" ht="12" hidden="1" customHeight="1">
      <c r="A5" s="824"/>
      <c r="B5" s="824"/>
      <c r="C5" s="825"/>
      <c r="D5" s="825"/>
      <c r="E5" s="825"/>
      <c r="F5" s="825"/>
      <c r="G5" s="825"/>
      <c r="H5" s="825"/>
      <c r="I5" s="825"/>
      <c r="J5" s="825"/>
      <c r="K5" s="825"/>
      <c r="L5" s="825"/>
      <c r="M5" s="848"/>
      <c r="N5" s="848"/>
      <c r="O5" s="848"/>
      <c r="P5" s="848"/>
      <c r="Q5" s="824"/>
      <c r="R5" s="824"/>
      <c r="S5" s="848"/>
    </row>
    <row r="6" spans="1:19" ht="12" hidden="1" customHeight="1">
      <c r="A6" s="824"/>
      <c r="B6" s="824"/>
      <c r="C6" s="825"/>
      <c r="D6" s="825"/>
      <c r="E6" s="825"/>
      <c r="F6" s="825"/>
      <c r="G6" s="825"/>
      <c r="H6" s="825"/>
      <c r="I6" s="825"/>
      <c r="J6" s="825"/>
      <c r="K6" s="825"/>
      <c r="L6" s="825"/>
      <c r="M6" s="848"/>
      <c r="N6" s="848"/>
      <c r="O6" s="848"/>
      <c r="P6" s="848"/>
      <c r="Q6" s="824"/>
      <c r="R6" s="824"/>
      <c r="S6" s="848"/>
    </row>
    <row r="7" spans="1:19" ht="12" hidden="1" customHeight="1">
      <c r="A7" s="824"/>
      <c r="B7" s="824"/>
      <c r="C7" s="825"/>
      <c r="D7" s="825"/>
      <c r="E7" s="825"/>
      <c r="F7" s="825"/>
      <c r="G7" s="825"/>
      <c r="H7" s="825"/>
      <c r="I7" s="825"/>
      <c r="J7" s="825"/>
      <c r="K7" s="825"/>
      <c r="L7" s="825"/>
      <c r="M7" s="848"/>
      <c r="N7" s="848"/>
      <c r="O7" s="848"/>
      <c r="P7" s="848"/>
      <c r="Q7" s="824"/>
      <c r="R7" s="824"/>
      <c r="S7" s="848"/>
    </row>
    <row r="8" spans="1:19" ht="12" hidden="1" customHeight="1">
      <c r="A8" s="824"/>
      <c r="B8" s="824"/>
      <c r="C8" s="825"/>
      <c r="D8" s="825"/>
      <c r="E8" s="825"/>
      <c r="F8" s="825"/>
      <c r="G8" s="825"/>
      <c r="H8" s="825"/>
      <c r="I8" s="825"/>
      <c r="J8" s="825"/>
      <c r="K8" s="825"/>
      <c r="L8" s="825"/>
      <c r="M8" s="848"/>
      <c r="N8" s="848"/>
      <c r="O8" s="848"/>
      <c r="P8" s="848"/>
      <c r="Q8" s="824"/>
      <c r="R8" s="824"/>
      <c r="S8" s="848"/>
    </row>
    <row r="9" spans="1:19" ht="12" hidden="1" customHeight="1">
      <c r="A9" s="824"/>
      <c r="B9" s="824"/>
      <c r="C9" s="825"/>
      <c r="D9" s="825"/>
      <c r="E9" s="825"/>
      <c r="F9" s="825"/>
      <c r="G9" s="825"/>
      <c r="H9" s="825"/>
      <c r="I9" s="825"/>
      <c r="J9" s="825"/>
      <c r="K9" s="825"/>
      <c r="L9" s="825"/>
      <c r="M9" s="848"/>
      <c r="N9" s="848"/>
      <c r="O9" s="848"/>
      <c r="P9" s="848"/>
      <c r="Q9" s="824"/>
      <c r="R9" s="824"/>
      <c r="S9" s="848"/>
    </row>
    <row r="10" spans="1:19" ht="12" hidden="1" customHeight="1">
      <c r="A10" s="824"/>
      <c r="B10" s="824"/>
      <c r="C10" s="825"/>
      <c r="D10" s="825"/>
      <c r="E10" s="825"/>
      <c r="F10" s="825"/>
      <c r="G10" s="825"/>
      <c r="H10" s="825"/>
      <c r="I10" s="825"/>
      <c r="J10" s="825"/>
      <c r="K10" s="825"/>
      <c r="L10" s="825"/>
      <c r="M10" s="848"/>
      <c r="N10" s="848"/>
      <c r="O10" s="848"/>
      <c r="P10" s="848"/>
      <c r="Q10" s="824"/>
      <c r="R10" s="824"/>
      <c r="S10" s="848"/>
    </row>
    <row r="11" spans="1:19" ht="15" hidden="1" customHeight="1">
      <c r="A11" s="824"/>
      <c r="B11" s="824"/>
      <c r="C11" s="825"/>
      <c r="D11" s="825"/>
      <c r="E11" s="825"/>
      <c r="F11" s="825"/>
      <c r="G11" s="825"/>
      <c r="H11" s="825"/>
      <c r="I11" s="825"/>
      <c r="J11" s="825"/>
      <c r="K11" s="851"/>
      <c r="L11" s="851"/>
      <c r="M11" s="827"/>
      <c r="N11" s="851"/>
      <c r="O11" s="851"/>
      <c r="P11" s="851"/>
      <c r="Q11" s="824"/>
      <c r="R11" s="824"/>
      <c r="S11" s="851"/>
    </row>
    <row r="12" spans="1:19" ht="21" customHeight="1">
      <c r="A12" s="824"/>
      <c r="B12" s="825"/>
      <c r="C12" s="825"/>
      <c r="D12" s="825"/>
      <c r="E12" s="825"/>
      <c r="F12" s="825"/>
      <c r="G12" s="825"/>
      <c r="H12" s="825"/>
      <c r="I12" s="825"/>
      <c r="J12" s="825"/>
      <c r="K12" s="825"/>
      <c r="L12" s="705" t="s">
        <v>1232</v>
      </c>
      <c r="M12" s="706"/>
      <c r="N12" s="706"/>
      <c r="O12" s="706"/>
      <c r="P12" s="706"/>
      <c r="Q12" s="706"/>
      <c r="R12" s="706"/>
      <c r="S12" s="706"/>
    </row>
    <row r="13" spans="1:19" ht="9" customHeight="1">
      <c r="A13" s="824"/>
      <c r="B13" s="824"/>
      <c r="C13" s="825"/>
      <c r="D13" s="825"/>
      <c r="E13" s="825"/>
      <c r="F13" s="825"/>
      <c r="G13" s="825"/>
      <c r="H13" s="825"/>
      <c r="I13" s="825"/>
      <c r="J13" s="825"/>
      <c r="K13" s="828"/>
      <c r="L13" s="828"/>
      <c r="M13" s="828"/>
      <c r="N13" s="828"/>
      <c r="O13" s="828"/>
      <c r="P13" s="852"/>
      <c r="Q13" s="852"/>
      <c r="R13" s="853"/>
      <c r="S13" s="853"/>
    </row>
    <row r="14" spans="1:19" ht="21" customHeight="1">
      <c r="A14" s="824"/>
      <c r="B14" s="824"/>
      <c r="C14" s="825"/>
      <c r="D14" s="825"/>
      <c r="E14" s="825"/>
      <c r="F14" s="825"/>
      <c r="G14" s="825"/>
      <c r="H14" s="825"/>
      <c r="I14" s="825"/>
      <c r="J14" s="825"/>
      <c r="K14" s="828"/>
      <c r="L14" s="854" t="s">
        <v>16</v>
      </c>
      <c r="M14" s="854" t="s">
        <v>121</v>
      </c>
      <c r="N14" s="854" t="s">
        <v>135</v>
      </c>
      <c r="O14" s="855" t="s">
        <v>3031</v>
      </c>
      <c r="P14" s="856" t="s">
        <v>3032</v>
      </c>
      <c r="Q14" s="856" t="s">
        <v>3033</v>
      </c>
      <c r="R14" s="856" t="s">
        <v>3033</v>
      </c>
      <c r="S14" s="707" t="s">
        <v>109</v>
      </c>
    </row>
    <row r="15" spans="1:19" s="65" customFormat="1" ht="36" customHeight="1">
      <c r="A15" s="857" t="s">
        <v>1121</v>
      </c>
      <c r="B15" s="857"/>
      <c r="C15" s="857"/>
      <c r="D15" s="857"/>
      <c r="E15" s="857"/>
      <c r="F15" s="857"/>
      <c r="G15" s="857"/>
      <c r="H15" s="857"/>
      <c r="I15" s="857"/>
      <c r="J15" s="857"/>
      <c r="K15" s="857"/>
      <c r="L15" s="854"/>
      <c r="M15" s="854"/>
      <c r="N15" s="854"/>
      <c r="O15" s="856" t="s">
        <v>267</v>
      </c>
      <c r="P15" s="856" t="s">
        <v>267</v>
      </c>
      <c r="Q15" s="856" t="s">
        <v>268</v>
      </c>
      <c r="R15" s="856" t="s">
        <v>267</v>
      </c>
      <c r="S15" s="708"/>
    </row>
    <row r="16" spans="1:19" s="65" customFormat="1">
      <c r="A16" s="858" t="s">
        <v>18</v>
      </c>
      <c r="B16" s="857"/>
      <c r="C16" s="857"/>
      <c r="D16" s="857"/>
      <c r="E16" s="857"/>
      <c r="F16" s="857"/>
      <c r="G16" s="857"/>
      <c r="H16" s="857"/>
      <c r="I16" s="857"/>
      <c r="J16" s="857"/>
      <c r="K16" s="857"/>
      <c r="L16" s="859" t="s">
        <v>3024</v>
      </c>
      <c r="M16" s="837"/>
      <c r="N16" s="838"/>
      <c r="O16" s="838"/>
      <c r="P16" s="838"/>
      <c r="Q16" s="838"/>
      <c r="R16" s="838"/>
      <c r="S16" s="838"/>
    </row>
    <row r="17" spans="1:19" s="65" customFormat="1">
      <c r="A17" s="858" t="s">
        <v>18</v>
      </c>
      <c r="B17" s="857" t="s">
        <v>1480</v>
      </c>
      <c r="C17" s="857" t="s">
        <v>1483</v>
      </c>
      <c r="D17" s="857" t="s">
        <v>3034</v>
      </c>
      <c r="E17" s="857"/>
      <c r="F17" s="857"/>
      <c r="G17" s="857"/>
      <c r="H17" s="857"/>
      <c r="I17" s="857"/>
      <c r="J17" s="857"/>
      <c r="K17" s="857"/>
      <c r="L17" s="860">
        <v>1</v>
      </c>
      <c r="M17" s="861" t="s">
        <v>276</v>
      </c>
      <c r="N17" s="862" t="s">
        <v>270</v>
      </c>
      <c r="O17" s="863"/>
      <c r="P17" s="864"/>
      <c r="Q17" s="864"/>
      <c r="R17" s="864"/>
      <c r="S17" s="865"/>
    </row>
    <row r="18" spans="1:19" s="65" customFormat="1">
      <c r="A18" s="858" t="s">
        <v>18</v>
      </c>
      <c r="B18" s="857" t="s">
        <v>1480</v>
      </c>
      <c r="C18" s="857" t="s">
        <v>1483</v>
      </c>
      <c r="D18" s="857" t="s">
        <v>3035</v>
      </c>
      <c r="E18" s="857"/>
      <c r="F18" s="857"/>
      <c r="G18" s="857"/>
      <c r="H18" s="857"/>
      <c r="I18" s="857"/>
      <c r="J18" s="857"/>
      <c r="K18" s="857"/>
      <c r="L18" s="860">
        <v>2</v>
      </c>
      <c r="M18" s="861" t="s">
        <v>277</v>
      </c>
      <c r="N18" s="862" t="s">
        <v>270</v>
      </c>
      <c r="O18" s="863"/>
      <c r="P18" s="864"/>
      <c r="Q18" s="864"/>
      <c r="R18" s="864"/>
      <c r="S18" s="865"/>
    </row>
    <row r="19" spans="1:19" s="65" customFormat="1">
      <c r="A19" s="858" t="s">
        <v>18</v>
      </c>
      <c r="B19" s="857" t="s">
        <v>1480</v>
      </c>
      <c r="C19" s="857" t="s">
        <v>1483</v>
      </c>
      <c r="D19" s="857" t="s">
        <v>3036</v>
      </c>
      <c r="E19" s="857"/>
      <c r="F19" s="857"/>
      <c r="G19" s="857"/>
      <c r="H19" s="857"/>
      <c r="I19" s="857"/>
      <c r="J19" s="857"/>
      <c r="K19" s="857"/>
      <c r="L19" s="860">
        <v>3</v>
      </c>
      <c r="M19" s="861" t="s">
        <v>278</v>
      </c>
      <c r="N19" s="862" t="s">
        <v>275</v>
      </c>
      <c r="O19" s="866"/>
      <c r="P19" s="867"/>
      <c r="Q19" s="867"/>
      <c r="R19" s="867"/>
      <c r="S19" s="865"/>
    </row>
    <row r="20" spans="1:19" s="65" customFormat="1">
      <c r="A20" s="858" t="s">
        <v>18</v>
      </c>
      <c r="B20" s="857" t="s">
        <v>1481</v>
      </c>
      <c r="C20" s="857" t="s">
        <v>1483</v>
      </c>
      <c r="D20" s="868" t="s">
        <v>1192</v>
      </c>
      <c r="E20" s="857"/>
      <c r="F20" s="857"/>
      <c r="G20" s="857"/>
      <c r="H20" s="857"/>
      <c r="I20" s="857"/>
      <c r="J20" s="857"/>
      <c r="K20" s="857"/>
      <c r="L20" s="860"/>
      <c r="M20" s="861" t="s">
        <v>1192</v>
      </c>
      <c r="N20" s="862"/>
      <c r="O20" s="869"/>
      <c r="P20" s="870"/>
      <c r="Q20" s="870"/>
      <c r="R20" s="870"/>
      <c r="S20" s="871"/>
    </row>
    <row r="21" spans="1:19" s="65" customFormat="1">
      <c r="A21" s="858" t="s">
        <v>102</v>
      </c>
      <c r="B21" s="857"/>
      <c r="C21" s="857"/>
      <c r="D21" s="857"/>
      <c r="E21" s="857"/>
      <c r="F21" s="857"/>
      <c r="G21" s="857"/>
      <c r="H21" s="857"/>
      <c r="I21" s="857"/>
      <c r="J21" s="857"/>
      <c r="K21" s="857"/>
      <c r="L21" s="859" t="s">
        <v>3028</v>
      </c>
      <c r="M21" s="837"/>
      <c r="N21" s="838"/>
      <c r="O21" s="838"/>
      <c r="P21" s="838"/>
      <c r="Q21" s="838"/>
      <c r="R21" s="838"/>
      <c r="S21" s="838"/>
    </row>
    <row r="22" spans="1:19" s="65" customFormat="1">
      <c r="A22" s="858" t="s">
        <v>102</v>
      </c>
      <c r="B22" s="857" t="s">
        <v>1480</v>
      </c>
      <c r="C22" s="857" t="s">
        <v>1483</v>
      </c>
      <c r="D22" s="857" t="s">
        <v>3034</v>
      </c>
      <c r="E22" s="857"/>
      <c r="F22" s="857"/>
      <c r="G22" s="857"/>
      <c r="H22" s="857"/>
      <c r="I22" s="857"/>
      <c r="J22" s="857"/>
      <c r="K22" s="857"/>
      <c r="L22" s="860">
        <v>1</v>
      </c>
      <c r="M22" s="861" t="s">
        <v>276</v>
      </c>
      <c r="N22" s="862" t="s">
        <v>270</v>
      </c>
      <c r="O22" s="863"/>
      <c r="P22" s="864"/>
      <c r="Q22" s="864"/>
      <c r="R22" s="864"/>
      <c r="S22" s="865"/>
    </row>
    <row r="23" spans="1:19" s="65" customFormat="1">
      <c r="A23" s="858" t="s">
        <v>102</v>
      </c>
      <c r="B23" s="857" t="s">
        <v>1480</v>
      </c>
      <c r="C23" s="857" t="s">
        <v>1483</v>
      </c>
      <c r="D23" s="857" t="s">
        <v>3035</v>
      </c>
      <c r="E23" s="857"/>
      <c r="F23" s="857"/>
      <c r="G23" s="857"/>
      <c r="H23" s="857"/>
      <c r="I23" s="857"/>
      <c r="J23" s="857"/>
      <c r="K23" s="857"/>
      <c r="L23" s="860">
        <v>2</v>
      </c>
      <c r="M23" s="861" t="s">
        <v>277</v>
      </c>
      <c r="N23" s="862" t="s">
        <v>270</v>
      </c>
      <c r="O23" s="863"/>
      <c r="P23" s="864"/>
      <c r="Q23" s="864"/>
      <c r="R23" s="864"/>
      <c r="S23" s="865"/>
    </row>
    <row r="24" spans="1:19" s="65" customFormat="1">
      <c r="A24" s="858" t="s">
        <v>102</v>
      </c>
      <c r="B24" s="857" t="s">
        <v>1480</v>
      </c>
      <c r="C24" s="857" t="s">
        <v>1483</v>
      </c>
      <c r="D24" s="857" t="s">
        <v>3036</v>
      </c>
      <c r="E24" s="857"/>
      <c r="F24" s="857"/>
      <c r="G24" s="857"/>
      <c r="H24" s="857"/>
      <c r="I24" s="857"/>
      <c r="J24" s="857"/>
      <c r="K24" s="857"/>
      <c r="L24" s="860">
        <v>3</v>
      </c>
      <c r="M24" s="861" t="s">
        <v>278</v>
      </c>
      <c r="N24" s="862" t="s">
        <v>275</v>
      </c>
      <c r="O24" s="866"/>
      <c r="P24" s="867"/>
      <c r="Q24" s="867"/>
      <c r="R24" s="867"/>
      <c r="S24" s="865"/>
    </row>
    <row r="25" spans="1:19" s="65" customFormat="1">
      <c r="A25" s="858" t="s">
        <v>102</v>
      </c>
      <c r="B25" s="857" t="s">
        <v>1481</v>
      </c>
      <c r="C25" s="857" t="s">
        <v>1483</v>
      </c>
      <c r="D25" s="868" t="s">
        <v>1192</v>
      </c>
      <c r="E25" s="857"/>
      <c r="F25" s="857"/>
      <c r="G25" s="857"/>
      <c r="H25" s="857"/>
      <c r="I25" s="857"/>
      <c r="J25" s="857"/>
      <c r="K25" s="857"/>
      <c r="L25" s="860"/>
      <c r="M25" s="861" t="s">
        <v>1192</v>
      </c>
      <c r="N25" s="862"/>
      <c r="O25" s="869"/>
      <c r="P25" s="870"/>
      <c r="Q25" s="870"/>
      <c r="R25" s="870"/>
      <c r="S25" s="871"/>
    </row>
    <row r="26" spans="1:19" s="65" customFormat="1">
      <c r="A26" s="858" t="s">
        <v>103</v>
      </c>
      <c r="B26" s="857"/>
      <c r="C26" s="857"/>
      <c r="D26" s="857"/>
      <c r="E26" s="857"/>
      <c r="F26" s="857"/>
      <c r="G26" s="857"/>
      <c r="H26" s="857"/>
      <c r="I26" s="857"/>
      <c r="J26" s="857"/>
      <c r="K26" s="857"/>
      <c r="L26" s="859" t="s">
        <v>3030</v>
      </c>
      <c r="M26" s="837"/>
      <c r="N26" s="838"/>
      <c r="O26" s="838"/>
      <c r="P26" s="838"/>
      <c r="Q26" s="838"/>
      <c r="R26" s="838"/>
      <c r="S26" s="838"/>
    </row>
    <row r="27" spans="1:19" s="65" customFormat="1">
      <c r="A27" s="858" t="s">
        <v>103</v>
      </c>
      <c r="B27" s="857" t="s">
        <v>1480</v>
      </c>
      <c r="C27" s="857" t="s">
        <v>1483</v>
      </c>
      <c r="D27" s="857" t="s">
        <v>3034</v>
      </c>
      <c r="E27" s="857"/>
      <c r="F27" s="857"/>
      <c r="G27" s="857"/>
      <c r="H27" s="857"/>
      <c r="I27" s="857"/>
      <c r="J27" s="857"/>
      <c r="K27" s="857"/>
      <c r="L27" s="860">
        <v>1</v>
      </c>
      <c r="M27" s="861" t="s">
        <v>276</v>
      </c>
      <c r="N27" s="862" t="s">
        <v>270</v>
      </c>
      <c r="O27" s="863"/>
      <c r="P27" s="864"/>
      <c r="Q27" s="864"/>
      <c r="R27" s="864"/>
      <c r="S27" s="865"/>
    </row>
    <row r="28" spans="1:19" s="65" customFormat="1">
      <c r="A28" s="858" t="s">
        <v>103</v>
      </c>
      <c r="B28" s="857" t="s">
        <v>1480</v>
      </c>
      <c r="C28" s="857" t="s">
        <v>1483</v>
      </c>
      <c r="D28" s="857" t="s">
        <v>3035</v>
      </c>
      <c r="E28" s="857"/>
      <c r="F28" s="857"/>
      <c r="G28" s="857"/>
      <c r="H28" s="857"/>
      <c r="I28" s="857"/>
      <c r="J28" s="857"/>
      <c r="K28" s="857"/>
      <c r="L28" s="860">
        <v>2</v>
      </c>
      <c r="M28" s="861" t="s">
        <v>277</v>
      </c>
      <c r="N28" s="862" t="s">
        <v>270</v>
      </c>
      <c r="O28" s="863"/>
      <c r="P28" s="864"/>
      <c r="Q28" s="864"/>
      <c r="R28" s="864"/>
      <c r="S28" s="865"/>
    </row>
    <row r="29" spans="1:19" s="65" customFormat="1">
      <c r="A29" s="858" t="s">
        <v>103</v>
      </c>
      <c r="B29" s="857" t="s">
        <v>1480</v>
      </c>
      <c r="C29" s="857" t="s">
        <v>1483</v>
      </c>
      <c r="D29" s="857" t="s">
        <v>3036</v>
      </c>
      <c r="E29" s="857"/>
      <c r="F29" s="857"/>
      <c r="G29" s="857"/>
      <c r="H29" s="857"/>
      <c r="I29" s="857"/>
      <c r="J29" s="857"/>
      <c r="K29" s="857"/>
      <c r="L29" s="860">
        <v>3</v>
      </c>
      <c r="M29" s="861" t="s">
        <v>278</v>
      </c>
      <c r="N29" s="862" t="s">
        <v>275</v>
      </c>
      <c r="O29" s="866"/>
      <c r="P29" s="867"/>
      <c r="Q29" s="867"/>
      <c r="R29" s="867"/>
      <c r="S29" s="865"/>
    </row>
    <row r="30" spans="1:19" s="65" customFormat="1">
      <c r="A30" s="858" t="s">
        <v>103</v>
      </c>
      <c r="B30" s="857" t="s">
        <v>1481</v>
      </c>
      <c r="C30" s="857" t="s">
        <v>1483</v>
      </c>
      <c r="D30" s="868" t="s">
        <v>1192</v>
      </c>
      <c r="E30" s="857"/>
      <c r="F30" s="857"/>
      <c r="G30" s="857"/>
      <c r="H30" s="857"/>
      <c r="I30" s="857"/>
      <c r="J30" s="857"/>
      <c r="K30" s="857"/>
      <c r="L30" s="860"/>
      <c r="M30" s="861" t="s">
        <v>1192</v>
      </c>
      <c r="N30" s="862"/>
      <c r="O30" s="869"/>
      <c r="P30" s="870"/>
      <c r="Q30" s="870"/>
      <c r="R30" s="870"/>
      <c r="S30" s="871"/>
    </row>
    <row r="31" spans="1:19" s="65" customFormat="1">
      <c r="A31" s="857"/>
      <c r="B31" s="857"/>
      <c r="C31" s="857"/>
      <c r="D31" s="857"/>
      <c r="E31" s="857"/>
      <c r="F31" s="857"/>
      <c r="G31" s="857"/>
      <c r="H31" s="857"/>
      <c r="I31" s="857"/>
      <c r="J31" s="857"/>
      <c r="K31" s="857"/>
      <c r="L31" s="857"/>
      <c r="M31" s="857"/>
      <c r="N31" s="857"/>
      <c r="O31" s="857"/>
      <c r="P31" s="857"/>
      <c r="Q31" s="857"/>
      <c r="R31" s="857"/>
      <c r="S31" s="857"/>
    </row>
    <row r="32" spans="1:19" s="65" customFormat="1" ht="24" customHeight="1">
      <c r="A32" s="857"/>
      <c r="B32" s="857"/>
      <c r="C32" s="857"/>
      <c r="D32" s="857"/>
      <c r="E32" s="857"/>
      <c r="F32" s="857"/>
      <c r="G32" s="857"/>
      <c r="H32" s="857"/>
      <c r="I32" s="857"/>
      <c r="J32" s="857"/>
      <c r="K32" s="857"/>
      <c r="L32" s="872" t="s">
        <v>1233</v>
      </c>
      <c r="M32" s="873"/>
      <c r="N32" s="873"/>
      <c r="O32" s="873"/>
      <c r="P32" s="873"/>
      <c r="Q32" s="873"/>
      <c r="R32" s="873"/>
      <c r="S32" s="857"/>
    </row>
    <row r="33" spans="1:19" s="65" customFormat="1">
      <c r="A33" s="857"/>
      <c r="B33" s="857"/>
      <c r="C33" s="857"/>
      <c r="D33" s="857"/>
      <c r="E33" s="857"/>
      <c r="F33" s="857"/>
      <c r="G33" s="857"/>
      <c r="H33" s="857"/>
      <c r="I33" s="857"/>
      <c r="J33" s="857"/>
      <c r="K33" s="857"/>
      <c r="L33" s="874"/>
      <c r="M33" s="875" t="s">
        <v>1480</v>
      </c>
      <c r="N33" s="875" t="s">
        <v>1481</v>
      </c>
      <c r="O33" s="875" t="s">
        <v>1483</v>
      </c>
      <c r="P33" s="875" t="s">
        <v>1499</v>
      </c>
      <c r="Q33" s="875" t="s">
        <v>1500</v>
      </c>
      <c r="R33" s="875" t="s">
        <v>1485</v>
      </c>
      <c r="S33" s="857"/>
    </row>
    <row r="34" spans="1:19" s="65" customFormat="1" ht="45.75" customHeight="1">
      <c r="A34" s="857" t="s">
        <v>1121</v>
      </c>
      <c r="B34" s="857"/>
      <c r="C34" s="857"/>
      <c r="D34" s="857"/>
      <c r="E34" s="857"/>
      <c r="F34" s="857"/>
      <c r="G34" s="857"/>
      <c r="H34" s="857"/>
      <c r="I34" s="857"/>
      <c r="J34" s="857"/>
      <c r="K34" s="857"/>
      <c r="L34" s="876" t="s">
        <v>16</v>
      </c>
      <c r="M34" s="877" t="s">
        <v>279</v>
      </c>
      <c r="N34" s="877" t="s">
        <v>280</v>
      </c>
      <c r="O34" s="877" t="s">
        <v>1753</v>
      </c>
      <c r="P34" s="877" t="s">
        <v>1754</v>
      </c>
      <c r="Q34" s="877" t="s">
        <v>1755</v>
      </c>
      <c r="R34" s="877" t="s">
        <v>281</v>
      </c>
      <c r="S34" s="857"/>
    </row>
  </sheetData>
  <sheetProtection formatColumns="0" formatRows="0" autoFilter="0"/>
  <mergeCells count="9">
    <mergeCell ref="O25:S25"/>
    <mergeCell ref="O30:S30"/>
    <mergeCell ref="O20:S20"/>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19:R19 O24:R24 O29:R29">
      <formula1>0</formula1>
      <formula2>9.99999999999999E+23</formula2>
    </dataValidation>
    <dataValidation type="whole" allowBlank="1" showErrorMessage="1" errorTitle="Ошибка" error="Допускается ввод только неотрицательных целых чисел!" sqref="O17:R18 O22:R23 O27:R2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75"/>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78"/>
      <c r="B1" s="878"/>
      <c r="C1" s="878"/>
      <c r="D1" s="878"/>
      <c r="E1" s="878"/>
      <c r="F1" s="878"/>
      <c r="G1" s="878"/>
      <c r="H1" s="878"/>
      <c r="I1" s="878"/>
      <c r="J1" s="878"/>
      <c r="K1" s="878"/>
      <c r="L1" s="879"/>
      <c r="M1" s="880"/>
      <c r="N1" s="878"/>
      <c r="O1" s="878">
        <v>2022</v>
      </c>
      <c r="P1" s="878">
        <v>2022</v>
      </c>
      <c r="Q1" s="878">
        <v>2022</v>
      </c>
      <c r="R1" s="878">
        <v>2022</v>
      </c>
      <c r="S1" s="878">
        <v>2023</v>
      </c>
      <c r="T1" s="878">
        <v>2024</v>
      </c>
      <c r="U1" s="878">
        <v>2024</v>
      </c>
      <c r="V1" s="878">
        <v>2024</v>
      </c>
      <c r="W1" s="878">
        <v>2024</v>
      </c>
      <c r="X1" s="878">
        <v>2024</v>
      </c>
      <c r="Y1" s="878">
        <v>2025</v>
      </c>
      <c r="Z1" s="878">
        <v>2025</v>
      </c>
      <c r="AA1" s="878">
        <v>2026</v>
      </c>
      <c r="AB1" s="878">
        <v>2026</v>
      </c>
      <c r="AC1" s="878">
        <v>2027</v>
      </c>
      <c r="AD1" s="878">
        <v>2027</v>
      </c>
      <c r="AE1" s="878">
        <v>2028</v>
      </c>
      <c r="AF1" s="878">
        <v>2028</v>
      </c>
      <c r="AG1" s="878">
        <v>2029</v>
      </c>
      <c r="AH1" s="878">
        <v>2029</v>
      </c>
      <c r="AI1" s="878">
        <v>2030</v>
      </c>
      <c r="AJ1" s="878">
        <v>2030</v>
      </c>
      <c r="AK1" s="878">
        <v>2031</v>
      </c>
      <c r="AL1" s="878">
        <v>2031</v>
      </c>
      <c r="AM1" s="878">
        <v>2032</v>
      </c>
      <c r="AN1" s="878">
        <v>2032</v>
      </c>
      <c r="AO1" s="878">
        <v>2033</v>
      </c>
      <c r="AP1" s="878">
        <v>2033</v>
      </c>
    </row>
    <row r="2" spans="1:42" hidden="1">
      <c r="A2" s="878"/>
      <c r="B2" s="878"/>
      <c r="C2" s="878"/>
      <c r="D2" s="878"/>
      <c r="E2" s="878"/>
      <c r="F2" s="878"/>
      <c r="G2" s="878"/>
      <c r="H2" s="878"/>
      <c r="I2" s="878"/>
      <c r="J2" s="878"/>
      <c r="K2" s="878"/>
      <c r="L2" s="879"/>
      <c r="M2" s="880"/>
      <c r="N2" s="878"/>
      <c r="O2" s="878" t="s">
        <v>267</v>
      </c>
      <c r="P2" s="878" t="s">
        <v>305</v>
      </c>
      <c r="Q2" s="878" t="s">
        <v>285</v>
      </c>
      <c r="R2" s="878" t="s">
        <v>109</v>
      </c>
      <c r="S2" s="878" t="s">
        <v>267</v>
      </c>
      <c r="T2" s="878" t="s">
        <v>268</v>
      </c>
      <c r="U2" s="878" t="s">
        <v>267</v>
      </c>
      <c r="V2" s="878" t="s">
        <v>286</v>
      </c>
      <c r="W2" s="878" t="s">
        <v>287</v>
      </c>
      <c r="X2" s="878" t="s">
        <v>109</v>
      </c>
      <c r="Y2" s="878" t="s">
        <v>268</v>
      </c>
      <c r="Z2" s="878" t="s">
        <v>267</v>
      </c>
      <c r="AA2" s="878" t="s">
        <v>268</v>
      </c>
      <c r="AB2" s="878" t="s">
        <v>267</v>
      </c>
      <c r="AC2" s="878" t="s">
        <v>268</v>
      </c>
      <c r="AD2" s="878" t="s">
        <v>267</v>
      </c>
      <c r="AE2" s="878" t="s">
        <v>268</v>
      </c>
      <c r="AF2" s="878" t="s">
        <v>267</v>
      </c>
      <c r="AG2" s="878" t="s">
        <v>268</v>
      </c>
      <c r="AH2" s="878" t="s">
        <v>267</v>
      </c>
      <c r="AI2" s="878" t="s">
        <v>268</v>
      </c>
      <c r="AJ2" s="878" t="s">
        <v>267</v>
      </c>
      <c r="AK2" s="878" t="s">
        <v>268</v>
      </c>
      <c r="AL2" s="878" t="s">
        <v>267</v>
      </c>
      <c r="AM2" s="878" t="s">
        <v>268</v>
      </c>
      <c r="AN2" s="878" t="s">
        <v>267</v>
      </c>
      <c r="AO2" s="878" t="s">
        <v>268</v>
      </c>
      <c r="AP2" s="878" t="s">
        <v>267</v>
      </c>
    </row>
    <row r="3" spans="1:42" hidden="1">
      <c r="A3" s="878"/>
      <c r="B3" s="878"/>
      <c r="C3" s="878"/>
      <c r="D3" s="878"/>
      <c r="E3" s="878"/>
      <c r="F3" s="878"/>
      <c r="G3" s="878"/>
      <c r="H3" s="878"/>
      <c r="I3" s="878"/>
      <c r="J3" s="878"/>
      <c r="K3" s="878"/>
      <c r="L3" s="879"/>
      <c r="M3" s="880"/>
      <c r="N3" s="878"/>
      <c r="O3" s="878" t="s">
        <v>3037</v>
      </c>
      <c r="P3" s="878" t="s">
        <v>3038</v>
      </c>
      <c r="Q3" s="878" t="s">
        <v>3039</v>
      </c>
      <c r="R3" s="878" t="s">
        <v>3040</v>
      </c>
      <c r="S3" s="878" t="s">
        <v>3041</v>
      </c>
      <c r="T3" s="878" t="s">
        <v>3042</v>
      </c>
      <c r="U3" s="878" t="s">
        <v>3043</v>
      </c>
      <c r="V3" s="878" t="s">
        <v>3044</v>
      </c>
      <c r="W3" s="878" t="s">
        <v>3045</v>
      </c>
      <c r="X3" s="878" t="s">
        <v>3046</v>
      </c>
      <c r="Y3" s="878" t="s">
        <v>3047</v>
      </c>
      <c r="Z3" s="878" t="s">
        <v>3048</v>
      </c>
      <c r="AA3" s="878" t="s">
        <v>3049</v>
      </c>
      <c r="AB3" s="878" t="s">
        <v>3050</v>
      </c>
      <c r="AC3" s="878" t="s">
        <v>3051</v>
      </c>
      <c r="AD3" s="878" t="s">
        <v>3052</v>
      </c>
      <c r="AE3" s="878" t="s">
        <v>3053</v>
      </c>
      <c r="AF3" s="878" t="s">
        <v>3054</v>
      </c>
      <c r="AG3" s="878" t="s">
        <v>3055</v>
      </c>
      <c r="AH3" s="878" t="s">
        <v>3056</v>
      </c>
      <c r="AI3" s="878" t="s">
        <v>3057</v>
      </c>
      <c r="AJ3" s="878" t="s">
        <v>3058</v>
      </c>
      <c r="AK3" s="878" t="s">
        <v>3059</v>
      </c>
      <c r="AL3" s="878" t="s">
        <v>3060</v>
      </c>
      <c r="AM3" s="878" t="s">
        <v>3061</v>
      </c>
      <c r="AN3" s="878" t="s">
        <v>3062</v>
      </c>
      <c r="AO3" s="878" t="s">
        <v>3063</v>
      </c>
      <c r="AP3" s="878" t="s">
        <v>3064</v>
      </c>
    </row>
    <row r="4" spans="1:42" hidden="1">
      <c r="A4" s="878"/>
      <c r="B4" s="878"/>
      <c r="C4" s="878"/>
      <c r="D4" s="878"/>
      <c r="E4" s="878"/>
      <c r="F4" s="878"/>
      <c r="G4" s="878"/>
      <c r="H4" s="878"/>
      <c r="I4" s="878"/>
      <c r="J4" s="878"/>
      <c r="K4" s="878"/>
      <c r="L4" s="879"/>
      <c r="M4" s="880"/>
      <c r="N4" s="878"/>
      <c r="O4" s="878"/>
      <c r="P4" s="878"/>
      <c r="Q4" s="878"/>
      <c r="R4" s="878"/>
      <c r="S4" s="878"/>
      <c r="T4" s="878"/>
      <c r="U4" s="878"/>
      <c r="V4" s="878"/>
      <c r="W4" s="878"/>
      <c r="X4" s="878"/>
      <c r="Y4" s="878"/>
      <c r="Z4" s="878"/>
      <c r="AA4" s="878"/>
      <c r="AB4" s="878"/>
      <c r="AC4" s="878"/>
      <c r="AD4" s="878"/>
      <c r="AE4" s="878"/>
      <c r="AF4" s="878"/>
      <c r="AG4" s="878"/>
      <c r="AH4" s="878"/>
      <c r="AI4" s="878"/>
      <c r="AJ4" s="878"/>
      <c r="AK4" s="878"/>
      <c r="AL4" s="878"/>
      <c r="AM4" s="878"/>
      <c r="AN4" s="878"/>
      <c r="AO4" s="878"/>
      <c r="AP4" s="878"/>
    </row>
    <row r="5" spans="1:42" hidden="1">
      <c r="A5" s="878"/>
      <c r="B5" s="878"/>
      <c r="C5" s="878"/>
      <c r="D5" s="878"/>
      <c r="E5" s="878"/>
      <c r="F5" s="878"/>
      <c r="G5" s="878"/>
      <c r="H5" s="878"/>
      <c r="I5" s="878"/>
      <c r="J5" s="878"/>
      <c r="K5" s="878"/>
      <c r="L5" s="879"/>
      <c r="M5" s="880"/>
      <c r="N5" s="878"/>
      <c r="O5" s="878"/>
      <c r="P5" s="878"/>
      <c r="Q5" s="878"/>
      <c r="R5" s="878"/>
      <c r="S5" s="878"/>
      <c r="T5" s="878"/>
      <c r="U5" s="878"/>
      <c r="V5" s="878"/>
      <c r="W5" s="878"/>
      <c r="X5" s="878"/>
      <c r="Y5" s="878"/>
      <c r="Z5" s="878"/>
      <c r="AA5" s="878"/>
      <c r="AB5" s="878"/>
      <c r="AC5" s="878"/>
      <c r="AD5" s="878"/>
      <c r="AE5" s="878"/>
      <c r="AF5" s="878"/>
      <c r="AG5" s="878"/>
      <c r="AH5" s="878"/>
      <c r="AI5" s="878"/>
      <c r="AJ5" s="878"/>
      <c r="AK5" s="878"/>
      <c r="AL5" s="878"/>
      <c r="AM5" s="878"/>
      <c r="AN5" s="878"/>
      <c r="AO5" s="878"/>
      <c r="AP5" s="878"/>
    </row>
    <row r="6" spans="1:42" hidden="1">
      <c r="A6" s="878"/>
      <c r="B6" s="878"/>
      <c r="C6" s="878"/>
      <c r="D6" s="878"/>
      <c r="E6" s="878"/>
      <c r="F6" s="878"/>
      <c r="G6" s="878"/>
      <c r="H6" s="878"/>
      <c r="I6" s="878"/>
      <c r="J6" s="878"/>
      <c r="K6" s="878"/>
      <c r="L6" s="879"/>
      <c r="M6" s="880"/>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row>
    <row r="7" spans="1:42" hidden="1">
      <c r="A7" s="878"/>
      <c r="B7" s="878"/>
      <c r="C7" s="878"/>
      <c r="D7" s="878"/>
      <c r="E7" s="878"/>
      <c r="F7" s="878"/>
      <c r="G7" s="878"/>
      <c r="H7" s="878"/>
      <c r="I7" s="878"/>
      <c r="J7" s="878"/>
      <c r="K7" s="878"/>
      <c r="L7" s="879"/>
      <c r="M7" s="880"/>
      <c r="N7" s="878"/>
      <c r="O7" s="878"/>
      <c r="P7" s="878"/>
      <c r="Q7" s="878"/>
      <c r="R7" s="878"/>
      <c r="S7" s="878"/>
      <c r="T7" s="878"/>
      <c r="U7" s="878"/>
      <c r="V7" s="878"/>
      <c r="W7" s="878"/>
      <c r="X7" s="878"/>
      <c r="Y7" s="878" t="b">
        <v>1</v>
      </c>
      <c r="Z7" s="878" t="b">
        <v>1</v>
      </c>
      <c r="AA7" s="878" t="b">
        <v>1</v>
      </c>
      <c r="AB7" s="878" t="b">
        <v>1</v>
      </c>
      <c r="AC7" s="878" t="b">
        <v>1</v>
      </c>
      <c r="AD7" s="878" t="b">
        <v>1</v>
      </c>
      <c r="AE7" s="878" t="b">
        <v>1</v>
      </c>
      <c r="AF7" s="878" t="b">
        <v>1</v>
      </c>
      <c r="AG7" s="878" t="b">
        <v>0</v>
      </c>
      <c r="AH7" s="878" t="b">
        <v>0</v>
      </c>
      <c r="AI7" s="878" t="b">
        <v>0</v>
      </c>
      <c r="AJ7" s="878" t="b">
        <v>0</v>
      </c>
      <c r="AK7" s="878" t="b">
        <v>0</v>
      </c>
      <c r="AL7" s="878" t="b">
        <v>0</v>
      </c>
      <c r="AM7" s="878" t="b">
        <v>0</v>
      </c>
      <c r="AN7" s="878" t="b">
        <v>0</v>
      </c>
      <c r="AO7" s="878" t="b">
        <v>0</v>
      </c>
      <c r="AP7" s="878" t="b">
        <v>0</v>
      </c>
    </row>
    <row r="8" spans="1:42" hidden="1">
      <c r="A8" s="878"/>
      <c r="B8" s="878"/>
      <c r="C8" s="878"/>
      <c r="D8" s="878"/>
      <c r="E8" s="878"/>
      <c r="F8" s="878"/>
      <c r="G8" s="878"/>
      <c r="H8" s="878"/>
      <c r="I8" s="878"/>
      <c r="J8" s="878"/>
      <c r="K8" s="878"/>
      <c r="L8" s="879"/>
      <c r="M8" s="880"/>
      <c r="N8" s="878"/>
      <c r="O8" s="878"/>
      <c r="P8" s="878"/>
      <c r="Q8" s="878"/>
      <c r="R8" s="878"/>
      <c r="S8" s="878"/>
      <c r="T8" s="878"/>
      <c r="U8" s="878"/>
      <c r="V8" s="878"/>
      <c r="W8" s="878"/>
      <c r="X8" s="878"/>
      <c r="Y8" s="878"/>
      <c r="Z8" s="878"/>
      <c r="AA8" s="878"/>
      <c r="AB8" s="878"/>
      <c r="AC8" s="878"/>
      <c r="AD8" s="878"/>
      <c r="AE8" s="878"/>
      <c r="AF8" s="878"/>
      <c r="AG8" s="878"/>
      <c r="AH8" s="878"/>
      <c r="AI8" s="878"/>
      <c r="AJ8" s="878"/>
      <c r="AK8" s="878"/>
      <c r="AL8" s="878"/>
      <c r="AM8" s="878"/>
      <c r="AN8" s="878"/>
      <c r="AO8" s="878"/>
      <c r="AP8" s="878"/>
    </row>
    <row r="9" spans="1:42" hidden="1">
      <c r="A9" s="878"/>
      <c r="B9" s="878"/>
      <c r="C9" s="878"/>
      <c r="D9" s="878"/>
      <c r="E9" s="878"/>
      <c r="F9" s="878"/>
      <c r="G9" s="878"/>
      <c r="H9" s="878"/>
      <c r="I9" s="878"/>
      <c r="J9" s="878"/>
      <c r="K9" s="878"/>
      <c r="L9" s="879"/>
      <c r="M9" s="880"/>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row>
    <row r="10" spans="1:42" hidden="1">
      <c r="A10" s="878"/>
      <c r="B10" s="878"/>
      <c r="C10" s="878"/>
      <c r="D10" s="878"/>
      <c r="E10" s="878"/>
      <c r="F10" s="878"/>
      <c r="G10" s="878"/>
      <c r="H10" s="878"/>
      <c r="I10" s="878"/>
      <c r="J10" s="878"/>
      <c r="K10" s="878"/>
      <c r="L10" s="879"/>
      <c r="M10" s="880"/>
      <c r="N10" s="878"/>
      <c r="O10" s="878"/>
      <c r="P10" s="878"/>
      <c r="Q10" s="878"/>
      <c r="R10" s="878"/>
      <c r="S10" s="878"/>
      <c r="T10" s="878"/>
      <c r="U10" s="878"/>
      <c r="V10" s="878"/>
      <c r="W10" s="878"/>
      <c r="X10" s="878"/>
      <c r="Y10" s="878"/>
      <c r="Z10" s="878"/>
      <c r="AA10" s="878"/>
      <c r="AB10" s="878"/>
      <c r="AC10" s="878"/>
      <c r="AD10" s="878"/>
      <c r="AE10" s="878"/>
      <c r="AF10" s="878"/>
      <c r="AG10" s="878"/>
      <c r="AH10" s="878"/>
      <c r="AI10" s="878"/>
      <c r="AJ10" s="878"/>
      <c r="AK10" s="878"/>
      <c r="AL10" s="878"/>
      <c r="AM10" s="878"/>
      <c r="AN10" s="878"/>
      <c r="AO10" s="878"/>
      <c r="AP10" s="878"/>
    </row>
    <row r="11" spans="1:42" s="69" customFormat="1" ht="15" hidden="1" customHeight="1">
      <c r="A11" s="881"/>
      <c r="B11" s="881"/>
      <c r="C11" s="881"/>
      <c r="D11" s="881"/>
      <c r="E11" s="881"/>
      <c r="F11" s="881"/>
      <c r="G11" s="881"/>
      <c r="H11" s="881"/>
      <c r="I11" s="881"/>
      <c r="J11" s="881"/>
      <c r="K11" s="882"/>
      <c r="L11" s="883"/>
      <c r="M11" s="884"/>
      <c r="N11" s="885"/>
      <c r="O11" s="886"/>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row>
    <row r="12" spans="1:42" ht="22.5" customHeight="1">
      <c r="A12" s="878"/>
      <c r="B12" s="878"/>
      <c r="C12" s="878"/>
      <c r="D12" s="878"/>
      <c r="E12" s="878"/>
      <c r="F12" s="878"/>
      <c r="G12" s="878"/>
      <c r="H12" s="878"/>
      <c r="I12" s="878"/>
      <c r="J12" s="878"/>
      <c r="K12" s="878"/>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87"/>
      <c r="B13" s="887"/>
      <c r="C13" s="887"/>
      <c r="D13" s="887"/>
      <c r="E13" s="887"/>
      <c r="F13" s="887"/>
      <c r="G13" s="887"/>
      <c r="H13" s="887"/>
      <c r="I13" s="887"/>
      <c r="J13" s="887"/>
      <c r="K13" s="888"/>
      <c r="L13" s="889"/>
      <c r="M13" s="890"/>
      <c r="N13" s="891"/>
      <c r="O13" s="892"/>
      <c r="P13" s="887"/>
      <c r="Q13" s="887"/>
      <c r="R13" s="887"/>
      <c r="S13" s="887"/>
      <c r="T13" s="887"/>
      <c r="U13" s="887"/>
      <c r="V13" s="887"/>
      <c r="W13" s="887"/>
      <c r="X13" s="887"/>
      <c r="Y13" s="887"/>
      <c r="Z13" s="887"/>
      <c r="AA13" s="887"/>
      <c r="AB13" s="887"/>
      <c r="AC13" s="887"/>
      <c r="AD13" s="887"/>
      <c r="AE13" s="887"/>
      <c r="AF13" s="887"/>
      <c r="AG13" s="887"/>
      <c r="AH13" s="887"/>
      <c r="AI13" s="887"/>
      <c r="AJ13" s="887"/>
      <c r="AK13" s="887"/>
      <c r="AL13" s="887"/>
      <c r="AM13" s="887"/>
      <c r="AN13" s="887"/>
      <c r="AO13" s="887"/>
      <c r="AP13" s="887"/>
    </row>
    <row r="14" spans="1:42" ht="15" customHeight="1">
      <c r="A14" s="878"/>
      <c r="B14" s="878"/>
      <c r="C14" s="878"/>
      <c r="D14" s="878"/>
      <c r="E14" s="878"/>
      <c r="F14" s="878"/>
      <c r="G14" s="878"/>
      <c r="H14" s="878"/>
      <c r="I14" s="878"/>
      <c r="J14" s="878"/>
      <c r="K14" s="878"/>
      <c r="L14" s="893" t="s">
        <v>16</v>
      </c>
      <c r="M14" s="893" t="s">
        <v>284</v>
      </c>
      <c r="N14" s="893" t="s">
        <v>135</v>
      </c>
      <c r="O14" s="894" t="s">
        <v>3031</v>
      </c>
      <c r="P14" s="894" t="s">
        <v>3031</v>
      </c>
      <c r="Q14" s="894" t="s">
        <v>3031</v>
      </c>
      <c r="R14" s="894" t="s">
        <v>3031</v>
      </c>
      <c r="S14" s="894" t="s">
        <v>3032</v>
      </c>
      <c r="T14" s="894" t="s">
        <v>3033</v>
      </c>
      <c r="U14" s="894" t="s">
        <v>3033</v>
      </c>
      <c r="V14" s="894" t="s">
        <v>3033</v>
      </c>
      <c r="W14" s="894" t="s">
        <v>3033</v>
      </c>
      <c r="X14" s="894" t="s">
        <v>3033</v>
      </c>
      <c r="Y14" s="894" t="s">
        <v>3065</v>
      </c>
      <c r="Z14" s="894" t="s">
        <v>3065</v>
      </c>
      <c r="AA14" s="894" t="s">
        <v>3066</v>
      </c>
      <c r="AB14" s="894" t="s">
        <v>3066</v>
      </c>
      <c r="AC14" s="894" t="s">
        <v>3067</v>
      </c>
      <c r="AD14" s="894" t="s">
        <v>3067</v>
      </c>
      <c r="AE14" s="894" t="s">
        <v>3068</v>
      </c>
      <c r="AF14" s="894" t="s">
        <v>3068</v>
      </c>
      <c r="AG14" s="894" t="s">
        <v>3069</v>
      </c>
      <c r="AH14" s="894" t="s">
        <v>3069</v>
      </c>
      <c r="AI14" s="894" t="s">
        <v>3070</v>
      </c>
      <c r="AJ14" s="894" t="s">
        <v>3070</v>
      </c>
      <c r="AK14" s="894" t="s">
        <v>3071</v>
      </c>
      <c r="AL14" s="894" t="s">
        <v>3071</v>
      </c>
      <c r="AM14" s="894" t="s">
        <v>3072</v>
      </c>
      <c r="AN14" s="894" t="s">
        <v>3072</v>
      </c>
      <c r="AO14" s="894" t="s">
        <v>3073</v>
      </c>
      <c r="AP14" s="894" t="s">
        <v>3073</v>
      </c>
    </row>
    <row r="15" spans="1:42" ht="69" customHeight="1">
      <c r="A15" s="878" t="s">
        <v>1121</v>
      </c>
      <c r="B15" s="878"/>
      <c r="C15" s="878"/>
      <c r="D15" s="878"/>
      <c r="E15" s="878"/>
      <c r="F15" s="878"/>
      <c r="G15" s="878"/>
      <c r="H15" s="878"/>
      <c r="I15" s="878"/>
      <c r="J15" s="878"/>
      <c r="K15" s="878"/>
      <c r="L15" s="893"/>
      <c r="M15" s="893"/>
      <c r="N15" s="893"/>
      <c r="O15" s="159" t="s">
        <v>267</v>
      </c>
      <c r="P15" s="895"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58" t="s">
        <v>18</v>
      </c>
      <c r="B16" s="896"/>
      <c r="C16" s="896"/>
      <c r="D16" s="896"/>
      <c r="E16" s="896"/>
      <c r="F16" s="896"/>
      <c r="G16" s="896"/>
      <c r="H16" s="896"/>
      <c r="I16" s="896"/>
      <c r="J16" s="896"/>
      <c r="K16" s="896"/>
      <c r="L16" s="859" t="s">
        <v>3024</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97"/>
      <c r="AN16" s="897"/>
      <c r="AO16" s="897"/>
      <c r="AP16" s="897"/>
    </row>
    <row r="17" spans="1:42">
      <c r="A17" s="898" t="s">
        <v>18</v>
      </c>
      <c r="B17" s="878" t="s">
        <v>1191</v>
      </c>
      <c r="C17" s="878"/>
      <c r="D17" s="878"/>
      <c r="E17" s="878"/>
      <c r="F17" s="878"/>
      <c r="G17" s="878"/>
      <c r="H17" s="878"/>
      <c r="I17" s="878"/>
      <c r="J17" s="878"/>
      <c r="K17" s="878"/>
      <c r="L17" s="899"/>
      <c r="M17" s="900" t="s">
        <v>145</v>
      </c>
      <c r="N17" s="901"/>
      <c r="O17" s="901"/>
      <c r="P17" s="901"/>
      <c r="Q17" s="901"/>
      <c r="R17" s="901"/>
      <c r="S17" s="902">
        <v>1</v>
      </c>
      <c r="T17" s="902">
        <v>1</v>
      </c>
      <c r="U17" s="902">
        <v>1</v>
      </c>
      <c r="V17" s="901"/>
      <c r="W17" s="901"/>
      <c r="X17" s="901"/>
      <c r="Y17" s="902">
        <v>1</v>
      </c>
      <c r="Z17" s="902">
        <v>1</v>
      </c>
      <c r="AA17" s="902">
        <v>1</v>
      </c>
      <c r="AB17" s="902">
        <v>1</v>
      </c>
      <c r="AC17" s="902">
        <v>1</v>
      </c>
      <c r="AD17" s="902">
        <v>1</v>
      </c>
      <c r="AE17" s="902">
        <v>1</v>
      </c>
      <c r="AF17" s="902">
        <v>1</v>
      </c>
      <c r="AG17" s="902">
        <v>1</v>
      </c>
      <c r="AH17" s="902">
        <v>1</v>
      </c>
      <c r="AI17" s="902">
        <v>1</v>
      </c>
      <c r="AJ17" s="902">
        <v>1</v>
      </c>
      <c r="AK17" s="902">
        <v>1</v>
      </c>
      <c r="AL17" s="902">
        <v>1</v>
      </c>
      <c r="AM17" s="902">
        <v>1</v>
      </c>
      <c r="AN17" s="902">
        <v>1</v>
      </c>
      <c r="AO17" s="902">
        <v>1</v>
      </c>
      <c r="AP17" s="902">
        <v>1</v>
      </c>
    </row>
    <row r="18" spans="1:42" ht="22.5">
      <c r="A18" s="898" t="s">
        <v>18</v>
      </c>
      <c r="B18" s="878" t="s">
        <v>1188</v>
      </c>
      <c r="C18" s="878" t="s">
        <v>1491</v>
      </c>
      <c r="D18" s="878"/>
      <c r="E18" s="878"/>
      <c r="F18" s="878"/>
      <c r="G18" s="878"/>
      <c r="H18" s="878"/>
      <c r="I18" s="878"/>
      <c r="J18" s="878"/>
      <c r="K18" s="878"/>
      <c r="L18" s="903">
        <v>1</v>
      </c>
      <c r="M18" s="904" t="s">
        <v>288</v>
      </c>
      <c r="N18" s="905" t="s">
        <v>137</v>
      </c>
      <c r="O18" s="906"/>
      <c r="P18" s="906"/>
      <c r="Q18" s="906"/>
      <c r="R18" s="907"/>
      <c r="S18" s="906"/>
      <c r="T18" s="906"/>
      <c r="U18" s="906"/>
      <c r="V18" s="339">
        <v>0</v>
      </c>
      <c r="W18" s="334">
        <v>0</v>
      </c>
      <c r="X18" s="907"/>
      <c r="Y18" s="906"/>
      <c r="Z18" s="906"/>
      <c r="AA18" s="906"/>
      <c r="AB18" s="906"/>
      <c r="AC18" s="906"/>
      <c r="AD18" s="906"/>
      <c r="AE18" s="906"/>
      <c r="AF18" s="906"/>
      <c r="AG18" s="906"/>
      <c r="AH18" s="906"/>
      <c r="AI18" s="906"/>
      <c r="AJ18" s="906"/>
      <c r="AK18" s="906"/>
      <c r="AL18" s="906"/>
      <c r="AM18" s="906"/>
      <c r="AN18" s="906"/>
      <c r="AO18" s="906"/>
      <c r="AP18" s="906"/>
    </row>
    <row r="19" spans="1:42">
      <c r="A19" s="898" t="s">
        <v>18</v>
      </c>
      <c r="B19" s="878" t="s">
        <v>1189</v>
      </c>
      <c r="C19" s="878" t="s">
        <v>1489</v>
      </c>
      <c r="D19" s="878"/>
      <c r="E19" s="878"/>
      <c r="F19" s="878"/>
      <c r="G19" s="878"/>
      <c r="H19" s="878"/>
      <c r="I19" s="878"/>
      <c r="J19" s="878"/>
      <c r="K19" s="878"/>
      <c r="L19" s="903">
        <v>2</v>
      </c>
      <c r="M19" s="908" t="s">
        <v>146</v>
      </c>
      <c r="N19" s="905" t="s">
        <v>137</v>
      </c>
      <c r="O19" s="906"/>
      <c r="P19" s="906"/>
      <c r="Q19" s="906"/>
      <c r="R19" s="907"/>
      <c r="S19" s="906"/>
      <c r="T19" s="906"/>
      <c r="U19" s="906"/>
      <c r="V19" s="339">
        <v>0</v>
      </c>
      <c r="W19" s="334">
        <v>0</v>
      </c>
      <c r="X19" s="907"/>
      <c r="Y19" s="906"/>
      <c r="Z19" s="906"/>
      <c r="AA19" s="906"/>
      <c r="AB19" s="906"/>
      <c r="AC19" s="906"/>
      <c r="AD19" s="906"/>
      <c r="AE19" s="906"/>
      <c r="AF19" s="906"/>
      <c r="AG19" s="906"/>
      <c r="AH19" s="906"/>
      <c r="AI19" s="906"/>
      <c r="AJ19" s="906"/>
      <c r="AK19" s="906"/>
      <c r="AL19" s="906"/>
      <c r="AM19" s="906"/>
      <c r="AN19" s="906"/>
      <c r="AO19" s="906"/>
      <c r="AP19" s="906"/>
    </row>
    <row r="20" spans="1:42">
      <c r="A20" s="898" t="s">
        <v>18</v>
      </c>
      <c r="B20" s="878"/>
      <c r="C20" s="878" t="s">
        <v>1490</v>
      </c>
      <c r="D20" s="878"/>
      <c r="E20" s="878"/>
      <c r="F20" s="878"/>
      <c r="G20" s="878"/>
      <c r="H20" s="878"/>
      <c r="I20" s="878"/>
      <c r="J20" s="878"/>
      <c r="K20" s="878"/>
      <c r="L20" s="903">
        <v>3</v>
      </c>
      <c r="M20" s="904" t="s">
        <v>289</v>
      </c>
      <c r="N20" s="905" t="s">
        <v>137</v>
      </c>
      <c r="O20" s="906"/>
      <c r="P20" s="906"/>
      <c r="Q20" s="906"/>
      <c r="R20" s="907"/>
      <c r="S20" s="906"/>
      <c r="T20" s="906"/>
      <c r="U20" s="906"/>
      <c r="V20" s="339">
        <v>0</v>
      </c>
      <c r="W20" s="334">
        <v>0</v>
      </c>
      <c r="X20" s="907"/>
      <c r="Y20" s="906"/>
      <c r="Z20" s="906"/>
      <c r="AA20" s="906"/>
      <c r="AB20" s="906"/>
      <c r="AC20" s="906"/>
      <c r="AD20" s="906"/>
      <c r="AE20" s="906"/>
      <c r="AF20" s="906"/>
      <c r="AG20" s="906"/>
      <c r="AH20" s="906"/>
      <c r="AI20" s="906"/>
      <c r="AJ20" s="906"/>
      <c r="AK20" s="906"/>
      <c r="AL20" s="906"/>
      <c r="AM20" s="906"/>
      <c r="AN20" s="906"/>
      <c r="AO20" s="906"/>
      <c r="AP20" s="906"/>
    </row>
    <row r="21" spans="1:42">
      <c r="A21" s="898" t="s">
        <v>18</v>
      </c>
      <c r="B21" s="878" t="s">
        <v>1190</v>
      </c>
      <c r="C21" s="878" t="s">
        <v>1488</v>
      </c>
      <c r="D21" s="878"/>
      <c r="E21" s="878"/>
      <c r="F21" s="878"/>
      <c r="G21" s="878"/>
      <c r="H21" s="878"/>
      <c r="I21" s="878"/>
      <c r="J21" s="878"/>
      <c r="K21" s="878"/>
      <c r="L21" s="903">
        <v>4</v>
      </c>
      <c r="M21" s="908" t="s">
        <v>290</v>
      </c>
      <c r="N21" s="905" t="s">
        <v>137</v>
      </c>
      <c r="O21" s="906"/>
      <c r="P21" s="909"/>
      <c r="Q21" s="910"/>
      <c r="R21" s="907"/>
      <c r="S21" s="906"/>
      <c r="T21" s="909"/>
      <c r="U21" s="909"/>
      <c r="V21" s="339">
        <v>0</v>
      </c>
      <c r="W21" s="334">
        <v>0</v>
      </c>
      <c r="X21" s="907"/>
      <c r="Y21" s="906"/>
      <c r="Z21" s="906"/>
      <c r="AA21" s="906"/>
      <c r="AB21" s="906"/>
      <c r="AC21" s="906"/>
      <c r="AD21" s="906"/>
      <c r="AE21" s="906"/>
      <c r="AF21" s="906"/>
      <c r="AG21" s="906"/>
      <c r="AH21" s="906"/>
      <c r="AI21" s="906"/>
      <c r="AJ21" s="906"/>
      <c r="AK21" s="906"/>
      <c r="AL21" s="906"/>
      <c r="AM21" s="906"/>
      <c r="AN21" s="906"/>
      <c r="AO21" s="906"/>
      <c r="AP21" s="906"/>
    </row>
    <row r="22" spans="1:42">
      <c r="A22" s="898" t="s">
        <v>18</v>
      </c>
      <c r="B22" s="878"/>
      <c r="C22" s="878"/>
      <c r="D22" s="878"/>
      <c r="E22" s="878"/>
      <c r="F22" s="878"/>
      <c r="G22" s="878"/>
      <c r="H22" s="878"/>
      <c r="I22" s="878"/>
      <c r="J22" s="878"/>
      <c r="K22" s="878"/>
      <c r="L22" s="899"/>
      <c r="M22" s="900" t="s">
        <v>291</v>
      </c>
      <c r="N22" s="901"/>
      <c r="O22" s="911"/>
      <c r="P22" s="911"/>
      <c r="Q22" s="911"/>
      <c r="R22" s="912"/>
      <c r="S22" s="911"/>
      <c r="T22" s="911"/>
      <c r="U22" s="911"/>
      <c r="V22" s="913"/>
      <c r="W22" s="911"/>
      <c r="X22" s="912"/>
      <c r="Y22" s="911"/>
      <c r="Z22" s="911"/>
      <c r="AA22" s="911"/>
      <c r="AB22" s="911"/>
      <c r="AC22" s="911"/>
      <c r="AD22" s="911"/>
      <c r="AE22" s="911"/>
      <c r="AF22" s="911"/>
      <c r="AG22" s="911"/>
      <c r="AH22" s="911"/>
      <c r="AI22" s="911"/>
      <c r="AJ22" s="911"/>
      <c r="AK22" s="911"/>
      <c r="AL22" s="911"/>
      <c r="AM22" s="911"/>
      <c r="AN22" s="911"/>
      <c r="AO22" s="911"/>
      <c r="AP22" s="914"/>
    </row>
    <row r="23" spans="1:42">
      <c r="A23" s="898" t="s">
        <v>18</v>
      </c>
      <c r="B23" s="878" t="s">
        <v>1193</v>
      </c>
      <c r="C23" s="878" t="s">
        <v>1492</v>
      </c>
      <c r="D23" s="878"/>
      <c r="E23" s="878"/>
      <c r="F23" s="878"/>
      <c r="G23" s="878"/>
      <c r="H23" s="878"/>
      <c r="I23" s="878"/>
      <c r="J23" s="878"/>
      <c r="K23" s="878"/>
      <c r="L23" s="903">
        <v>1</v>
      </c>
      <c r="M23" s="908" t="s">
        <v>292</v>
      </c>
      <c r="N23" s="905" t="s">
        <v>137</v>
      </c>
      <c r="O23" s="909"/>
      <c r="P23" s="906"/>
      <c r="Q23" s="906"/>
      <c r="R23" s="907"/>
      <c r="S23" s="909"/>
      <c r="T23" s="906"/>
      <c r="U23" s="906"/>
      <c r="V23" s="339">
        <v>0</v>
      </c>
      <c r="W23" s="334">
        <v>0</v>
      </c>
      <c r="X23" s="907"/>
      <c r="Y23" s="909"/>
      <c r="Z23" s="909"/>
      <c r="AA23" s="909"/>
      <c r="AB23" s="909"/>
      <c r="AC23" s="909"/>
      <c r="AD23" s="909"/>
      <c r="AE23" s="909"/>
      <c r="AF23" s="909"/>
      <c r="AG23" s="909"/>
      <c r="AH23" s="909"/>
      <c r="AI23" s="909"/>
      <c r="AJ23" s="909"/>
      <c r="AK23" s="909"/>
      <c r="AL23" s="909"/>
      <c r="AM23" s="909"/>
      <c r="AN23" s="909"/>
      <c r="AO23" s="909"/>
      <c r="AP23" s="909"/>
    </row>
    <row r="24" spans="1:42">
      <c r="A24" s="898" t="s">
        <v>18</v>
      </c>
      <c r="B24" s="878"/>
      <c r="C24" s="878" t="s">
        <v>1493</v>
      </c>
      <c r="D24" s="878"/>
      <c r="E24" s="878"/>
      <c r="F24" s="878"/>
      <c r="G24" s="878"/>
      <c r="H24" s="878"/>
      <c r="I24" s="878"/>
      <c r="J24" s="878"/>
      <c r="K24" s="878"/>
      <c r="L24" s="903">
        <v>2</v>
      </c>
      <c r="M24" s="908" t="s">
        <v>293</v>
      </c>
      <c r="N24" s="905" t="s">
        <v>137</v>
      </c>
      <c r="O24" s="909"/>
      <c r="P24" s="906"/>
      <c r="Q24" s="909"/>
      <c r="R24" s="907"/>
      <c r="S24" s="909"/>
      <c r="T24" s="909"/>
      <c r="U24" s="909"/>
      <c r="V24" s="339">
        <v>0</v>
      </c>
      <c r="W24" s="334">
        <v>0</v>
      </c>
      <c r="X24" s="907"/>
      <c r="Y24" s="909"/>
      <c r="Z24" s="909"/>
      <c r="AA24" s="909"/>
      <c r="AB24" s="909"/>
      <c r="AC24" s="909"/>
      <c r="AD24" s="909"/>
      <c r="AE24" s="909"/>
      <c r="AF24" s="909"/>
      <c r="AG24" s="909"/>
      <c r="AH24" s="909"/>
      <c r="AI24" s="909"/>
      <c r="AJ24" s="909"/>
      <c r="AK24" s="909"/>
      <c r="AL24" s="909"/>
      <c r="AM24" s="909"/>
      <c r="AN24" s="909"/>
      <c r="AO24" s="909"/>
      <c r="AP24" s="909"/>
    </row>
    <row r="25" spans="1:42">
      <c r="A25" s="898" t="s">
        <v>18</v>
      </c>
      <c r="B25" s="878"/>
      <c r="C25" s="878"/>
      <c r="D25" s="878"/>
      <c r="E25" s="878"/>
      <c r="F25" s="878"/>
      <c r="G25" s="878"/>
      <c r="H25" s="878"/>
      <c r="I25" s="878"/>
      <c r="J25" s="878"/>
      <c r="K25" s="878"/>
      <c r="L25" s="164">
        <v>3</v>
      </c>
      <c r="M25" s="165" t="s">
        <v>294</v>
      </c>
      <c r="N25" s="915"/>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898" t="s">
        <v>18</v>
      </c>
      <c r="B26" s="878"/>
      <c r="C26" s="878" t="s">
        <v>1740</v>
      </c>
      <c r="D26" s="878"/>
      <c r="E26" s="878"/>
      <c r="F26" s="878"/>
      <c r="G26" s="878"/>
      <c r="H26" s="878"/>
      <c r="I26" s="878"/>
      <c r="J26" s="878"/>
      <c r="K26" s="878"/>
      <c r="L26" s="916" t="s">
        <v>1013</v>
      </c>
      <c r="M26" s="917" t="s">
        <v>295</v>
      </c>
      <c r="N26" s="915" t="s">
        <v>296</v>
      </c>
      <c r="O26" s="906"/>
      <c r="P26" s="909"/>
      <c r="Q26" s="910"/>
      <c r="R26" s="907"/>
      <c r="S26" s="906"/>
      <c r="T26" s="909"/>
      <c r="U26" s="909"/>
      <c r="V26" s="339">
        <v>0</v>
      </c>
      <c r="W26" s="334">
        <v>0</v>
      </c>
      <c r="X26" s="907"/>
      <c r="Y26" s="906"/>
      <c r="Z26" s="906"/>
      <c r="AA26" s="906"/>
      <c r="AB26" s="906"/>
      <c r="AC26" s="906"/>
      <c r="AD26" s="906"/>
      <c r="AE26" s="906"/>
      <c r="AF26" s="906"/>
      <c r="AG26" s="906"/>
      <c r="AH26" s="906"/>
      <c r="AI26" s="906"/>
      <c r="AJ26" s="906"/>
      <c r="AK26" s="906"/>
      <c r="AL26" s="906"/>
      <c r="AM26" s="906"/>
      <c r="AN26" s="906"/>
      <c r="AO26" s="906"/>
      <c r="AP26" s="906"/>
    </row>
    <row r="27" spans="1:42" ht="22.5">
      <c r="A27" s="898" t="s">
        <v>18</v>
      </c>
      <c r="B27" s="878"/>
      <c r="C27" s="878" t="s">
        <v>1741</v>
      </c>
      <c r="D27" s="878"/>
      <c r="E27" s="878"/>
      <c r="F27" s="878"/>
      <c r="G27" s="878"/>
      <c r="H27" s="878"/>
      <c r="I27" s="878"/>
      <c r="J27" s="878"/>
      <c r="K27" s="878"/>
      <c r="L27" s="916" t="s">
        <v>1014</v>
      </c>
      <c r="M27" s="917" t="s">
        <v>297</v>
      </c>
      <c r="N27" s="915" t="s">
        <v>296</v>
      </c>
      <c r="O27" s="906"/>
      <c r="P27" s="909"/>
      <c r="Q27" s="910"/>
      <c r="R27" s="907"/>
      <c r="S27" s="906"/>
      <c r="T27" s="909"/>
      <c r="U27" s="909"/>
      <c r="V27" s="339">
        <v>0</v>
      </c>
      <c r="W27" s="334">
        <v>0</v>
      </c>
      <c r="X27" s="907"/>
      <c r="Y27" s="906"/>
      <c r="Z27" s="906"/>
      <c r="AA27" s="906"/>
      <c r="AB27" s="906"/>
      <c r="AC27" s="906"/>
      <c r="AD27" s="906"/>
      <c r="AE27" s="906"/>
      <c r="AF27" s="906"/>
      <c r="AG27" s="906"/>
      <c r="AH27" s="906"/>
      <c r="AI27" s="906"/>
      <c r="AJ27" s="906"/>
      <c r="AK27" s="906"/>
      <c r="AL27" s="906"/>
      <c r="AM27" s="906"/>
      <c r="AN27" s="906"/>
      <c r="AO27" s="906"/>
      <c r="AP27" s="906"/>
    </row>
    <row r="28" spans="1:42" ht="22.5">
      <c r="A28" s="898" t="s">
        <v>18</v>
      </c>
      <c r="B28" s="878"/>
      <c r="C28" s="878" t="s">
        <v>1742</v>
      </c>
      <c r="D28" s="878"/>
      <c r="E28" s="878"/>
      <c r="F28" s="878"/>
      <c r="G28" s="878"/>
      <c r="H28" s="878"/>
      <c r="I28" s="878"/>
      <c r="J28" s="878"/>
      <c r="K28" s="878"/>
      <c r="L28" s="916" t="s">
        <v>1015</v>
      </c>
      <c r="M28" s="917" t="s">
        <v>298</v>
      </c>
      <c r="N28" s="915" t="s">
        <v>296</v>
      </c>
      <c r="O28" s="906"/>
      <c r="P28" s="909"/>
      <c r="Q28" s="910"/>
      <c r="R28" s="907"/>
      <c r="S28" s="906"/>
      <c r="T28" s="909"/>
      <c r="U28" s="909"/>
      <c r="V28" s="339">
        <v>0</v>
      </c>
      <c r="W28" s="334">
        <v>0</v>
      </c>
      <c r="X28" s="907"/>
      <c r="Y28" s="906"/>
      <c r="Z28" s="906"/>
      <c r="AA28" s="906"/>
      <c r="AB28" s="906"/>
      <c r="AC28" s="906"/>
      <c r="AD28" s="906"/>
      <c r="AE28" s="906"/>
      <c r="AF28" s="906"/>
      <c r="AG28" s="906"/>
      <c r="AH28" s="906"/>
      <c r="AI28" s="906"/>
      <c r="AJ28" s="906"/>
      <c r="AK28" s="906"/>
      <c r="AL28" s="906"/>
      <c r="AM28" s="906"/>
      <c r="AN28" s="906"/>
      <c r="AO28" s="906"/>
      <c r="AP28" s="906"/>
    </row>
    <row r="29" spans="1:42" ht="22.5">
      <c r="A29" s="898" t="s">
        <v>18</v>
      </c>
      <c r="B29" s="878"/>
      <c r="C29" s="878" t="s">
        <v>1743</v>
      </c>
      <c r="D29" s="878"/>
      <c r="E29" s="878"/>
      <c r="F29" s="878"/>
      <c r="G29" s="878"/>
      <c r="H29" s="878"/>
      <c r="I29" s="878"/>
      <c r="J29" s="878"/>
      <c r="K29" s="878"/>
      <c r="L29" s="916" t="s">
        <v>1016</v>
      </c>
      <c r="M29" s="917" t="s">
        <v>299</v>
      </c>
      <c r="N29" s="915" t="s">
        <v>296</v>
      </c>
      <c r="O29" s="906"/>
      <c r="P29" s="909"/>
      <c r="Q29" s="910"/>
      <c r="R29" s="907"/>
      <c r="S29" s="906"/>
      <c r="T29" s="909"/>
      <c r="U29" s="909"/>
      <c r="V29" s="339">
        <v>0</v>
      </c>
      <c r="W29" s="334">
        <v>0</v>
      </c>
      <c r="X29" s="907"/>
      <c r="Y29" s="906"/>
      <c r="Z29" s="906"/>
      <c r="AA29" s="906"/>
      <c r="AB29" s="906"/>
      <c r="AC29" s="906"/>
      <c r="AD29" s="906"/>
      <c r="AE29" s="906"/>
      <c r="AF29" s="906"/>
      <c r="AG29" s="906"/>
      <c r="AH29" s="906"/>
      <c r="AI29" s="906"/>
      <c r="AJ29" s="906"/>
      <c r="AK29" s="906"/>
      <c r="AL29" s="906"/>
      <c r="AM29" s="906"/>
      <c r="AN29" s="906"/>
      <c r="AO29" s="906"/>
      <c r="AP29" s="906"/>
    </row>
    <row r="30" spans="1:42">
      <c r="A30" s="898" t="s">
        <v>18</v>
      </c>
      <c r="B30" s="878"/>
      <c r="C30" s="878" t="s">
        <v>1484</v>
      </c>
      <c r="D30" s="878"/>
      <c r="E30" s="878"/>
      <c r="F30" s="878"/>
      <c r="G30" s="878"/>
      <c r="H30" s="878"/>
      <c r="I30" s="878"/>
      <c r="J30" s="878"/>
      <c r="K30" s="878"/>
      <c r="L30" s="903">
        <v>4</v>
      </c>
      <c r="M30" s="918" t="s">
        <v>300</v>
      </c>
      <c r="N30" s="905" t="s">
        <v>137</v>
      </c>
      <c r="O30" s="906"/>
      <c r="P30" s="909"/>
      <c r="Q30" s="910"/>
      <c r="R30" s="907"/>
      <c r="S30" s="906"/>
      <c r="T30" s="909"/>
      <c r="U30" s="909"/>
      <c r="V30" s="339">
        <v>0</v>
      </c>
      <c r="W30" s="334">
        <v>0</v>
      </c>
      <c r="X30" s="907"/>
      <c r="Y30" s="906"/>
      <c r="Z30" s="906"/>
      <c r="AA30" s="906"/>
      <c r="AB30" s="906"/>
      <c r="AC30" s="906"/>
      <c r="AD30" s="906"/>
      <c r="AE30" s="906"/>
      <c r="AF30" s="906"/>
      <c r="AG30" s="906"/>
      <c r="AH30" s="906"/>
      <c r="AI30" s="906"/>
      <c r="AJ30" s="906"/>
      <c r="AK30" s="906"/>
      <c r="AL30" s="906"/>
      <c r="AM30" s="906"/>
      <c r="AN30" s="906"/>
      <c r="AO30" s="906"/>
      <c r="AP30" s="906"/>
    </row>
    <row r="31" spans="1:42">
      <c r="A31" s="898" t="s">
        <v>18</v>
      </c>
      <c r="B31" s="878"/>
      <c r="C31" s="878" t="s">
        <v>1485</v>
      </c>
      <c r="D31" s="878"/>
      <c r="E31" s="878"/>
      <c r="F31" s="878"/>
      <c r="G31" s="878"/>
      <c r="H31" s="878"/>
      <c r="I31" s="878"/>
      <c r="J31" s="878"/>
      <c r="K31" s="878"/>
      <c r="L31" s="903">
        <v>5</v>
      </c>
      <c r="M31" s="918" t="s">
        <v>301</v>
      </c>
      <c r="N31" s="905" t="s">
        <v>137</v>
      </c>
      <c r="O31" s="906"/>
      <c r="P31" s="909"/>
      <c r="Q31" s="910"/>
      <c r="R31" s="907"/>
      <c r="S31" s="906"/>
      <c r="T31" s="909"/>
      <c r="U31" s="909"/>
      <c r="V31" s="339">
        <v>0</v>
      </c>
      <c r="W31" s="334">
        <v>0</v>
      </c>
      <c r="X31" s="907"/>
      <c r="Y31" s="906"/>
      <c r="Z31" s="906"/>
      <c r="AA31" s="906"/>
      <c r="AB31" s="906"/>
      <c r="AC31" s="906"/>
      <c r="AD31" s="906"/>
      <c r="AE31" s="906"/>
      <c r="AF31" s="906"/>
      <c r="AG31" s="906"/>
      <c r="AH31" s="906"/>
      <c r="AI31" s="906"/>
      <c r="AJ31" s="906"/>
      <c r="AK31" s="906"/>
      <c r="AL31" s="906"/>
      <c r="AM31" s="906"/>
      <c r="AN31" s="906"/>
      <c r="AO31" s="906"/>
      <c r="AP31" s="906"/>
    </row>
    <row r="32" spans="1:42" s="80" customFormat="1">
      <c r="A32" s="898" t="s">
        <v>18</v>
      </c>
      <c r="B32" s="919"/>
      <c r="C32" s="919" t="s">
        <v>1486</v>
      </c>
      <c r="D32" s="919"/>
      <c r="E32" s="919"/>
      <c r="F32" s="919"/>
      <c r="G32" s="919"/>
      <c r="H32" s="919"/>
      <c r="I32" s="919"/>
      <c r="J32" s="919"/>
      <c r="K32" s="919"/>
      <c r="L32" s="920" t="s">
        <v>124</v>
      </c>
      <c r="M32" s="921" t="s">
        <v>302</v>
      </c>
      <c r="N32" s="905"/>
      <c r="O32" s="922"/>
      <c r="P32" s="922"/>
      <c r="Q32" s="922"/>
      <c r="R32" s="923"/>
      <c r="S32" s="922"/>
      <c r="T32" s="922"/>
      <c r="U32" s="922"/>
      <c r="V32" s="339">
        <v>0</v>
      </c>
      <c r="W32" s="334">
        <v>0</v>
      </c>
      <c r="X32" s="923"/>
      <c r="Y32" s="922"/>
      <c r="Z32" s="922"/>
      <c r="AA32" s="922"/>
      <c r="AB32" s="922"/>
      <c r="AC32" s="922"/>
      <c r="AD32" s="922"/>
      <c r="AE32" s="922"/>
      <c r="AF32" s="922"/>
      <c r="AG32" s="922"/>
      <c r="AH32" s="922"/>
      <c r="AI32" s="922"/>
      <c r="AJ32" s="922"/>
      <c r="AK32" s="922"/>
      <c r="AL32" s="922"/>
      <c r="AM32" s="922"/>
      <c r="AN32" s="922"/>
      <c r="AO32" s="922"/>
      <c r="AP32" s="922"/>
    </row>
    <row r="33" spans="1:42" s="80" customFormat="1">
      <c r="A33" s="898" t="s">
        <v>18</v>
      </c>
      <c r="B33" s="919"/>
      <c r="C33" s="919" t="s">
        <v>1487</v>
      </c>
      <c r="D33" s="919"/>
      <c r="E33" s="919"/>
      <c r="F33" s="919"/>
      <c r="G33" s="919"/>
      <c r="H33" s="919"/>
      <c r="I33" s="919"/>
      <c r="J33" s="919"/>
      <c r="K33" s="919"/>
      <c r="L33" s="920" t="s">
        <v>125</v>
      </c>
      <c r="M33" s="904" t="s">
        <v>303</v>
      </c>
      <c r="N33" s="905"/>
      <c r="O33" s="922"/>
      <c r="P33" s="922"/>
      <c r="Q33" s="922"/>
      <c r="R33" s="923"/>
      <c r="S33" s="922"/>
      <c r="T33" s="922"/>
      <c r="U33" s="922"/>
      <c r="V33" s="339">
        <v>0</v>
      </c>
      <c r="W33" s="334">
        <v>0</v>
      </c>
      <c r="X33" s="923"/>
      <c r="Y33" s="922"/>
      <c r="Z33" s="922"/>
      <c r="AA33" s="922"/>
      <c r="AB33" s="922"/>
      <c r="AC33" s="922"/>
      <c r="AD33" s="922"/>
      <c r="AE33" s="922"/>
      <c r="AF33" s="922"/>
      <c r="AG33" s="922"/>
      <c r="AH33" s="922"/>
      <c r="AI33" s="922"/>
      <c r="AJ33" s="922"/>
      <c r="AK33" s="922"/>
      <c r="AL33" s="922"/>
      <c r="AM33" s="922"/>
      <c r="AN33" s="922"/>
      <c r="AO33" s="922"/>
      <c r="AP33" s="922"/>
    </row>
    <row r="34" spans="1:42" s="88" customFormat="1">
      <c r="A34" s="858" t="s">
        <v>102</v>
      </c>
      <c r="B34" s="896"/>
      <c r="C34" s="896"/>
      <c r="D34" s="896"/>
      <c r="E34" s="896"/>
      <c r="F34" s="896"/>
      <c r="G34" s="896"/>
      <c r="H34" s="896"/>
      <c r="I34" s="896"/>
      <c r="J34" s="896"/>
      <c r="K34" s="896"/>
      <c r="L34" s="859" t="s">
        <v>3028</v>
      </c>
      <c r="M34" s="837"/>
      <c r="N34" s="838"/>
      <c r="O34" s="838"/>
      <c r="P34" s="838"/>
      <c r="Q34" s="838"/>
      <c r="R34" s="838"/>
      <c r="S34" s="838"/>
      <c r="T34" s="838"/>
      <c r="U34" s="838"/>
      <c r="V34" s="838"/>
      <c r="W34" s="838"/>
      <c r="X34" s="838"/>
      <c r="Y34" s="838"/>
      <c r="Z34" s="838"/>
      <c r="AA34" s="838"/>
      <c r="AB34" s="838"/>
      <c r="AC34" s="838"/>
      <c r="AD34" s="838"/>
      <c r="AE34" s="838"/>
      <c r="AF34" s="838"/>
      <c r="AG34" s="838"/>
      <c r="AH34" s="838"/>
      <c r="AI34" s="838"/>
      <c r="AJ34" s="838"/>
      <c r="AK34" s="838"/>
      <c r="AL34" s="838"/>
      <c r="AM34" s="897"/>
      <c r="AN34" s="897"/>
      <c r="AO34" s="897"/>
      <c r="AP34" s="897"/>
    </row>
    <row r="35" spans="1:42">
      <c r="A35" s="898" t="s">
        <v>102</v>
      </c>
      <c r="B35" s="878" t="s">
        <v>1191</v>
      </c>
      <c r="C35" s="878"/>
      <c r="D35" s="878"/>
      <c r="E35" s="878"/>
      <c r="F35" s="878"/>
      <c r="G35" s="878"/>
      <c r="H35" s="878"/>
      <c r="I35" s="878"/>
      <c r="J35" s="878"/>
      <c r="K35" s="878"/>
      <c r="L35" s="899"/>
      <c r="M35" s="900" t="s">
        <v>145</v>
      </c>
      <c r="N35" s="901"/>
      <c r="O35" s="901"/>
      <c r="P35" s="901"/>
      <c r="Q35" s="901"/>
      <c r="R35" s="901"/>
      <c r="S35" s="902">
        <v>1</v>
      </c>
      <c r="T35" s="902">
        <v>1</v>
      </c>
      <c r="U35" s="902">
        <v>1</v>
      </c>
      <c r="V35" s="901"/>
      <c r="W35" s="901"/>
      <c r="X35" s="901"/>
      <c r="Y35" s="902">
        <v>1</v>
      </c>
      <c r="Z35" s="902">
        <v>1</v>
      </c>
      <c r="AA35" s="902">
        <v>1</v>
      </c>
      <c r="AB35" s="902">
        <v>1</v>
      </c>
      <c r="AC35" s="902">
        <v>1</v>
      </c>
      <c r="AD35" s="902">
        <v>1</v>
      </c>
      <c r="AE35" s="902">
        <v>1</v>
      </c>
      <c r="AF35" s="902">
        <v>1</v>
      </c>
      <c r="AG35" s="902">
        <v>1</v>
      </c>
      <c r="AH35" s="902">
        <v>1</v>
      </c>
      <c r="AI35" s="902">
        <v>1</v>
      </c>
      <c r="AJ35" s="902">
        <v>1</v>
      </c>
      <c r="AK35" s="902">
        <v>1</v>
      </c>
      <c r="AL35" s="902">
        <v>1</v>
      </c>
      <c r="AM35" s="902">
        <v>1</v>
      </c>
      <c r="AN35" s="902">
        <v>1</v>
      </c>
      <c r="AO35" s="902">
        <v>1</v>
      </c>
      <c r="AP35" s="902">
        <v>1</v>
      </c>
    </row>
    <row r="36" spans="1:42" ht="22.5">
      <c r="A36" s="898" t="s">
        <v>102</v>
      </c>
      <c r="B36" s="878" t="s">
        <v>1188</v>
      </c>
      <c r="C36" s="878" t="s">
        <v>1491</v>
      </c>
      <c r="D36" s="878"/>
      <c r="E36" s="878"/>
      <c r="F36" s="878"/>
      <c r="G36" s="878"/>
      <c r="H36" s="878"/>
      <c r="I36" s="878"/>
      <c r="J36" s="878"/>
      <c r="K36" s="878"/>
      <c r="L36" s="903">
        <v>1</v>
      </c>
      <c r="M36" s="904" t="s">
        <v>288</v>
      </c>
      <c r="N36" s="905" t="s">
        <v>137</v>
      </c>
      <c r="O36" s="906"/>
      <c r="P36" s="906"/>
      <c r="Q36" s="906"/>
      <c r="R36" s="907"/>
      <c r="S36" s="906"/>
      <c r="T36" s="906"/>
      <c r="U36" s="906"/>
      <c r="V36" s="339">
        <v>0</v>
      </c>
      <c r="W36" s="334">
        <v>0</v>
      </c>
      <c r="X36" s="907"/>
      <c r="Y36" s="906"/>
      <c r="Z36" s="906"/>
      <c r="AA36" s="906"/>
      <c r="AB36" s="906"/>
      <c r="AC36" s="906"/>
      <c r="AD36" s="906"/>
      <c r="AE36" s="906"/>
      <c r="AF36" s="906"/>
      <c r="AG36" s="906"/>
      <c r="AH36" s="906"/>
      <c r="AI36" s="906"/>
      <c r="AJ36" s="906"/>
      <c r="AK36" s="906"/>
      <c r="AL36" s="906"/>
      <c r="AM36" s="906"/>
      <c r="AN36" s="906"/>
      <c r="AO36" s="906"/>
      <c r="AP36" s="906"/>
    </row>
    <row r="37" spans="1:42">
      <c r="A37" s="898" t="s">
        <v>102</v>
      </c>
      <c r="B37" s="878" t="s">
        <v>1189</v>
      </c>
      <c r="C37" s="878" t="s">
        <v>1489</v>
      </c>
      <c r="D37" s="878"/>
      <c r="E37" s="878"/>
      <c r="F37" s="878"/>
      <c r="G37" s="878"/>
      <c r="H37" s="878"/>
      <c r="I37" s="878"/>
      <c r="J37" s="878"/>
      <c r="K37" s="878"/>
      <c r="L37" s="903">
        <v>2</v>
      </c>
      <c r="M37" s="908" t="s">
        <v>146</v>
      </c>
      <c r="N37" s="905" t="s">
        <v>137</v>
      </c>
      <c r="O37" s="906"/>
      <c r="P37" s="906"/>
      <c r="Q37" s="906"/>
      <c r="R37" s="907"/>
      <c r="S37" s="906"/>
      <c r="T37" s="906"/>
      <c r="U37" s="906"/>
      <c r="V37" s="339">
        <v>0</v>
      </c>
      <c r="W37" s="334">
        <v>0</v>
      </c>
      <c r="X37" s="907"/>
      <c r="Y37" s="906"/>
      <c r="Z37" s="906"/>
      <c r="AA37" s="906"/>
      <c r="AB37" s="906"/>
      <c r="AC37" s="906"/>
      <c r="AD37" s="906"/>
      <c r="AE37" s="906"/>
      <c r="AF37" s="906"/>
      <c r="AG37" s="906"/>
      <c r="AH37" s="906"/>
      <c r="AI37" s="906"/>
      <c r="AJ37" s="906"/>
      <c r="AK37" s="906"/>
      <c r="AL37" s="906"/>
      <c r="AM37" s="906"/>
      <c r="AN37" s="906"/>
      <c r="AO37" s="906"/>
      <c r="AP37" s="906"/>
    </row>
    <row r="38" spans="1:42">
      <c r="A38" s="898" t="s">
        <v>102</v>
      </c>
      <c r="B38" s="878"/>
      <c r="C38" s="878" t="s">
        <v>1490</v>
      </c>
      <c r="D38" s="878"/>
      <c r="E38" s="878"/>
      <c r="F38" s="878"/>
      <c r="G38" s="878"/>
      <c r="H38" s="878"/>
      <c r="I38" s="878"/>
      <c r="J38" s="878"/>
      <c r="K38" s="878"/>
      <c r="L38" s="903">
        <v>3</v>
      </c>
      <c r="M38" s="904" t="s">
        <v>289</v>
      </c>
      <c r="N38" s="905" t="s">
        <v>137</v>
      </c>
      <c r="O38" s="906"/>
      <c r="P38" s="906"/>
      <c r="Q38" s="906"/>
      <c r="R38" s="907"/>
      <c r="S38" s="906"/>
      <c r="T38" s="906"/>
      <c r="U38" s="906"/>
      <c r="V38" s="339">
        <v>0</v>
      </c>
      <c r="W38" s="334">
        <v>0</v>
      </c>
      <c r="X38" s="907"/>
      <c r="Y38" s="906"/>
      <c r="Z38" s="906"/>
      <c r="AA38" s="906"/>
      <c r="AB38" s="906"/>
      <c r="AC38" s="906"/>
      <c r="AD38" s="906"/>
      <c r="AE38" s="906"/>
      <c r="AF38" s="906"/>
      <c r="AG38" s="906"/>
      <c r="AH38" s="906"/>
      <c r="AI38" s="906"/>
      <c r="AJ38" s="906"/>
      <c r="AK38" s="906"/>
      <c r="AL38" s="906"/>
      <c r="AM38" s="906"/>
      <c r="AN38" s="906"/>
      <c r="AO38" s="906"/>
      <c r="AP38" s="906"/>
    </row>
    <row r="39" spans="1:42">
      <c r="A39" s="898" t="s">
        <v>102</v>
      </c>
      <c r="B39" s="878" t="s">
        <v>1190</v>
      </c>
      <c r="C39" s="878" t="s">
        <v>1488</v>
      </c>
      <c r="D39" s="878"/>
      <c r="E39" s="878"/>
      <c r="F39" s="878"/>
      <c r="G39" s="878"/>
      <c r="H39" s="878"/>
      <c r="I39" s="878"/>
      <c r="J39" s="878"/>
      <c r="K39" s="878"/>
      <c r="L39" s="903">
        <v>4</v>
      </c>
      <c r="M39" s="908" t="s">
        <v>290</v>
      </c>
      <c r="N39" s="905" t="s">
        <v>137</v>
      </c>
      <c r="O39" s="906"/>
      <c r="P39" s="909"/>
      <c r="Q39" s="910"/>
      <c r="R39" s="907"/>
      <c r="S39" s="906"/>
      <c r="T39" s="909"/>
      <c r="U39" s="909"/>
      <c r="V39" s="339">
        <v>0</v>
      </c>
      <c r="W39" s="334">
        <v>0</v>
      </c>
      <c r="X39" s="907"/>
      <c r="Y39" s="906"/>
      <c r="Z39" s="906"/>
      <c r="AA39" s="906"/>
      <c r="AB39" s="906"/>
      <c r="AC39" s="906"/>
      <c r="AD39" s="906"/>
      <c r="AE39" s="906"/>
      <c r="AF39" s="906"/>
      <c r="AG39" s="906"/>
      <c r="AH39" s="906"/>
      <c r="AI39" s="906"/>
      <c r="AJ39" s="906"/>
      <c r="AK39" s="906"/>
      <c r="AL39" s="906"/>
      <c r="AM39" s="906"/>
      <c r="AN39" s="906"/>
      <c r="AO39" s="906"/>
      <c r="AP39" s="906"/>
    </row>
    <row r="40" spans="1:42">
      <c r="A40" s="898" t="s">
        <v>102</v>
      </c>
      <c r="B40" s="878"/>
      <c r="C40" s="878"/>
      <c r="D40" s="878"/>
      <c r="E40" s="878"/>
      <c r="F40" s="878"/>
      <c r="G40" s="878"/>
      <c r="H40" s="878"/>
      <c r="I40" s="878"/>
      <c r="J40" s="878"/>
      <c r="K40" s="878"/>
      <c r="L40" s="899"/>
      <c r="M40" s="900" t="s">
        <v>291</v>
      </c>
      <c r="N40" s="901"/>
      <c r="O40" s="911"/>
      <c r="P40" s="911"/>
      <c r="Q40" s="911"/>
      <c r="R40" s="912"/>
      <c r="S40" s="911"/>
      <c r="T40" s="911"/>
      <c r="U40" s="911"/>
      <c r="V40" s="913"/>
      <c r="W40" s="911"/>
      <c r="X40" s="912"/>
      <c r="Y40" s="911"/>
      <c r="Z40" s="911"/>
      <c r="AA40" s="911"/>
      <c r="AB40" s="911"/>
      <c r="AC40" s="911"/>
      <c r="AD40" s="911"/>
      <c r="AE40" s="911"/>
      <c r="AF40" s="911"/>
      <c r="AG40" s="911"/>
      <c r="AH40" s="911"/>
      <c r="AI40" s="911"/>
      <c r="AJ40" s="911"/>
      <c r="AK40" s="911"/>
      <c r="AL40" s="911"/>
      <c r="AM40" s="911"/>
      <c r="AN40" s="911"/>
      <c r="AO40" s="911"/>
      <c r="AP40" s="914"/>
    </row>
    <row r="41" spans="1:42">
      <c r="A41" s="898" t="s">
        <v>102</v>
      </c>
      <c r="B41" s="878" t="s">
        <v>1193</v>
      </c>
      <c r="C41" s="878" t="s">
        <v>1492</v>
      </c>
      <c r="D41" s="878"/>
      <c r="E41" s="878"/>
      <c r="F41" s="878"/>
      <c r="G41" s="878"/>
      <c r="H41" s="878"/>
      <c r="I41" s="878"/>
      <c r="J41" s="878"/>
      <c r="K41" s="878"/>
      <c r="L41" s="903">
        <v>1</v>
      </c>
      <c r="M41" s="908" t="s">
        <v>292</v>
      </c>
      <c r="N41" s="905" t="s">
        <v>137</v>
      </c>
      <c r="O41" s="909"/>
      <c r="P41" s="906"/>
      <c r="Q41" s="906"/>
      <c r="R41" s="907"/>
      <c r="S41" s="909"/>
      <c r="T41" s="906"/>
      <c r="U41" s="906"/>
      <c r="V41" s="339">
        <v>0</v>
      </c>
      <c r="W41" s="334">
        <v>0</v>
      </c>
      <c r="X41" s="907"/>
      <c r="Y41" s="909"/>
      <c r="Z41" s="909"/>
      <c r="AA41" s="909"/>
      <c r="AB41" s="909"/>
      <c r="AC41" s="909"/>
      <c r="AD41" s="909"/>
      <c r="AE41" s="909"/>
      <c r="AF41" s="909"/>
      <c r="AG41" s="909"/>
      <c r="AH41" s="909"/>
      <c r="AI41" s="909"/>
      <c r="AJ41" s="909"/>
      <c r="AK41" s="909"/>
      <c r="AL41" s="909"/>
      <c r="AM41" s="909"/>
      <c r="AN41" s="909"/>
      <c r="AO41" s="909"/>
      <c r="AP41" s="909"/>
    </row>
    <row r="42" spans="1:42">
      <c r="A42" s="898" t="s">
        <v>102</v>
      </c>
      <c r="B42" s="878"/>
      <c r="C42" s="878" t="s">
        <v>1493</v>
      </c>
      <c r="D42" s="878"/>
      <c r="E42" s="878"/>
      <c r="F42" s="878"/>
      <c r="G42" s="878"/>
      <c r="H42" s="878"/>
      <c r="I42" s="878"/>
      <c r="J42" s="878"/>
      <c r="K42" s="878"/>
      <c r="L42" s="903">
        <v>2</v>
      </c>
      <c r="M42" s="908" t="s">
        <v>293</v>
      </c>
      <c r="N42" s="905" t="s">
        <v>137</v>
      </c>
      <c r="O42" s="909"/>
      <c r="P42" s="906"/>
      <c r="Q42" s="909"/>
      <c r="R42" s="907"/>
      <c r="S42" s="909"/>
      <c r="T42" s="909"/>
      <c r="U42" s="909"/>
      <c r="V42" s="339">
        <v>0</v>
      </c>
      <c r="W42" s="334">
        <v>0</v>
      </c>
      <c r="X42" s="907"/>
      <c r="Y42" s="909"/>
      <c r="Z42" s="909"/>
      <c r="AA42" s="909"/>
      <c r="AB42" s="909"/>
      <c r="AC42" s="909"/>
      <c r="AD42" s="909"/>
      <c r="AE42" s="909"/>
      <c r="AF42" s="909"/>
      <c r="AG42" s="909"/>
      <c r="AH42" s="909"/>
      <c r="AI42" s="909"/>
      <c r="AJ42" s="909"/>
      <c r="AK42" s="909"/>
      <c r="AL42" s="909"/>
      <c r="AM42" s="909"/>
      <c r="AN42" s="909"/>
      <c r="AO42" s="909"/>
      <c r="AP42" s="909"/>
    </row>
    <row r="43" spans="1:42">
      <c r="A43" s="898" t="s">
        <v>102</v>
      </c>
      <c r="B43" s="878"/>
      <c r="C43" s="878"/>
      <c r="D43" s="878"/>
      <c r="E43" s="878"/>
      <c r="F43" s="878"/>
      <c r="G43" s="878"/>
      <c r="H43" s="878"/>
      <c r="I43" s="878"/>
      <c r="J43" s="878"/>
      <c r="K43" s="878"/>
      <c r="L43" s="164">
        <v>3</v>
      </c>
      <c r="M43" s="165" t="s">
        <v>294</v>
      </c>
      <c r="N43" s="915"/>
      <c r="O43" s="331"/>
      <c r="P43" s="334"/>
      <c r="Q43" s="336"/>
      <c r="R43" s="323"/>
      <c r="S43" s="331"/>
      <c r="T43" s="334"/>
      <c r="U43" s="334"/>
      <c r="V43" s="339"/>
      <c r="W43" s="334"/>
      <c r="X43" s="323"/>
      <c r="Y43" s="331"/>
      <c r="Z43" s="331"/>
      <c r="AA43" s="331"/>
      <c r="AB43" s="331"/>
      <c r="AC43" s="331"/>
      <c r="AD43" s="331"/>
      <c r="AE43" s="331"/>
      <c r="AF43" s="331"/>
      <c r="AG43" s="331"/>
      <c r="AH43" s="331"/>
      <c r="AI43" s="331"/>
      <c r="AJ43" s="331"/>
      <c r="AK43" s="331"/>
      <c r="AL43" s="331"/>
      <c r="AM43" s="331"/>
      <c r="AN43" s="331"/>
      <c r="AO43" s="331"/>
      <c r="AP43" s="331"/>
    </row>
    <row r="44" spans="1:42" ht="22.5">
      <c r="A44" s="898" t="s">
        <v>102</v>
      </c>
      <c r="B44" s="878"/>
      <c r="C44" s="878" t="s">
        <v>1740</v>
      </c>
      <c r="D44" s="878"/>
      <c r="E44" s="878"/>
      <c r="F44" s="878"/>
      <c r="G44" s="878"/>
      <c r="H44" s="878"/>
      <c r="I44" s="878"/>
      <c r="J44" s="878"/>
      <c r="K44" s="878"/>
      <c r="L44" s="916" t="s">
        <v>1013</v>
      </c>
      <c r="M44" s="917" t="s">
        <v>295</v>
      </c>
      <c r="N44" s="915" t="s">
        <v>296</v>
      </c>
      <c r="O44" s="906"/>
      <c r="P44" s="909"/>
      <c r="Q44" s="910"/>
      <c r="R44" s="907"/>
      <c r="S44" s="906"/>
      <c r="T44" s="909"/>
      <c r="U44" s="909"/>
      <c r="V44" s="339">
        <v>0</v>
      </c>
      <c r="W44" s="334">
        <v>0</v>
      </c>
      <c r="X44" s="907"/>
      <c r="Y44" s="906"/>
      <c r="Z44" s="906"/>
      <c r="AA44" s="906"/>
      <c r="AB44" s="906"/>
      <c r="AC44" s="906"/>
      <c r="AD44" s="906"/>
      <c r="AE44" s="906"/>
      <c r="AF44" s="906"/>
      <c r="AG44" s="906"/>
      <c r="AH44" s="906"/>
      <c r="AI44" s="906"/>
      <c r="AJ44" s="906"/>
      <c r="AK44" s="906"/>
      <c r="AL44" s="906"/>
      <c r="AM44" s="906"/>
      <c r="AN44" s="906"/>
      <c r="AO44" s="906"/>
      <c r="AP44" s="906"/>
    </row>
    <row r="45" spans="1:42" ht="22.5">
      <c r="A45" s="898" t="s">
        <v>102</v>
      </c>
      <c r="B45" s="878"/>
      <c r="C45" s="878" t="s">
        <v>1741</v>
      </c>
      <c r="D45" s="878"/>
      <c r="E45" s="878"/>
      <c r="F45" s="878"/>
      <c r="G45" s="878"/>
      <c r="H45" s="878"/>
      <c r="I45" s="878"/>
      <c r="J45" s="878"/>
      <c r="K45" s="878"/>
      <c r="L45" s="916" t="s">
        <v>1014</v>
      </c>
      <c r="M45" s="917" t="s">
        <v>297</v>
      </c>
      <c r="N45" s="915" t="s">
        <v>296</v>
      </c>
      <c r="O45" s="906"/>
      <c r="P45" s="909"/>
      <c r="Q45" s="910"/>
      <c r="R45" s="907"/>
      <c r="S45" s="906"/>
      <c r="T45" s="909"/>
      <c r="U45" s="909"/>
      <c r="V45" s="339">
        <v>0</v>
      </c>
      <c r="W45" s="334">
        <v>0</v>
      </c>
      <c r="X45" s="907"/>
      <c r="Y45" s="906"/>
      <c r="Z45" s="906"/>
      <c r="AA45" s="906"/>
      <c r="AB45" s="906"/>
      <c r="AC45" s="906"/>
      <c r="AD45" s="906"/>
      <c r="AE45" s="906"/>
      <c r="AF45" s="906"/>
      <c r="AG45" s="906"/>
      <c r="AH45" s="906"/>
      <c r="AI45" s="906"/>
      <c r="AJ45" s="906"/>
      <c r="AK45" s="906"/>
      <c r="AL45" s="906"/>
      <c r="AM45" s="906"/>
      <c r="AN45" s="906"/>
      <c r="AO45" s="906"/>
      <c r="AP45" s="906"/>
    </row>
    <row r="46" spans="1:42" ht="22.5">
      <c r="A46" s="898" t="s">
        <v>102</v>
      </c>
      <c r="B46" s="878"/>
      <c r="C46" s="878" t="s">
        <v>1742</v>
      </c>
      <c r="D46" s="878"/>
      <c r="E46" s="878"/>
      <c r="F46" s="878"/>
      <c r="G46" s="878"/>
      <c r="H46" s="878"/>
      <c r="I46" s="878"/>
      <c r="J46" s="878"/>
      <c r="K46" s="878"/>
      <c r="L46" s="916" t="s">
        <v>1015</v>
      </c>
      <c r="M46" s="917" t="s">
        <v>298</v>
      </c>
      <c r="N46" s="915" t="s">
        <v>296</v>
      </c>
      <c r="O46" s="906"/>
      <c r="P46" s="909"/>
      <c r="Q46" s="910"/>
      <c r="R46" s="907"/>
      <c r="S46" s="906"/>
      <c r="T46" s="909"/>
      <c r="U46" s="909"/>
      <c r="V46" s="339">
        <v>0</v>
      </c>
      <c r="W46" s="334">
        <v>0</v>
      </c>
      <c r="X46" s="907"/>
      <c r="Y46" s="906"/>
      <c r="Z46" s="906"/>
      <c r="AA46" s="906"/>
      <c r="AB46" s="906"/>
      <c r="AC46" s="906"/>
      <c r="AD46" s="906"/>
      <c r="AE46" s="906"/>
      <c r="AF46" s="906"/>
      <c r="AG46" s="906"/>
      <c r="AH46" s="906"/>
      <c r="AI46" s="906"/>
      <c r="AJ46" s="906"/>
      <c r="AK46" s="906"/>
      <c r="AL46" s="906"/>
      <c r="AM46" s="906"/>
      <c r="AN46" s="906"/>
      <c r="AO46" s="906"/>
      <c r="AP46" s="906"/>
    </row>
    <row r="47" spans="1:42" ht="22.5">
      <c r="A47" s="898" t="s">
        <v>102</v>
      </c>
      <c r="B47" s="878"/>
      <c r="C47" s="878" t="s">
        <v>1743</v>
      </c>
      <c r="D47" s="878"/>
      <c r="E47" s="878"/>
      <c r="F47" s="878"/>
      <c r="G47" s="878"/>
      <c r="H47" s="878"/>
      <c r="I47" s="878"/>
      <c r="J47" s="878"/>
      <c r="K47" s="878"/>
      <c r="L47" s="916" t="s">
        <v>1016</v>
      </c>
      <c r="M47" s="917" t="s">
        <v>299</v>
      </c>
      <c r="N47" s="915" t="s">
        <v>296</v>
      </c>
      <c r="O47" s="906"/>
      <c r="P47" s="909"/>
      <c r="Q47" s="910"/>
      <c r="R47" s="907"/>
      <c r="S47" s="906"/>
      <c r="T47" s="909"/>
      <c r="U47" s="909"/>
      <c r="V47" s="339">
        <v>0</v>
      </c>
      <c r="W47" s="334">
        <v>0</v>
      </c>
      <c r="X47" s="907"/>
      <c r="Y47" s="906"/>
      <c r="Z47" s="906"/>
      <c r="AA47" s="906"/>
      <c r="AB47" s="906"/>
      <c r="AC47" s="906"/>
      <c r="AD47" s="906"/>
      <c r="AE47" s="906"/>
      <c r="AF47" s="906"/>
      <c r="AG47" s="906"/>
      <c r="AH47" s="906"/>
      <c r="AI47" s="906"/>
      <c r="AJ47" s="906"/>
      <c r="AK47" s="906"/>
      <c r="AL47" s="906"/>
      <c r="AM47" s="906"/>
      <c r="AN47" s="906"/>
      <c r="AO47" s="906"/>
      <c r="AP47" s="906"/>
    </row>
    <row r="48" spans="1:42">
      <c r="A48" s="898" t="s">
        <v>102</v>
      </c>
      <c r="B48" s="878"/>
      <c r="C48" s="878" t="s">
        <v>1484</v>
      </c>
      <c r="D48" s="878"/>
      <c r="E48" s="878"/>
      <c r="F48" s="878"/>
      <c r="G48" s="878"/>
      <c r="H48" s="878"/>
      <c r="I48" s="878"/>
      <c r="J48" s="878"/>
      <c r="K48" s="878"/>
      <c r="L48" s="903">
        <v>4</v>
      </c>
      <c r="M48" s="918" t="s">
        <v>300</v>
      </c>
      <c r="N48" s="905" t="s">
        <v>137</v>
      </c>
      <c r="O48" s="906"/>
      <c r="P48" s="909"/>
      <c r="Q48" s="910"/>
      <c r="R48" s="907"/>
      <c r="S48" s="906"/>
      <c r="T48" s="909"/>
      <c r="U48" s="909"/>
      <c r="V48" s="339">
        <v>0</v>
      </c>
      <c r="W48" s="334">
        <v>0</v>
      </c>
      <c r="X48" s="907"/>
      <c r="Y48" s="906"/>
      <c r="Z48" s="906"/>
      <c r="AA48" s="906"/>
      <c r="AB48" s="906"/>
      <c r="AC48" s="906"/>
      <c r="AD48" s="906"/>
      <c r="AE48" s="906"/>
      <c r="AF48" s="906"/>
      <c r="AG48" s="906"/>
      <c r="AH48" s="906"/>
      <c r="AI48" s="906"/>
      <c r="AJ48" s="906"/>
      <c r="AK48" s="906"/>
      <c r="AL48" s="906"/>
      <c r="AM48" s="906"/>
      <c r="AN48" s="906"/>
      <c r="AO48" s="906"/>
      <c r="AP48" s="906"/>
    </row>
    <row r="49" spans="1:42">
      <c r="A49" s="898" t="s">
        <v>102</v>
      </c>
      <c r="B49" s="878"/>
      <c r="C49" s="878" t="s">
        <v>1485</v>
      </c>
      <c r="D49" s="878"/>
      <c r="E49" s="878"/>
      <c r="F49" s="878"/>
      <c r="G49" s="878"/>
      <c r="H49" s="878"/>
      <c r="I49" s="878"/>
      <c r="J49" s="878"/>
      <c r="K49" s="878"/>
      <c r="L49" s="903">
        <v>5</v>
      </c>
      <c r="M49" s="918" t="s">
        <v>301</v>
      </c>
      <c r="N49" s="905" t="s">
        <v>137</v>
      </c>
      <c r="O49" s="906"/>
      <c r="P49" s="909"/>
      <c r="Q49" s="910"/>
      <c r="R49" s="907"/>
      <c r="S49" s="906"/>
      <c r="T49" s="909"/>
      <c r="U49" s="909"/>
      <c r="V49" s="339">
        <v>0</v>
      </c>
      <c r="W49" s="334">
        <v>0</v>
      </c>
      <c r="X49" s="907"/>
      <c r="Y49" s="906"/>
      <c r="Z49" s="906"/>
      <c r="AA49" s="906"/>
      <c r="AB49" s="906"/>
      <c r="AC49" s="906"/>
      <c r="AD49" s="906"/>
      <c r="AE49" s="906"/>
      <c r="AF49" s="906"/>
      <c r="AG49" s="906"/>
      <c r="AH49" s="906"/>
      <c r="AI49" s="906"/>
      <c r="AJ49" s="906"/>
      <c r="AK49" s="906"/>
      <c r="AL49" s="906"/>
      <c r="AM49" s="906"/>
      <c r="AN49" s="906"/>
      <c r="AO49" s="906"/>
      <c r="AP49" s="906"/>
    </row>
    <row r="50" spans="1:42" s="80" customFormat="1">
      <c r="A50" s="898" t="s">
        <v>102</v>
      </c>
      <c r="B50" s="919"/>
      <c r="C50" s="919" t="s">
        <v>1486</v>
      </c>
      <c r="D50" s="919"/>
      <c r="E50" s="919"/>
      <c r="F50" s="919"/>
      <c r="G50" s="919"/>
      <c r="H50" s="919"/>
      <c r="I50" s="919"/>
      <c r="J50" s="919"/>
      <c r="K50" s="919"/>
      <c r="L50" s="920" t="s">
        <v>124</v>
      </c>
      <c r="M50" s="921" t="s">
        <v>302</v>
      </c>
      <c r="N50" s="905"/>
      <c r="O50" s="922"/>
      <c r="P50" s="922"/>
      <c r="Q50" s="922"/>
      <c r="R50" s="923"/>
      <c r="S50" s="922"/>
      <c r="T50" s="922"/>
      <c r="U50" s="922"/>
      <c r="V50" s="339">
        <v>0</v>
      </c>
      <c r="W50" s="334">
        <v>0</v>
      </c>
      <c r="X50" s="923"/>
      <c r="Y50" s="922"/>
      <c r="Z50" s="922"/>
      <c r="AA50" s="922"/>
      <c r="AB50" s="922"/>
      <c r="AC50" s="922"/>
      <c r="AD50" s="922"/>
      <c r="AE50" s="922"/>
      <c r="AF50" s="922"/>
      <c r="AG50" s="922"/>
      <c r="AH50" s="922"/>
      <c r="AI50" s="922"/>
      <c r="AJ50" s="922"/>
      <c r="AK50" s="922"/>
      <c r="AL50" s="922"/>
      <c r="AM50" s="922"/>
      <c r="AN50" s="922"/>
      <c r="AO50" s="922"/>
      <c r="AP50" s="922"/>
    </row>
    <row r="51" spans="1:42" s="80" customFormat="1">
      <c r="A51" s="898" t="s">
        <v>102</v>
      </c>
      <c r="B51" s="919"/>
      <c r="C51" s="919" t="s">
        <v>1487</v>
      </c>
      <c r="D51" s="919"/>
      <c r="E51" s="919"/>
      <c r="F51" s="919"/>
      <c r="G51" s="919"/>
      <c r="H51" s="919"/>
      <c r="I51" s="919"/>
      <c r="J51" s="919"/>
      <c r="K51" s="919"/>
      <c r="L51" s="920" t="s">
        <v>125</v>
      </c>
      <c r="M51" s="904" t="s">
        <v>303</v>
      </c>
      <c r="N51" s="905"/>
      <c r="O51" s="922"/>
      <c r="P51" s="922"/>
      <c r="Q51" s="922"/>
      <c r="R51" s="923"/>
      <c r="S51" s="922"/>
      <c r="T51" s="922"/>
      <c r="U51" s="922"/>
      <c r="V51" s="339">
        <v>0</v>
      </c>
      <c r="W51" s="334">
        <v>0</v>
      </c>
      <c r="X51" s="923"/>
      <c r="Y51" s="922"/>
      <c r="Z51" s="922"/>
      <c r="AA51" s="922"/>
      <c r="AB51" s="922"/>
      <c r="AC51" s="922"/>
      <c r="AD51" s="922"/>
      <c r="AE51" s="922"/>
      <c r="AF51" s="922"/>
      <c r="AG51" s="922"/>
      <c r="AH51" s="922"/>
      <c r="AI51" s="922"/>
      <c r="AJ51" s="922"/>
      <c r="AK51" s="922"/>
      <c r="AL51" s="922"/>
      <c r="AM51" s="922"/>
      <c r="AN51" s="922"/>
      <c r="AO51" s="922"/>
      <c r="AP51" s="922"/>
    </row>
    <row r="52" spans="1:42" s="88" customFormat="1">
      <c r="A52" s="858" t="s">
        <v>103</v>
      </c>
      <c r="B52" s="896"/>
      <c r="C52" s="896"/>
      <c r="D52" s="896"/>
      <c r="E52" s="896"/>
      <c r="F52" s="896"/>
      <c r="G52" s="896"/>
      <c r="H52" s="896"/>
      <c r="I52" s="896"/>
      <c r="J52" s="896"/>
      <c r="K52" s="896"/>
      <c r="L52" s="859" t="s">
        <v>3030</v>
      </c>
      <c r="M52" s="837"/>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97"/>
      <c r="AN52" s="897"/>
      <c r="AO52" s="897"/>
      <c r="AP52" s="897"/>
    </row>
    <row r="53" spans="1:42">
      <c r="A53" s="898" t="s">
        <v>103</v>
      </c>
      <c r="B53" s="878" t="s">
        <v>1191</v>
      </c>
      <c r="C53" s="878"/>
      <c r="D53" s="878"/>
      <c r="E53" s="878"/>
      <c r="F53" s="878"/>
      <c r="G53" s="878"/>
      <c r="H53" s="878"/>
      <c r="I53" s="878"/>
      <c r="J53" s="878"/>
      <c r="K53" s="878"/>
      <c r="L53" s="899"/>
      <c r="M53" s="900" t="s">
        <v>145</v>
      </c>
      <c r="N53" s="901"/>
      <c r="O53" s="901"/>
      <c r="P53" s="901"/>
      <c r="Q53" s="901"/>
      <c r="R53" s="901"/>
      <c r="S53" s="902">
        <v>1</v>
      </c>
      <c r="T53" s="902">
        <v>1</v>
      </c>
      <c r="U53" s="902">
        <v>1</v>
      </c>
      <c r="V53" s="901"/>
      <c r="W53" s="901"/>
      <c r="X53" s="901"/>
      <c r="Y53" s="902">
        <v>1</v>
      </c>
      <c r="Z53" s="902">
        <v>1</v>
      </c>
      <c r="AA53" s="902">
        <v>1</v>
      </c>
      <c r="AB53" s="902">
        <v>1</v>
      </c>
      <c r="AC53" s="902">
        <v>1</v>
      </c>
      <c r="AD53" s="902">
        <v>1</v>
      </c>
      <c r="AE53" s="902">
        <v>1</v>
      </c>
      <c r="AF53" s="902">
        <v>1</v>
      </c>
      <c r="AG53" s="902">
        <v>1</v>
      </c>
      <c r="AH53" s="902">
        <v>1</v>
      </c>
      <c r="AI53" s="902">
        <v>1</v>
      </c>
      <c r="AJ53" s="902">
        <v>1</v>
      </c>
      <c r="AK53" s="902">
        <v>1</v>
      </c>
      <c r="AL53" s="902">
        <v>1</v>
      </c>
      <c r="AM53" s="902">
        <v>1</v>
      </c>
      <c r="AN53" s="902">
        <v>1</v>
      </c>
      <c r="AO53" s="902">
        <v>1</v>
      </c>
      <c r="AP53" s="902">
        <v>1</v>
      </c>
    </row>
    <row r="54" spans="1:42" ht="22.5">
      <c r="A54" s="898" t="s">
        <v>103</v>
      </c>
      <c r="B54" s="878" t="s">
        <v>1188</v>
      </c>
      <c r="C54" s="878" t="s">
        <v>1491</v>
      </c>
      <c r="D54" s="878"/>
      <c r="E54" s="878"/>
      <c r="F54" s="878"/>
      <c r="G54" s="878"/>
      <c r="H54" s="878"/>
      <c r="I54" s="878"/>
      <c r="J54" s="878"/>
      <c r="K54" s="878"/>
      <c r="L54" s="903">
        <v>1</v>
      </c>
      <c r="M54" s="904" t="s">
        <v>288</v>
      </c>
      <c r="N54" s="905" t="s">
        <v>137</v>
      </c>
      <c r="O54" s="906"/>
      <c r="P54" s="906"/>
      <c r="Q54" s="906"/>
      <c r="R54" s="907"/>
      <c r="S54" s="906"/>
      <c r="T54" s="906"/>
      <c r="U54" s="906"/>
      <c r="V54" s="339">
        <v>0</v>
      </c>
      <c r="W54" s="334">
        <v>0</v>
      </c>
      <c r="X54" s="907"/>
      <c r="Y54" s="906"/>
      <c r="Z54" s="906"/>
      <c r="AA54" s="906"/>
      <c r="AB54" s="906"/>
      <c r="AC54" s="906"/>
      <c r="AD54" s="906"/>
      <c r="AE54" s="906"/>
      <c r="AF54" s="906"/>
      <c r="AG54" s="906"/>
      <c r="AH54" s="906"/>
      <c r="AI54" s="906"/>
      <c r="AJ54" s="906"/>
      <c r="AK54" s="906"/>
      <c r="AL54" s="906"/>
      <c r="AM54" s="906"/>
      <c r="AN54" s="906"/>
      <c r="AO54" s="906"/>
      <c r="AP54" s="906"/>
    </row>
    <row r="55" spans="1:42">
      <c r="A55" s="898" t="s">
        <v>103</v>
      </c>
      <c r="B55" s="878" t="s">
        <v>1189</v>
      </c>
      <c r="C55" s="878" t="s">
        <v>1489</v>
      </c>
      <c r="D55" s="878"/>
      <c r="E55" s="878"/>
      <c r="F55" s="878"/>
      <c r="G55" s="878"/>
      <c r="H55" s="878"/>
      <c r="I55" s="878"/>
      <c r="J55" s="878"/>
      <c r="K55" s="878"/>
      <c r="L55" s="903">
        <v>2</v>
      </c>
      <c r="M55" s="908" t="s">
        <v>146</v>
      </c>
      <c r="N55" s="905" t="s">
        <v>137</v>
      </c>
      <c r="O55" s="906"/>
      <c r="P55" s="906"/>
      <c r="Q55" s="906"/>
      <c r="R55" s="907"/>
      <c r="S55" s="906"/>
      <c r="T55" s="906"/>
      <c r="U55" s="906"/>
      <c r="V55" s="339">
        <v>0</v>
      </c>
      <c r="W55" s="334">
        <v>0</v>
      </c>
      <c r="X55" s="907"/>
      <c r="Y55" s="906"/>
      <c r="Z55" s="906"/>
      <c r="AA55" s="906"/>
      <c r="AB55" s="906"/>
      <c r="AC55" s="906"/>
      <c r="AD55" s="906"/>
      <c r="AE55" s="906"/>
      <c r="AF55" s="906"/>
      <c r="AG55" s="906"/>
      <c r="AH55" s="906"/>
      <c r="AI55" s="906"/>
      <c r="AJ55" s="906"/>
      <c r="AK55" s="906"/>
      <c r="AL55" s="906"/>
      <c r="AM55" s="906"/>
      <c r="AN55" s="906"/>
      <c r="AO55" s="906"/>
      <c r="AP55" s="906"/>
    </row>
    <row r="56" spans="1:42">
      <c r="A56" s="898" t="s">
        <v>103</v>
      </c>
      <c r="B56" s="878"/>
      <c r="C56" s="878" t="s">
        <v>1490</v>
      </c>
      <c r="D56" s="878"/>
      <c r="E56" s="878"/>
      <c r="F56" s="878"/>
      <c r="G56" s="878"/>
      <c r="H56" s="878"/>
      <c r="I56" s="878"/>
      <c r="J56" s="878"/>
      <c r="K56" s="878"/>
      <c r="L56" s="903">
        <v>3</v>
      </c>
      <c r="M56" s="904" t="s">
        <v>289</v>
      </c>
      <c r="N56" s="905" t="s">
        <v>137</v>
      </c>
      <c r="O56" s="906"/>
      <c r="P56" s="906"/>
      <c r="Q56" s="906"/>
      <c r="R56" s="907"/>
      <c r="S56" s="906"/>
      <c r="T56" s="906"/>
      <c r="U56" s="906"/>
      <c r="V56" s="339">
        <v>0</v>
      </c>
      <c r="W56" s="334">
        <v>0</v>
      </c>
      <c r="X56" s="907"/>
      <c r="Y56" s="906"/>
      <c r="Z56" s="906"/>
      <c r="AA56" s="906"/>
      <c r="AB56" s="906"/>
      <c r="AC56" s="906"/>
      <c r="AD56" s="906"/>
      <c r="AE56" s="906"/>
      <c r="AF56" s="906"/>
      <c r="AG56" s="906"/>
      <c r="AH56" s="906"/>
      <c r="AI56" s="906"/>
      <c r="AJ56" s="906"/>
      <c r="AK56" s="906"/>
      <c r="AL56" s="906"/>
      <c r="AM56" s="906"/>
      <c r="AN56" s="906"/>
      <c r="AO56" s="906"/>
      <c r="AP56" s="906"/>
    </row>
    <row r="57" spans="1:42">
      <c r="A57" s="898" t="s">
        <v>103</v>
      </c>
      <c r="B57" s="878" t="s">
        <v>1190</v>
      </c>
      <c r="C57" s="878" t="s">
        <v>1488</v>
      </c>
      <c r="D57" s="878"/>
      <c r="E57" s="878"/>
      <c r="F57" s="878"/>
      <c r="G57" s="878"/>
      <c r="H57" s="878"/>
      <c r="I57" s="878"/>
      <c r="J57" s="878"/>
      <c r="K57" s="878"/>
      <c r="L57" s="903">
        <v>4</v>
      </c>
      <c r="M57" s="908" t="s">
        <v>290</v>
      </c>
      <c r="N57" s="905" t="s">
        <v>137</v>
      </c>
      <c r="O57" s="906"/>
      <c r="P57" s="909"/>
      <c r="Q57" s="910"/>
      <c r="R57" s="907"/>
      <c r="S57" s="906"/>
      <c r="T57" s="909"/>
      <c r="U57" s="909"/>
      <c r="V57" s="339">
        <v>0</v>
      </c>
      <c r="W57" s="334">
        <v>0</v>
      </c>
      <c r="X57" s="907"/>
      <c r="Y57" s="906"/>
      <c r="Z57" s="906"/>
      <c r="AA57" s="906"/>
      <c r="AB57" s="906"/>
      <c r="AC57" s="906"/>
      <c r="AD57" s="906"/>
      <c r="AE57" s="906"/>
      <c r="AF57" s="906"/>
      <c r="AG57" s="906"/>
      <c r="AH57" s="906"/>
      <c r="AI57" s="906"/>
      <c r="AJ57" s="906"/>
      <c r="AK57" s="906"/>
      <c r="AL57" s="906"/>
      <c r="AM57" s="906"/>
      <c r="AN57" s="906"/>
      <c r="AO57" s="906"/>
      <c r="AP57" s="906"/>
    </row>
    <row r="58" spans="1:42">
      <c r="A58" s="898" t="s">
        <v>103</v>
      </c>
      <c r="B58" s="878"/>
      <c r="C58" s="878"/>
      <c r="D58" s="878"/>
      <c r="E58" s="878"/>
      <c r="F58" s="878"/>
      <c r="G58" s="878"/>
      <c r="H58" s="878"/>
      <c r="I58" s="878"/>
      <c r="J58" s="878"/>
      <c r="K58" s="878"/>
      <c r="L58" s="899"/>
      <c r="M58" s="900" t="s">
        <v>291</v>
      </c>
      <c r="N58" s="901"/>
      <c r="O58" s="911"/>
      <c r="P58" s="911"/>
      <c r="Q58" s="911"/>
      <c r="R58" s="912"/>
      <c r="S58" s="911"/>
      <c r="T58" s="911"/>
      <c r="U58" s="911"/>
      <c r="V58" s="913"/>
      <c r="W58" s="911"/>
      <c r="X58" s="912"/>
      <c r="Y58" s="911"/>
      <c r="Z58" s="911"/>
      <c r="AA58" s="911"/>
      <c r="AB58" s="911"/>
      <c r="AC58" s="911"/>
      <c r="AD58" s="911"/>
      <c r="AE58" s="911"/>
      <c r="AF58" s="911"/>
      <c r="AG58" s="911"/>
      <c r="AH58" s="911"/>
      <c r="AI58" s="911"/>
      <c r="AJ58" s="911"/>
      <c r="AK58" s="911"/>
      <c r="AL58" s="911"/>
      <c r="AM58" s="911"/>
      <c r="AN58" s="911"/>
      <c r="AO58" s="911"/>
      <c r="AP58" s="914"/>
    </row>
    <row r="59" spans="1:42">
      <c r="A59" s="898" t="s">
        <v>103</v>
      </c>
      <c r="B59" s="878" t="s">
        <v>1193</v>
      </c>
      <c r="C59" s="878" t="s">
        <v>1492</v>
      </c>
      <c r="D59" s="878"/>
      <c r="E59" s="878"/>
      <c r="F59" s="878"/>
      <c r="G59" s="878"/>
      <c r="H59" s="878"/>
      <c r="I59" s="878"/>
      <c r="J59" s="878"/>
      <c r="K59" s="878"/>
      <c r="L59" s="903">
        <v>1</v>
      </c>
      <c r="M59" s="908" t="s">
        <v>292</v>
      </c>
      <c r="N59" s="905" t="s">
        <v>137</v>
      </c>
      <c r="O59" s="909"/>
      <c r="P59" s="906"/>
      <c r="Q59" s="906"/>
      <c r="R59" s="907"/>
      <c r="S59" s="909"/>
      <c r="T59" s="906"/>
      <c r="U59" s="906"/>
      <c r="V59" s="339">
        <v>0</v>
      </c>
      <c r="W59" s="334">
        <v>0</v>
      </c>
      <c r="X59" s="907"/>
      <c r="Y59" s="909"/>
      <c r="Z59" s="909"/>
      <c r="AA59" s="909"/>
      <c r="AB59" s="909"/>
      <c r="AC59" s="909"/>
      <c r="AD59" s="909"/>
      <c r="AE59" s="909"/>
      <c r="AF59" s="909"/>
      <c r="AG59" s="909"/>
      <c r="AH59" s="909"/>
      <c r="AI59" s="909"/>
      <c r="AJ59" s="909"/>
      <c r="AK59" s="909"/>
      <c r="AL59" s="909"/>
      <c r="AM59" s="909"/>
      <c r="AN59" s="909"/>
      <c r="AO59" s="909"/>
      <c r="AP59" s="909"/>
    </row>
    <row r="60" spans="1:42">
      <c r="A60" s="898" t="s">
        <v>103</v>
      </c>
      <c r="B60" s="878"/>
      <c r="C60" s="878" t="s">
        <v>1493</v>
      </c>
      <c r="D60" s="878"/>
      <c r="E60" s="878"/>
      <c r="F60" s="878"/>
      <c r="G60" s="878"/>
      <c r="H60" s="878"/>
      <c r="I60" s="878"/>
      <c r="J60" s="878"/>
      <c r="K60" s="878"/>
      <c r="L60" s="903">
        <v>2</v>
      </c>
      <c r="M60" s="908" t="s">
        <v>293</v>
      </c>
      <c r="N60" s="905" t="s">
        <v>137</v>
      </c>
      <c r="O60" s="909"/>
      <c r="P60" s="906"/>
      <c r="Q60" s="909"/>
      <c r="R60" s="907"/>
      <c r="S60" s="909"/>
      <c r="T60" s="909"/>
      <c r="U60" s="909"/>
      <c r="V60" s="339">
        <v>0</v>
      </c>
      <c r="W60" s="334">
        <v>0</v>
      </c>
      <c r="X60" s="907"/>
      <c r="Y60" s="909"/>
      <c r="Z60" s="909"/>
      <c r="AA60" s="909"/>
      <c r="AB60" s="909"/>
      <c r="AC60" s="909"/>
      <c r="AD60" s="909"/>
      <c r="AE60" s="909"/>
      <c r="AF60" s="909"/>
      <c r="AG60" s="909"/>
      <c r="AH60" s="909"/>
      <c r="AI60" s="909"/>
      <c r="AJ60" s="909"/>
      <c r="AK60" s="909"/>
      <c r="AL60" s="909"/>
      <c r="AM60" s="909"/>
      <c r="AN60" s="909"/>
      <c r="AO60" s="909"/>
      <c r="AP60" s="909"/>
    </row>
    <row r="61" spans="1:42">
      <c r="A61" s="898" t="s">
        <v>103</v>
      </c>
      <c r="B61" s="878"/>
      <c r="C61" s="878"/>
      <c r="D61" s="878"/>
      <c r="E61" s="878"/>
      <c r="F61" s="878"/>
      <c r="G61" s="878"/>
      <c r="H61" s="878"/>
      <c r="I61" s="878"/>
      <c r="J61" s="878"/>
      <c r="K61" s="878"/>
      <c r="L61" s="164">
        <v>3</v>
      </c>
      <c r="M61" s="165" t="s">
        <v>294</v>
      </c>
      <c r="N61" s="915"/>
      <c r="O61" s="331"/>
      <c r="P61" s="334"/>
      <c r="Q61" s="336"/>
      <c r="R61" s="323"/>
      <c r="S61" s="331"/>
      <c r="T61" s="334"/>
      <c r="U61" s="334"/>
      <c r="V61" s="339"/>
      <c r="W61" s="334"/>
      <c r="X61" s="323"/>
      <c r="Y61" s="331"/>
      <c r="Z61" s="331"/>
      <c r="AA61" s="331"/>
      <c r="AB61" s="331"/>
      <c r="AC61" s="331"/>
      <c r="AD61" s="331"/>
      <c r="AE61" s="331"/>
      <c r="AF61" s="331"/>
      <c r="AG61" s="331"/>
      <c r="AH61" s="331"/>
      <c r="AI61" s="331"/>
      <c r="AJ61" s="331"/>
      <c r="AK61" s="331"/>
      <c r="AL61" s="331"/>
      <c r="AM61" s="331"/>
      <c r="AN61" s="331"/>
      <c r="AO61" s="331"/>
      <c r="AP61" s="331"/>
    </row>
    <row r="62" spans="1:42" ht="22.5">
      <c r="A62" s="898" t="s">
        <v>103</v>
      </c>
      <c r="B62" s="878"/>
      <c r="C62" s="878" t="s">
        <v>1740</v>
      </c>
      <c r="D62" s="878"/>
      <c r="E62" s="878"/>
      <c r="F62" s="878"/>
      <c r="G62" s="878"/>
      <c r="H62" s="878"/>
      <c r="I62" s="878"/>
      <c r="J62" s="878"/>
      <c r="K62" s="878"/>
      <c r="L62" s="916" t="s">
        <v>1013</v>
      </c>
      <c r="M62" s="917" t="s">
        <v>295</v>
      </c>
      <c r="N62" s="915" t="s">
        <v>296</v>
      </c>
      <c r="O62" s="906"/>
      <c r="P62" s="909"/>
      <c r="Q62" s="910"/>
      <c r="R62" s="907"/>
      <c r="S62" s="906"/>
      <c r="T62" s="909"/>
      <c r="U62" s="909"/>
      <c r="V62" s="339">
        <v>0</v>
      </c>
      <c r="W62" s="334">
        <v>0</v>
      </c>
      <c r="X62" s="907"/>
      <c r="Y62" s="906"/>
      <c r="Z62" s="906"/>
      <c r="AA62" s="906"/>
      <c r="AB62" s="906"/>
      <c r="AC62" s="906"/>
      <c r="AD62" s="906"/>
      <c r="AE62" s="906"/>
      <c r="AF62" s="906"/>
      <c r="AG62" s="906"/>
      <c r="AH62" s="906"/>
      <c r="AI62" s="906"/>
      <c r="AJ62" s="906"/>
      <c r="AK62" s="906"/>
      <c r="AL62" s="906"/>
      <c r="AM62" s="906"/>
      <c r="AN62" s="906"/>
      <c r="AO62" s="906"/>
      <c r="AP62" s="906"/>
    </row>
    <row r="63" spans="1:42" ht="22.5">
      <c r="A63" s="898" t="s">
        <v>103</v>
      </c>
      <c r="B63" s="878"/>
      <c r="C63" s="878" t="s">
        <v>1741</v>
      </c>
      <c r="D63" s="878"/>
      <c r="E63" s="878"/>
      <c r="F63" s="878"/>
      <c r="G63" s="878"/>
      <c r="H63" s="878"/>
      <c r="I63" s="878"/>
      <c r="J63" s="878"/>
      <c r="K63" s="878"/>
      <c r="L63" s="916" t="s">
        <v>1014</v>
      </c>
      <c r="M63" s="917" t="s">
        <v>297</v>
      </c>
      <c r="N63" s="915" t="s">
        <v>296</v>
      </c>
      <c r="O63" s="906"/>
      <c r="P63" s="909"/>
      <c r="Q63" s="910"/>
      <c r="R63" s="907"/>
      <c r="S63" s="906"/>
      <c r="T63" s="909"/>
      <c r="U63" s="909"/>
      <c r="V63" s="339">
        <v>0</v>
      </c>
      <c r="W63" s="334">
        <v>0</v>
      </c>
      <c r="X63" s="907"/>
      <c r="Y63" s="906"/>
      <c r="Z63" s="906"/>
      <c r="AA63" s="906"/>
      <c r="AB63" s="906"/>
      <c r="AC63" s="906"/>
      <c r="AD63" s="906"/>
      <c r="AE63" s="906"/>
      <c r="AF63" s="906"/>
      <c r="AG63" s="906"/>
      <c r="AH63" s="906"/>
      <c r="AI63" s="906"/>
      <c r="AJ63" s="906"/>
      <c r="AK63" s="906"/>
      <c r="AL63" s="906"/>
      <c r="AM63" s="906"/>
      <c r="AN63" s="906"/>
      <c r="AO63" s="906"/>
      <c r="AP63" s="906"/>
    </row>
    <row r="64" spans="1:42" ht="22.5">
      <c r="A64" s="898" t="s">
        <v>103</v>
      </c>
      <c r="B64" s="878"/>
      <c r="C64" s="878" t="s">
        <v>1742</v>
      </c>
      <c r="D64" s="878"/>
      <c r="E64" s="878"/>
      <c r="F64" s="878"/>
      <c r="G64" s="878"/>
      <c r="H64" s="878"/>
      <c r="I64" s="878"/>
      <c r="J64" s="878"/>
      <c r="K64" s="878"/>
      <c r="L64" s="916" t="s">
        <v>1015</v>
      </c>
      <c r="M64" s="917" t="s">
        <v>298</v>
      </c>
      <c r="N64" s="915" t="s">
        <v>296</v>
      </c>
      <c r="O64" s="906"/>
      <c r="P64" s="909"/>
      <c r="Q64" s="910"/>
      <c r="R64" s="907"/>
      <c r="S64" s="906"/>
      <c r="T64" s="909"/>
      <c r="U64" s="909"/>
      <c r="V64" s="339">
        <v>0</v>
      </c>
      <c r="W64" s="334">
        <v>0</v>
      </c>
      <c r="X64" s="907"/>
      <c r="Y64" s="906"/>
      <c r="Z64" s="906"/>
      <c r="AA64" s="906"/>
      <c r="AB64" s="906"/>
      <c r="AC64" s="906"/>
      <c r="AD64" s="906"/>
      <c r="AE64" s="906"/>
      <c r="AF64" s="906"/>
      <c r="AG64" s="906"/>
      <c r="AH64" s="906"/>
      <c r="AI64" s="906"/>
      <c r="AJ64" s="906"/>
      <c r="AK64" s="906"/>
      <c r="AL64" s="906"/>
      <c r="AM64" s="906"/>
      <c r="AN64" s="906"/>
      <c r="AO64" s="906"/>
      <c r="AP64" s="906"/>
    </row>
    <row r="65" spans="1:42" ht="22.5">
      <c r="A65" s="898" t="s">
        <v>103</v>
      </c>
      <c r="B65" s="878"/>
      <c r="C65" s="878" t="s">
        <v>1743</v>
      </c>
      <c r="D65" s="878"/>
      <c r="E65" s="878"/>
      <c r="F65" s="878"/>
      <c r="G65" s="878"/>
      <c r="H65" s="878"/>
      <c r="I65" s="878"/>
      <c r="J65" s="878"/>
      <c r="K65" s="878"/>
      <c r="L65" s="916" t="s">
        <v>1016</v>
      </c>
      <c r="M65" s="917" t="s">
        <v>299</v>
      </c>
      <c r="N65" s="915" t="s">
        <v>296</v>
      </c>
      <c r="O65" s="906"/>
      <c r="P65" s="909"/>
      <c r="Q65" s="910"/>
      <c r="R65" s="907"/>
      <c r="S65" s="906"/>
      <c r="T65" s="909"/>
      <c r="U65" s="909"/>
      <c r="V65" s="339">
        <v>0</v>
      </c>
      <c r="W65" s="334">
        <v>0</v>
      </c>
      <c r="X65" s="907"/>
      <c r="Y65" s="906"/>
      <c r="Z65" s="906"/>
      <c r="AA65" s="906"/>
      <c r="AB65" s="906"/>
      <c r="AC65" s="906"/>
      <c r="AD65" s="906"/>
      <c r="AE65" s="906"/>
      <c r="AF65" s="906"/>
      <c r="AG65" s="906"/>
      <c r="AH65" s="906"/>
      <c r="AI65" s="906"/>
      <c r="AJ65" s="906"/>
      <c r="AK65" s="906"/>
      <c r="AL65" s="906"/>
      <c r="AM65" s="906"/>
      <c r="AN65" s="906"/>
      <c r="AO65" s="906"/>
      <c r="AP65" s="906"/>
    </row>
    <row r="66" spans="1:42">
      <c r="A66" s="898" t="s">
        <v>103</v>
      </c>
      <c r="B66" s="878"/>
      <c r="C66" s="878" t="s">
        <v>1484</v>
      </c>
      <c r="D66" s="878"/>
      <c r="E66" s="878"/>
      <c r="F66" s="878"/>
      <c r="G66" s="878"/>
      <c r="H66" s="878"/>
      <c r="I66" s="878"/>
      <c r="J66" s="878"/>
      <c r="K66" s="878"/>
      <c r="L66" s="903">
        <v>4</v>
      </c>
      <c r="M66" s="918" t="s">
        <v>300</v>
      </c>
      <c r="N66" s="905" t="s">
        <v>137</v>
      </c>
      <c r="O66" s="906"/>
      <c r="P66" s="909"/>
      <c r="Q66" s="910"/>
      <c r="R66" s="907"/>
      <c r="S66" s="906"/>
      <c r="T66" s="909"/>
      <c r="U66" s="909"/>
      <c r="V66" s="339">
        <v>0</v>
      </c>
      <c r="W66" s="334">
        <v>0</v>
      </c>
      <c r="X66" s="907"/>
      <c r="Y66" s="906"/>
      <c r="Z66" s="906"/>
      <c r="AA66" s="906"/>
      <c r="AB66" s="906"/>
      <c r="AC66" s="906"/>
      <c r="AD66" s="906"/>
      <c r="AE66" s="906"/>
      <c r="AF66" s="906"/>
      <c r="AG66" s="906"/>
      <c r="AH66" s="906"/>
      <c r="AI66" s="906"/>
      <c r="AJ66" s="906"/>
      <c r="AK66" s="906"/>
      <c r="AL66" s="906"/>
      <c r="AM66" s="906"/>
      <c r="AN66" s="906"/>
      <c r="AO66" s="906"/>
      <c r="AP66" s="906"/>
    </row>
    <row r="67" spans="1:42">
      <c r="A67" s="898" t="s">
        <v>103</v>
      </c>
      <c r="B67" s="878"/>
      <c r="C67" s="878" t="s">
        <v>1485</v>
      </c>
      <c r="D67" s="878"/>
      <c r="E67" s="878"/>
      <c r="F67" s="878"/>
      <c r="G67" s="878"/>
      <c r="H67" s="878"/>
      <c r="I67" s="878"/>
      <c r="J67" s="878"/>
      <c r="K67" s="878"/>
      <c r="L67" s="903">
        <v>5</v>
      </c>
      <c r="M67" s="918" t="s">
        <v>301</v>
      </c>
      <c r="N67" s="905" t="s">
        <v>137</v>
      </c>
      <c r="O67" s="906"/>
      <c r="P67" s="909"/>
      <c r="Q67" s="910"/>
      <c r="R67" s="907"/>
      <c r="S67" s="906"/>
      <c r="T67" s="909"/>
      <c r="U67" s="909"/>
      <c r="V67" s="339">
        <v>0</v>
      </c>
      <c r="W67" s="334">
        <v>0</v>
      </c>
      <c r="X67" s="907"/>
      <c r="Y67" s="906"/>
      <c r="Z67" s="906"/>
      <c r="AA67" s="906"/>
      <c r="AB67" s="906"/>
      <c r="AC67" s="906"/>
      <c r="AD67" s="906"/>
      <c r="AE67" s="906"/>
      <c r="AF67" s="906"/>
      <c r="AG67" s="906"/>
      <c r="AH67" s="906"/>
      <c r="AI67" s="906"/>
      <c r="AJ67" s="906"/>
      <c r="AK67" s="906"/>
      <c r="AL67" s="906"/>
      <c r="AM67" s="906"/>
      <c r="AN67" s="906"/>
      <c r="AO67" s="906"/>
      <c r="AP67" s="906"/>
    </row>
    <row r="68" spans="1:42" s="80" customFormat="1">
      <c r="A68" s="898" t="s">
        <v>103</v>
      </c>
      <c r="B68" s="919"/>
      <c r="C68" s="919" t="s">
        <v>1486</v>
      </c>
      <c r="D68" s="919"/>
      <c r="E68" s="919"/>
      <c r="F68" s="919"/>
      <c r="G68" s="919"/>
      <c r="H68" s="919"/>
      <c r="I68" s="919"/>
      <c r="J68" s="919"/>
      <c r="K68" s="919"/>
      <c r="L68" s="920" t="s">
        <v>124</v>
      </c>
      <c r="M68" s="921" t="s">
        <v>302</v>
      </c>
      <c r="N68" s="905"/>
      <c r="O68" s="922"/>
      <c r="P68" s="922"/>
      <c r="Q68" s="922"/>
      <c r="R68" s="923"/>
      <c r="S68" s="922"/>
      <c r="T68" s="922"/>
      <c r="U68" s="922"/>
      <c r="V68" s="339">
        <v>0</v>
      </c>
      <c r="W68" s="334">
        <v>0</v>
      </c>
      <c r="X68" s="923"/>
      <c r="Y68" s="922"/>
      <c r="Z68" s="922"/>
      <c r="AA68" s="922"/>
      <c r="AB68" s="922"/>
      <c r="AC68" s="922"/>
      <c r="AD68" s="922"/>
      <c r="AE68" s="922"/>
      <c r="AF68" s="922"/>
      <c r="AG68" s="922"/>
      <c r="AH68" s="922"/>
      <c r="AI68" s="922"/>
      <c r="AJ68" s="922"/>
      <c r="AK68" s="922"/>
      <c r="AL68" s="922"/>
      <c r="AM68" s="922"/>
      <c r="AN68" s="922"/>
      <c r="AO68" s="922"/>
      <c r="AP68" s="922"/>
    </row>
    <row r="69" spans="1:42" s="80" customFormat="1">
      <c r="A69" s="898" t="s">
        <v>103</v>
      </c>
      <c r="B69" s="919"/>
      <c r="C69" s="919" t="s">
        <v>1487</v>
      </c>
      <c r="D69" s="919"/>
      <c r="E69" s="919"/>
      <c r="F69" s="919"/>
      <c r="G69" s="919"/>
      <c r="H69" s="919"/>
      <c r="I69" s="919"/>
      <c r="J69" s="919"/>
      <c r="K69" s="919"/>
      <c r="L69" s="920" t="s">
        <v>125</v>
      </c>
      <c r="M69" s="904" t="s">
        <v>303</v>
      </c>
      <c r="N69" s="905"/>
      <c r="O69" s="922"/>
      <c r="P69" s="922"/>
      <c r="Q69" s="922"/>
      <c r="R69" s="923"/>
      <c r="S69" s="922"/>
      <c r="T69" s="922"/>
      <c r="U69" s="922"/>
      <c r="V69" s="339">
        <v>0</v>
      </c>
      <c r="W69" s="334">
        <v>0</v>
      </c>
      <c r="X69" s="923"/>
      <c r="Y69" s="922"/>
      <c r="Z69" s="922"/>
      <c r="AA69" s="922"/>
      <c r="AB69" s="922"/>
      <c r="AC69" s="922"/>
      <c r="AD69" s="922"/>
      <c r="AE69" s="922"/>
      <c r="AF69" s="922"/>
      <c r="AG69" s="922"/>
      <c r="AH69" s="922"/>
      <c r="AI69" s="922"/>
      <c r="AJ69" s="922"/>
      <c r="AK69" s="922"/>
      <c r="AL69" s="922"/>
      <c r="AM69" s="922"/>
      <c r="AN69" s="922"/>
      <c r="AO69" s="922"/>
      <c r="AP69" s="922"/>
    </row>
    <row r="70" spans="1:42" hidden="1">
      <c r="A70" s="878" t="s">
        <v>1121</v>
      </c>
      <c r="B70" s="878"/>
      <c r="C70" s="878"/>
      <c r="D70" s="878"/>
      <c r="E70" s="878"/>
      <c r="F70" s="878"/>
      <c r="G70" s="878"/>
      <c r="H70" s="878"/>
      <c r="I70" s="878"/>
      <c r="J70" s="878"/>
      <c r="K70" s="878"/>
      <c r="L70" s="924"/>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row>
    <row r="71" spans="1:42">
      <c r="A71" s="878"/>
      <c r="B71" s="878"/>
      <c r="C71" s="878"/>
      <c r="D71" s="878"/>
      <c r="E71" s="878"/>
      <c r="F71" s="878"/>
      <c r="G71" s="878"/>
      <c r="H71" s="878"/>
      <c r="I71" s="878"/>
      <c r="J71" s="878"/>
      <c r="K71" s="878"/>
      <c r="L71" s="879"/>
      <c r="M71" s="878"/>
      <c r="N71" s="878"/>
      <c r="O71" s="878"/>
      <c r="P71" s="878"/>
      <c r="Q71" s="878"/>
      <c r="R71" s="878"/>
      <c r="S71" s="878"/>
      <c r="T71" s="878"/>
      <c r="U71" s="878"/>
      <c r="V71" s="878"/>
      <c r="W71" s="878"/>
      <c r="X71" s="878"/>
      <c r="Y71" s="878"/>
      <c r="Z71" s="878"/>
      <c r="AA71" s="878"/>
      <c r="AB71" s="878"/>
      <c r="AC71" s="878"/>
      <c r="AD71" s="878"/>
      <c r="AE71" s="878"/>
      <c r="AF71" s="878"/>
      <c r="AG71" s="878"/>
      <c r="AH71" s="878"/>
      <c r="AI71" s="878"/>
      <c r="AJ71" s="878"/>
      <c r="AK71" s="878"/>
      <c r="AL71" s="878"/>
      <c r="AM71" s="878"/>
      <c r="AN71" s="878"/>
      <c r="AO71" s="878"/>
      <c r="AP71" s="878"/>
    </row>
    <row r="72" spans="1:42">
      <c r="A72" s="878"/>
      <c r="B72" s="878"/>
      <c r="C72" s="878"/>
      <c r="D72" s="878"/>
      <c r="E72" s="878"/>
      <c r="F72" s="878"/>
      <c r="G72" s="878"/>
      <c r="H72" s="878"/>
      <c r="I72" s="878"/>
      <c r="J72" s="878"/>
      <c r="K72" s="878"/>
      <c r="L72" s="879"/>
      <c r="M72" s="878"/>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row>
    <row r="73" spans="1:42">
      <c r="A73" s="878"/>
      <c r="B73" s="878"/>
      <c r="C73" s="878"/>
      <c r="D73" s="878"/>
      <c r="E73" s="878"/>
      <c r="F73" s="878"/>
      <c r="G73" s="878"/>
      <c r="H73" s="878"/>
      <c r="I73" s="878"/>
      <c r="J73" s="878"/>
      <c r="K73" s="878"/>
      <c r="L73" s="879"/>
      <c r="M73" s="878"/>
      <c r="N73" s="878"/>
      <c r="O73" s="878"/>
      <c r="P73" s="878"/>
      <c r="Q73" s="878"/>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row>
    <row r="74" spans="1:42">
      <c r="A74" s="878"/>
      <c r="B74" s="878"/>
      <c r="C74" s="878"/>
      <c r="D74" s="878"/>
      <c r="E74" s="878"/>
      <c r="F74" s="878"/>
      <c r="G74" s="878"/>
      <c r="H74" s="878"/>
      <c r="I74" s="878"/>
      <c r="J74" s="878"/>
      <c r="K74" s="878"/>
      <c r="L74" s="879"/>
      <c r="M74" s="878"/>
      <c r="N74" s="878"/>
      <c r="O74" s="878"/>
      <c r="P74" s="878"/>
      <c r="Q74" s="878"/>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row>
    <row r="75" spans="1:42">
      <c r="A75" s="878"/>
      <c r="B75" s="878"/>
      <c r="C75" s="878"/>
      <c r="D75" s="878"/>
      <c r="E75" s="878"/>
      <c r="F75" s="878"/>
      <c r="G75" s="878"/>
      <c r="H75" s="878"/>
      <c r="I75" s="878"/>
      <c r="J75" s="878"/>
      <c r="K75" s="878"/>
      <c r="L75" s="879"/>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878"/>
      <c r="AK75" s="878"/>
      <c r="AL75" s="878"/>
      <c r="AM75" s="878"/>
      <c r="AN75" s="878"/>
      <c r="AO75" s="878"/>
      <c r="AP75" s="878"/>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X26:X33 X18:X20 R23:R24 X23:X24 R18:R20 R26:R33 X44:X51 X36:X38 R41:R42 X41:X42 R36:R38 R44:R51 R62:R69 X62:X69 R59:R60 X59:X60 R54:R56 X54:X56">
      <formula1>900</formula1>
    </dataValidation>
    <dataValidation type="decimal" allowBlank="1" showErrorMessage="1" errorTitle="Ошибка" error="Допускается ввод только неотрицательных чисел!" sqref="S26:U33 O26:Q33 S18:U20 Y23:AP24 S23:U24 O23:Q24 Y18:AP20 O18:Q20 Y26:AP33 S44:U51 O44:Q51 S36:U38 Y41:AP42 S41:U42 O41:Q42 Y36:AP38 O36:Q38 Y44:AP51 Y62:AP69 S62:U69 O62:Q69 Y59:AP60 S59:U60 O59:Q60 Y54:AP56 O54:Q56 S54:U56">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117"/>
  <sheetViews>
    <sheetView showGridLines="0" view="pageBreakPreview" topLeftCell="K67" zoomScale="59" zoomScaleNormal="100" zoomScaleSheetLayoutView="59" workbookViewId="0">
      <selection activeCell="AC84" sqref="AC84"/>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26"/>
      <c r="B1" s="926"/>
      <c r="C1" s="926"/>
      <c r="D1" s="926"/>
      <c r="E1" s="926"/>
      <c r="F1" s="926"/>
      <c r="G1" s="926"/>
      <c r="H1" s="926"/>
      <c r="I1" s="926"/>
      <c r="J1" s="926"/>
      <c r="K1" s="926"/>
      <c r="L1" s="896"/>
      <c r="M1" s="896"/>
      <c r="N1" s="896"/>
      <c r="O1" s="926">
        <v>2022</v>
      </c>
      <c r="P1" s="926">
        <v>2022</v>
      </c>
      <c r="Q1" s="926">
        <v>2022</v>
      </c>
      <c r="R1" s="926">
        <v>2023</v>
      </c>
      <c r="S1" s="926">
        <v>2024</v>
      </c>
      <c r="T1" s="926">
        <v>2025</v>
      </c>
      <c r="U1" s="926">
        <v>2026</v>
      </c>
      <c r="V1" s="926">
        <v>2027</v>
      </c>
      <c r="W1" s="926">
        <v>2028</v>
      </c>
      <c r="X1" s="926">
        <v>2029</v>
      </c>
      <c r="Y1" s="926">
        <v>2030</v>
      </c>
      <c r="Z1" s="926">
        <v>2031</v>
      </c>
      <c r="AA1" s="926">
        <v>2032</v>
      </c>
      <c r="AB1" s="926">
        <v>2033</v>
      </c>
      <c r="AC1" s="926">
        <v>2024</v>
      </c>
      <c r="AD1" s="926">
        <v>2025</v>
      </c>
      <c r="AE1" s="926">
        <v>2026</v>
      </c>
      <c r="AF1" s="926">
        <v>2027</v>
      </c>
      <c r="AG1" s="926">
        <v>2028</v>
      </c>
      <c r="AH1" s="926">
        <v>2029</v>
      </c>
      <c r="AI1" s="926">
        <v>2030</v>
      </c>
      <c r="AJ1" s="926">
        <v>2031</v>
      </c>
      <c r="AK1" s="926">
        <v>2032</v>
      </c>
      <c r="AL1" s="926">
        <v>2033</v>
      </c>
      <c r="AM1" s="896"/>
    </row>
    <row r="2" spans="1:39" hidden="1">
      <c r="A2" s="926"/>
      <c r="B2" s="926"/>
      <c r="C2" s="926"/>
      <c r="D2" s="926"/>
      <c r="E2" s="926"/>
      <c r="F2" s="926"/>
      <c r="G2" s="926"/>
      <c r="H2" s="926"/>
      <c r="I2" s="926"/>
      <c r="J2" s="926"/>
      <c r="K2" s="926"/>
      <c r="L2" s="896"/>
      <c r="M2" s="896"/>
      <c r="N2" s="926"/>
      <c r="O2" s="926" t="s">
        <v>267</v>
      </c>
      <c r="P2" s="926" t="s">
        <v>305</v>
      </c>
      <c r="Q2" s="926" t="s">
        <v>285</v>
      </c>
      <c r="R2" s="926" t="s">
        <v>267</v>
      </c>
      <c r="S2" s="926" t="s">
        <v>268</v>
      </c>
      <c r="T2" s="926" t="s">
        <v>268</v>
      </c>
      <c r="U2" s="926" t="s">
        <v>268</v>
      </c>
      <c r="V2" s="926" t="s">
        <v>268</v>
      </c>
      <c r="W2" s="926" t="s">
        <v>268</v>
      </c>
      <c r="X2" s="926" t="s">
        <v>268</v>
      </c>
      <c r="Y2" s="926" t="s">
        <v>268</v>
      </c>
      <c r="Z2" s="926" t="s">
        <v>268</v>
      </c>
      <c r="AA2" s="926" t="s">
        <v>268</v>
      </c>
      <c r="AB2" s="926" t="s">
        <v>268</v>
      </c>
      <c r="AC2" s="926" t="s">
        <v>267</v>
      </c>
      <c r="AD2" s="926" t="s">
        <v>267</v>
      </c>
      <c r="AE2" s="926" t="s">
        <v>267</v>
      </c>
      <c r="AF2" s="926" t="s">
        <v>267</v>
      </c>
      <c r="AG2" s="926" t="s">
        <v>267</v>
      </c>
      <c r="AH2" s="926" t="s">
        <v>267</v>
      </c>
      <c r="AI2" s="926" t="s">
        <v>267</v>
      </c>
      <c r="AJ2" s="926" t="s">
        <v>267</v>
      </c>
      <c r="AK2" s="926" t="s">
        <v>267</v>
      </c>
      <c r="AL2" s="926" t="s">
        <v>267</v>
      </c>
      <c r="AM2" s="896"/>
    </row>
    <row r="3" spans="1:39" hidden="1">
      <c r="A3" s="926"/>
      <c r="B3" s="926"/>
      <c r="C3" s="926"/>
      <c r="D3" s="926"/>
      <c r="E3" s="926"/>
      <c r="F3" s="926"/>
      <c r="G3" s="926"/>
      <c r="H3" s="926"/>
      <c r="I3" s="926"/>
      <c r="J3" s="926"/>
      <c r="K3" s="926"/>
      <c r="L3" s="896"/>
      <c r="M3" s="896"/>
      <c r="N3" s="896"/>
      <c r="O3" s="926" t="s">
        <v>3037</v>
      </c>
      <c r="P3" s="926" t="s">
        <v>3038</v>
      </c>
      <c r="Q3" s="926" t="s">
        <v>3039</v>
      </c>
      <c r="R3" s="926" t="s">
        <v>3041</v>
      </c>
      <c r="S3" s="926" t="s">
        <v>3042</v>
      </c>
      <c r="T3" s="926" t="s">
        <v>3047</v>
      </c>
      <c r="U3" s="926" t="s">
        <v>3049</v>
      </c>
      <c r="V3" s="926" t="s">
        <v>3051</v>
      </c>
      <c r="W3" s="926" t="s">
        <v>3053</v>
      </c>
      <c r="X3" s="926" t="s">
        <v>3055</v>
      </c>
      <c r="Y3" s="926" t="s">
        <v>3057</v>
      </c>
      <c r="Z3" s="926" t="s">
        <v>3059</v>
      </c>
      <c r="AA3" s="926" t="s">
        <v>3061</v>
      </c>
      <c r="AB3" s="926" t="s">
        <v>3063</v>
      </c>
      <c r="AC3" s="926" t="s">
        <v>3043</v>
      </c>
      <c r="AD3" s="926" t="s">
        <v>3048</v>
      </c>
      <c r="AE3" s="926" t="s">
        <v>3050</v>
      </c>
      <c r="AF3" s="926" t="s">
        <v>3052</v>
      </c>
      <c r="AG3" s="926" t="s">
        <v>3054</v>
      </c>
      <c r="AH3" s="926" t="s">
        <v>3056</v>
      </c>
      <c r="AI3" s="926" t="s">
        <v>3058</v>
      </c>
      <c r="AJ3" s="926" t="s">
        <v>3060</v>
      </c>
      <c r="AK3" s="926" t="s">
        <v>3062</v>
      </c>
      <c r="AL3" s="926" t="s">
        <v>3064</v>
      </c>
      <c r="AM3" s="896"/>
    </row>
    <row r="4" spans="1:39" hidden="1">
      <c r="A4" s="926"/>
      <c r="B4" s="926"/>
      <c r="C4" s="926"/>
      <c r="D4" s="926"/>
      <c r="E4" s="926"/>
      <c r="F4" s="926"/>
      <c r="G4" s="926"/>
      <c r="H4" s="926"/>
      <c r="I4" s="926"/>
      <c r="J4" s="926"/>
      <c r="K4" s="926"/>
      <c r="L4" s="896"/>
      <c r="M4" s="896"/>
      <c r="N4" s="89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896"/>
    </row>
    <row r="5" spans="1:39" hidden="1">
      <c r="A5" s="926"/>
      <c r="B5" s="926"/>
      <c r="C5" s="926"/>
      <c r="D5" s="926"/>
      <c r="E5" s="926"/>
      <c r="F5" s="926"/>
      <c r="G5" s="926"/>
      <c r="H5" s="926"/>
      <c r="I5" s="926"/>
      <c r="J5" s="926"/>
      <c r="K5" s="926"/>
      <c r="L5" s="896"/>
      <c r="M5" s="896"/>
      <c r="N5" s="89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896"/>
    </row>
    <row r="6" spans="1:39" hidden="1">
      <c r="A6" s="926"/>
      <c r="B6" s="926"/>
      <c r="C6" s="926"/>
      <c r="D6" s="926"/>
      <c r="E6" s="926"/>
      <c r="F6" s="926"/>
      <c r="G6" s="926"/>
      <c r="H6" s="926"/>
      <c r="I6" s="926"/>
      <c r="J6" s="926"/>
      <c r="K6" s="926"/>
      <c r="L6" s="896"/>
      <c r="M6" s="896"/>
      <c r="N6" s="89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896"/>
    </row>
    <row r="7" spans="1:39" hidden="1">
      <c r="A7" s="926"/>
      <c r="B7" s="926"/>
      <c r="C7" s="926"/>
      <c r="D7" s="926"/>
      <c r="E7" s="926"/>
      <c r="F7" s="926"/>
      <c r="G7" s="926"/>
      <c r="H7" s="926"/>
      <c r="I7" s="926"/>
      <c r="J7" s="926"/>
      <c r="K7" s="926"/>
      <c r="L7" s="896"/>
      <c r="M7" s="896"/>
      <c r="N7" s="896"/>
      <c r="O7" s="926"/>
      <c r="P7" s="926"/>
      <c r="Q7" s="926"/>
      <c r="R7" s="926"/>
      <c r="S7" s="878" t="b">
        <v>1</v>
      </c>
      <c r="T7" s="878" t="b">
        <v>1</v>
      </c>
      <c r="U7" s="878" t="b">
        <v>1</v>
      </c>
      <c r="V7" s="878" t="b">
        <v>1</v>
      </c>
      <c r="W7" s="878" t="b">
        <v>1</v>
      </c>
      <c r="X7" s="878" t="b">
        <v>0</v>
      </c>
      <c r="Y7" s="878" t="b">
        <v>0</v>
      </c>
      <c r="Z7" s="878" t="b">
        <v>0</v>
      </c>
      <c r="AA7" s="878" t="b">
        <v>0</v>
      </c>
      <c r="AB7" s="878" t="b">
        <v>0</v>
      </c>
      <c r="AC7" s="878" t="b">
        <v>1</v>
      </c>
      <c r="AD7" s="878" t="b">
        <v>1</v>
      </c>
      <c r="AE7" s="878" t="b">
        <v>1</v>
      </c>
      <c r="AF7" s="878" t="b">
        <v>1</v>
      </c>
      <c r="AG7" s="878" t="b">
        <v>1</v>
      </c>
      <c r="AH7" s="878" t="b">
        <v>0</v>
      </c>
      <c r="AI7" s="878" t="b">
        <v>0</v>
      </c>
      <c r="AJ7" s="878" t="b">
        <v>0</v>
      </c>
      <c r="AK7" s="878" t="b">
        <v>0</v>
      </c>
      <c r="AL7" s="878" t="b">
        <v>0</v>
      </c>
      <c r="AM7" s="896"/>
    </row>
    <row r="8" spans="1:39" hidden="1">
      <c r="A8" s="926"/>
      <c r="B8" s="926"/>
      <c r="C8" s="926"/>
      <c r="D8" s="926"/>
      <c r="E8" s="926"/>
      <c r="F8" s="926"/>
      <c r="G8" s="926"/>
      <c r="H8" s="926"/>
      <c r="I8" s="926"/>
      <c r="J8" s="926"/>
      <c r="K8" s="926"/>
      <c r="L8" s="896"/>
      <c r="M8" s="896"/>
      <c r="N8" s="89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896"/>
    </row>
    <row r="9" spans="1:39" hidden="1">
      <c r="A9" s="926"/>
      <c r="B9" s="926"/>
      <c r="C9" s="926"/>
      <c r="D9" s="926"/>
      <c r="E9" s="926"/>
      <c r="F9" s="926"/>
      <c r="G9" s="926"/>
      <c r="H9" s="926"/>
      <c r="I9" s="926"/>
      <c r="J9" s="926"/>
      <c r="K9" s="926"/>
      <c r="L9" s="896"/>
      <c r="M9" s="896"/>
      <c r="N9" s="896"/>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896"/>
    </row>
    <row r="10" spans="1:39" hidden="1">
      <c r="A10" s="926"/>
      <c r="B10" s="926"/>
      <c r="C10" s="926"/>
      <c r="D10" s="926"/>
      <c r="E10" s="926"/>
      <c r="F10" s="926"/>
      <c r="G10" s="926"/>
      <c r="H10" s="926"/>
      <c r="I10" s="926"/>
      <c r="J10" s="926"/>
      <c r="K10" s="926"/>
      <c r="L10" s="896"/>
      <c r="M10" s="896"/>
      <c r="N10" s="89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896"/>
    </row>
    <row r="11" spans="1:39" ht="15" hidden="1" customHeight="1">
      <c r="A11" s="926"/>
      <c r="B11" s="926"/>
      <c r="C11" s="926"/>
      <c r="D11" s="926"/>
      <c r="E11" s="926"/>
      <c r="F11" s="926"/>
      <c r="G11" s="926"/>
      <c r="H11" s="926"/>
      <c r="I11" s="926"/>
      <c r="J11" s="926"/>
      <c r="K11" s="926"/>
      <c r="L11" s="896"/>
      <c r="M11" s="884"/>
      <c r="N11" s="89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896"/>
    </row>
    <row r="12" spans="1:39" s="87" customFormat="1" ht="20.100000000000001" customHeight="1">
      <c r="A12" s="735"/>
      <c r="B12" s="735"/>
      <c r="C12" s="735"/>
      <c r="D12" s="735"/>
      <c r="E12" s="735"/>
      <c r="F12" s="735"/>
      <c r="G12" s="735"/>
      <c r="H12" s="735"/>
      <c r="I12" s="735"/>
      <c r="J12" s="735"/>
      <c r="K12" s="735"/>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26"/>
      <c r="B13" s="926"/>
      <c r="C13" s="926"/>
      <c r="D13" s="926"/>
      <c r="E13" s="926"/>
      <c r="F13" s="926"/>
      <c r="G13" s="926"/>
      <c r="H13" s="926"/>
      <c r="I13" s="926"/>
      <c r="J13" s="926"/>
      <c r="K13" s="926"/>
      <c r="L13" s="896"/>
      <c r="M13" s="896"/>
      <c r="N13" s="896"/>
      <c r="O13" s="926"/>
      <c r="P13" s="926"/>
      <c r="Q13" s="926"/>
      <c r="R13" s="926"/>
      <c r="S13" s="926"/>
      <c r="T13" s="926"/>
      <c r="U13" s="926"/>
      <c r="V13" s="926"/>
      <c r="W13" s="926"/>
      <c r="X13" s="926"/>
      <c r="Y13" s="926"/>
      <c r="Z13" s="926"/>
      <c r="AA13" s="926"/>
      <c r="AB13" s="926"/>
      <c r="AC13" s="926"/>
      <c r="AD13" s="926"/>
      <c r="AE13" s="926"/>
      <c r="AF13" s="926"/>
      <c r="AG13" s="926"/>
      <c r="AH13" s="926"/>
      <c r="AI13" s="926"/>
      <c r="AJ13" s="926"/>
      <c r="AK13" s="926"/>
      <c r="AL13" s="926"/>
      <c r="AM13" s="896"/>
    </row>
    <row r="14" spans="1:39" s="87" customFormat="1" ht="15" hidden="1" customHeight="1">
      <c r="A14" s="735"/>
      <c r="B14" s="735"/>
      <c r="C14" s="735"/>
      <c r="D14" s="735"/>
      <c r="E14" s="735"/>
      <c r="F14" s="735"/>
      <c r="G14" s="735" t="b">
        <v>0</v>
      </c>
      <c r="H14" s="735"/>
      <c r="I14" s="735"/>
      <c r="J14" s="735"/>
      <c r="K14" s="735"/>
      <c r="L14" s="927" t="s">
        <v>1244</v>
      </c>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row>
    <row r="15" spans="1:39" s="88" customFormat="1" ht="15" hidden="1" customHeight="1">
      <c r="A15" s="896"/>
      <c r="B15" s="896"/>
      <c r="C15" s="896"/>
      <c r="D15" s="896"/>
      <c r="E15" s="896"/>
      <c r="F15" s="896"/>
      <c r="G15" s="735" t="b">
        <v>0</v>
      </c>
      <c r="H15" s="896"/>
      <c r="I15" s="896"/>
      <c r="J15" s="896"/>
      <c r="K15" s="896"/>
      <c r="L15" s="928" t="s">
        <v>16</v>
      </c>
      <c r="M15" s="929" t="s">
        <v>121</v>
      </c>
      <c r="N15" s="893" t="s">
        <v>135</v>
      </c>
      <c r="O15" s="930" t="s">
        <v>3031</v>
      </c>
      <c r="P15" s="930" t="s">
        <v>3031</v>
      </c>
      <c r="Q15" s="930" t="s">
        <v>3031</v>
      </c>
      <c r="R15" s="931" t="s">
        <v>3032</v>
      </c>
      <c r="S15" s="932" t="s">
        <v>3033</v>
      </c>
      <c r="T15" s="932" t="s">
        <v>3065</v>
      </c>
      <c r="U15" s="932" t="s">
        <v>3066</v>
      </c>
      <c r="V15" s="932" t="s">
        <v>3067</v>
      </c>
      <c r="W15" s="932" t="s">
        <v>3068</v>
      </c>
      <c r="X15" s="932" t="s">
        <v>3069</v>
      </c>
      <c r="Y15" s="932" t="s">
        <v>3070</v>
      </c>
      <c r="Z15" s="932" t="s">
        <v>3071</v>
      </c>
      <c r="AA15" s="932" t="s">
        <v>3072</v>
      </c>
      <c r="AB15" s="932" t="s">
        <v>3073</v>
      </c>
      <c r="AC15" s="932" t="s">
        <v>3033</v>
      </c>
      <c r="AD15" s="932" t="s">
        <v>3065</v>
      </c>
      <c r="AE15" s="932" t="s">
        <v>3066</v>
      </c>
      <c r="AF15" s="932" t="s">
        <v>3067</v>
      </c>
      <c r="AG15" s="932" t="s">
        <v>3068</v>
      </c>
      <c r="AH15" s="932" t="s">
        <v>3069</v>
      </c>
      <c r="AI15" s="932" t="s">
        <v>3070</v>
      </c>
      <c r="AJ15" s="932" t="s">
        <v>3071</v>
      </c>
      <c r="AK15" s="932" t="s">
        <v>3072</v>
      </c>
      <c r="AL15" s="932" t="s">
        <v>3073</v>
      </c>
      <c r="AM15" s="933" t="s">
        <v>304</v>
      </c>
    </row>
    <row r="16" spans="1:39" s="88" customFormat="1" ht="69.95" hidden="1" customHeight="1">
      <c r="A16" s="896"/>
      <c r="B16" s="896"/>
      <c r="C16" s="896"/>
      <c r="D16" s="896"/>
      <c r="E16" s="896"/>
      <c r="F16" s="896"/>
      <c r="G16" s="735" t="b">
        <v>0</v>
      </c>
      <c r="H16" s="896"/>
      <c r="I16" s="896"/>
      <c r="J16" s="896"/>
      <c r="K16" s="896"/>
      <c r="L16" s="928"/>
      <c r="M16" s="934"/>
      <c r="N16" s="893"/>
      <c r="O16" s="932" t="s">
        <v>267</v>
      </c>
      <c r="P16" s="932" t="s">
        <v>305</v>
      </c>
      <c r="Q16" s="932" t="s">
        <v>285</v>
      </c>
      <c r="R16" s="932" t="s">
        <v>267</v>
      </c>
      <c r="S16" s="935" t="s">
        <v>268</v>
      </c>
      <c r="T16" s="935" t="s">
        <v>268</v>
      </c>
      <c r="U16" s="935" t="s">
        <v>268</v>
      </c>
      <c r="V16" s="935" t="s">
        <v>268</v>
      </c>
      <c r="W16" s="935" t="s">
        <v>268</v>
      </c>
      <c r="X16" s="935" t="s">
        <v>268</v>
      </c>
      <c r="Y16" s="935" t="s">
        <v>268</v>
      </c>
      <c r="Z16" s="935" t="s">
        <v>268</v>
      </c>
      <c r="AA16" s="935" t="s">
        <v>268</v>
      </c>
      <c r="AB16" s="935" t="s">
        <v>268</v>
      </c>
      <c r="AC16" s="935" t="s">
        <v>267</v>
      </c>
      <c r="AD16" s="935" t="s">
        <v>267</v>
      </c>
      <c r="AE16" s="935" t="s">
        <v>267</v>
      </c>
      <c r="AF16" s="935" t="s">
        <v>267</v>
      </c>
      <c r="AG16" s="935" t="s">
        <v>267</v>
      </c>
      <c r="AH16" s="935" t="s">
        <v>267</v>
      </c>
      <c r="AI16" s="935" t="s">
        <v>267</v>
      </c>
      <c r="AJ16" s="935" t="s">
        <v>267</v>
      </c>
      <c r="AK16" s="935" t="s">
        <v>267</v>
      </c>
      <c r="AL16" s="935" t="s">
        <v>267</v>
      </c>
      <c r="AM16" s="933"/>
    </row>
    <row r="17" spans="1:39" s="88" customFormat="1" hidden="1">
      <c r="A17" s="896"/>
      <c r="B17" s="896"/>
      <c r="C17" s="896"/>
      <c r="D17" s="896"/>
      <c r="E17" s="896"/>
      <c r="F17" s="896"/>
      <c r="G17" s="735" t="b">
        <v>0</v>
      </c>
      <c r="H17" s="896"/>
      <c r="I17" s="896"/>
      <c r="J17" s="896"/>
      <c r="K17" s="896"/>
      <c r="L17" s="936"/>
      <c r="M17" s="936"/>
      <c r="N17" s="936"/>
      <c r="O17" s="937"/>
      <c r="P17" s="937"/>
      <c r="Q17" s="937"/>
      <c r="R17" s="937"/>
      <c r="S17" s="937"/>
      <c r="T17" s="937"/>
      <c r="U17" s="937"/>
      <c r="V17" s="937"/>
      <c r="W17" s="937"/>
      <c r="X17" s="937"/>
      <c r="Y17" s="937"/>
      <c r="Z17" s="937"/>
      <c r="AA17" s="937"/>
      <c r="AB17" s="937"/>
      <c r="AC17" s="937"/>
      <c r="AD17" s="937"/>
      <c r="AE17" s="937"/>
      <c r="AF17" s="937"/>
      <c r="AG17" s="937"/>
      <c r="AH17" s="937"/>
      <c r="AI17" s="937"/>
      <c r="AJ17" s="937"/>
      <c r="AK17" s="937"/>
      <c r="AL17" s="937"/>
      <c r="AM17" s="938"/>
    </row>
    <row r="18" spans="1:39" s="87" customFormat="1" ht="15" hidden="1" customHeight="1">
      <c r="A18" s="735"/>
      <c r="B18" s="735"/>
      <c r="C18" s="735"/>
      <c r="D18" s="735"/>
      <c r="E18" s="735"/>
      <c r="F18" s="735"/>
      <c r="G18" s="735" t="b">
        <v>0</v>
      </c>
      <c r="H18" s="735"/>
      <c r="I18" s="735"/>
      <c r="J18" s="735"/>
      <c r="K18" s="735"/>
      <c r="L18" s="927" t="s">
        <v>1245</v>
      </c>
      <c r="M18" s="939"/>
      <c r="N18" s="927"/>
      <c r="O18" s="927"/>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row>
    <row r="19" spans="1:39" s="88" customFormat="1" ht="15" hidden="1" customHeight="1">
      <c r="A19" s="896"/>
      <c r="B19" s="896"/>
      <c r="C19" s="896"/>
      <c r="D19" s="896"/>
      <c r="E19" s="896"/>
      <c r="F19" s="896"/>
      <c r="G19" s="735" t="b">
        <v>0</v>
      </c>
      <c r="H19" s="896"/>
      <c r="I19" s="896"/>
      <c r="J19" s="896"/>
      <c r="K19" s="896"/>
      <c r="L19" s="940" t="s">
        <v>16</v>
      </c>
      <c r="M19" s="941" t="s">
        <v>121</v>
      </c>
      <c r="N19" s="942" t="s">
        <v>135</v>
      </c>
      <c r="O19" s="930" t="s">
        <v>3031</v>
      </c>
      <c r="P19" s="930" t="s">
        <v>3031</v>
      </c>
      <c r="Q19" s="930" t="s">
        <v>3031</v>
      </c>
      <c r="R19" s="931" t="s">
        <v>3032</v>
      </c>
      <c r="S19" s="932" t="s">
        <v>3033</v>
      </c>
      <c r="T19" s="932" t="s">
        <v>3065</v>
      </c>
      <c r="U19" s="932" t="s">
        <v>3066</v>
      </c>
      <c r="V19" s="932" t="s">
        <v>3067</v>
      </c>
      <c r="W19" s="932" t="s">
        <v>3068</v>
      </c>
      <c r="X19" s="932" t="s">
        <v>3069</v>
      </c>
      <c r="Y19" s="932" t="s">
        <v>3070</v>
      </c>
      <c r="Z19" s="932" t="s">
        <v>3071</v>
      </c>
      <c r="AA19" s="932" t="s">
        <v>3072</v>
      </c>
      <c r="AB19" s="932" t="s">
        <v>3073</v>
      </c>
      <c r="AC19" s="932" t="s">
        <v>3033</v>
      </c>
      <c r="AD19" s="932" t="s">
        <v>3065</v>
      </c>
      <c r="AE19" s="932" t="s">
        <v>3066</v>
      </c>
      <c r="AF19" s="932" t="s">
        <v>3067</v>
      </c>
      <c r="AG19" s="932" t="s">
        <v>3068</v>
      </c>
      <c r="AH19" s="932" t="s">
        <v>3069</v>
      </c>
      <c r="AI19" s="932" t="s">
        <v>3070</v>
      </c>
      <c r="AJ19" s="932" t="s">
        <v>3071</v>
      </c>
      <c r="AK19" s="932" t="s">
        <v>3072</v>
      </c>
      <c r="AL19" s="932" t="s">
        <v>3073</v>
      </c>
      <c r="AM19" s="933" t="s">
        <v>304</v>
      </c>
    </row>
    <row r="20" spans="1:39" s="88" customFormat="1" ht="69.95" hidden="1" customHeight="1">
      <c r="A20" s="896"/>
      <c r="B20" s="896"/>
      <c r="C20" s="896"/>
      <c r="D20" s="896"/>
      <c r="E20" s="896"/>
      <c r="F20" s="896"/>
      <c r="G20" s="735" t="b">
        <v>0</v>
      </c>
      <c r="H20" s="896"/>
      <c r="I20" s="896"/>
      <c r="J20" s="896"/>
      <c r="K20" s="896"/>
      <c r="L20" s="940"/>
      <c r="M20" s="941"/>
      <c r="N20" s="942"/>
      <c r="O20" s="932" t="s">
        <v>267</v>
      </c>
      <c r="P20" s="932" t="s">
        <v>305</v>
      </c>
      <c r="Q20" s="932" t="s">
        <v>285</v>
      </c>
      <c r="R20" s="932" t="s">
        <v>267</v>
      </c>
      <c r="S20" s="935" t="s">
        <v>268</v>
      </c>
      <c r="T20" s="935" t="s">
        <v>268</v>
      </c>
      <c r="U20" s="935" t="s">
        <v>268</v>
      </c>
      <c r="V20" s="935" t="s">
        <v>268</v>
      </c>
      <c r="W20" s="935" t="s">
        <v>268</v>
      </c>
      <c r="X20" s="935" t="s">
        <v>268</v>
      </c>
      <c r="Y20" s="935" t="s">
        <v>268</v>
      </c>
      <c r="Z20" s="935" t="s">
        <v>268</v>
      </c>
      <c r="AA20" s="935" t="s">
        <v>268</v>
      </c>
      <c r="AB20" s="935" t="s">
        <v>268</v>
      </c>
      <c r="AC20" s="935" t="s">
        <v>267</v>
      </c>
      <c r="AD20" s="935" t="s">
        <v>267</v>
      </c>
      <c r="AE20" s="935" t="s">
        <v>267</v>
      </c>
      <c r="AF20" s="935" t="s">
        <v>267</v>
      </c>
      <c r="AG20" s="935" t="s">
        <v>267</v>
      </c>
      <c r="AH20" s="935" t="s">
        <v>267</v>
      </c>
      <c r="AI20" s="935" t="s">
        <v>267</v>
      </c>
      <c r="AJ20" s="935" t="s">
        <v>267</v>
      </c>
      <c r="AK20" s="935" t="s">
        <v>267</v>
      </c>
      <c r="AL20" s="935" t="s">
        <v>267</v>
      </c>
      <c r="AM20" s="933"/>
    </row>
    <row r="21" spans="1:39" ht="15" hidden="1" customHeight="1">
      <c r="A21" s="926"/>
      <c r="B21" s="926"/>
      <c r="C21" s="926"/>
      <c r="D21" s="926"/>
      <c r="E21" s="926"/>
      <c r="F21" s="926"/>
      <c r="G21" s="735" t="b">
        <v>0</v>
      </c>
      <c r="H21" s="926"/>
      <c r="I21" s="926"/>
      <c r="J21" s="926"/>
      <c r="K21" s="926"/>
      <c r="L21" s="936"/>
      <c r="M21" s="936"/>
      <c r="N21" s="936"/>
      <c r="O21" s="936"/>
      <c r="P21" s="936"/>
      <c r="Q21" s="936"/>
      <c r="R21" s="936"/>
      <c r="S21" s="936"/>
      <c r="T21" s="936"/>
      <c r="U21" s="936"/>
      <c r="V21" s="936"/>
      <c r="W21" s="936"/>
      <c r="X21" s="936"/>
      <c r="Y21" s="936"/>
      <c r="Z21" s="936"/>
      <c r="AA21" s="936"/>
      <c r="AB21" s="936"/>
      <c r="AC21" s="936"/>
      <c r="AD21" s="936"/>
      <c r="AE21" s="936"/>
      <c r="AF21" s="936"/>
      <c r="AG21" s="936"/>
      <c r="AH21" s="936"/>
      <c r="AI21" s="936"/>
      <c r="AJ21" s="936"/>
      <c r="AK21" s="936"/>
      <c r="AL21" s="936"/>
      <c r="AM21" s="936"/>
    </row>
    <row r="22" spans="1:39" s="87" customFormat="1" ht="15" customHeight="1">
      <c r="A22" s="735"/>
      <c r="B22" s="735"/>
      <c r="C22" s="735"/>
      <c r="D22" s="735"/>
      <c r="E22" s="735"/>
      <c r="F22" s="735"/>
      <c r="G22" s="735" t="b">
        <v>1</v>
      </c>
      <c r="H22" s="735"/>
      <c r="I22" s="735"/>
      <c r="J22" s="735"/>
      <c r="K22" s="735"/>
      <c r="L22" s="927" t="s">
        <v>1246</v>
      </c>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row>
    <row r="23" spans="1:39" s="88" customFormat="1" ht="15" customHeight="1">
      <c r="A23" s="896"/>
      <c r="B23" s="896"/>
      <c r="C23" s="896"/>
      <c r="D23" s="896"/>
      <c r="E23" s="896"/>
      <c r="F23" s="896"/>
      <c r="G23" s="735" t="b">
        <v>1</v>
      </c>
      <c r="H23" s="896"/>
      <c r="I23" s="896"/>
      <c r="J23" s="896"/>
      <c r="K23" s="896"/>
      <c r="L23" s="928" t="s">
        <v>16</v>
      </c>
      <c r="M23" s="929" t="s">
        <v>121</v>
      </c>
      <c r="N23" s="893" t="s">
        <v>135</v>
      </c>
      <c r="O23" s="930" t="s">
        <v>3031</v>
      </c>
      <c r="P23" s="930" t="s">
        <v>3031</v>
      </c>
      <c r="Q23" s="930" t="s">
        <v>3031</v>
      </c>
      <c r="R23" s="931" t="s">
        <v>3032</v>
      </c>
      <c r="S23" s="932" t="s">
        <v>3033</v>
      </c>
      <c r="T23" s="932" t="s">
        <v>3065</v>
      </c>
      <c r="U23" s="932" t="s">
        <v>3066</v>
      </c>
      <c r="V23" s="932" t="s">
        <v>3067</v>
      </c>
      <c r="W23" s="932" t="s">
        <v>3068</v>
      </c>
      <c r="X23" s="932" t="s">
        <v>3069</v>
      </c>
      <c r="Y23" s="932" t="s">
        <v>3070</v>
      </c>
      <c r="Z23" s="932" t="s">
        <v>3071</v>
      </c>
      <c r="AA23" s="932" t="s">
        <v>3072</v>
      </c>
      <c r="AB23" s="932" t="s">
        <v>3073</v>
      </c>
      <c r="AC23" s="932" t="s">
        <v>3033</v>
      </c>
      <c r="AD23" s="932" t="s">
        <v>3065</v>
      </c>
      <c r="AE23" s="932" t="s">
        <v>3066</v>
      </c>
      <c r="AF23" s="932" t="s">
        <v>3067</v>
      </c>
      <c r="AG23" s="932" t="s">
        <v>3068</v>
      </c>
      <c r="AH23" s="932" t="s">
        <v>3069</v>
      </c>
      <c r="AI23" s="932" t="s">
        <v>3070</v>
      </c>
      <c r="AJ23" s="932" t="s">
        <v>3071</v>
      </c>
      <c r="AK23" s="932" t="s">
        <v>3072</v>
      </c>
      <c r="AL23" s="932" t="s">
        <v>3073</v>
      </c>
      <c r="AM23" s="933" t="s">
        <v>304</v>
      </c>
    </row>
    <row r="24" spans="1:39" s="88" customFormat="1" ht="69.95" hidden="1" customHeight="1">
      <c r="A24" s="896"/>
      <c r="B24" s="896"/>
      <c r="C24" s="896"/>
      <c r="D24" s="896"/>
      <c r="E24" s="896"/>
      <c r="F24" s="896"/>
      <c r="G24" s="735" t="b">
        <v>1</v>
      </c>
      <c r="H24" s="896"/>
      <c r="I24" s="896"/>
      <c r="J24" s="896"/>
      <c r="K24" s="896"/>
      <c r="L24" s="928"/>
      <c r="M24" s="934"/>
      <c r="N24" s="893"/>
      <c r="O24" s="932" t="s">
        <v>267</v>
      </c>
      <c r="P24" s="932" t="s">
        <v>305</v>
      </c>
      <c r="Q24" s="932" t="s">
        <v>285</v>
      </c>
      <c r="R24" s="932" t="s">
        <v>267</v>
      </c>
      <c r="S24" s="935" t="s">
        <v>268</v>
      </c>
      <c r="T24" s="935" t="s">
        <v>268</v>
      </c>
      <c r="U24" s="935" t="s">
        <v>268</v>
      </c>
      <c r="V24" s="935" t="s">
        <v>268</v>
      </c>
      <c r="W24" s="935" t="s">
        <v>268</v>
      </c>
      <c r="X24" s="935" t="s">
        <v>268</v>
      </c>
      <c r="Y24" s="935" t="s">
        <v>268</v>
      </c>
      <c r="Z24" s="935" t="s">
        <v>268</v>
      </c>
      <c r="AA24" s="935" t="s">
        <v>268</v>
      </c>
      <c r="AB24" s="935" t="s">
        <v>268</v>
      </c>
      <c r="AC24" s="935" t="s">
        <v>267</v>
      </c>
      <c r="AD24" s="935" t="s">
        <v>267</v>
      </c>
      <c r="AE24" s="935" t="s">
        <v>267</v>
      </c>
      <c r="AF24" s="935" t="s">
        <v>267</v>
      </c>
      <c r="AG24" s="935" t="s">
        <v>267</v>
      </c>
      <c r="AH24" s="935" t="s">
        <v>267</v>
      </c>
      <c r="AI24" s="935" t="s">
        <v>267</v>
      </c>
      <c r="AJ24" s="935" t="s">
        <v>267</v>
      </c>
      <c r="AK24" s="935" t="s">
        <v>267</v>
      </c>
      <c r="AL24" s="935" t="s">
        <v>267</v>
      </c>
      <c r="AM24" s="933"/>
    </row>
    <row r="25" spans="1:39" hidden="1">
      <c r="A25" s="943" t="s">
        <v>18</v>
      </c>
      <c r="B25" s="926"/>
      <c r="C25" s="926"/>
      <c r="D25" s="926"/>
      <c r="E25" s="926"/>
      <c r="F25" s="926"/>
      <c r="G25" s="926"/>
      <c r="H25" s="926"/>
      <c r="I25" s="926"/>
      <c r="J25" s="926"/>
      <c r="K25" s="926"/>
      <c r="L25" s="859" t="s">
        <v>3024</v>
      </c>
      <c r="M25" s="837"/>
      <c r="N25" s="837"/>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837"/>
    </row>
    <row r="26" spans="1:39">
      <c r="A26" s="943" t="s">
        <v>18</v>
      </c>
      <c r="B26" s="926"/>
      <c r="C26" s="926"/>
      <c r="D26" s="926"/>
      <c r="E26" s="926"/>
      <c r="F26" s="926"/>
      <c r="G26" s="926"/>
      <c r="H26" s="926"/>
      <c r="I26" s="926"/>
      <c r="J26" s="926"/>
      <c r="K26" s="926"/>
      <c r="L26" s="945" t="s">
        <v>18</v>
      </c>
      <c r="M26" s="946" t="s">
        <v>336</v>
      </c>
      <c r="N26" s="947"/>
      <c r="O26" s="948" t="s">
        <v>1373</v>
      </c>
      <c r="P26" s="949"/>
      <c r="Q26" s="949"/>
      <c r="R26" s="949"/>
      <c r="S26" s="949"/>
      <c r="T26" s="949"/>
      <c r="U26" s="949"/>
      <c r="V26" s="949"/>
      <c r="W26" s="949"/>
      <c r="X26" s="949"/>
      <c r="Y26" s="949"/>
      <c r="Z26" s="949"/>
      <c r="AA26" s="949"/>
      <c r="AB26" s="949"/>
      <c r="AC26" s="949"/>
      <c r="AD26" s="949"/>
      <c r="AE26" s="949"/>
      <c r="AF26" s="949"/>
      <c r="AG26" s="949"/>
      <c r="AH26" s="949"/>
      <c r="AI26" s="949"/>
      <c r="AJ26" s="949"/>
      <c r="AK26" s="949"/>
      <c r="AL26" s="950"/>
      <c r="AM26" s="951"/>
    </row>
    <row r="27" spans="1:39">
      <c r="A27" s="943" t="s">
        <v>18</v>
      </c>
      <c r="B27" s="926"/>
      <c r="C27" s="926" t="s">
        <v>1481</v>
      </c>
      <c r="D27" s="926"/>
      <c r="E27" s="926"/>
      <c r="F27" s="926"/>
      <c r="G27" s="926"/>
      <c r="H27" s="926"/>
      <c r="I27" s="926"/>
      <c r="J27" s="926"/>
      <c r="K27" s="926"/>
      <c r="L27" s="945" t="s">
        <v>102</v>
      </c>
      <c r="M27" s="952" t="s">
        <v>306</v>
      </c>
      <c r="N27" s="932" t="s">
        <v>307</v>
      </c>
      <c r="O27" s="953"/>
      <c r="P27" s="953"/>
      <c r="Q27" s="953"/>
      <c r="R27" s="953"/>
      <c r="S27" s="953">
        <v>613.20000000000005</v>
      </c>
      <c r="T27" s="953"/>
      <c r="U27" s="953"/>
      <c r="V27" s="953"/>
      <c r="W27" s="953"/>
      <c r="X27" s="953"/>
      <c r="Y27" s="953"/>
      <c r="Z27" s="953"/>
      <c r="AA27" s="953"/>
      <c r="AB27" s="953"/>
      <c r="AC27" s="953">
        <v>613.20000000000005</v>
      </c>
      <c r="AD27" s="953"/>
      <c r="AE27" s="953"/>
      <c r="AF27" s="953"/>
      <c r="AG27" s="953"/>
      <c r="AH27" s="953"/>
      <c r="AI27" s="953"/>
      <c r="AJ27" s="953"/>
      <c r="AK27" s="953"/>
      <c r="AL27" s="953"/>
      <c r="AM27" s="951"/>
    </row>
    <row r="28" spans="1:39">
      <c r="A28" s="943" t="s">
        <v>18</v>
      </c>
      <c r="B28" s="926"/>
      <c r="C28" s="926" t="s">
        <v>1483</v>
      </c>
      <c r="D28" s="926"/>
      <c r="E28" s="926"/>
      <c r="F28" s="926"/>
      <c r="G28" s="926"/>
      <c r="H28" s="926"/>
      <c r="I28" s="926"/>
      <c r="J28" s="926"/>
      <c r="K28" s="926"/>
      <c r="L28" s="945" t="s">
        <v>103</v>
      </c>
      <c r="M28" s="952" t="s">
        <v>308</v>
      </c>
      <c r="N28" s="932" t="s">
        <v>307</v>
      </c>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1"/>
    </row>
    <row r="29" spans="1:39">
      <c r="A29" s="943" t="s">
        <v>18</v>
      </c>
      <c r="B29" s="926"/>
      <c r="C29" s="926" t="s">
        <v>1484</v>
      </c>
      <c r="D29" s="926"/>
      <c r="E29" s="926"/>
      <c r="F29" s="926"/>
      <c r="G29" s="926"/>
      <c r="H29" s="926"/>
      <c r="I29" s="926"/>
      <c r="J29" s="926"/>
      <c r="K29" s="926"/>
      <c r="L29" s="945" t="s">
        <v>104</v>
      </c>
      <c r="M29" s="946" t="s">
        <v>337</v>
      </c>
      <c r="N29" s="894" t="s">
        <v>310</v>
      </c>
      <c r="O29" s="954">
        <v>0</v>
      </c>
      <c r="P29" s="954">
        <v>0</v>
      </c>
      <c r="Q29" s="954">
        <v>0</v>
      </c>
      <c r="R29" s="954">
        <v>0</v>
      </c>
      <c r="S29" s="954">
        <v>70</v>
      </c>
      <c r="T29" s="954">
        <v>0</v>
      </c>
      <c r="U29" s="954">
        <v>0</v>
      </c>
      <c r="V29" s="954">
        <v>0</v>
      </c>
      <c r="W29" s="954">
        <v>0</v>
      </c>
      <c r="X29" s="954">
        <v>0</v>
      </c>
      <c r="Y29" s="954">
        <v>0</v>
      </c>
      <c r="Z29" s="954">
        <v>0</v>
      </c>
      <c r="AA29" s="954">
        <v>0</v>
      </c>
      <c r="AB29" s="954">
        <v>0</v>
      </c>
      <c r="AC29" s="954">
        <v>70</v>
      </c>
      <c r="AD29" s="954">
        <v>0</v>
      </c>
      <c r="AE29" s="954">
        <v>0</v>
      </c>
      <c r="AF29" s="954">
        <v>0</v>
      </c>
      <c r="AG29" s="954">
        <v>0</v>
      </c>
      <c r="AH29" s="954">
        <v>0</v>
      </c>
      <c r="AI29" s="954">
        <v>0</v>
      </c>
      <c r="AJ29" s="954">
        <v>0</v>
      </c>
      <c r="AK29" s="954">
        <v>0</v>
      </c>
      <c r="AL29" s="954">
        <v>0</v>
      </c>
      <c r="AM29" s="951"/>
    </row>
    <row r="30" spans="1:39">
      <c r="A30" s="943" t="s">
        <v>18</v>
      </c>
      <c r="B30" s="926"/>
      <c r="C30" s="926" t="s">
        <v>1485</v>
      </c>
      <c r="D30" s="926"/>
      <c r="E30" s="926"/>
      <c r="F30" s="926"/>
      <c r="G30" s="926"/>
      <c r="H30" s="926"/>
      <c r="I30" s="926"/>
      <c r="J30" s="926"/>
      <c r="K30" s="926"/>
      <c r="L30" s="945" t="s">
        <v>120</v>
      </c>
      <c r="M30" s="946" t="s">
        <v>338</v>
      </c>
      <c r="N30" s="894" t="s">
        <v>310</v>
      </c>
      <c r="O30" s="953"/>
      <c r="P30" s="953"/>
      <c r="Q30" s="953"/>
      <c r="R30" s="953"/>
      <c r="S30" s="953"/>
      <c r="T30" s="953"/>
      <c r="U30" s="953"/>
      <c r="V30" s="953"/>
      <c r="W30" s="953"/>
      <c r="X30" s="953"/>
      <c r="Y30" s="953"/>
      <c r="Z30" s="953"/>
      <c r="AA30" s="953"/>
      <c r="AB30" s="953"/>
      <c r="AC30" s="953"/>
      <c r="AD30" s="953"/>
      <c r="AE30" s="953"/>
      <c r="AF30" s="953"/>
      <c r="AG30" s="953"/>
      <c r="AH30" s="953"/>
      <c r="AI30" s="953"/>
      <c r="AJ30" s="953"/>
      <c r="AK30" s="953"/>
      <c r="AL30" s="953"/>
      <c r="AM30" s="951"/>
    </row>
    <row r="31" spans="1:39">
      <c r="A31" s="943" t="s">
        <v>18</v>
      </c>
      <c r="B31" s="926" t="s">
        <v>1128</v>
      </c>
      <c r="C31" s="926" t="s">
        <v>1486</v>
      </c>
      <c r="D31" s="926"/>
      <c r="E31" s="926"/>
      <c r="F31" s="926"/>
      <c r="G31" s="926"/>
      <c r="H31" s="926"/>
      <c r="I31" s="926"/>
      <c r="J31" s="926"/>
      <c r="K31" s="926"/>
      <c r="L31" s="945" t="s">
        <v>124</v>
      </c>
      <c r="M31" s="921" t="s">
        <v>339</v>
      </c>
      <c r="N31" s="894" t="s">
        <v>310</v>
      </c>
      <c r="O31" s="955">
        <v>0</v>
      </c>
      <c r="P31" s="955">
        <v>0</v>
      </c>
      <c r="Q31" s="955">
        <v>0</v>
      </c>
      <c r="R31" s="955">
        <v>0</v>
      </c>
      <c r="S31" s="955">
        <v>70</v>
      </c>
      <c r="T31" s="955">
        <v>0</v>
      </c>
      <c r="U31" s="955">
        <v>0</v>
      </c>
      <c r="V31" s="955">
        <v>0</v>
      </c>
      <c r="W31" s="955">
        <v>0</v>
      </c>
      <c r="X31" s="955">
        <v>0</v>
      </c>
      <c r="Y31" s="955">
        <v>0</v>
      </c>
      <c r="Z31" s="955">
        <v>0</v>
      </c>
      <c r="AA31" s="955">
        <v>0</v>
      </c>
      <c r="AB31" s="955">
        <v>0</v>
      </c>
      <c r="AC31" s="955">
        <v>70</v>
      </c>
      <c r="AD31" s="955">
        <v>0</v>
      </c>
      <c r="AE31" s="955">
        <v>0</v>
      </c>
      <c r="AF31" s="955">
        <v>0</v>
      </c>
      <c r="AG31" s="955">
        <v>0</v>
      </c>
      <c r="AH31" s="955">
        <v>0</v>
      </c>
      <c r="AI31" s="955">
        <v>0</v>
      </c>
      <c r="AJ31" s="955">
        <v>0</v>
      </c>
      <c r="AK31" s="955">
        <v>0</v>
      </c>
      <c r="AL31" s="955">
        <v>0</v>
      </c>
      <c r="AM31" s="951"/>
    </row>
    <row r="32" spans="1:39">
      <c r="A32" s="943" t="s">
        <v>18</v>
      </c>
      <c r="B32" s="926"/>
      <c r="C32" s="926" t="s">
        <v>1526</v>
      </c>
      <c r="D32" s="926"/>
      <c r="E32" s="926"/>
      <c r="F32" s="926"/>
      <c r="G32" s="926"/>
      <c r="H32" s="926"/>
      <c r="I32" s="926"/>
      <c r="J32" s="926"/>
      <c r="K32" s="926"/>
      <c r="L32" s="945" t="s">
        <v>179</v>
      </c>
      <c r="M32" s="917" t="s">
        <v>330</v>
      </c>
      <c r="N32" s="894" t="s">
        <v>310</v>
      </c>
      <c r="O32" s="955">
        <v>0</v>
      </c>
      <c r="P32" s="955">
        <v>0</v>
      </c>
      <c r="Q32" s="955">
        <v>0</v>
      </c>
      <c r="R32" s="955">
        <v>0</v>
      </c>
      <c r="S32" s="955">
        <v>0</v>
      </c>
      <c r="T32" s="955">
        <v>0</v>
      </c>
      <c r="U32" s="955">
        <v>0</v>
      </c>
      <c r="V32" s="955">
        <v>0</v>
      </c>
      <c r="W32" s="955">
        <v>0</v>
      </c>
      <c r="X32" s="955">
        <v>0</v>
      </c>
      <c r="Y32" s="955">
        <v>0</v>
      </c>
      <c r="Z32" s="955">
        <v>0</v>
      </c>
      <c r="AA32" s="955">
        <v>0</v>
      </c>
      <c r="AB32" s="955">
        <v>0</v>
      </c>
      <c r="AC32" s="955">
        <v>0</v>
      </c>
      <c r="AD32" s="955">
        <v>0</v>
      </c>
      <c r="AE32" s="955">
        <v>0</v>
      </c>
      <c r="AF32" s="955">
        <v>0</v>
      </c>
      <c r="AG32" s="955">
        <v>0</v>
      </c>
      <c r="AH32" s="955">
        <v>0</v>
      </c>
      <c r="AI32" s="955">
        <v>0</v>
      </c>
      <c r="AJ32" s="955">
        <v>0</v>
      </c>
      <c r="AK32" s="955">
        <v>0</v>
      </c>
      <c r="AL32" s="955">
        <v>0</v>
      </c>
      <c r="AM32" s="951"/>
    </row>
    <row r="33" spans="1:39">
      <c r="A33" s="943" t="s">
        <v>18</v>
      </c>
      <c r="B33" s="926"/>
      <c r="C33" s="926" t="s">
        <v>1530</v>
      </c>
      <c r="D33" s="926"/>
      <c r="E33" s="926"/>
      <c r="F33" s="926"/>
      <c r="G33" s="926"/>
      <c r="H33" s="926"/>
      <c r="I33" s="926"/>
      <c r="J33" s="926"/>
      <c r="K33" s="926"/>
      <c r="L33" s="945" t="s">
        <v>1266</v>
      </c>
      <c r="M33" s="956" t="s">
        <v>328</v>
      </c>
      <c r="N33" s="894" t="s">
        <v>310</v>
      </c>
      <c r="O33" s="953"/>
      <c r="P33" s="953"/>
      <c r="Q33" s="953"/>
      <c r="R33" s="953"/>
      <c r="S33" s="953"/>
      <c r="T33" s="953"/>
      <c r="U33" s="953"/>
      <c r="V33" s="953"/>
      <c r="W33" s="953"/>
      <c r="X33" s="953"/>
      <c r="Y33" s="953"/>
      <c r="Z33" s="953"/>
      <c r="AA33" s="953"/>
      <c r="AB33" s="953"/>
      <c r="AC33" s="953"/>
      <c r="AD33" s="953"/>
      <c r="AE33" s="953"/>
      <c r="AF33" s="953"/>
      <c r="AG33" s="953"/>
      <c r="AH33" s="953"/>
      <c r="AI33" s="953"/>
      <c r="AJ33" s="953"/>
      <c r="AK33" s="953"/>
      <c r="AL33" s="953"/>
      <c r="AM33" s="951"/>
    </row>
    <row r="34" spans="1:39">
      <c r="A34" s="943" t="s">
        <v>18</v>
      </c>
      <c r="B34" s="926"/>
      <c r="C34" s="926" t="s">
        <v>1531</v>
      </c>
      <c r="D34" s="926"/>
      <c r="E34" s="926"/>
      <c r="F34" s="926"/>
      <c r="G34" s="926"/>
      <c r="H34" s="926"/>
      <c r="I34" s="926"/>
      <c r="J34" s="926"/>
      <c r="K34" s="926"/>
      <c r="L34" s="945" t="s">
        <v>1267</v>
      </c>
      <c r="M34" s="956" t="s">
        <v>329</v>
      </c>
      <c r="N34" s="894" t="s">
        <v>310</v>
      </c>
      <c r="O34" s="953"/>
      <c r="P34" s="953"/>
      <c r="Q34" s="953"/>
      <c r="R34" s="953"/>
      <c r="S34" s="953"/>
      <c r="T34" s="953"/>
      <c r="U34" s="953"/>
      <c r="V34" s="953"/>
      <c r="W34" s="953"/>
      <c r="X34" s="953"/>
      <c r="Y34" s="953"/>
      <c r="Z34" s="953"/>
      <c r="AA34" s="953"/>
      <c r="AB34" s="953"/>
      <c r="AC34" s="953"/>
      <c r="AD34" s="953"/>
      <c r="AE34" s="953"/>
      <c r="AF34" s="953"/>
      <c r="AG34" s="953"/>
      <c r="AH34" s="953"/>
      <c r="AI34" s="953"/>
      <c r="AJ34" s="953"/>
      <c r="AK34" s="953"/>
      <c r="AL34" s="953"/>
      <c r="AM34" s="951"/>
    </row>
    <row r="35" spans="1:39">
      <c r="A35" s="943" t="s">
        <v>18</v>
      </c>
      <c r="B35" s="926" t="s">
        <v>1129</v>
      </c>
      <c r="C35" s="926" t="s">
        <v>1527</v>
      </c>
      <c r="D35" s="926"/>
      <c r="E35" s="926"/>
      <c r="F35" s="926"/>
      <c r="G35" s="926"/>
      <c r="H35" s="926"/>
      <c r="I35" s="926"/>
      <c r="J35" s="926"/>
      <c r="K35" s="926"/>
      <c r="L35" s="945" t="s">
        <v>180</v>
      </c>
      <c r="M35" s="917" t="s">
        <v>331</v>
      </c>
      <c r="N35" s="894" t="s">
        <v>310</v>
      </c>
      <c r="O35" s="955">
        <v>0</v>
      </c>
      <c r="P35" s="955">
        <v>0</v>
      </c>
      <c r="Q35" s="955">
        <v>0</v>
      </c>
      <c r="R35" s="955">
        <v>0</v>
      </c>
      <c r="S35" s="955">
        <v>0</v>
      </c>
      <c r="T35" s="955">
        <v>0</v>
      </c>
      <c r="U35" s="955">
        <v>0</v>
      </c>
      <c r="V35" s="955">
        <v>0</v>
      </c>
      <c r="W35" s="955">
        <v>0</v>
      </c>
      <c r="X35" s="955">
        <v>0</v>
      </c>
      <c r="Y35" s="955">
        <v>0</v>
      </c>
      <c r="Z35" s="955">
        <v>0</v>
      </c>
      <c r="AA35" s="955">
        <v>0</v>
      </c>
      <c r="AB35" s="955">
        <v>0</v>
      </c>
      <c r="AC35" s="955">
        <v>0</v>
      </c>
      <c r="AD35" s="955">
        <v>0</v>
      </c>
      <c r="AE35" s="955">
        <v>0</v>
      </c>
      <c r="AF35" s="955">
        <v>0</v>
      </c>
      <c r="AG35" s="955">
        <v>0</v>
      </c>
      <c r="AH35" s="955">
        <v>0</v>
      </c>
      <c r="AI35" s="955">
        <v>0</v>
      </c>
      <c r="AJ35" s="955">
        <v>0</v>
      </c>
      <c r="AK35" s="955">
        <v>0</v>
      </c>
      <c r="AL35" s="955">
        <v>0</v>
      </c>
      <c r="AM35" s="951"/>
    </row>
    <row r="36" spans="1:39">
      <c r="A36" s="943" t="s">
        <v>18</v>
      </c>
      <c r="B36" s="926"/>
      <c r="C36" s="926" t="s">
        <v>1532</v>
      </c>
      <c r="D36" s="926"/>
      <c r="E36" s="926"/>
      <c r="F36" s="926"/>
      <c r="G36" s="926"/>
      <c r="H36" s="926"/>
      <c r="I36" s="926"/>
      <c r="J36" s="926"/>
      <c r="K36" s="926"/>
      <c r="L36" s="945" t="s">
        <v>1268</v>
      </c>
      <c r="M36" s="956" t="s">
        <v>328</v>
      </c>
      <c r="N36" s="894" t="s">
        <v>310</v>
      </c>
      <c r="O36" s="953"/>
      <c r="P36" s="953"/>
      <c r="Q36" s="953"/>
      <c r="R36" s="953"/>
      <c r="S36" s="953"/>
      <c r="T36" s="953"/>
      <c r="U36" s="953"/>
      <c r="V36" s="953"/>
      <c r="W36" s="953"/>
      <c r="X36" s="953"/>
      <c r="Y36" s="953"/>
      <c r="Z36" s="953"/>
      <c r="AA36" s="953"/>
      <c r="AB36" s="953"/>
      <c r="AC36" s="953"/>
      <c r="AD36" s="953"/>
      <c r="AE36" s="953"/>
      <c r="AF36" s="953"/>
      <c r="AG36" s="953"/>
      <c r="AH36" s="953"/>
      <c r="AI36" s="953"/>
      <c r="AJ36" s="953"/>
      <c r="AK36" s="953"/>
      <c r="AL36" s="953"/>
      <c r="AM36" s="951"/>
    </row>
    <row r="37" spans="1:39">
      <c r="A37" s="943" t="s">
        <v>18</v>
      </c>
      <c r="B37" s="926"/>
      <c r="C37" s="926" t="s">
        <v>1533</v>
      </c>
      <c r="D37" s="926"/>
      <c r="E37" s="926"/>
      <c r="F37" s="926"/>
      <c r="G37" s="926"/>
      <c r="H37" s="926"/>
      <c r="I37" s="926"/>
      <c r="J37" s="926"/>
      <c r="K37" s="926"/>
      <c r="L37" s="945" t="s">
        <v>1269</v>
      </c>
      <c r="M37" s="956" t="s">
        <v>329</v>
      </c>
      <c r="N37" s="894" t="s">
        <v>310</v>
      </c>
      <c r="O37" s="953"/>
      <c r="P37" s="953"/>
      <c r="Q37" s="953"/>
      <c r="R37" s="953"/>
      <c r="S37" s="953"/>
      <c r="T37" s="953"/>
      <c r="U37" s="953"/>
      <c r="V37" s="953"/>
      <c r="W37" s="953"/>
      <c r="X37" s="953"/>
      <c r="Y37" s="953"/>
      <c r="Z37" s="953"/>
      <c r="AA37" s="953"/>
      <c r="AB37" s="953"/>
      <c r="AC37" s="953"/>
      <c r="AD37" s="953"/>
      <c r="AE37" s="953"/>
      <c r="AF37" s="953"/>
      <c r="AG37" s="953"/>
      <c r="AH37" s="953"/>
      <c r="AI37" s="953"/>
      <c r="AJ37" s="953"/>
      <c r="AK37" s="953"/>
      <c r="AL37" s="953"/>
      <c r="AM37" s="951"/>
    </row>
    <row r="38" spans="1:39">
      <c r="A38" s="943" t="s">
        <v>18</v>
      </c>
      <c r="B38" s="926"/>
      <c r="C38" s="926" t="s">
        <v>1534</v>
      </c>
      <c r="D38" s="926"/>
      <c r="E38" s="926"/>
      <c r="F38" s="926"/>
      <c r="G38" s="926"/>
      <c r="H38" s="926"/>
      <c r="I38" s="926"/>
      <c r="J38" s="926"/>
      <c r="K38" s="926"/>
      <c r="L38" s="945" t="s">
        <v>381</v>
      </c>
      <c r="M38" s="917" t="s">
        <v>332</v>
      </c>
      <c r="N38" s="894" t="s">
        <v>310</v>
      </c>
      <c r="O38" s="955">
        <v>0</v>
      </c>
      <c r="P38" s="955">
        <v>0</v>
      </c>
      <c r="Q38" s="955">
        <v>0</v>
      </c>
      <c r="R38" s="955">
        <v>0</v>
      </c>
      <c r="S38" s="955">
        <v>0</v>
      </c>
      <c r="T38" s="955">
        <v>0</v>
      </c>
      <c r="U38" s="955">
        <v>0</v>
      </c>
      <c r="V38" s="955">
        <v>0</v>
      </c>
      <c r="W38" s="955">
        <v>0</v>
      </c>
      <c r="X38" s="955">
        <v>0</v>
      </c>
      <c r="Y38" s="955">
        <v>0</v>
      </c>
      <c r="Z38" s="955">
        <v>0</v>
      </c>
      <c r="AA38" s="955">
        <v>0</v>
      </c>
      <c r="AB38" s="955">
        <v>0</v>
      </c>
      <c r="AC38" s="955">
        <v>0</v>
      </c>
      <c r="AD38" s="955">
        <v>0</v>
      </c>
      <c r="AE38" s="955">
        <v>0</v>
      </c>
      <c r="AF38" s="955">
        <v>0</v>
      </c>
      <c r="AG38" s="955">
        <v>0</v>
      </c>
      <c r="AH38" s="955">
        <v>0</v>
      </c>
      <c r="AI38" s="955">
        <v>0</v>
      </c>
      <c r="AJ38" s="955">
        <v>0</v>
      </c>
      <c r="AK38" s="955">
        <v>0</v>
      </c>
      <c r="AL38" s="955">
        <v>0</v>
      </c>
      <c r="AM38" s="951"/>
    </row>
    <row r="39" spans="1:39">
      <c r="A39" s="943" t="s">
        <v>18</v>
      </c>
      <c r="B39" s="926"/>
      <c r="C39" s="926" t="s">
        <v>1535</v>
      </c>
      <c r="D39" s="926"/>
      <c r="E39" s="926"/>
      <c r="F39" s="926"/>
      <c r="G39" s="926"/>
      <c r="H39" s="926"/>
      <c r="I39" s="926"/>
      <c r="J39" s="926"/>
      <c r="K39" s="926"/>
      <c r="L39" s="945" t="s">
        <v>1270</v>
      </c>
      <c r="M39" s="956" t="s">
        <v>328</v>
      </c>
      <c r="N39" s="894" t="s">
        <v>310</v>
      </c>
      <c r="O39" s="953"/>
      <c r="P39" s="953"/>
      <c r="Q39" s="953"/>
      <c r="R39" s="953"/>
      <c r="S39" s="953"/>
      <c r="T39" s="953"/>
      <c r="U39" s="953"/>
      <c r="V39" s="953"/>
      <c r="W39" s="953"/>
      <c r="X39" s="953"/>
      <c r="Y39" s="953"/>
      <c r="Z39" s="953"/>
      <c r="AA39" s="953"/>
      <c r="AB39" s="953"/>
      <c r="AC39" s="953"/>
      <c r="AD39" s="953"/>
      <c r="AE39" s="953"/>
      <c r="AF39" s="953"/>
      <c r="AG39" s="953"/>
      <c r="AH39" s="953"/>
      <c r="AI39" s="953"/>
      <c r="AJ39" s="953"/>
      <c r="AK39" s="953"/>
      <c r="AL39" s="953"/>
      <c r="AM39" s="951"/>
    </row>
    <row r="40" spans="1:39">
      <c r="A40" s="943" t="s">
        <v>18</v>
      </c>
      <c r="B40" s="926"/>
      <c r="C40" s="926" t="s">
        <v>1536</v>
      </c>
      <c r="D40" s="926"/>
      <c r="E40" s="926"/>
      <c r="F40" s="926"/>
      <c r="G40" s="926"/>
      <c r="H40" s="926"/>
      <c r="I40" s="926"/>
      <c r="J40" s="926"/>
      <c r="K40" s="926"/>
      <c r="L40" s="945" t="s">
        <v>1271</v>
      </c>
      <c r="M40" s="956" t="s">
        <v>329</v>
      </c>
      <c r="N40" s="894" t="s">
        <v>310</v>
      </c>
      <c r="O40" s="953"/>
      <c r="P40" s="953"/>
      <c r="Q40" s="953"/>
      <c r="R40" s="953"/>
      <c r="S40" s="953"/>
      <c r="T40" s="953"/>
      <c r="U40" s="953"/>
      <c r="V40" s="953"/>
      <c r="W40" s="953"/>
      <c r="X40" s="953"/>
      <c r="Y40" s="953"/>
      <c r="Z40" s="953"/>
      <c r="AA40" s="953"/>
      <c r="AB40" s="953"/>
      <c r="AC40" s="953"/>
      <c r="AD40" s="953"/>
      <c r="AE40" s="953"/>
      <c r="AF40" s="953"/>
      <c r="AG40" s="953"/>
      <c r="AH40" s="953"/>
      <c r="AI40" s="953"/>
      <c r="AJ40" s="953"/>
      <c r="AK40" s="953"/>
      <c r="AL40" s="953"/>
      <c r="AM40" s="951"/>
    </row>
    <row r="41" spans="1:39">
      <c r="A41" s="943" t="s">
        <v>18</v>
      </c>
      <c r="B41" s="926"/>
      <c r="C41" s="926" t="s">
        <v>1537</v>
      </c>
      <c r="D41" s="926"/>
      <c r="E41" s="926"/>
      <c r="F41" s="926"/>
      <c r="G41" s="926"/>
      <c r="H41" s="926"/>
      <c r="I41" s="926"/>
      <c r="J41" s="926"/>
      <c r="K41" s="926"/>
      <c r="L41" s="945" t="s">
        <v>382</v>
      </c>
      <c r="M41" s="917" t="s">
        <v>340</v>
      </c>
      <c r="N41" s="894" t="s">
        <v>310</v>
      </c>
      <c r="O41" s="955">
        <v>0</v>
      </c>
      <c r="P41" s="955">
        <v>0</v>
      </c>
      <c r="Q41" s="955">
        <v>0</v>
      </c>
      <c r="R41" s="955">
        <v>0</v>
      </c>
      <c r="S41" s="955">
        <v>70</v>
      </c>
      <c r="T41" s="955">
        <v>0</v>
      </c>
      <c r="U41" s="955">
        <v>0</v>
      </c>
      <c r="V41" s="955">
        <v>0</v>
      </c>
      <c r="W41" s="955">
        <v>0</v>
      </c>
      <c r="X41" s="955">
        <v>0</v>
      </c>
      <c r="Y41" s="955">
        <v>0</v>
      </c>
      <c r="Z41" s="955">
        <v>0</v>
      </c>
      <c r="AA41" s="955">
        <v>0</v>
      </c>
      <c r="AB41" s="955">
        <v>0</v>
      </c>
      <c r="AC41" s="955">
        <v>70</v>
      </c>
      <c r="AD41" s="955">
        <v>0</v>
      </c>
      <c r="AE41" s="955">
        <v>0</v>
      </c>
      <c r="AF41" s="955">
        <v>0</v>
      </c>
      <c r="AG41" s="955">
        <v>0</v>
      </c>
      <c r="AH41" s="955">
        <v>0</v>
      </c>
      <c r="AI41" s="955">
        <v>0</v>
      </c>
      <c r="AJ41" s="955">
        <v>0</v>
      </c>
      <c r="AK41" s="955">
        <v>0</v>
      </c>
      <c r="AL41" s="955">
        <v>0</v>
      </c>
      <c r="AM41" s="951"/>
    </row>
    <row r="42" spans="1:39">
      <c r="A42" s="943" t="s">
        <v>18</v>
      </c>
      <c r="B42" s="926"/>
      <c r="C42" s="926" t="s">
        <v>1538</v>
      </c>
      <c r="D42" s="926"/>
      <c r="E42" s="926"/>
      <c r="F42" s="926"/>
      <c r="G42" s="926"/>
      <c r="H42" s="926"/>
      <c r="I42" s="926"/>
      <c r="J42" s="926"/>
      <c r="K42" s="926"/>
      <c r="L42" s="945" t="s">
        <v>1272</v>
      </c>
      <c r="M42" s="957" t="s">
        <v>328</v>
      </c>
      <c r="N42" s="894" t="s">
        <v>310</v>
      </c>
      <c r="O42" s="953"/>
      <c r="P42" s="953"/>
      <c r="Q42" s="953"/>
      <c r="R42" s="953"/>
      <c r="S42" s="953"/>
      <c r="T42" s="953"/>
      <c r="U42" s="953"/>
      <c r="V42" s="953"/>
      <c r="W42" s="953"/>
      <c r="X42" s="953"/>
      <c r="Y42" s="953"/>
      <c r="Z42" s="953"/>
      <c r="AA42" s="953"/>
      <c r="AB42" s="953"/>
      <c r="AC42" s="953"/>
      <c r="AD42" s="953"/>
      <c r="AE42" s="953"/>
      <c r="AF42" s="953"/>
      <c r="AG42" s="953"/>
      <c r="AH42" s="953"/>
      <c r="AI42" s="953"/>
      <c r="AJ42" s="953"/>
      <c r="AK42" s="953"/>
      <c r="AL42" s="953"/>
      <c r="AM42" s="951"/>
    </row>
    <row r="43" spans="1:39">
      <c r="A43" s="943" t="s">
        <v>18</v>
      </c>
      <c r="B43" s="926"/>
      <c r="C43" s="926" t="s">
        <v>1539</v>
      </c>
      <c r="D43" s="926"/>
      <c r="E43" s="926"/>
      <c r="F43" s="926"/>
      <c r="G43" s="926"/>
      <c r="H43" s="926"/>
      <c r="I43" s="926"/>
      <c r="J43" s="926"/>
      <c r="K43" s="926"/>
      <c r="L43" s="945" t="s">
        <v>1273</v>
      </c>
      <c r="M43" s="957" t="s">
        <v>329</v>
      </c>
      <c r="N43" s="894" t="s">
        <v>310</v>
      </c>
      <c r="O43" s="953"/>
      <c r="P43" s="953"/>
      <c r="Q43" s="953"/>
      <c r="R43" s="953"/>
      <c r="S43" s="953">
        <v>70</v>
      </c>
      <c r="T43" s="953"/>
      <c r="U43" s="953"/>
      <c r="V43" s="953"/>
      <c r="W43" s="953"/>
      <c r="X43" s="953"/>
      <c r="Y43" s="953"/>
      <c r="Z43" s="953"/>
      <c r="AA43" s="953"/>
      <c r="AB43" s="953"/>
      <c r="AC43" s="953">
        <v>70</v>
      </c>
      <c r="AD43" s="953"/>
      <c r="AE43" s="953"/>
      <c r="AF43" s="953"/>
      <c r="AG43" s="953"/>
      <c r="AH43" s="953"/>
      <c r="AI43" s="953"/>
      <c r="AJ43" s="953"/>
      <c r="AK43" s="953"/>
      <c r="AL43" s="953"/>
      <c r="AM43" s="951"/>
    </row>
    <row r="44" spans="1:39" ht="22.5">
      <c r="A44" s="943" t="s">
        <v>18</v>
      </c>
      <c r="B44" s="926"/>
      <c r="C44" s="926" t="s">
        <v>1540</v>
      </c>
      <c r="D44" s="926"/>
      <c r="E44" s="926"/>
      <c r="F44" s="926"/>
      <c r="G44" s="926"/>
      <c r="H44" s="926"/>
      <c r="I44" s="926"/>
      <c r="J44" s="926"/>
      <c r="K44" s="926"/>
      <c r="L44" s="945" t="s">
        <v>383</v>
      </c>
      <c r="M44" s="958" t="s">
        <v>1131</v>
      </c>
      <c r="N44" s="894" t="s">
        <v>310</v>
      </c>
      <c r="O44" s="953"/>
      <c r="P44" s="953"/>
      <c r="Q44" s="953"/>
      <c r="R44" s="953"/>
      <c r="S44" s="953"/>
      <c r="T44" s="953"/>
      <c r="U44" s="953"/>
      <c r="V44" s="953"/>
      <c r="W44" s="953"/>
      <c r="X44" s="953"/>
      <c r="Y44" s="953"/>
      <c r="Z44" s="953"/>
      <c r="AA44" s="953"/>
      <c r="AB44" s="953"/>
      <c r="AC44" s="953"/>
      <c r="AD44" s="953"/>
      <c r="AE44" s="953"/>
      <c r="AF44" s="953"/>
      <c r="AG44" s="953"/>
      <c r="AH44" s="953"/>
      <c r="AI44" s="953"/>
      <c r="AJ44" s="953"/>
      <c r="AK44" s="953"/>
      <c r="AL44" s="953"/>
      <c r="AM44" s="951"/>
    </row>
    <row r="45" spans="1:39">
      <c r="A45" s="943" t="s">
        <v>18</v>
      </c>
      <c r="B45" s="926"/>
      <c r="C45" s="926" t="s">
        <v>1487</v>
      </c>
      <c r="D45" s="926"/>
      <c r="E45" s="926"/>
      <c r="F45" s="926"/>
      <c r="G45" s="926"/>
      <c r="H45" s="926"/>
      <c r="I45" s="926"/>
      <c r="J45" s="926"/>
      <c r="K45" s="926"/>
      <c r="L45" s="945" t="s">
        <v>125</v>
      </c>
      <c r="M45" s="946" t="s">
        <v>341</v>
      </c>
      <c r="N45" s="894" t="s">
        <v>310</v>
      </c>
      <c r="O45" s="953"/>
      <c r="P45" s="953"/>
      <c r="Q45" s="953"/>
      <c r="R45" s="953"/>
      <c r="S45" s="953"/>
      <c r="T45" s="953"/>
      <c r="U45" s="953"/>
      <c r="V45" s="953"/>
      <c r="W45" s="953"/>
      <c r="X45" s="953"/>
      <c r="Y45" s="953"/>
      <c r="Z45" s="953"/>
      <c r="AA45" s="953"/>
      <c r="AB45" s="953"/>
      <c r="AC45" s="953"/>
      <c r="AD45" s="953"/>
      <c r="AE45" s="953"/>
      <c r="AF45" s="953"/>
      <c r="AG45" s="953"/>
      <c r="AH45" s="953"/>
      <c r="AI45" s="953"/>
      <c r="AJ45" s="953"/>
      <c r="AK45" s="953"/>
      <c r="AL45" s="953"/>
      <c r="AM45" s="951"/>
    </row>
    <row r="46" spans="1:39">
      <c r="A46" s="943" t="s">
        <v>18</v>
      </c>
      <c r="B46" s="926"/>
      <c r="C46" s="926" t="s">
        <v>1494</v>
      </c>
      <c r="D46" s="926"/>
      <c r="E46" s="926"/>
      <c r="F46" s="926"/>
      <c r="G46" s="926"/>
      <c r="H46" s="926"/>
      <c r="I46" s="926"/>
      <c r="J46" s="926"/>
      <c r="K46" s="926"/>
      <c r="L46" s="945" t="s">
        <v>126</v>
      </c>
      <c r="M46" s="946" t="s">
        <v>342</v>
      </c>
      <c r="N46" s="894" t="s">
        <v>310</v>
      </c>
      <c r="O46" s="953"/>
      <c r="P46" s="953"/>
      <c r="Q46" s="953"/>
      <c r="R46" s="953"/>
      <c r="S46" s="953"/>
      <c r="T46" s="953"/>
      <c r="U46" s="953"/>
      <c r="V46" s="953"/>
      <c r="W46" s="953"/>
      <c r="X46" s="953"/>
      <c r="Y46" s="953"/>
      <c r="Z46" s="953"/>
      <c r="AA46" s="953"/>
      <c r="AB46" s="953"/>
      <c r="AC46" s="953"/>
      <c r="AD46" s="953"/>
      <c r="AE46" s="953"/>
      <c r="AF46" s="953"/>
      <c r="AG46" s="953"/>
      <c r="AH46" s="953"/>
      <c r="AI46" s="953"/>
      <c r="AJ46" s="953"/>
      <c r="AK46" s="953"/>
      <c r="AL46" s="953"/>
      <c r="AM46" s="951"/>
    </row>
    <row r="47" spans="1:39">
      <c r="A47" s="943" t="s">
        <v>18</v>
      </c>
      <c r="B47" s="926"/>
      <c r="C47" s="926" t="s">
        <v>1495</v>
      </c>
      <c r="D47" s="926"/>
      <c r="E47" s="926"/>
      <c r="F47" s="926"/>
      <c r="G47" s="926"/>
      <c r="H47" s="926"/>
      <c r="I47" s="926"/>
      <c r="J47" s="926"/>
      <c r="K47" s="926"/>
      <c r="L47" s="945" t="s">
        <v>127</v>
      </c>
      <c r="M47" s="946" t="s">
        <v>1091</v>
      </c>
      <c r="N47" s="894" t="s">
        <v>310</v>
      </c>
      <c r="O47" s="953"/>
      <c r="P47" s="953"/>
      <c r="Q47" s="953"/>
      <c r="R47" s="953"/>
      <c r="S47" s="953"/>
      <c r="T47" s="953"/>
      <c r="U47" s="953"/>
      <c r="V47" s="953"/>
      <c r="W47" s="953"/>
      <c r="X47" s="953"/>
      <c r="Y47" s="953"/>
      <c r="Z47" s="953"/>
      <c r="AA47" s="953"/>
      <c r="AB47" s="953"/>
      <c r="AC47" s="953"/>
      <c r="AD47" s="953"/>
      <c r="AE47" s="953"/>
      <c r="AF47" s="953"/>
      <c r="AG47" s="953"/>
      <c r="AH47" s="953"/>
      <c r="AI47" s="953"/>
      <c r="AJ47" s="953"/>
      <c r="AK47" s="953"/>
      <c r="AL47" s="953"/>
      <c r="AM47" s="951"/>
    </row>
    <row r="48" spans="1:39">
      <c r="A48" s="943" t="s">
        <v>18</v>
      </c>
      <c r="B48" s="926"/>
      <c r="C48" s="926" t="s">
        <v>1496</v>
      </c>
      <c r="D48" s="926"/>
      <c r="E48" s="926"/>
      <c r="F48" s="926"/>
      <c r="G48" s="926"/>
      <c r="H48" s="926"/>
      <c r="I48" s="926"/>
      <c r="J48" s="926"/>
      <c r="K48" s="926"/>
      <c r="L48" s="945" t="s">
        <v>128</v>
      </c>
      <c r="M48" s="921" t="s">
        <v>343</v>
      </c>
      <c r="N48" s="894" t="s">
        <v>310</v>
      </c>
      <c r="O48" s="955">
        <v>0</v>
      </c>
      <c r="P48" s="955">
        <v>0</v>
      </c>
      <c r="Q48" s="955">
        <v>0</v>
      </c>
      <c r="R48" s="955">
        <v>0</v>
      </c>
      <c r="S48" s="955">
        <v>0</v>
      </c>
      <c r="T48" s="955">
        <v>0</v>
      </c>
      <c r="U48" s="955">
        <v>0</v>
      </c>
      <c r="V48" s="955">
        <v>0</v>
      </c>
      <c r="W48" s="955">
        <v>0</v>
      </c>
      <c r="X48" s="955">
        <v>0</v>
      </c>
      <c r="Y48" s="955">
        <v>0</v>
      </c>
      <c r="Z48" s="955">
        <v>0</v>
      </c>
      <c r="AA48" s="955">
        <v>0</v>
      </c>
      <c r="AB48" s="955">
        <v>0</v>
      </c>
      <c r="AC48" s="955">
        <v>0</v>
      </c>
      <c r="AD48" s="955">
        <v>0</v>
      </c>
      <c r="AE48" s="955">
        <v>0</v>
      </c>
      <c r="AF48" s="955">
        <v>0</v>
      </c>
      <c r="AG48" s="955">
        <v>0</v>
      </c>
      <c r="AH48" s="955">
        <v>0</v>
      </c>
      <c r="AI48" s="955">
        <v>0</v>
      </c>
      <c r="AJ48" s="955">
        <v>0</v>
      </c>
      <c r="AK48" s="955">
        <v>0</v>
      </c>
      <c r="AL48" s="955">
        <v>0</v>
      </c>
      <c r="AM48" s="951"/>
    </row>
    <row r="49" spans="1:39">
      <c r="A49" s="943" t="s">
        <v>18</v>
      </c>
      <c r="B49" s="926"/>
      <c r="C49" s="926" t="s">
        <v>1508</v>
      </c>
      <c r="D49" s="926"/>
      <c r="E49" s="926"/>
      <c r="F49" s="926"/>
      <c r="G49" s="926"/>
      <c r="H49" s="926"/>
      <c r="I49" s="926"/>
      <c r="J49" s="926"/>
      <c r="K49" s="926"/>
      <c r="L49" s="945" t="s">
        <v>1196</v>
      </c>
      <c r="M49" s="917" t="s">
        <v>344</v>
      </c>
      <c r="N49" s="894" t="s">
        <v>310</v>
      </c>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1"/>
    </row>
    <row r="50" spans="1:39">
      <c r="A50" s="943" t="s">
        <v>18</v>
      </c>
      <c r="B50" s="926"/>
      <c r="C50" s="926" t="s">
        <v>1512</v>
      </c>
      <c r="D50" s="926"/>
      <c r="E50" s="926"/>
      <c r="F50" s="926"/>
      <c r="G50" s="926"/>
      <c r="H50" s="926"/>
      <c r="I50" s="926"/>
      <c r="J50" s="926"/>
      <c r="K50" s="926"/>
      <c r="L50" s="945" t="s">
        <v>1252</v>
      </c>
      <c r="M50" s="917" t="s">
        <v>345</v>
      </c>
      <c r="N50" s="894" t="s">
        <v>310</v>
      </c>
      <c r="O50" s="953"/>
      <c r="P50" s="953"/>
      <c r="Q50" s="953"/>
      <c r="R50" s="953"/>
      <c r="S50" s="953"/>
      <c r="T50" s="953"/>
      <c r="U50" s="953"/>
      <c r="V50" s="953"/>
      <c r="W50" s="953"/>
      <c r="X50" s="953"/>
      <c r="Y50" s="953"/>
      <c r="Z50" s="953"/>
      <c r="AA50" s="953"/>
      <c r="AB50" s="953"/>
      <c r="AC50" s="953"/>
      <c r="AD50" s="953"/>
      <c r="AE50" s="953"/>
      <c r="AF50" s="953"/>
      <c r="AG50" s="953"/>
      <c r="AH50" s="953"/>
      <c r="AI50" s="953"/>
      <c r="AJ50" s="953"/>
      <c r="AK50" s="953"/>
      <c r="AL50" s="953"/>
      <c r="AM50" s="951"/>
    </row>
    <row r="51" spans="1:39" ht="22.5">
      <c r="A51" s="943" t="s">
        <v>18</v>
      </c>
      <c r="B51" s="926"/>
      <c r="C51" s="926" t="s">
        <v>1497</v>
      </c>
      <c r="D51" s="926"/>
      <c r="E51" s="926"/>
      <c r="F51" s="926"/>
      <c r="G51" s="926"/>
      <c r="H51" s="926"/>
      <c r="I51" s="926"/>
      <c r="J51" s="926"/>
      <c r="K51" s="926"/>
      <c r="L51" s="945" t="s">
        <v>129</v>
      </c>
      <c r="M51" s="959" t="s">
        <v>1116</v>
      </c>
      <c r="N51" s="894" t="s">
        <v>310</v>
      </c>
      <c r="O51" s="953"/>
      <c r="P51" s="953"/>
      <c r="Q51" s="953"/>
      <c r="R51" s="953"/>
      <c r="S51" s="953"/>
      <c r="T51" s="953"/>
      <c r="U51" s="953"/>
      <c r="V51" s="953"/>
      <c r="W51" s="953"/>
      <c r="X51" s="953"/>
      <c r="Y51" s="953"/>
      <c r="Z51" s="953"/>
      <c r="AA51" s="953"/>
      <c r="AB51" s="953"/>
      <c r="AC51" s="953"/>
      <c r="AD51" s="953"/>
      <c r="AE51" s="953"/>
      <c r="AF51" s="953"/>
      <c r="AG51" s="953"/>
      <c r="AH51" s="953"/>
      <c r="AI51" s="953"/>
      <c r="AJ51" s="953"/>
      <c r="AK51" s="953"/>
      <c r="AL51" s="953"/>
      <c r="AM51" s="951"/>
    </row>
    <row r="52" spans="1:39">
      <c r="A52" s="943" t="s">
        <v>18</v>
      </c>
      <c r="B52" s="926"/>
      <c r="C52" s="926" t="s">
        <v>1498</v>
      </c>
      <c r="D52" s="926"/>
      <c r="E52" s="926"/>
      <c r="F52" s="926"/>
      <c r="G52" s="926"/>
      <c r="H52" s="926"/>
      <c r="I52" s="926"/>
      <c r="J52" s="926"/>
      <c r="K52" s="926"/>
      <c r="L52" s="945" t="s">
        <v>130</v>
      </c>
      <c r="M52" s="946" t="s">
        <v>346</v>
      </c>
      <c r="N52" s="894" t="s">
        <v>310</v>
      </c>
      <c r="O52" s="953"/>
      <c r="P52" s="953"/>
      <c r="Q52" s="953"/>
      <c r="R52" s="953"/>
      <c r="S52" s="953"/>
      <c r="T52" s="953"/>
      <c r="U52" s="953"/>
      <c r="V52" s="953"/>
      <c r="W52" s="953"/>
      <c r="X52" s="953"/>
      <c r="Y52" s="953"/>
      <c r="Z52" s="953"/>
      <c r="AA52" s="953"/>
      <c r="AB52" s="953"/>
      <c r="AC52" s="953"/>
      <c r="AD52" s="953"/>
      <c r="AE52" s="953"/>
      <c r="AF52" s="953"/>
      <c r="AG52" s="953"/>
      <c r="AH52" s="953"/>
      <c r="AI52" s="953"/>
      <c r="AJ52" s="953"/>
      <c r="AK52" s="953"/>
      <c r="AL52" s="953"/>
      <c r="AM52" s="951"/>
    </row>
    <row r="53" spans="1:39">
      <c r="A53" s="943" t="s">
        <v>102</v>
      </c>
      <c r="B53" s="926"/>
      <c r="C53" s="926"/>
      <c r="D53" s="926"/>
      <c r="E53" s="926"/>
      <c r="F53" s="926"/>
      <c r="G53" s="926"/>
      <c r="H53" s="926"/>
      <c r="I53" s="926"/>
      <c r="J53" s="926"/>
      <c r="K53" s="926"/>
      <c r="L53" s="859" t="s">
        <v>3028</v>
      </c>
      <c r="M53" s="837"/>
      <c r="N53" s="837"/>
      <c r="O53" s="944"/>
      <c r="P53" s="944"/>
      <c r="Q53" s="944"/>
      <c r="R53" s="944"/>
      <c r="S53" s="944"/>
      <c r="T53" s="944"/>
      <c r="U53" s="944"/>
      <c r="V53" s="944"/>
      <c r="W53" s="944"/>
      <c r="X53" s="944"/>
      <c r="Y53" s="944"/>
      <c r="Z53" s="944"/>
      <c r="AA53" s="944"/>
      <c r="AB53" s="944"/>
      <c r="AC53" s="944"/>
      <c r="AD53" s="944"/>
      <c r="AE53" s="944"/>
      <c r="AF53" s="944"/>
      <c r="AG53" s="944"/>
      <c r="AH53" s="944"/>
      <c r="AI53" s="944"/>
      <c r="AJ53" s="944"/>
      <c r="AK53" s="944"/>
      <c r="AL53" s="944"/>
      <c r="AM53" s="837"/>
    </row>
    <row r="54" spans="1:39">
      <c r="A54" s="943" t="s">
        <v>102</v>
      </c>
      <c r="B54" s="926"/>
      <c r="C54" s="926"/>
      <c r="D54" s="926"/>
      <c r="E54" s="926"/>
      <c r="F54" s="926"/>
      <c r="G54" s="926"/>
      <c r="H54" s="926"/>
      <c r="I54" s="926"/>
      <c r="J54" s="926"/>
      <c r="K54" s="926"/>
      <c r="L54" s="945" t="s">
        <v>18</v>
      </c>
      <c r="M54" s="946" t="s">
        <v>336</v>
      </c>
      <c r="N54" s="947"/>
      <c r="O54" s="948" t="s">
        <v>1373</v>
      </c>
      <c r="P54" s="949"/>
      <c r="Q54" s="949"/>
      <c r="R54" s="949"/>
      <c r="S54" s="949"/>
      <c r="T54" s="949"/>
      <c r="U54" s="949"/>
      <c r="V54" s="949"/>
      <c r="W54" s="949"/>
      <c r="X54" s="949"/>
      <c r="Y54" s="949"/>
      <c r="Z54" s="949"/>
      <c r="AA54" s="949"/>
      <c r="AB54" s="949"/>
      <c r="AC54" s="949"/>
      <c r="AD54" s="949"/>
      <c r="AE54" s="949"/>
      <c r="AF54" s="949"/>
      <c r="AG54" s="949"/>
      <c r="AH54" s="949"/>
      <c r="AI54" s="949"/>
      <c r="AJ54" s="949"/>
      <c r="AK54" s="949"/>
      <c r="AL54" s="950"/>
      <c r="AM54" s="951"/>
    </row>
    <row r="55" spans="1:39">
      <c r="A55" s="943" t="s">
        <v>102</v>
      </c>
      <c r="B55" s="926"/>
      <c r="C55" s="926" t="s">
        <v>1481</v>
      </c>
      <c r="D55" s="926"/>
      <c r="E55" s="926"/>
      <c r="F55" s="926"/>
      <c r="G55" s="926"/>
      <c r="H55" s="926"/>
      <c r="I55" s="926"/>
      <c r="J55" s="926"/>
      <c r="K55" s="926"/>
      <c r="L55" s="945" t="s">
        <v>102</v>
      </c>
      <c r="M55" s="952" t="s">
        <v>306</v>
      </c>
      <c r="N55" s="932" t="s">
        <v>307</v>
      </c>
      <c r="O55" s="953"/>
      <c r="P55" s="953"/>
      <c r="Q55" s="953"/>
      <c r="R55" s="953"/>
      <c r="S55" s="953">
        <v>306.60000000000002</v>
      </c>
      <c r="T55" s="953"/>
      <c r="U55" s="953"/>
      <c r="V55" s="953"/>
      <c r="W55" s="953"/>
      <c r="X55" s="953"/>
      <c r="Y55" s="953"/>
      <c r="Z55" s="953"/>
      <c r="AA55" s="953"/>
      <c r="AB55" s="953"/>
      <c r="AC55" s="953">
        <v>306.60000000000002</v>
      </c>
      <c r="AD55" s="953"/>
      <c r="AE55" s="953"/>
      <c r="AF55" s="953"/>
      <c r="AG55" s="953"/>
      <c r="AH55" s="953"/>
      <c r="AI55" s="953"/>
      <c r="AJ55" s="953"/>
      <c r="AK55" s="953"/>
      <c r="AL55" s="953"/>
      <c r="AM55" s="951"/>
    </row>
    <row r="56" spans="1:39">
      <c r="A56" s="943" t="s">
        <v>102</v>
      </c>
      <c r="B56" s="926"/>
      <c r="C56" s="926" t="s">
        <v>1483</v>
      </c>
      <c r="D56" s="926"/>
      <c r="E56" s="926"/>
      <c r="F56" s="926"/>
      <c r="G56" s="926"/>
      <c r="H56" s="926"/>
      <c r="I56" s="926"/>
      <c r="J56" s="926"/>
      <c r="K56" s="926"/>
      <c r="L56" s="945" t="s">
        <v>103</v>
      </c>
      <c r="M56" s="952" t="s">
        <v>308</v>
      </c>
      <c r="N56" s="932" t="s">
        <v>307</v>
      </c>
      <c r="O56" s="953"/>
      <c r="P56" s="953"/>
      <c r="Q56" s="953"/>
      <c r="R56" s="953"/>
      <c r="S56" s="953"/>
      <c r="T56" s="953"/>
      <c r="U56" s="953"/>
      <c r="V56" s="953"/>
      <c r="W56" s="953"/>
      <c r="X56" s="953"/>
      <c r="Y56" s="953"/>
      <c r="Z56" s="953"/>
      <c r="AA56" s="953"/>
      <c r="AB56" s="953"/>
      <c r="AC56" s="953"/>
      <c r="AD56" s="953"/>
      <c r="AE56" s="953"/>
      <c r="AF56" s="953"/>
      <c r="AG56" s="953"/>
      <c r="AH56" s="953"/>
      <c r="AI56" s="953"/>
      <c r="AJ56" s="953"/>
      <c r="AK56" s="953"/>
      <c r="AL56" s="953"/>
      <c r="AM56" s="951"/>
    </row>
    <row r="57" spans="1:39">
      <c r="A57" s="943" t="s">
        <v>102</v>
      </c>
      <c r="B57" s="926"/>
      <c r="C57" s="926" t="s">
        <v>1484</v>
      </c>
      <c r="D57" s="926"/>
      <c r="E57" s="926"/>
      <c r="F57" s="926"/>
      <c r="G57" s="926"/>
      <c r="H57" s="926"/>
      <c r="I57" s="926"/>
      <c r="J57" s="926"/>
      <c r="K57" s="926"/>
      <c r="L57" s="945" t="s">
        <v>104</v>
      </c>
      <c r="M57" s="946" t="s">
        <v>337</v>
      </c>
      <c r="N57" s="894" t="s">
        <v>310</v>
      </c>
      <c r="O57" s="954">
        <v>0</v>
      </c>
      <c r="P57" s="954">
        <v>0</v>
      </c>
      <c r="Q57" s="954">
        <v>0</v>
      </c>
      <c r="R57" s="954">
        <v>0</v>
      </c>
      <c r="S57" s="954">
        <v>35</v>
      </c>
      <c r="T57" s="954">
        <v>0</v>
      </c>
      <c r="U57" s="954">
        <v>0</v>
      </c>
      <c r="V57" s="954">
        <v>0</v>
      </c>
      <c r="W57" s="954">
        <v>0</v>
      </c>
      <c r="X57" s="954">
        <v>0</v>
      </c>
      <c r="Y57" s="954">
        <v>0</v>
      </c>
      <c r="Z57" s="954">
        <v>0</v>
      </c>
      <c r="AA57" s="954">
        <v>0</v>
      </c>
      <c r="AB57" s="954">
        <v>0</v>
      </c>
      <c r="AC57" s="954">
        <v>35</v>
      </c>
      <c r="AD57" s="954">
        <v>0</v>
      </c>
      <c r="AE57" s="954">
        <v>0</v>
      </c>
      <c r="AF57" s="954">
        <v>0</v>
      </c>
      <c r="AG57" s="954">
        <v>0</v>
      </c>
      <c r="AH57" s="954">
        <v>0</v>
      </c>
      <c r="AI57" s="954">
        <v>0</v>
      </c>
      <c r="AJ57" s="954">
        <v>0</v>
      </c>
      <c r="AK57" s="954">
        <v>0</v>
      </c>
      <c r="AL57" s="954">
        <v>0</v>
      </c>
      <c r="AM57" s="951"/>
    </row>
    <row r="58" spans="1:39">
      <c r="A58" s="943" t="s">
        <v>102</v>
      </c>
      <c r="B58" s="926"/>
      <c r="C58" s="926" t="s">
        <v>1485</v>
      </c>
      <c r="D58" s="926"/>
      <c r="E58" s="926"/>
      <c r="F58" s="926"/>
      <c r="G58" s="926"/>
      <c r="H58" s="926"/>
      <c r="I58" s="926"/>
      <c r="J58" s="926"/>
      <c r="K58" s="926"/>
      <c r="L58" s="945" t="s">
        <v>120</v>
      </c>
      <c r="M58" s="946" t="s">
        <v>338</v>
      </c>
      <c r="N58" s="894" t="s">
        <v>310</v>
      </c>
      <c r="O58" s="953"/>
      <c r="P58" s="953"/>
      <c r="Q58" s="953"/>
      <c r="R58" s="953"/>
      <c r="S58" s="953"/>
      <c r="T58" s="953"/>
      <c r="U58" s="953"/>
      <c r="V58" s="953"/>
      <c r="W58" s="953"/>
      <c r="X58" s="953"/>
      <c r="Y58" s="953"/>
      <c r="Z58" s="953"/>
      <c r="AA58" s="953"/>
      <c r="AB58" s="953"/>
      <c r="AC58" s="953"/>
      <c r="AD58" s="953"/>
      <c r="AE58" s="953"/>
      <c r="AF58" s="953"/>
      <c r="AG58" s="953"/>
      <c r="AH58" s="953"/>
      <c r="AI58" s="953"/>
      <c r="AJ58" s="953"/>
      <c r="AK58" s="953"/>
      <c r="AL58" s="953"/>
      <c r="AM58" s="951"/>
    </row>
    <row r="59" spans="1:39">
      <c r="A59" s="943" t="s">
        <v>102</v>
      </c>
      <c r="B59" s="926" t="s">
        <v>1128</v>
      </c>
      <c r="C59" s="926" t="s">
        <v>1486</v>
      </c>
      <c r="D59" s="926"/>
      <c r="E59" s="926"/>
      <c r="F59" s="926"/>
      <c r="G59" s="926"/>
      <c r="H59" s="926"/>
      <c r="I59" s="926"/>
      <c r="J59" s="926"/>
      <c r="K59" s="926"/>
      <c r="L59" s="945" t="s">
        <v>124</v>
      </c>
      <c r="M59" s="921" t="s">
        <v>339</v>
      </c>
      <c r="N59" s="894" t="s">
        <v>310</v>
      </c>
      <c r="O59" s="955">
        <v>0</v>
      </c>
      <c r="P59" s="955">
        <v>0</v>
      </c>
      <c r="Q59" s="955">
        <v>0</v>
      </c>
      <c r="R59" s="955">
        <v>0</v>
      </c>
      <c r="S59" s="955">
        <v>35</v>
      </c>
      <c r="T59" s="955">
        <v>0</v>
      </c>
      <c r="U59" s="955">
        <v>0</v>
      </c>
      <c r="V59" s="955">
        <v>0</v>
      </c>
      <c r="W59" s="955">
        <v>0</v>
      </c>
      <c r="X59" s="955">
        <v>0</v>
      </c>
      <c r="Y59" s="955">
        <v>0</v>
      </c>
      <c r="Z59" s="955">
        <v>0</v>
      </c>
      <c r="AA59" s="955">
        <v>0</v>
      </c>
      <c r="AB59" s="955">
        <v>0</v>
      </c>
      <c r="AC59" s="955">
        <v>35</v>
      </c>
      <c r="AD59" s="955">
        <v>0</v>
      </c>
      <c r="AE59" s="955">
        <v>0</v>
      </c>
      <c r="AF59" s="955">
        <v>0</v>
      </c>
      <c r="AG59" s="955">
        <v>0</v>
      </c>
      <c r="AH59" s="955">
        <v>0</v>
      </c>
      <c r="AI59" s="955">
        <v>0</v>
      </c>
      <c r="AJ59" s="955">
        <v>0</v>
      </c>
      <c r="AK59" s="955">
        <v>0</v>
      </c>
      <c r="AL59" s="955">
        <v>0</v>
      </c>
      <c r="AM59" s="951"/>
    </row>
    <row r="60" spans="1:39">
      <c r="A60" s="943" t="s">
        <v>102</v>
      </c>
      <c r="B60" s="926"/>
      <c r="C60" s="926" t="s">
        <v>1526</v>
      </c>
      <c r="D60" s="926"/>
      <c r="E60" s="926"/>
      <c r="F60" s="926"/>
      <c r="G60" s="926"/>
      <c r="H60" s="926"/>
      <c r="I60" s="926"/>
      <c r="J60" s="926"/>
      <c r="K60" s="926"/>
      <c r="L60" s="945" t="s">
        <v>179</v>
      </c>
      <c r="M60" s="917" t="s">
        <v>330</v>
      </c>
      <c r="N60" s="894" t="s">
        <v>310</v>
      </c>
      <c r="O60" s="955">
        <v>0</v>
      </c>
      <c r="P60" s="955">
        <v>0</v>
      </c>
      <c r="Q60" s="955">
        <v>0</v>
      </c>
      <c r="R60" s="955">
        <v>0</v>
      </c>
      <c r="S60" s="955">
        <v>0</v>
      </c>
      <c r="T60" s="955">
        <v>0</v>
      </c>
      <c r="U60" s="955">
        <v>0</v>
      </c>
      <c r="V60" s="955">
        <v>0</v>
      </c>
      <c r="W60" s="955">
        <v>0</v>
      </c>
      <c r="X60" s="955">
        <v>0</v>
      </c>
      <c r="Y60" s="955">
        <v>0</v>
      </c>
      <c r="Z60" s="955">
        <v>0</v>
      </c>
      <c r="AA60" s="955">
        <v>0</v>
      </c>
      <c r="AB60" s="955">
        <v>0</v>
      </c>
      <c r="AC60" s="955">
        <v>0</v>
      </c>
      <c r="AD60" s="955">
        <v>0</v>
      </c>
      <c r="AE60" s="955">
        <v>0</v>
      </c>
      <c r="AF60" s="955">
        <v>0</v>
      </c>
      <c r="AG60" s="955">
        <v>0</v>
      </c>
      <c r="AH60" s="955">
        <v>0</v>
      </c>
      <c r="AI60" s="955">
        <v>0</v>
      </c>
      <c r="AJ60" s="955">
        <v>0</v>
      </c>
      <c r="AK60" s="955">
        <v>0</v>
      </c>
      <c r="AL60" s="955">
        <v>0</v>
      </c>
      <c r="AM60" s="951"/>
    </row>
    <row r="61" spans="1:39">
      <c r="A61" s="943" t="s">
        <v>102</v>
      </c>
      <c r="B61" s="926"/>
      <c r="C61" s="926" t="s">
        <v>1530</v>
      </c>
      <c r="D61" s="926"/>
      <c r="E61" s="926"/>
      <c r="F61" s="926"/>
      <c r="G61" s="926"/>
      <c r="H61" s="926"/>
      <c r="I61" s="926"/>
      <c r="J61" s="926"/>
      <c r="K61" s="926"/>
      <c r="L61" s="945" t="s">
        <v>1266</v>
      </c>
      <c r="M61" s="956" t="s">
        <v>328</v>
      </c>
      <c r="N61" s="894" t="s">
        <v>310</v>
      </c>
      <c r="O61" s="953"/>
      <c r="P61" s="953"/>
      <c r="Q61" s="953"/>
      <c r="R61" s="953"/>
      <c r="S61" s="953"/>
      <c r="T61" s="953"/>
      <c r="U61" s="953"/>
      <c r="V61" s="953"/>
      <c r="W61" s="953"/>
      <c r="X61" s="953"/>
      <c r="Y61" s="953"/>
      <c r="Z61" s="953"/>
      <c r="AA61" s="953"/>
      <c r="AB61" s="953"/>
      <c r="AC61" s="953"/>
      <c r="AD61" s="953"/>
      <c r="AE61" s="953"/>
      <c r="AF61" s="953"/>
      <c r="AG61" s="953"/>
      <c r="AH61" s="953"/>
      <c r="AI61" s="953"/>
      <c r="AJ61" s="953"/>
      <c r="AK61" s="953"/>
      <c r="AL61" s="953"/>
      <c r="AM61" s="951"/>
    </row>
    <row r="62" spans="1:39">
      <c r="A62" s="943" t="s">
        <v>102</v>
      </c>
      <c r="B62" s="926"/>
      <c r="C62" s="926" t="s">
        <v>1531</v>
      </c>
      <c r="D62" s="926"/>
      <c r="E62" s="926"/>
      <c r="F62" s="926"/>
      <c r="G62" s="926"/>
      <c r="H62" s="926"/>
      <c r="I62" s="926"/>
      <c r="J62" s="926"/>
      <c r="K62" s="926"/>
      <c r="L62" s="945" t="s">
        <v>1267</v>
      </c>
      <c r="M62" s="956" t="s">
        <v>329</v>
      </c>
      <c r="N62" s="894" t="s">
        <v>310</v>
      </c>
      <c r="O62" s="953"/>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1"/>
    </row>
    <row r="63" spans="1:39">
      <c r="A63" s="943" t="s">
        <v>102</v>
      </c>
      <c r="B63" s="926" t="s">
        <v>1129</v>
      </c>
      <c r="C63" s="926" t="s">
        <v>1527</v>
      </c>
      <c r="D63" s="926"/>
      <c r="E63" s="926"/>
      <c r="F63" s="926"/>
      <c r="G63" s="926"/>
      <c r="H63" s="926"/>
      <c r="I63" s="926"/>
      <c r="J63" s="926"/>
      <c r="K63" s="926"/>
      <c r="L63" s="945" t="s">
        <v>180</v>
      </c>
      <c r="M63" s="917" t="s">
        <v>331</v>
      </c>
      <c r="N63" s="894" t="s">
        <v>310</v>
      </c>
      <c r="O63" s="955">
        <v>0</v>
      </c>
      <c r="P63" s="955">
        <v>0</v>
      </c>
      <c r="Q63" s="955">
        <v>0</v>
      </c>
      <c r="R63" s="955">
        <v>0</v>
      </c>
      <c r="S63" s="955">
        <v>0</v>
      </c>
      <c r="T63" s="955">
        <v>0</v>
      </c>
      <c r="U63" s="955">
        <v>0</v>
      </c>
      <c r="V63" s="955">
        <v>0</v>
      </c>
      <c r="W63" s="955">
        <v>0</v>
      </c>
      <c r="X63" s="955">
        <v>0</v>
      </c>
      <c r="Y63" s="955">
        <v>0</v>
      </c>
      <c r="Z63" s="955">
        <v>0</v>
      </c>
      <c r="AA63" s="955">
        <v>0</v>
      </c>
      <c r="AB63" s="955">
        <v>0</v>
      </c>
      <c r="AC63" s="955">
        <v>0</v>
      </c>
      <c r="AD63" s="955">
        <v>0</v>
      </c>
      <c r="AE63" s="955">
        <v>0</v>
      </c>
      <c r="AF63" s="955">
        <v>0</v>
      </c>
      <c r="AG63" s="955">
        <v>0</v>
      </c>
      <c r="AH63" s="955">
        <v>0</v>
      </c>
      <c r="AI63" s="955">
        <v>0</v>
      </c>
      <c r="AJ63" s="955">
        <v>0</v>
      </c>
      <c r="AK63" s="955">
        <v>0</v>
      </c>
      <c r="AL63" s="955">
        <v>0</v>
      </c>
      <c r="AM63" s="951"/>
    </row>
    <row r="64" spans="1:39">
      <c r="A64" s="943" t="s">
        <v>102</v>
      </c>
      <c r="B64" s="926"/>
      <c r="C64" s="926" t="s">
        <v>1532</v>
      </c>
      <c r="D64" s="926"/>
      <c r="E64" s="926"/>
      <c r="F64" s="926"/>
      <c r="G64" s="926"/>
      <c r="H64" s="926"/>
      <c r="I64" s="926"/>
      <c r="J64" s="926"/>
      <c r="K64" s="926"/>
      <c r="L64" s="945" t="s">
        <v>1268</v>
      </c>
      <c r="M64" s="956" t="s">
        <v>328</v>
      </c>
      <c r="N64" s="894" t="s">
        <v>310</v>
      </c>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1"/>
    </row>
    <row r="65" spans="1:39">
      <c r="A65" s="943" t="s">
        <v>102</v>
      </c>
      <c r="B65" s="926"/>
      <c r="C65" s="926" t="s">
        <v>1533</v>
      </c>
      <c r="D65" s="926"/>
      <c r="E65" s="926"/>
      <c r="F65" s="926"/>
      <c r="G65" s="926"/>
      <c r="H65" s="926"/>
      <c r="I65" s="926"/>
      <c r="J65" s="926"/>
      <c r="K65" s="926"/>
      <c r="L65" s="945" t="s">
        <v>1269</v>
      </c>
      <c r="M65" s="956" t="s">
        <v>329</v>
      </c>
      <c r="N65" s="894" t="s">
        <v>310</v>
      </c>
      <c r="O65" s="953"/>
      <c r="P65" s="953"/>
      <c r="Q65" s="953"/>
      <c r="R65" s="953"/>
      <c r="S65" s="953"/>
      <c r="T65" s="953"/>
      <c r="U65" s="953"/>
      <c r="V65" s="953"/>
      <c r="W65" s="953"/>
      <c r="X65" s="953"/>
      <c r="Y65" s="953"/>
      <c r="Z65" s="953"/>
      <c r="AA65" s="953"/>
      <c r="AB65" s="953"/>
      <c r="AC65" s="953"/>
      <c r="AD65" s="953"/>
      <c r="AE65" s="953"/>
      <c r="AF65" s="953"/>
      <c r="AG65" s="953"/>
      <c r="AH65" s="953"/>
      <c r="AI65" s="953"/>
      <c r="AJ65" s="953"/>
      <c r="AK65" s="953"/>
      <c r="AL65" s="953"/>
      <c r="AM65" s="951"/>
    </row>
    <row r="66" spans="1:39">
      <c r="A66" s="943" t="s">
        <v>102</v>
      </c>
      <c r="B66" s="926"/>
      <c r="C66" s="926" t="s">
        <v>1534</v>
      </c>
      <c r="D66" s="926"/>
      <c r="E66" s="926"/>
      <c r="F66" s="926"/>
      <c r="G66" s="926"/>
      <c r="H66" s="926"/>
      <c r="I66" s="926"/>
      <c r="J66" s="926"/>
      <c r="K66" s="926"/>
      <c r="L66" s="945" t="s">
        <v>381</v>
      </c>
      <c r="M66" s="917" t="s">
        <v>332</v>
      </c>
      <c r="N66" s="894" t="s">
        <v>310</v>
      </c>
      <c r="O66" s="955">
        <v>0</v>
      </c>
      <c r="P66" s="955">
        <v>0</v>
      </c>
      <c r="Q66" s="955">
        <v>0</v>
      </c>
      <c r="R66" s="955">
        <v>0</v>
      </c>
      <c r="S66" s="955">
        <v>0</v>
      </c>
      <c r="T66" s="955">
        <v>0</v>
      </c>
      <c r="U66" s="955">
        <v>0</v>
      </c>
      <c r="V66" s="955">
        <v>0</v>
      </c>
      <c r="W66" s="955">
        <v>0</v>
      </c>
      <c r="X66" s="955">
        <v>0</v>
      </c>
      <c r="Y66" s="955">
        <v>0</v>
      </c>
      <c r="Z66" s="955">
        <v>0</v>
      </c>
      <c r="AA66" s="955">
        <v>0</v>
      </c>
      <c r="AB66" s="955">
        <v>0</v>
      </c>
      <c r="AC66" s="955">
        <v>0</v>
      </c>
      <c r="AD66" s="955">
        <v>0</v>
      </c>
      <c r="AE66" s="955">
        <v>0</v>
      </c>
      <c r="AF66" s="955">
        <v>0</v>
      </c>
      <c r="AG66" s="955">
        <v>0</v>
      </c>
      <c r="AH66" s="955">
        <v>0</v>
      </c>
      <c r="AI66" s="955">
        <v>0</v>
      </c>
      <c r="AJ66" s="955">
        <v>0</v>
      </c>
      <c r="AK66" s="955">
        <v>0</v>
      </c>
      <c r="AL66" s="955">
        <v>0</v>
      </c>
      <c r="AM66" s="951"/>
    </row>
    <row r="67" spans="1:39">
      <c r="A67" s="943" t="s">
        <v>102</v>
      </c>
      <c r="B67" s="926"/>
      <c r="C67" s="926" t="s">
        <v>1535</v>
      </c>
      <c r="D67" s="926"/>
      <c r="E67" s="926"/>
      <c r="F67" s="926"/>
      <c r="G67" s="926"/>
      <c r="H67" s="926"/>
      <c r="I67" s="926"/>
      <c r="J67" s="926"/>
      <c r="K67" s="926"/>
      <c r="L67" s="945" t="s">
        <v>1270</v>
      </c>
      <c r="M67" s="956" t="s">
        <v>328</v>
      </c>
      <c r="N67" s="894" t="s">
        <v>310</v>
      </c>
      <c r="O67" s="953"/>
      <c r="P67" s="953"/>
      <c r="Q67" s="953"/>
      <c r="R67" s="953"/>
      <c r="S67" s="953"/>
      <c r="T67" s="953"/>
      <c r="U67" s="953"/>
      <c r="V67" s="953"/>
      <c r="W67" s="953"/>
      <c r="X67" s="953"/>
      <c r="Y67" s="953"/>
      <c r="Z67" s="953"/>
      <c r="AA67" s="953"/>
      <c r="AB67" s="953"/>
      <c r="AC67" s="953"/>
      <c r="AD67" s="953"/>
      <c r="AE67" s="953"/>
      <c r="AF67" s="953"/>
      <c r="AG67" s="953"/>
      <c r="AH67" s="953"/>
      <c r="AI67" s="953"/>
      <c r="AJ67" s="953"/>
      <c r="AK67" s="953"/>
      <c r="AL67" s="953"/>
      <c r="AM67" s="951"/>
    </row>
    <row r="68" spans="1:39">
      <c r="A68" s="943" t="s">
        <v>102</v>
      </c>
      <c r="B68" s="926"/>
      <c r="C68" s="926" t="s">
        <v>1536</v>
      </c>
      <c r="D68" s="926"/>
      <c r="E68" s="926"/>
      <c r="F68" s="926"/>
      <c r="G68" s="926"/>
      <c r="H68" s="926"/>
      <c r="I68" s="926"/>
      <c r="J68" s="926"/>
      <c r="K68" s="926"/>
      <c r="L68" s="945" t="s">
        <v>1271</v>
      </c>
      <c r="M68" s="956" t="s">
        <v>329</v>
      </c>
      <c r="N68" s="894" t="s">
        <v>310</v>
      </c>
      <c r="O68" s="953"/>
      <c r="P68" s="953"/>
      <c r="Q68" s="953"/>
      <c r="R68" s="953"/>
      <c r="S68" s="953"/>
      <c r="T68" s="953"/>
      <c r="U68" s="953"/>
      <c r="V68" s="953"/>
      <c r="W68" s="953"/>
      <c r="X68" s="953"/>
      <c r="Y68" s="953"/>
      <c r="Z68" s="953"/>
      <c r="AA68" s="953"/>
      <c r="AB68" s="953"/>
      <c r="AC68" s="953"/>
      <c r="AD68" s="953"/>
      <c r="AE68" s="953"/>
      <c r="AF68" s="953"/>
      <c r="AG68" s="953"/>
      <c r="AH68" s="953"/>
      <c r="AI68" s="953"/>
      <c r="AJ68" s="953"/>
      <c r="AK68" s="953"/>
      <c r="AL68" s="953"/>
      <c r="AM68" s="951"/>
    </row>
    <row r="69" spans="1:39">
      <c r="A69" s="943" t="s">
        <v>102</v>
      </c>
      <c r="B69" s="926"/>
      <c r="C69" s="926" t="s">
        <v>1537</v>
      </c>
      <c r="D69" s="926"/>
      <c r="E69" s="926"/>
      <c r="F69" s="926"/>
      <c r="G69" s="926"/>
      <c r="H69" s="926"/>
      <c r="I69" s="926"/>
      <c r="J69" s="926"/>
      <c r="K69" s="926"/>
      <c r="L69" s="945" t="s">
        <v>382</v>
      </c>
      <c r="M69" s="917" t="s">
        <v>340</v>
      </c>
      <c r="N69" s="894" t="s">
        <v>310</v>
      </c>
      <c r="O69" s="955">
        <v>0</v>
      </c>
      <c r="P69" s="955">
        <v>0</v>
      </c>
      <c r="Q69" s="955">
        <v>0</v>
      </c>
      <c r="R69" s="955">
        <v>0</v>
      </c>
      <c r="S69" s="955">
        <v>35</v>
      </c>
      <c r="T69" s="955">
        <v>0</v>
      </c>
      <c r="U69" s="955">
        <v>0</v>
      </c>
      <c r="V69" s="955">
        <v>0</v>
      </c>
      <c r="W69" s="955">
        <v>0</v>
      </c>
      <c r="X69" s="955">
        <v>0</v>
      </c>
      <c r="Y69" s="955">
        <v>0</v>
      </c>
      <c r="Z69" s="955">
        <v>0</v>
      </c>
      <c r="AA69" s="955">
        <v>0</v>
      </c>
      <c r="AB69" s="955">
        <v>0</v>
      </c>
      <c r="AC69" s="955">
        <v>35</v>
      </c>
      <c r="AD69" s="955">
        <v>0</v>
      </c>
      <c r="AE69" s="955">
        <v>0</v>
      </c>
      <c r="AF69" s="955">
        <v>0</v>
      </c>
      <c r="AG69" s="955">
        <v>0</v>
      </c>
      <c r="AH69" s="955">
        <v>0</v>
      </c>
      <c r="AI69" s="955">
        <v>0</v>
      </c>
      <c r="AJ69" s="955">
        <v>0</v>
      </c>
      <c r="AK69" s="955">
        <v>0</v>
      </c>
      <c r="AL69" s="955">
        <v>0</v>
      </c>
      <c r="AM69" s="951"/>
    </row>
    <row r="70" spans="1:39">
      <c r="A70" s="943" t="s">
        <v>102</v>
      </c>
      <c r="B70" s="926"/>
      <c r="C70" s="926" t="s">
        <v>1538</v>
      </c>
      <c r="D70" s="926"/>
      <c r="E70" s="926"/>
      <c r="F70" s="926"/>
      <c r="G70" s="926"/>
      <c r="H70" s="926"/>
      <c r="I70" s="926"/>
      <c r="J70" s="926"/>
      <c r="K70" s="926"/>
      <c r="L70" s="945" t="s">
        <v>1272</v>
      </c>
      <c r="M70" s="957" t="s">
        <v>328</v>
      </c>
      <c r="N70" s="894" t="s">
        <v>310</v>
      </c>
      <c r="O70" s="953"/>
      <c r="P70" s="953"/>
      <c r="Q70" s="953"/>
      <c r="R70" s="953"/>
      <c r="S70" s="953"/>
      <c r="T70" s="953"/>
      <c r="U70" s="953"/>
      <c r="V70" s="953"/>
      <c r="W70" s="953"/>
      <c r="X70" s="953"/>
      <c r="Y70" s="953"/>
      <c r="Z70" s="953"/>
      <c r="AA70" s="953"/>
      <c r="AB70" s="953"/>
      <c r="AC70" s="953"/>
      <c r="AD70" s="953"/>
      <c r="AE70" s="953"/>
      <c r="AF70" s="953"/>
      <c r="AG70" s="953"/>
      <c r="AH70" s="953"/>
      <c r="AI70" s="953"/>
      <c r="AJ70" s="953"/>
      <c r="AK70" s="953"/>
      <c r="AL70" s="953"/>
      <c r="AM70" s="951"/>
    </row>
    <row r="71" spans="1:39">
      <c r="A71" s="943" t="s">
        <v>102</v>
      </c>
      <c r="B71" s="926"/>
      <c r="C71" s="926" t="s">
        <v>1539</v>
      </c>
      <c r="D71" s="926"/>
      <c r="E71" s="926"/>
      <c r="F71" s="926"/>
      <c r="G71" s="926"/>
      <c r="H71" s="926"/>
      <c r="I71" s="926"/>
      <c r="J71" s="926"/>
      <c r="K71" s="926"/>
      <c r="L71" s="945" t="s">
        <v>1273</v>
      </c>
      <c r="M71" s="957" t="s">
        <v>329</v>
      </c>
      <c r="N71" s="894" t="s">
        <v>310</v>
      </c>
      <c r="O71" s="953"/>
      <c r="P71" s="953"/>
      <c r="Q71" s="953"/>
      <c r="R71" s="953"/>
      <c r="S71" s="953">
        <v>35</v>
      </c>
      <c r="T71" s="953"/>
      <c r="U71" s="953"/>
      <c r="V71" s="953"/>
      <c r="W71" s="953"/>
      <c r="X71" s="953"/>
      <c r="Y71" s="953"/>
      <c r="Z71" s="953"/>
      <c r="AA71" s="953"/>
      <c r="AB71" s="953"/>
      <c r="AC71" s="953">
        <v>35</v>
      </c>
      <c r="AD71" s="953"/>
      <c r="AE71" s="953"/>
      <c r="AF71" s="953"/>
      <c r="AG71" s="953"/>
      <c r="AH71" s="953"/>
      <c r="AI71" s="953"/>
      <c r="AJ71" s="953"/>
      <c r="AK71" s="953"/>
      <c r="AL71" s="953"/>
      <c r="AM71" s="951"/>
    </row>
    <row r="72" spans="1:39" ht="22.5">
      <c r="A72" s="943" t="s">
        <v>102</v>
      </c>
      <c r="B72" s="926"/>
      <c r="C72" s="926" t="s">
        <v>1540</v>
      </c>
      <c r="D72" s="926"/>
      <c r="E72" s="926"/>
      <c r="F72" s="926"/>
      <c r="G72" s="926"/>
      <c r="H72" s="926"/>
      <c r="I72" s="926"/>
      <c r="J72" s="926"/>
      <c r="K72" s="926"/>
      <c r="L72" s="945" t="s">
        <v>383</v>
      </c>
      <c r="M72" s="958" t="s">
        <v>1131</v>
      </c>
      <c r="N72" s="894" t="s">
        <v>310</v>
      </c>
      <c r="O72" s="953"/>
      <c r="P72" s="953"/>
      <c r="Q72" s="953"/>
      <c r="R72" s="953"/>
      <c r="S72" s="953"/>
      <c r="T72" s="953"/>
      <c r="U72" s="953"/>
      <c r="V72" s="953"/>
      <c r="W72" s="953"/>
      <c r="X72" s="953"/>
      <c r="Y72" s="953"/>
      <c r="Z72" s="953"/>
      <c r="AA72" s="953"/>
      <c r="AB72" s="953"/>
      <c r="AC72" s="953"/>
      <c r="AD72" s="953"/>
      <c r="AE72" s="953"/>
      <c r="AF72" s="953"/>
      <c r="AG72" s="953"/>
      <c r="AH72" s="953"/>
      <c r="AI72" s="953"/>
      <c r="AJ72" s="953"/>
      <c r="AK72" s="953"/>
      <c r="AL72" s="953"/>
      <c r="AM72" s="951"/>
    </row>
    <row r="73" spans="1:39">
      <c r="A73" s="943" t="s">
        <v>102</v>
      </c>
      <c r="B73" s="926"/>
      <c r="C73" s="926" t="s">
        <v>1487</v>
      </c>
      <c r="D73" s="926"/>
      <c r="E73" s="926"/>
      <c r="F73" s="926"/>
      <c r="G73" s="926"/>
      <c r="H73" s="926"/>
      <c r="I73" s="926"/>
      <c r="J73" s="926"/>
      <c r="K73" s="926"/>
      <c r="L73" s="945" t="s">
        <v>125</v>
      </c>
      <c r="M73" s="946" t="s">
        <v>341</v>
      </c>
      <c r="N73" s="894" t="s">
        <v>310</v>
      </c>
      <c r="O73" s="953"/>
      <c r="P73" s="953"/>
      <c r="Q73" s="953"/>
      <c r="R73" s="953"/>
      <c r="S73" s="953"/>
      <c r="T73" s="953"/>
      <c r="U73" s="953"/>
      <c r="V73" s="953"/>
      <c r="W73" s="953"/>
      <c r="X73" s="953"/>
      <c r="Y73" s="953"/>
      <c r="Z73" s="953"/>
      <c r="AA73" s="953"/>
      <c r="AB73" s="953"/>
      <c r="AC73" s="953"/>
      <c r="AD73" s="953"/>
      <c r="AE73" s="953"/>
      <c r="AF73" s="953"/>
      <c r="AG73" s="953"/>
      <c r="AH73" s="953"/>
      <c r="AI73" s="953"/>
      <c r="AJ73" s="953"/>
      <c r="AK73" s="953"/>
      <c r="AL73" s="953"/>
      <c r="AM73" s="951"/>
    </row>
    <row r="74" spans="1:39">
      <c r="A74" s="943" t="s">
        <v>102</v>
      </c>
      <c r="B74" s="926"/>
      <c r="C74" s="926" t="s">
        <v>1494</v>
      </c>
      <c r="D74" s="926"/>
      <c r="E74" s="926"/>
      <c r="F74" s="926"/>
      <c r="G74" s="926"/>
      <c r="H74" s="926"/>
      <c r="I74" s="926"/>
      <c r="J74" s="926"/>
      <c r="K74" s="926"/>
      <c r="L74" s="945" t="s">
        <v>126</v>
      </c>
      <c r="M74" s="946" t="s">
        <v>342</v>
      </c>
      <c r="N74" s="894" t="s">
        <v>310</v>
      </c>
      <c r="O74" s="953"/>
      <c r="P74" s="953"/>
      <c r="Q74" s="953"/>
      <c r="R74" s="953"/>
      <c r="S74" s="953"/>
      <c r="T74" s="953"/>
      <c r="U74" s="953"/>
      <c r="V74" s="953"/>
      <c r="W74" s="953"/>
      <c r="X74" s="953"/>
      <c r="Y74" s="953"/>
      <c r="Z74" s="953"/>
      <c r="AA74" s="953"/>
      <c r="AB74" s="953"/>
      <c r="AC74" s="953"/>
      <c r="AD74" s="953"/>
      <c r="AE74" s="953"/>
      <c r="AF74" s="953"/>
      <c r="AG74" s="953"/>
      <c r="AH74" s="953"/>
      <c r="AI74" s="953"/>
      <c r="AJ74" s="953"/>
      <c r="AK74" s="953"/>
      <c r="AL74" s="953"/>
      <c r="AM74" s="951"/>
    </row>
    <row r="75" spans="1:39">
      <c r="A75" s="943" t="s">
        <v>102</v>
      </c>
      <c r="B75" s="926"/>
      <c r="C75" s="926" t="s">
        <v>1495</v>
      </c>
      <c r="D75" s="926"/>
      <c r="E75" s="926"/>
      <c r="F75" s="926"/>
      <c r="G75" s="926"/>
      <c r="H75" s="926"/>
      <c r="I75" s="926"/>
      <c r="J75" s="926"/>
      <c r="K75" s="926"/>
      <c r="L75" s="945" t="s">
        <v>127</v>
      </c>
      <c r="M75" s="946" t="s">
        <v>1091</v>
      </c>
      <c r="N75" s="894" t="s">
        <v>310</v>
      </c>
      <c r="O75" s="953"/>
      <c r="P75" s="953"/>
      <c r="Q75" s="953"/>
      <c r="R75" s="953"/>
      <c r="S75" s="953"/>
      <c r="T75" s="953"/>
      <c r="U75" s="953"/>
      <c r="V75" s="953"/>
      <c r="W75" s="953"/>
      <c r="X75" s="953"/>
      <c r="Y75" s="953"/>
      <c r="Z75" s="953"/>
      <c r="AA75" s="953"/>
      <c r="AB75" s="953"/>
      <c r="AC75" s="953"/>
      <c r="AD75" s="953"/>
      <c r="AE75" s="953"/>
      <c r="AF75" s="953"/>
      <c r="AG75" s="953"/>
      <c r="AH75" s="953"/>
      <c r="AI75" s="953"/>
      <c r="AJ75" s="953"/>
      <c r="AK75" s="953"/>
      <c r="AL75" s="953"/>
      <c r="AM75" s="951"/>
    </row>
    <row r="76" spans="1:39">
      <c r="A76" s="943" t="s">
        <v>102</v>
      </c>
      <c r="B76" s="926"/>
      <c r="C76" s="926" t="s">
        <v>1496</v>
      </c>
      <c r="D76" s="926"/>
      <c r="E76" s="926"/>
      <c r="F76" s="926"/>
      <c r="G76" s="926"/>
      <c r="H76" s="926"/>
      <c r="I76" s="926"/>
      <c r="J76" s="926"/>
      <c r="K76" s="926"/>
      <c r="L76" s="945" t="s">
        <v>128</v>
      </c>
      <c r="M76" s="921" t="s">
        <v>343</v>
      </c>
      <c r="N76" s="894" t="s">
        <v>310</v>
      </c>
      <c r="O76" s="955">
        <v>0</v>
      </c>
      <c r="P76" s="955">
        <v>0</v>
      </c>
      <c r="Q76" s="955">
        <v>0</v>
      </c>
      <c r="R76" s="955">
        <v>0</v>
      </c>
      <c r="S76" s="955">
        <v>0</v>
      </c>
      <c r="T76" s="955">
        <v>0</v>
      </c>
      <c r="U76" s="955">
        <v>0</v>
      </c>
      <c r="V76" s="955">
        <v>0</v>
      </c>
      <c r="W76" s="955">
        <v>0</v>
      </c>
      <c r="X76" s="955">
        <v>0</v>
      </c>
      <c r="Y76" s="955">
        <v>0</v>
      </c>
      <c r="Z76" s="955">
        <v>0</v>
      </c>
      <c r="AA76" s="955">
        <v>0</v>
      </c>
      <c r="AB76" s="955">
        <v>0</v>
      </c>
      <c r="AC76" s="955">
        <v>0</v>
      </c>
      <c r="AD76" s="955">
        <v>0</v>
      </c>
      <c r="AE76" s="955">
        <v>0</v>
      </c>
      <c r="AF76" s="955">
        <v>0</v>
      </c>
      <c r="AG76" s="955">
        <v>0</v>
      </c>
      <c r="AH76" s="955">
        <v>0</v>
      </c>
      <c r="AI76" s="955">
        <v>0</v>
      </c>
      <c r="AJ76" s="955">
        <v>0</v>
      </c>
      <c r="AK76" s="955">
        <v>0</v>
      </c>
      <c r="AL76" s="955">
        <v>0</v>
      </c>
      <c r="AM76" s="951"/>
    </row>
    <row r="77" spans="1:39">
      <c r="A77" s="943" t="s">
        <v>102</v>
      </c>
      <c r="B77" s="926"/>
      <c r="C77" s="926" t="s">
        <v>1508</v>
      </c>
      <c r="D77" s="926"/>
      <c r="E77" s="926"/>
      <c r="F77" s="926"/>
      <c r="G77" s="926"/>
      <c r="H77" s="926"/>
      <c r="I77" s="926"/>
      <c r="J77" s="926"/>
      <c r="K77" s="926"/>
      <c r="L77" s="945" t="s">
        <v>1196</v>
      </c>
      <c r="M77" s="917" t="s">
        <v>344</v>
      </c>
      <c r="N77" s="894" t="s">
        <v>310</v>
      </c>
      <c r="O77" s="953"/>
      <c r="P77" s="953"/>
      <c r="Q77" s="953"/>
      <c r="R77" s="953"/>
      <c r="S77" s="953"/>
      <c r="T77" s="953"/>
      <c r="U77" s="953"/>
      <c r="V77" s="953"/>
      <c r="W77" s="953"/>
      <c r="X77" s="953"/>
      <c r="Y77" s="953"/>
      <c r="Z77" s="953"/>
      <c r="AA77" s="953"/>
      <c r="AB77" s="953"/>
      <c r="AC77" s="953"/>
      <c r="AD77" s="953"/>
      <c r="AE77" s="953"/>
      <c r="AF77" s="953"/>
      <c r="AG77" s="953"/>
      <c r="AH77" s="953"/>
      <c r="AI77" s="953"/>
      <c r="AJ77" s="953"/>
      <c r="AK77" s="953"/>
      <c r="AL77" s="953"/>
      <c r="AM77" s="951"/>
    </row>
    <row r="78" spans="1:39">
      <c r="A78" s="943" t="s">
        <v>102</v>
      </c>
      <c r="B78" s="926"/>
      <c r="C78" s="926" t="s">
        <v>1512</v>
      </c>
      <c r="D78" s="926"/>
      <c r="E78" s="926"/>
      <c r="F78" s="926"/>
      <c r="G78" s="926"/>
      <c r="H78" s="926"/>
      <c r="I78" s="926"/>
      <c r="J78" s="926"/>
      <c r="K78" s="926"/>
      <c r="L78" s="945" t="s">
        <v>1252</v>
      </c>
      <c r="M78" s="917" t="s">
        <v>345</v>
      </c>
      <c r="N78" s="894" t="s">
        <v>310</v>
      </c>
      <c r="O78" s="953"/>
      <c r="P78" s="953"/>
      <c r="Q78" s="953"/>
      <c r="R78" s="953"/>
      <c r="S78" s="953"/>
      <c r="T78" s="953"/>
      <c r="U78" s="953"/>
      <c r="V78" s="953"/>
      <c r="W78" s="953"/>
      <c r="X78" s="953"/>
      <c r="Y78" s="953"/>
      <c r="Z78" s="953"/>
      <c r="AA78" s="953"/>
      <c r="AB78" s="953"/>
      <c r="AC78" s="953"/>
      <c r="AD78" s="953"/>
      <c r="AE78" s="953"/>
      <c r="AF78" s="953"/>
      <c r="AG78" s="953"/>
      <c r="AH78" s="953"/>
      <c r="AI78" s="953"/>
      <c r="AJ78" s="953"/>
      <c r="AK78" s="953"/>
      <c r="AL78" s="953"/>
      <c r="AM78" s="951"/>
    </row>
    <row r="79" spans="1:39" ht="22.5">
      <c r="A79" s="943" t="s">
        <v>102</v>
      </c>
      <c r="B79" s="926"/>
      <c r="C79" s="926" t="s">
        <v>1497</v>
      </c>
      <c r="D79" s="926"/>
      <c r="E79" s="926"/>
      <c r="F79" s="926"/>
      <c r="G79" s="926"/>
      <c r="H79" s="926"/>
      <c r="I79" s="926"/>
      <c r="J79" s="926"/>
      <c r="K79" s="926"/>
      <c r="L79" s="945" t="s">
        <v>129</v>
      </c>
      <c r="M79" s="959" t="s">
        <v>1116</v>
      </c>
      <c r="N79" s="894" t="s">
        <v>310</v>
      </c>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1"/>
    </row>
    <row r="80" spans="1:39">
      <c r="A80" s="943" t="s">
        <v>102</v>
      </c>
      <c r="B80" s="926"/>
      <c r="C80" s="926" t="s">
        <v>1498</v>
      </c>
      <c r="D80" s="926"/>
      <c r="E80" s="926"/>
      <c r="F80" s="926"/>
      <c r="G80" s="926"/>
      <c r="H80" s="926"/>
      <c r="I80" s="926"/>
      <c r="J80" s="926"/>
      <c r="K80" s="926"/>
      <c r="L80" s="945" t="s">
        <v>130</v>
      </c>
      <c r="M80" s="946" t="s">
        <v>346</v>
      </c>
      <c r="N80" s="894" t="s">
        <v>310</v>
      </c>
      <c r="O80" s="953"/>
      <c r="P80" s="953"/>
      <c r="Q80" s="953"/>
      <c r="R80" s="953"/>
      <c r="S80" s="953"/>
      <c r="T80" s="953"/>
      <c r="U80" s="953"/>
      <c r="V80" s="953"/>
      <c r="W80" s="953"/>
      <c r="X80" s="953"/>
      <c r="Y80" s="953"/>
      <c r="Z80" s="953"/>
      <c r="AA80" s="953"/>
      <c r="AB80" s="953"/>
      <c r="AC80" s="953"/>
      <c r="AD80" s="953"/>
      <c r="AE80" s="953"/>
      <c r="AF80" s="953"/>
      <c r="AG80" s="953"/>
      <c r="AH80" s="953"/>
      <c r="AI80" s="953"/>
      <c r="AJ80" s="953"/>
      <c r="AK80" s="953"/>
      <c r="AL80" s="953"/>
      <c r="AM80" s="951"/>
    </row>
    <row r="81" spans="1:39">
      <c r="A81" s="943" t="s">
        <v>103</v>
      </c>
      <c r="B81" s="926"/>
      <c r="C81" s="926"/>
      <c r="D81" s="926"/>
      <c r="E81" s="926"/>
      <c r="F81" s="926"/>
      <c r="G81" s="926"/>
      <c r="H81" s="926"/>
      <c r="I81" s="926"/>
      <c r="J81" s="926"/>
      <c r="K81" s="926"/>
      <c r="L81" s="859" t="s">
        <v>3030</v>
      </c>
      <c r="M81" s="837"/>
      <c r="N81" s="837"/>
      <c r="O81" s="944"/>
      <c r="P81" s="944"/>
      <c r="Q81" s="944"/>
      <c r="R81" s="944"/>
      <c r="S81" s="944"/>
      <c r="T81" s="944"/>
      <c r="U81" s="944"/>
      <c r="V81" s="944"/>
      <c r="W81" s="944"/>
      <c r="X81" s="944"/>
      <c r="Y81" s="944"/>
      <c r="Z81" s="944"/>
      <c r="AA81" s="944"/>
      <c r="AB81" s="944"/>
      <c r="AC81" s="944"/>
      <c r="AD81" s="944"/>
      <c r="AE81" s="944"/>
      <c r="AF81" s="944"/>
      <c r="AG81" s="944"/>
      <c r="AH81" s="944"/>
      <c r="AI81" s="944"/>
      <c r="AJ81" s="944"/>
      <c r="AK81" s="944"/>
      <c r="AL81" s="944"/>
      <c r="AM81" s="837"/>
    </row>
    <row r="82" spans="1:39">
      <c r="A82" s="943" t="s">
        <v>103</v>
      </c>
      <c r="B82" s="926"/>
      <c r="C82" s="926"/>
      <c r="D82" s="926"/>
      <c r="E82" s="926"/>
      <c r="F82" s="926"/>
      <c r="G82" s="926"/>
      <c r="H82" s="926"/>
      <c r="I82" s="926"/>
      <c r="J82" s="926"/>
      <c r="K82" s="926"/>
      <c r="L82" s="945" t="s">
        <v>18</v>
      </c>
      <c r="M82" s="946" t="s">
        <v>336</v>
      </c>
      <c r="N82" s="947"/>
      <c r="O82" s="948" t="s">
        <v>1373</v>
      </c>
      <c r="P82" s="949"/>
      <c r="Q82" s="949"/>
      <c r="R82" s="949"/>
      <c r="S82" s="949"/>
      <c r="T82" s="949"/>
      <c r="U82" s="949"/>
      <c r="V82" s="949"/>
      <c r="W82" s="949"/>
      <c r="X82" s="949"/>
      <c r="Y82" s="949"/>
      <c r="Z82" s="949"/>
      <c r="AA82" s="949"/>
      <c r="AB82" s="949"/>
      <c r="AC82" s="949"/>
      <c r="AD82" s="949"/>
      <c r="AE82" s="949"/>
      <c r="AF82" s="949"/>
      <c r="AG82" s="949"/>
      <c r="AH82" s="949"/>
      <c r="AI82" s="949"/>
      <c r="AJ82" s="949"/>
      <c r="AK82" s="949"/>
      <c r="AL82" s="950"/>
      <c r="AM82" s="951"/>
    </row>
    <row r="83" spans="1:39">
      <c r="A83" s="943" t="s">
        <v>103</v>
      </c>
      <c r="B83" s="926"/>
      <c r="C83" s="926" t="s">
        <v>1481</v>
      </c>
      <c r="D83" s="926"/>
      <c r="E83" s="926"/>
      <c r="F83" s="926"/>
      <c r="G83" s="926"/>
      <c r="H83" s="926"/>
      <c r="I83" s="926"/>
      <c r="J83" s="926"/>
      <c r="K83" s="926"/>
      <c r="L83" s="945" t="s">
        <v>102</v>
      </c>
      <c r="M83" s="952" t="s">
        <v>306</v>
      </c>
      <c r="N83" s="932" t="s">
        <v>307</v>
      </c>
      <c r="O83" s="953"/>
      <c r="P83" s="953"/>
      <c r="Q83" s="953"/>
      <c r="R83" s="953"/>
      <c r="S83" s="953">
        <v>1023.16</v>
      </c>
      <c r="T83" s="953"/>
      <c r="U83" s="953"/>
      <c r="V83" s="953"/>
      <c r="W83" s="953"/>
      <c r="X83" s="953"/>
      <c r="Y83" s="953"/>
      <c r="Z83" s="953"/>
      <c r="AA83" s="953"/>
      <c r="AB83" s="953"/>
      <c r="AC83" s="953">
        <v>1023.16</v>
      </c>
      <c r="AD83" s="953"/>
      <c r="AE83" s="953"/>
      <c r="AF83" s="953"/>
      <c r="AG83" s="953"/>
      <c r="AH83" s="953"/>
      <c r="AI83" s="953"/>
      <c r="AJ83" s="953"/>
      <c r="AK83" s="953"/>
      <c r="AL83" s="953"/>
      <c r="AM83" s="951"/>
    </row>
    <row r="84" spans="1:39">
      <c r="A84" s="943" t="s">
        <v>103</v>
      </c>
      <c r="B84" s="926"/>
      <c r="C84" s="926" t="s">
        <v>1483</v>
      </c>
      <c r="D84" s="926"/>
      <c r="E84" s="926"/>
      <c r="F84" s="926"/>
      <c r="G84" s="926"/>
      <c r="H84" s="926"/>
      <c r="I84" s="926"/>
      <c r="J84" s="926"/>
      <c r="K84" s="926"/>
      <c r="L84" s="945" t="s">
        <v>103</v>
      </c>
      <c r="M84" s="952" t="s">
        <v>308</v>
      </c>
      <c r="N84" s="932" t="s">
        <v>307</v>
      </c>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1"/>
    </row>
    <row r="85" spans="1:39">
      <c r="A85" s="943" t="s">
        <v>103</v>
      </c>
      <c r="B85" s="926"/>
      <c r="C85" s="926" t="s">
        <v>1484</v>
      </c>
      <c r="D85" s="926"/>
      <c r="E85" s="926"/>
      <c r="F85" s="926"/>
      <c r="G85" s="926"/>
      <c r="H85" s="926"/>
      <c r="I85" s="926"/>
      <c r="J85" s="926"/>
      <c r="K85" s="926"/>
      <c r="L85" s="945" t="s">
        <v>104</v>
      </c>
      <c r="M85" s="946" t="s">
        <v>337</v>
      </c>
      <c r="N85" s="894" t="s">
        <v>310</v>
      </c>
      <c r="O85" s="954">
        <v>0</v>
      </c>
      <c r="P85" s="954">
        <v>0</v>
      </c>
      <c r="Q85" s="954">
        <v>0</v>
      </c>
      <c r="R85" s="954">
        <v>0</v>
      </c>
      <c r="S85" s="954">
        <v>116.8</v>
      </c>
      <c r="T85" s="954">
        <v>0</v>
      </c>
      <c r="U85" s="954">
        <v>0</v>
      </c>
      <c r="V85" s="954">
        <v>0</v>
      </c>
      <c r="W85" s="954">
        <v>0</v>
      </c>
      <c r="X85" s="954">
        <v>0</v>
      </c>
      <c r="Y85" s="954">
        <v>0</v>
      </c>
      <c r="Z85" s="954">
        <v>0</v>
      </c>
      <c r="AA85" s="954">
        <v>0</v>
      </c>
      <c r="AB85" s="954">
        <v>0</v>
      </c>
      <c r="AC85" s="954">
        <v>116.8</v>
      </c>
      <c r="AD85" s="954">
        <v>0</v>
      </c>
      <c r="AE85" s="954">
        <v>0</v>
      </c>
      <c r="AF85" s="954">
        <v>0</v>
      </c>
      <c r="AG85" s="954">
        <v>0</v>
      </c>
      <c r="AH85" s="954">
        <v>0</v>
      </c>
      <c r="AI85" s="954">
        <v>0</v>
      </c>
      <c r="AJ85" s="954">
        <v>0</v>
      </c>
      <c r="AK85" s="954">
        <v>0</v>
      </c>
      <c r="AL85" s="954">
        <v>0</v>
      </c>
      <c r="AM85" s="951"/>
    </row>
    <row r="86" spans="1:39">
      <c r="A86" s="943" t="s">
        <v>103</v>
      </c>
      <c r="B86" s="926"/>
      <c r="C86" s="926" t="s">
        <v>1485</v>
      </c>
      <c r="D86" s="926"/>
      <c r="E86" s="926"/>
      <c r="F86" s="926"/>
      <c r="G86" s="926"/>
      <c r="H86" s="926"/>
      <c r="I86" s="926"/>
      <c r="J86" s="926"/>
      <c r="K86" s="926"/>
      <c r="L86" s="945" t="s">
        <v>120</v>
      </c>
      <c r="M86" s="946" t="s">
        <v>338</v>
      </c>
      <c r="N86" s="894" t="s">
        <v>310</v>
      </c>
      <c r="O86" s="953"/>
      <c r="P86" s="953"/>
      <c r="Q86" s="953"/>
      <c r="R86" s="953"/>
      <c r="S86" s="953"/>
      <c r="T86" s="953"/>
      <c r="U86" s="953"/>
      <c r="V86" s="953"/>
      <c r="W86" s="953"/>
      <c r="X86" s="953"/>
      <c r="Y86" s="953"/>
      <c r="Z86" s="953"/>
      <c r="AA86" s="953"/>
      <c r="AB86" s="953"/>
      <c r="AC86" s="953"/>
      <c r="AD86" s="953"/>
      <c r="AE86" s="953"/>
      <c r="AF86" s="953"/>
      <c r="AG86" s="953"/>
      <c r="AH86" s="953"/>
      <c r="AI86" s="953"/>
      <c r="AJ86" s="953"/>
      <c r="AK86" s="953"/>
      <c r="AL86" s="953"/>
      <c r="AM86" s="951"/>
    </row>
    <row r="87" spans="1:39">
      <c r="A87" s="943" t="s">
        <v>103</v>
      </c>
      <c r="B87" s="926" t="s">
        <v>1128</v>
      </c>
      <c r="C87" s="926" t="s">
        <v>1486</v>
      </c>
      <c r="D87" s="926"/>
      <c r="E87" s="926"/>
      <c r="F87" s="926"/>
      <c r="G87" s="926"/>
      <c r="H87" s="926"/>
      <c r="I87" s="926"/>
      <c r="J87" s="926"/>
      <c r="K87" s="926"/>
      <c r="L87" s="945" t="s">
        <v>124</v>
      </c>
      <c r="M87" s="921" t="s">
        <v>339</v>
      </c>
      <c r="N87" s="894" t="s">
        <v>310</v>
      </c>
      <c r="O87" s="955">
        <v>0</v>
      </c>
      <c r="P87" s="955">
        <v>0</v>
      </c>
      <c r="Q87" s="955">
        <v>0</v>
      </c>
      <c r="R87" s="955">
        <v>0</v>
      </c>
      <c r="S87" s="955">
        <v>116.8</v>
      </c>
      <c r="T87" s="955">
        <v>0</v>
      </c>
      <c r="U87" s="955">
        <v>0</v>
      </c>
      <c r="V87" s="955">
        <v>0</v>
      </c>
      <c r="W87" s="955">
        <v>0</v>
      </c>
      <c r="X87" s="955">
        <v>0</v>
      </c>
      <c r="Y87" s="955">
        <v>0</v>
      </c>
      <c r="Z87" s="955">
        <v>0</v>
      </c>
      <c r="AA87" s="955">
        <v>0</v>
      </c>
      <c r="AB87" s="955">
        <v>0</v>
      </c>
      <c r="AC87" s="955">
        <v>116.8</v>
      </c>
      <c r="AD87" s="955">
        <v>0</v>
      </c>
      <c r="AE87" s="955">
        <v>0</v>
      </c>
      <c r="AF87" s="955">
        <v>0</v>
      </c>
      <c r="AG87" s="955">
        <v>0</v>
      </c>
      <c r="AH87" s="955">
        <v>0</v>
      </c>
      <c r="AI87" s="955">
        <v>0</v>
      </c>
      <c r="AJ87" s="955">
        <v>0</v>
      </c>
      <c r="AK87" s="955">
        <v>0</v>
      </c>
      <c r="AL87" s="955">
        <v>0</v>
      </c>
      <c r="AM87" s="951"/>
    </row>
    <row r="88" spans="1:39">
      <c r="A88" s="943" t="s">
        <v>103</v>
      </c>
      <c r="B88" s="926"/>
      <c r="C88" s="926" t="s">
        <v>1526</v>
      </c>
      <c r="D88" s="926"/>
      <c r="E88" s="926"/>
      <c r="F88" s="926"/>
      <c r="G88" s="926"/>
      <c r="H88" s="926"/>
      <c r="I88" s="926"/>
      <c r="J88" s="926"/>
      <c r="K88" s="926"/>
      <c r="L88" s="945" t="s">
        <v>179</v>
      </c>
      <c r="M88" s="917" t="s">
        <v>330</v>
      </c>
      <c r="N88" s="894" t="s">
        <v>310</v>
      </c>
      <c r="O88" s="955">
        <v>0</v>
      </c>
      <c r="P88" s="955">
        <v>0</v>
      </c>
      <c r="Q88" s="955">
        <v>0</v>
      </c>
      <c r="R88" s="955">
        <v>0</v>
      </c>
      <c r="S88" s="955">
        <v>0</v>
      </c>
      <c r="T88" s="955">
        <v>0</v>
      </c>
      <c r="U88" s="955">
        <v>0</v>
      </c>
      <c r="V88" s="955">
        <v>0</v>
      </c>
      <c r="W88" s="955">
        <v>0</v>
      </c>
      <c r="X88" s="955">
        <v>0</v>
      </c>
      <c r="Y88" s="955">
        <v>0</v>
      </c>
      <c r="Z88" s="955">
        <v>0</v>
      </c>
      <c r="AA88" s="955">
        <v>0</v>
      </c>
      <c r="AB88" s="955">
        <v>0</v>
      </c>
      <c r="AC88" s="955">
        <v>0</v>
      </c>
      <c r="AD88" s="955">
        <v>0</v>
      </c>
      <c r="AE88" s="955">
        <v>0</v>
      </c>
      <c r="AF88" s="955">
        <v>0</v>
      </c>
      <c r="AG88" s="955">
        <v>0</v>
      </c>
      <c r="AH88" s="955">
        <v>0</v>
      </c>
      <c r="AI88" s="955">
        <v>0</v>
      </c>
      <c r="AJ88" s="955">
        <v>0</v>
      </c>
      <c r="AK88" s="955">
        <v>0</v>
      </c>
      <c r="AL88" s="955">
        <v>0</v>
      </c>
      <c r="AM88" s="951"/>
    </row>
    <row r="89" spans="1:39">
      <c r="A89" s="943" t="s">
        <v>103</v>
      </c>
      <c r="B89" s="926"/>
      <c r="C89" s="926" t="s">
        <v>1530</v>
      </c>
      <c r="D89" s="926"/>
      <c r="E89" s="926"/>
      <c r="F89" s="926"/>
      <c r="G89" s="926"/>
      <c r="H89" s="926"/>
      <c r="I89" s="926"/>
      <c r="J89" s="926"/>
      <c r="K89" s="926"/>
      <c r="L89" s="945" t="s">
        <v>1266</v>
      </c>
      <c r="M89" s="956" t="s">
        <v>328</v>
      </c>
      <c r="N89" s="894" t="s">
        <v>310</v>
      </c>
      <c r="O89" s="953"/>
      <c r="P89" s="953"/>
      <c r="Q89" s="953"/>
      <c r="R89" s="953"/>
      <c r="S89" s="953"/>
      <c r="T89" s="953"/>
      <c r="U89" s="953"/>
      <c r="V89" s="953"/>
      <c r="W89" s="953"/>
      <c r="X89" s="953"/>
      <c r="Y89" s="953"/>
      <c r="Z89" s="953"/>
      <c r="AA89" s="953"/>
      <c r="AB89" s="953"/>
      <c r="AC89" s="953"/>
      <c r="AD89" s="953"/>
      <c r="AE89" s="953"/>
      <c r="AF89" s="953"/>
      <c r="AG89" s="953"/>
      <c r="AH89" s="953"/>
      <c r="AI89" s="953"/>
      <c r="AJ89" s="953"/>
      <c r="AK89" s="953"/>
      <c r="AL89" s="953"/>
      <c r="AM89" s="951"/>
    </row>
    <row r="90" spans="1:39">
      <c r="A90" s="943" t="s">
        <v>103</v>
      </c>
      <c r="B90" s="926"/>
      <c r="C90" s="926" t="s">
        <v>1531</v>
      </c>
      <c r="D90" s="926"/>
      <c r="E90" s="926"/>
      <c r="F90" s="926"/>
      <c r="G90" s="926"/>
      <c r="H90" s="926"/>
      <c r="I90" s="926"/>
      <c r="J90" s="926"/>
      <c r="K90" s="926"/>
      <c r="L90" s="945" t="s">
        <v>1267</v>
      </c>
      <c r="M90" s="956" t="s">
        <v>329</v>
      </c>
      <c r="N90" s="894" t="s">
        <v>310</v>
      </c>
      <c r="O90" s="953"/>
      <c r="P90" s="953"/>
      <c r="Q90" s="953"/>
      <c r="R90" s="953"/>
      <c r="S90" s="953"/>
      <c r="T90" s="953"/>
      <c r="U90" s="953"/>
      <c r="V90" s="953"/>
      <c r="W90" s="953"/>
      <c r="X90" s="953"/>
      <c r="Y90" s="953"/>
      <c r="Z90" s="953"/>
      <c r="AA90" s="953"/>
      <c r="AB90" s="953"/>
      <c r="AC90" s="953"/>
      <c r="AD90" s="953"/>
      <c r="AE90" s="953"/>
      <c r="AF90" s="953"/>
      <c r="AG90" s="953"/>
      <c r="AH90" s="953"/>
      <c r="AI90" s="953"/>
      <c r="AJ90" s="953"/>
      <c r="AK90" s="953"/>
      <c r="AL90" s="953"/>
      <c r="AM90" s="951"/>
    </row>
    <row r="91" spans="1:39">
      <c r="A91" s="943" t="s">
        <v>103</v>
      </c>
      <c r="B91" s="926" t="s">
        <v>1129</v>
      </c>
      <c r="C91" s="926" t="s">
        <v>1527</v>
      </c>
      <c r="D91" s="926"/>
      <c r="E91" s="926"/>
      <c r="F91" s="926"/>
      <c r="G91" s="926"/>
      <c r="H91" s="926"/>
      <c r="I91" s="926"/>
      <c r="J91" s="926"/>
      <c r="K91" s="926"/>
      <c r="L91" s="945" t="s">
        <v>180</v>
      </c>
      <c r="M91" s="917" t="s">
        <v>331</v>
      </c>
      <c r="N91" s="894" t="s">
        <v>310</v>
      </c>
      <c r="O91" s="955">
        <v>0</v>
      </c>
      <c r="P91" s="955">
        <v>0</v>
      </c>
      <c r="Q91" s="955">
        <v>0</v>
      </c>
      <c r="R91" s="955">
        <v>0</v>
      </c>
      <c r="S91" s="955">
        <v>0</v>
      </c>
      <c r="T91" s="955">
        <v>0</v>
      </c>
      <c r="U91" s="955">
        <v>0</v>
      </c>
      <c r="V91" s="955">
        <v>0</v>
      </c>
      <c r="W91" s="955">
        <v>0</v>
      </c>
      <c r="X91" s="955">
        <v>0</v>
      </c>
      <c r="Y91" s="955">
        <v>0</v>
      </c>
      <c r="Z91" s="955">
        <v>0</v>
      </c>
      <c r="AA91" s="955">
        <v>0</v>
      </c>
      <c r="AB91" s="955">
        <v>0</v>
      </c>
      <c r="AC91" s="955">
        <v>0</v>
      </c>
      <c r="AD91" s="955">
        <v>0</v>
      </c>
      <c r="AE91" s="955">
        <v>0</v>
      </c>
      <c r="AF91" s="955">
        <v>0</v>
      </c>
      <c r="AG91" s="955">
        <v>0</v>
      </c>
      <c r="AH91" s="955">
        <v>0</v>
      </c>
      <c r="AI91" s="955">
        <v>0</v>
      </c>
      <c r="AJ91" s="955">
        <v>0</v>
      </c>
      <c r="AK91" s="955">
        <v>0</v>
      </c>
      <c r="AL91" s="955">
        <v>0</v>
      </c>
      <c r="AM91" s="951"/>
    </row>
    <row r="92" spans="1:39">
      <c r="A92" s="943" t="s">
        <v>103</v>
      </c>
      <c r="B92" s="926"/>
      <c r="C92" s="926" t="s">
        <v>1532</v>
      </c>
      <c r="D92" s="926"/>
      <c r="E92" s="926"/>
      <c r="F92" s="926"/>
      <c r="G92" s="926"/>
      <c r="H92" s="926"/>
      <c r="I92" s="926"/>
      <c r="J92" s="926"/>
      <c r="K92" s="926"/>
      <c r="L92" s="945" t="s">
        <v>1268</v>
      </c>
      <c r="M92" s="956" t="s">
        <v>328</v>
      </c>
      <c r="N92" s="894" t="s">
        <v>310</v>
      </c>
      <c r="O92" s="953"/>
      <c r="P92" s="953"/>
      <c r="Q92" s="953"/>
      <c r="R92" s="953"/>
      <c r="S92" s="953"/>
      <c r="T92" s="953"/>
      <c r="U92" s="953"/>
      <c r="V92" s="953"/>
      <c r="W92" s="953"/>
      <c r="X92" s="953"/>
      <c r="Y92" s="953"/>
      <c r="Z92" s="953"/>
      <c r="AA92" s="953"/>
      <c r="AB92" s="953"/>
      <c r="AC92" s="953"/>
      <c r="AD92" s="953"/>
      <c r="AE92" s="953"/>
      <c r="AF92" s="953"/>
      <c r="AG92" s="953"/>
      <c r="AH92" s="953"/>
      <c r="AI92" s="953"/>
      <c r="AJ92" s="953"/>
      <c r="AK92" s="953"/>
      <c r="AL92" s="953"/>
      <c r="AM92" s="951"/>
    </row>
    <row r="93" spans="1:39">
      <c r="A93" s="943" t="s">
        <v>103</v>
      </c>
      <c r="B93" s="926"/>
      <c r="C93" s="926" t="s">
        <v>1533</v>
      </c>
      <c r="D93" s="926"/>
      <c r="E93" s="926"/>
      <c r="F93" s="926"/>
      <c r="G93" s="926"/>
      <c r="H93" s="926"/>
      <c r="I93" s="926"/>
      <c r="J93" s="926"/>
      <c r="K93" s="926"/>
      <c r="L93" s="945" t="s">
        <v>1269</v>
      </c>
      <c r="M93" s="956" t="s">
        <v>329</v>
      </c>
      <c r="N93" s="894" t="s">
        <v>310</v>
      </c>
      <c r="O93" s="953"/>
      <c r="P93" s="953"/>
      <c r="Q93" s="953"/>
      <c r="R93" s="953"/>
      <c r="S93" s="953"/>
      <c r="T93" s="953"/>
      <c r="U93" s="953"/>
      <c r="V93" s="953"/>
      <c r="W93" s="953"/>
      <c r="X93" s="953"/>
      <c r="Y93" s="953"/>
      <c r="Z93" s="953"/>
      <c r="AA93" s="953"/>
      <c r="AB93" s="953"/>
      <c r="AC93" s="953"/>
      <c r="AD93" s="953"/>
      <c r="AE93" s="953"/>
      <c r="AF93" s="953"/>
      <c r="AG93" s="953"/>
      <c r="AH93" s="953"/>
      <c r="AI93" s="953"/>
      <c r="AJ93" s="953"/>
      <c r="AK93" s="953"/>
      <c r="AL93" s="953"/>
      <c r="AM93" s="951"/>
    </row>
    <row r="94" spans="1:39">
      <c r="A94" s="943" t="s">
        <v>103</v>
      </c>
      <c r="B94" s="926"/>
      <c r="C94" s="926" t="s">
        <v>1534</v>
      </c>
      <c r="D94" s="926"/>
      <c r="E94" s="926"/>
      <c r="F94" s="926"/>
      <c r="G94" s="926"/>
      <c r="H94" s="926"/>
      <c r="I94" s="926"/>
      <c r="J94" s="926"/>
      <c r="K94" s="926"/>
      <c r="L94" s="945" t="s">
        <v>381</v>
      </c>
      <c r="M94" s="917" t="s">
        <v>332</v>
      </c>
      <c r="N94" s="894" t="s">
        <v>310</v>
      </c>
      <c r="O94" s="955">
        <v>0</v>
      </c>
      <c r="P94" s="955">
        <v>0</v>
      </c>
      <c r="Q94" s="955">
        <v>0</v>
      </c>
      <c r="R94" s="955">
        <v>0</v>
      </c>
      <c r="S94" s="955">
        <v>0</v>
      </c>
      <c r="T94" s="955">
        <v>0</v>
      </c>
      <c r="U94" s="955">
        <v>0</v>
      </c>
      <c r="V94" s="955">
        <v>0</v>
      </c>
      <c r="W94" s="955">
        <v>0</v>
      </c>
      <c r="X94" s="955">
        <v>0</v>
      </c>
      <c r="Y94" s="955">
        <v>0</v>
      </c>
      <c r="Z94" s="955">
        <v>0</v>
      </c>
      <c r="AA94" s="955">
        <v>0</v>
      </c>
      <c r="AB94" s="955">
        <v>0</v>
      </c>
      <c r="AC94" s="955">
        <v>0</v>
      </c>
      <c r="AD94" s="955">
        <v>0</v>
      </c>
      <c r="AE94" s="955">
        <v>0</v>
      </c>
      <c r="AF94" s="955">
        <v>0</v>
      </c>
      <c r="AG94" s="955">
        <v>0</v>
      </c>
      <c r="AH94" s="955">
        <v>0</v>
      </c>
      <c r="AI94" s="955">
        <v>0</v>
      </c>
      <c r="AJ94" s="955">
        <v>0</v>
      </c>
      <c r="AK94" s="955">
        <v>0</v>
      </c>
      <c r="AL94" s="955">
        <v>0</v>
      </c>
      <c r="AM94" s="951"/>
    </row>
    <row r="95" spans="1:39">
      <c r="A95" s="943" t="s">
        <v>103</v>
      </c>
      <c r="B95" s="926"/>
      <c r="C95" s="926" t="s">
        <v>1535</v>
      </c>
      <c r="D95" s="926"/>
      <c r="E95" s="926"/>
      <c r="F95" s="926"/>
      <c r="G95" s="926"/>
      <c r="H95" s="926"/>
      <c r="I95" s="926"/>
      <c r="J95" s="926"/>
      <c r="K95" s="926"/>
      <c r="L95" s="945" t="s">
        <v>1270</v>
      </c>
      <c r="M95" s="956" t="s">
        <v>328</v>
      </c>
      <c r="N95" s="894" t="s">
        <v>310</v>
      </c>
      <c r="O95" s="953"/>
      <c r="P95" s="953"/>
      <c r="Q95" s="953"/>
      <c r="R95" s="953"/>
      <c r="S95" s="953"/>
      <c r="T95" s="953"/>
      <c r="U95" s="953"/>
      <c r="V95" s="953"/>
      <c r="W95" s="953"/>
      <c r="X95" s="953"/>
      <c r="Y95" s="953"/>
      <c r="Z95" s="953"/>
      <c r="AA95" s="953"/>
      <c r="AB95" s="953"/>
      <c r="AC95" s="953"/>
      <c r="AD95" s="953"/>
      <c r="AE95" s="953"/>
      <c r="AF95" s="953"/>
      <c r="AG95" s="953"/>
      <c r="AH95" s="953"/>
      <c r="AI95" s="953"/>
      <c r="AJ95" s="953"/>
      <c r="AK95" s="953"/>
      <c r="AL95" s="953"/>
      <c r="AM95" s="951"/>
    </row>
    <row r="96" spans="1:39">
      <c r="A96" s="943" t="s">
        <v>103</v>
      </c>
      <c r="B96" s="926"/>
      <c r="C96" s="926" t="s">
        <v>1536</v>
      </c>
      <c r="D96" s="926"/>
      <c r="E96" s="926"/>
      <c r="F96" s="926"/>
      <c r="G96" s="926"/>
      <c r="H96" s="926"/>
      <c r="I96" s="926"/>
      <c r="J96" s="926"/>
      <c r="K96" s="926"/>
      <c r="L96" s="945" t="s">
        <v>1271</v>
      </c>
      <c r="M96" s="956" t="s">
        <v>329</v>
      </c>
      <c r="N96" s="894" t="s">
        <v>310</v>
      </c>
      <c r="O96" s="953"/>
      <c r="P96" s="953"/>
      <c r="Q96" s="953"/>
      <c r="R96" s="953"/>
      <c r="S96" s="953"/>
      <c r="T96" s="953"/>
      <c r="U96" s="953"/>
      <c r="V96" s="953"/>
      <c r="W96" s="953"/>
      <c r="X96" s="953"/>
      <c r="Y96" s="953"/>
      <c r="Z96" s="953"/>
      <c r="AA96" s="953"/>
      <c r="AB96" s="953"/>
      <c r="AC96" s="953"/>
      <c r="AD96" s="953"/>
      <c r="AE96" s="953"/>
      <c r="AF96" s="953"/>
      <c r="AG96" s="953"/>
      <c r="AH96" s="953"/>
      <c r="AI96" s="953"/>
      <c r="AJ96" s="953"/>
      <c r="AK96" s="953"/>
      <c r="AL96" s="953"/>
      <c r="AM96" s="951"/>
    </row>
    <row r="97" spans="1:39">
      <c r="A97" s="943" t="s">
        <v>103</v>
      </c>
      <c r="B97" s="926"/>
      <c r="C97" s="926" t="s">
        <v>1537</v>
      </c>
      <c r="D97" s="926"/>
      <c r="E97" s="926"/>
      <c r="F97" s="926"/>
      <c r="G97" s="926"/>
      <c r="H97" s="926"/>
      <c r="I97" s="926"/>
      <c r="J97" s="926"/>
      <c r="K97" s="926"/>
      <c r="L97" s="945" t="s">
        <v>382</v>
      </c>
      <c r="M97" s="917" t="s">
        <v>340</v>
      </c>
      <c r="N97" s="894" t="s">
        <v>310</v>
      </c>
      <c r="O97" s="955">
        <v>0</v>
      </c>
      <c r="P97" s="955">
        <v>0</v>
      </c>
      <c r="Q97" s="955">
        <v>0</v>
      </c>
      <c r="R97" s="955">
        <v>0</v>
      </c>
      <c r="S97" s="955">
        <v>116.8</v>
      </c>
      <c r="T97" s="955">
        <v>0</v>
      </c>
      <c r="U97" s="955">
        <v>0</v>
      </c>
      <c r="V97" s="955">
        <v>0</v>
      </c>
      <c r="W97" s="955">
        <v>0</v>
      </c>
      <c r="X97" s="955">
        <v>0</v>
      </c>
      <c r="Y97" s="955">
        <v>0</v>
      </c>
      <c r="Z97" s="955">
        <v>0</v>
      </c>
      <c r="AA97" s="955">
        <v>0</v>
      </c>
      <c r="AB97" s="955">
        <v>0</v>
      </c>
      <c r="AC97" s="955">
        <v>116.8</v>
      </c>
      <c r="AD97" s="955">
        <v>0</v>
      </c>
      <c r="AE97" s="955">
        <v>0</v>
      </c>
      <c r="AF97" s="955">
        <v>0</v>
      </c>
      <c r="AG97" s="955">
        <v>0</v>
      </c>
      <c r="AH97" s="955">
        <v>0</v>
      </c>
      <c r="AI97" s="955">
        <v>0</v>
      </c>
      <c r="AJ97" s="955">
        <v>0</v>
      </c>
      <c r="AK97" s="955">
        <v>0</v>
      </c>
      <c r="AL97" s="955">
        <v>0</v>
      </c>
      <c r="AM97" s="951"/>
    </row>
    <row r="98" spans="1:39">
      <c r="A98" s="943" t="s">
        <v>103</v>
      </c>
      <c r="B98" s="926"/>
      <c r="C98" s="926" t="s">
        <v>1538</v>
      </c>
      <c r="D98" s="926"/>
      <c r="E98" s="926"/>
      <c r="F98" s="926"/>
      <c r="G98" s="926"/>
      <c r="H98" s="926"/>
      <c r="I98" s="926"/>
      <c r="J98" s="926"/>
      <c r="K98" s="926"/>
      <c r="L98" s="945" t="s">
        <v>1272</v>
      </c>
      <c r="M98" s="957" t="s">
        <v>328</v>
      </c>
      <c r="N98" s="894" t="s">
        <v>310</v>
      </c>
      <c r="O98" s="953"/>
      <c r="P98" s="953"/>
      <c r="Q98" s="953"/>
      <c r="R98" s="953"/>
      <c r="S98" s="953"/>
      <c r="T98" s="953"/>
      <c r="U98" s="953"/>
      <c r="V98" s="953"/>
      <c r="W98" s="953"/>
      <c r="X98" s="953"/>
      <c r="Y98" s="953"/>
      <c r="Z98" s="953"/>
      <c r="AA98" s="953"/>
      <c r="AB98" s="953"/>
      <c r="AC98" s="953"/>
      <c r="AD98" s="953"/>
      <c r="AE98" s="953"/>
      <c r="AF98" s="953"/>
      <c r="AG98" s="953"/>
      <c r="AH98" s="953"/>
      <c r="AI98" s="953"/>
      <c r="AJ98" s="953"/>
      <c r="AK98" s="953"/>
      <c r="AL98" s="953"/>
      <c r="AM98" s="951"/>
    </row>
    <row r="99" spans="1:39">
      <c r="A99" s="943" t="s">
        <v>103</v>
      </c>
      <c r="B99" s="926"/>
      <c r="C99" s="926" t="s">
        <v>1539</v>
      </c>
      <c r="D99" s="926"/>
      <c r="E99" s="926"/>
      <c r="F99" s="926"/>
      <c r="G99" s="926"/>
      <c r="H99" s="926"/>
      <c r="I99" s="926"/>
      <c r="J99" s="926"/>
      <c r="K99" s="926"/>
      <c r="L99" s="945" t="s">
        <v>1273</v>
      </c>
      <c r="M99" s="957" t="s">
        <v>329</v>
      </c>
      <c r="N99" s="894" t="s">
        <v>310</v>
      </c>
      <c r="O99" s="953"/>
      <c r="P99" s="953"/>
      <c r="Q99" s="953"/>
      <c r="R99" s="953"/>
      <c r="S99" s="953">
        <v>116.8</v>
      </c>
      <c r="T99" s="953"/>
      <c r="U99" s="953"/>
      <c r="V99" s="953"/>
      <c r="W99" s="953"/>
      <c r="X99" s="953"/>
      <c r="Y99" s="953"/>
      <c r="Z99" s="953"/>
      <c r="AA99" s="953"/>
      <c r="AB99" s="953"/>
      <c r="AC99" s="953">
        <v>116.8</v>
      </c>
      <c r="AD99" s="953"/>
      <c r="AE99" s="953"/>
      <c r="AF99" s="953"/>
      <c r="AG99" s="953"/>
      <c r="AH99" s="953"/>
      <c r="AI99" s="953"/>
      <c r="AJ99" s="953"/>
      <c r="AK99" s="953"/>
      <c r="AL99" s="953"/>
      <c r="AM99" s="951"/>
    </row>
    <row r="100" spans="1:39" ht="22.5">
      <c r="A100" s="943" t="s">
        <v>103</v>
      </c>
      <c r="B100" s="926"/>
      <c r="C100" s="926" t="s">
        <v>1540</v>
      </c>
      <c r="D100" s="926"/>
      <c r="E100" s="926"/>
      <c r="F100" s="926"/>
      <c r="G100" s="926"/>
      <c r="H100" s="926"/>
      <c r="I100" s="926"/>
      <c r="J100" s="926"/>
      <c r="K100" s="926"/>
      <c r="L100" s="945" t="s">
        <v>383</v>
      </c>
      <c r="M100" s="958" t="s">
        <v>1131</v>
      </c>
      <c r="N100" s="894" t="s">
        <v>310</v>
      </c>
      <c r="O100" s="953"/>
      <c r="P100" s="953"/>
      <c r="Q100" s="953"/>
      <c r="R100" s="953"/>
      <c r="S100" s="953"/>
      <c r="T100" s="953"/>
      <c r="U100" s="953"/>
      <c r="V100" s="953"/>
      <c r="W100" s="953"/>
      <c r="X100" s="953"/>
      <c r="Y100" s="953"/>
      <c r="Z100" s="953"/>
      <c r="AA100" s="953"/>
      <c r="AB100" s="953"/>
      <c r="AC100" s="953"/>
      <c r="AD100" s="953"/>
      <c r="AE100" s="953"/>
      <c r="AF100" s="953"/>
      <c r="AG100" s="953"/>
      <c r="AH100" s="953"/>
      <c r="AI100" s="953"/>
      <c r="AJ100" s="953"/>
      <c r="AK100" s="953"/>
      <c r="AL100" s="953"/>
      <c r="AM100" s="951"/>
    </row>
    <row r="101" spans="1:39">
      <c r="A101" s="943" t="s">
        <v>103</v>
      </c>
      <c r="B101" s="926"/>
      <c r="C101" s="926" t="s">
        <v>1487</v>
      </c>
      <c r="D101" s="926"/>
      <c r="E101" s="926"/>
      <c r="F101" s="926"/>
      <c r="G101" s="926"/>
      <c r="H101" s="926"/>
      <c r="I101" s="926"/>
      <c r="J101" s="926"/>
      <c r="K101" s="926"/>
      <c r="L101" s="945" t="s">
        <v>125</v>
      </c>
      <c r="M101" s="946" t="s">
        <v>341</v>
      </c>
      <c r="N101" s="894" t="s">
        <v>310</v>
      </c>
      <c r="O101" s="953"/>
      <c r="P101" s="953"/>
      <c r="Q101" s="953"/>
      <c r="R101" s="953"/>
      <c r="S101" s="953"/>
      <c r="T101" s="953"/>
      <c r="U101" s="953"/>
      <c r="V101" s="953"/>
      <c r="W101" s="953"/>
      <c r="X101" s="953"/>
      <c r="Y101" s="953"/>
      <c r="Z101" s="953"/>
      <c r="AA101" s="953"/>
      <c r="AB101" s="953"/>
      <c r="AC101" s="953"/>
      <c r="AD101" s="953"/>
      <c r="AE101" s="953"/>
      <c r="AF101" s="953"/>
      <c r="AG101" s="953"/>
      <c r="AH101" s="953"/>
      <c r="AI101" s="953"/>
      <c r="AJ101" s="953"/>
      <c r="AK101" s="953"/>
      <c r="AL101" s="953"/>
      <c r="AM101" s="951"/>
    </row>
    <row r="102" spans="1:39">
      <c r="A102" s="943" t="s">
        <v>103</v>
      </c>
      <c r="B102" s="926"/>
      <c r="C102" s="926" t="s">
        <v>1494</v>
      </c>
      <c r="D102" s="926"/>
      <c r="E102" s="926"/>
      <c r="F102" s="926"/>
      <c r="G102" s="926"/>
      <c r="H102" s="926"/>
      <c r="I102" s="926"/>
      <c r="J102" s="926"/>
      <c r="K102" s="926"/>
      <c r="L102" s="945" t="s">
        <v>126</v>
      </c>
      <c r="M102" s="946" t="s">
        <v>342</v>
      </c>
      <c r="N102" s="894" t="s">
        <v>310</v>
      </c>
      <c r="O102" s="953"/>
      <c r="P102" s="953"/>
      <c r="Q102" s="953"/>
      <c r="R102" s="953"/>
      <c r="S102" s="953"/>
      <c r="T102" s="953"/>
      <c r="U102" s="953"/>
      <c r="V102" s="953"/>
      <c r="W102" s="953"/>
      <c r="X102" s="953"/>
      <c r="Y102" s="953"/>
      <c r="Z102" s="953"/>
      <c r="AA102" s="953"/>
      <c r="AB102" s="953"/>
      <c r="AC102" s="953"/>
      <c r="AD102" s="953"/>
      <c r="AE102" s="953"/>
      <c r="AF102" s="953"/>
      <c r="AG102" s="953"/>
      <c r="AH102" s="953"/>
      <c r="AI102" s="953"/>
      <c r="AJ102" s="953"/>
      <c r="AK102" s="953"/>
      <c r="AL102" s="953"/>
      <c r="AM102" s="951"/>
    </row>
    <row r="103" spans="1:39">
      <c r="A103" s="943" t="s">
        <v>103</v>
      </c>
      <c r="B103" s="926"/>
      <c r="C103" s="926" t="s">
        <v>1495</v>
      </c>
      <c r="D103" s="926"/>
      <c r="E103" s="926"/>
      <c r="F103" s="926"/>
      <c r="G103" s="926"/>
      <c r="H103" s="926"/>
      <c r="I103" s="926"/>
      <c r="J103" s="926"/>
      <c r="K103" s="926"/>
      <c r="L103" s="945" t="s">
        <v>127</v>
      </c>
      <c r="M103" s="946" t="s">
        <v>1091</v>
      </c>
      <c r="N103" s="894" t="s">
        <v>310</v>
      </c>
      <c r="O103" s="953"/>
      <c r="P103" s="953"/>
      <c r="Q103" s="953"/>
      <c r="R103" s="953"/>
      <c r="S103" s="953"/>
      <c r="T103" s="953"/>
      <c r="U103" s="953"/>
      <c r="V103" s="953"/>
      <c r="W103" s="953"/>
      <c r="X103" s="953"/>
      <c r="Y103" s="953"/>
      <c r="Z103" s="953"/>
      <c r="AA103" s="953"/>
      <c r="AB103" s="953"/>
      <c r="AC103" s="953"/>
      <c r="AD103" s="953"/>
      <c r="AE103" s="953"/>
      <c r="AF103" s="953"/>
      <c r="AG103" s="953"/>
      <c r="AH103" s="953"/>
      <c r="AI103" s="953"/>
      <c r="AJ103" s="953"/>
      <c r="AK103" s="953"/>
      <c r="AL103" s="953"/>
      <c r="AM103" s="951"/>
    </row>
    <row r="104" spans="1:39">
      <c r="A104" s="943" t="s">
        <v>103</v>
      </c>
      <c r="B104" s="926"/>
      <c r="C104" s="926" t="s">
        <v>1496</v>
      </c>
      <c r="D104" s="926"/>
      <c r="E104" s="926"/>
      <c r="F104" s="926"/>
      <c r="G104" s="926"/>
      <c r="H104" s="926"/>
      <c r="I104" s="926"/>
      <c r="J104" s="926"/>
      <c r="K104" s="926"/>
      <c r="L104" s="945" t="s">
        <v>128</v>
      </c>
      <c r="M104" s="921" t="s">
        <v>343</v>
      </c>
      <c r="N104" s="894" t="s">
        <v>310</v>
      </c>
      <c r="O104" s="955">
        <v>0</v>
      </c>
      <c r="P104" s="955">
        <v>0</v>
      </c>
      <c r="Q104" s="955">
        <v>0</v>
      </c>
      <c r="R104" s="955">
        <v>0</v>
      </c>
      <c r="S104" s="955">
        <v>0</v>
      </c>
      <c r="T104" s="955">
        <v>0</v>
      </c>
      <c r="U104" s="955">
        <v>0</v>
      </c>
      <c r="V104" s="955">
        <v>0</v>
      </c>
      <c r="W104" s="955">
        <v>0</v>
      </c>
      <c r="X104" s="955">
        <v>0</v>
      </c>
      <c r="Y104" s="955">
        <v>0</v>
      </c>
      <c r="Z104" s="955">
        <v>0</v>
      </c>
      <c r="AA104" s="955">
        <v>0</v>
      </c>
      <c r="AB104" s="955">
        <v>0</v>
      </c>
      <c r="AC104" s="955">
        <v>0</v>
      </c>
      <c r="AD104" s="955">
        <v>0</v>
      </c>
      <c r="AE104" s="955">
        <v>0</v>
      </c>
      <c r="AF104" s="955">
        <v>0</v>
      </c>
      <c r="AG104" s="955">
        <v>0</v>
      </c>
      <c r="AH104" s="955">
        <v>0</v>
      </c>
      <c r="AI104" s="955">
        <v>0</v>
      </c>
      <c r="AJ104" s="955">
        <v>0</v>
      </c>
      <c r="AK104" s="955">
        <v>0</v>
      </c>
      <c r="AL104" s="955">
        <v>0</v>
      </c>
      <c r="AM104" s="951"/>
    </row>
    <row r="105" spans="1:39">
      <c r="A105" s="943" t="s">
        <v>103</v>
      </c>
      <c r="B105" s="926"/>
      <c r="C105" s="926" t="s">
        <v>1508</v>
      </c>
      <c r="D105" s="926"/>
      <c r="E105" s="926"/>
      <c r="F105" s="926"/>
      <c r="G105" s="926"/>
      <c r="H105" s="926"/>
      <c r="I105" s="926"/>
      <c r="J105" s="926"/>
      <c r="K105" s="926"/>
      <c r="L105" s="945" t="s">
        <v>1196</v>
      </c>
      <c r="M105" s="917" t="s">
        <v>344</v>
      </c>
      <c r="N105" s="894" t="s">
        <v>310</v>
      </c>
      <c r="O105" s="953"/>
      <c r="P105" s="953"/>
      <c r="Q105" s="953"/>
      <c r="R105" s="953"/>
      <c r="S105" s="953"/>
      <c r="T105" s="953"/>
      <c r="U105" s="953"/>
      <c r="V105" s="953"/>
      <c r="W105" s="953"/>
      <c r="X105" s="953"/>
      <c r="Y105" s="953"/>
      <c r="Z105" s="953"/>
      <c r="AA105" s="953"/>
      <c r="AB105" s="953"/>
      <c r="AC105" s="953"/>
      <c r="AD105" s="953"/>
      <c r="AE105" s="953"/>
      <c r="AF105" s="953"/>
      <c r="AG105" s="953"/>
      <c r="AH105" s="953"/>
      <c r="AI105" s="953"/>
      <c r="AJ105" s="953"/>
      <c r="AK105" s="953"/>
      <c r="AL105" s="953"/>
      <c r="AM105" s="951"/>
    </row>
    <row r="106" spans="1:39">
      <c r="A106" s="943" t="s">
        <v>103</v>
      </c>
      <c r="B106" s="926"/>
      <c r="C106" s="926" t="s">
        <v>1512</v>
      </c>
      <c r="D106" s="926"/>
      <c r="E106" s="926"/>
      <c r="F106" s="926"/>
      <c r="G106" s="926"/>
      <c r="H106" s="926"/>
      <c r="I106" s="926"/>
      <c r="J106" s="926"/>
      <c r="K106" s="926"/>
      <c r="L106" s="945" t="s">
        <v>1252</v>
      </c>
      <c r="M106" s="917" t="s">
        <v>345</v>
      </c>
      <c r="N106" s="894" t="s">
        <v>310</v>
      </c>
      <c r="O106" s="953"/>
      <c r="P106" s="953"/>
      <c r="Q106" s="953"/>
      <c r="R106" s="953"/>
      <c r="S106" s="953"/>
      <c r="T106" s="953"/>
      <c r="U106" s="953"/>
      <c r="V106" s="953"/>
      <c r="W106" s="953"/>
      <c r="X106" s="953"/>
      <c r="Y106" s="953"/>
      <c r="Z106" s="953"/>
      <c r="AA106" s="953"/>
      <c r="AB106" s="953"/>
      <c r="AC106" s="953"/>
      <c r="AD106" s="953"/>
      <c r="AE106" s="953"/>
      <c r="AF106" s="953"/>
      <c r="AG106" s="953"/>
      <c r="AH106" s="953"/>
      <c r="AI106" s="953"/>
      <c r="AJ106" s="953"/>
      <c r="AK106" s="953"/>
      <c r="AL106" s="953"/>
      <c r="AM106" s="951"/>
    </row>
    <row r="107" spans="1:39" ht="22.5">
      <c r="A107" s="943" t="s">
        <v>103</v>
      </c>
      <c r="B107" s="926"/>
      <c r="C107" s="926" t="s">
        <v>1497</v>
      </c>
      <c r="D107" s="926"/>
      <c r="E107" s="926"/>
      <c r="F107" s="926"/>
      <c r="G107" s="926"/>
      <c r="H107" s="926"/>
      <c r="I107" s="926"/>
      <c r="J107" s="926"/>
      <c r="K107" s="926"/>
      <c r="L107" s="945" t="s">
        <v>129</v>
      </c>
      <c r="M107" s="959" t="s">
        <v>1116</v>
      </c>
      <c r="N107" s="894" t="s">
        <v>310</v>
      </c>
      <c r="O107" s="953"/>
      <c r="P107" s="953"/>
      <c r="Q107" s="953"/>
      <c r="R107" s="953"/>
      <c r="S107" s="953"/>
      <c r="T107" s="953"/>
      <c r="U107" s="953"/>
      <c r="V107" s="953"/>
      <c r="W107" s="953"/>
      <c r="X107" s="953"/>
      <c r="Y107" s="953"/>
      <c r="Z107" s="953"/>
      <c r="AA107" s="953"/>
      <c r="AB107" s="953"/>
      <c r="AC107" s="953"/>
      <c r="AD107" s="953"/>
      <c r="AE107" s="953"/>
      <c r="AF107" s="953"/>
      <c r="AG107" s="953"/>
      <c r="AH107" s="953"/>
      <c r="AI107" s="953"/>
      <c r="AJ107" s="953"/>
      <c r="AK107" s="953"/>
      <c r="AL107" s="953"/>
      <c r="AM107" s="951"/>
    </row>
    <row r="108" spans="1:39">
      <c r="A108" s="943" t="s">
        <v>103</v>
      </c>
      <c r="B108" s="926"/>
      <c r="C108" s="926" t="s">
        <v>1498</v>
      </c>
      <c r="D108" s="926"/>
      <c r="E108" s="926"/>
      <c r="F108" s="926"/>
      <c r="G108" s="926"/>
      <c r="H108" s="926"/>
      <c r="I108" s="926"/>
      <c r="J108" s="926"/>
      <c r="K108" s="926"/>
      <c r="L108" s="945" t="s">
        <v>130</v>
      </c>
      <c r="M108" s="946" t="s">
        <v>346</v>
      </c>
      <c r="N108" s="894" t="s">
        <v>310</v>
      </c>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1"/>
    </row>
    <row r="109" spans="1:39" ht="15" customHeight="1">
      <c r="A109" s="926"/>
      <c r="B109" s="926"/>
      <c r="C109" s="926"/>
      <c r="D109" s="926"/>
      <c r="E109" s="926"/>
      <c r="F109" s="926"/>
      <c r="G109" s="735" t="b">
        <v>1</v>
      </c>
      <c r="H109" s="926"/>
      <c r="I109" s="926"/>
      <c r="J109" s="926"/>
      <c r="K109" s="926"/>
      <c r="L109" s="896"/>
      <c r="M109" s="896"/>
      <c r="N109" s="896"/>
      <c r="O109" s="926"/>
      <c r="P109" s="926"/>
      <c r="Q109" s="926"/>
      <c r="R109" s="926"/>
      <c r="S109" s="926"/>
      <c r="T109" s="926"/>
      <c r="U109" s="926"/>
      <c r="V109" s="926"/>
      <c r="W109" s="926"/>
      <c r="X109" s="926"/>
      <c r="Y109" s="926"/>
      <c r="Z109" s="926"/>
      <c r="AA109" s="926"/>
      <c r="AB109" s="926"/>
      <c r="AC109" s="926"/>
      <c r="AD109" s="926"/>
      <c r="AE109" s="926"/>
      <c r="AF109" s="926"/>
      <c r="AG109" s="926"/>
      <c r="AH109" s="926"/>
      <c r="AI109" s="926"/>
      <c r="AJ109" s="926"/>
      <c r="AK109" s="926"/>
      <c r="AL109" s="926"/>
      <c r="AM109" s="896"/>
    </row>
    <row r="110" spans="1:39" s="87" customFormat="1" ht="15" hidden="1" customHeight="1">
      <c r="A110" s="735"/>
      <c r="B110" s="735"/>
      <c r="C110" s="735"/>
      <c r="D110" s="735"/>
      <c r="E110" s="735"/>
      <c r="F110" s="735"/>
      <c r="G110" s="735" t="b">
        <v>0</v>
      </c>
      <c r="H110" s="735"/>
      <c r="I110" s="735"/>
      <c r="J110" s="735"/>
      <c r="K110" s="735"/>
      <c r="L110" s="960" t="s">
        <v>1247</v>
      </c>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0"/>
      <c r="AL110" s="960"/>
      <c r="AM110" s="960"/>
    </row>
    <row r="111" spans="1:39" s="88" customFormat="1" ht="15" hidden="1" customHeight="1">
      <c r="A111" s="896"/>
      <c r="B111" s="896"/>
      <c r="C111" s="896"/>
      <c r="D111" s="896"/>
      <c r="E111" s="896"/>
      <c r="F111" s="896"/>
      <c r="G111" s="735" t="b">
        <v>0</v>
      </c>
      <c r="H111" s="896"/>
      <c r="I111" s="896"/>
      <c r="J111" s="896"/>
      <c r="K111" s="896"/>
      <c r="L111" s="928" t="s">
        <v>16</v>
      </c>
      <c r="M111" s="929" t="s">
        <v>121</v>
      </c>
      <c r="N111" s="893" t="s">
        <v>135</v>
      </c>
      <c r="O111" s="930" t="s">
        <v>3031</v>
      </c>
      <c r="P111" s="930" t="s">
        <v>3031</v>
      </c>
      <c r="Q111" s="930" t="s">
        <v>3031</v>
      </c>
      <c r="R111" s="931" t="s">
        <v>3032</v>
      </c>
      <c r="S111" s="932" t="s">
        <v>3033</v>
      </c>
      <c r="T111" s="932" t="s">
        <v>3065</v>
      </c>
      <c r="U111" s="932" t="s">
        <v>3066</v>
      </c>
      <c r="V111" s="932" t="s">
        <v>3067</v>
      </c>
      <c r="W111" s="932" t="s">
        <v>3068</v>
      </c>
      <c r="X111" s="932" t="s">
        <v>3069</v>
      </c>
      <c r="Y111" s="932" t="s">
        <v>3070</v>
      </c>
      <c r="Z111" s="932" t="s">
        <v>3071</v>
      </c>
      <c r="AA111" s="932" t="s">
        <v>3072</v>
      </c>
      <c r="AB111" s="932" t="s">
        <v>3073</v>
      </c>
      <c r="AC111" s="932" t="s">
        <v>3033</v>
      </c>
      <c r="AD111" s="932" t="s">
        <v>3065</v>
      </c>
      <c r="AE111" s="932" t="s">
        <v>3066</v>
      </c>
      <c r="AF111" s="932" t="s">
        <v>3067</v>
      </c>
      <c r="AG111" s="932" t="s">
        <v>3068</v>
      </c>
      <c r="AH111" s="932" t="s">
        <v>3069</v>
      </c>
      <c r="AI111" s="932" t="s">
        <v>3070</v>
      </c>
      <c r="AJ111" s="932" t="s">
        <v>3071</v>
      </c>
      <c r="AK111" s="932" t="s">
        <v>3072</v>
      </c>
      <c r="AL111" s="932" t="s">
        <v>3073</v>
      </c>
      <c r="AM111" s="933" t="s">
        <v>304</v>
      </c>
    </row>
    <row r="112" spans="1:39" s="88" customFormat="1" ht="69.95" hidden="1" customHeight="1">
      <c r="A112" s="896"/>
      <c r="B112" s="896"/>
      <c r="C112" s="896"/>
      <c r="D112" s="896"/>
      <c r="E112" s="896"/>
      <c r="F112" s="896"/>
      <c r="G112" s="735" t="b">
        <v>0</v>
      </c>
      <c r="H112" s="896"/>
      <c r="I112" s="896"/>
      <c r="J112" s="896"/>
      <c r="K112" s="896"/>
      <c r="L112" s="928"/>
      <c r="M112" s="934"/>
      <c r="N112" s="893"/>
      <c r="O112" s="932" t="s">
        <v>267</v>
      </c>
      <c r="P112" s="932" t="s">
        <v>305</v>
      </c>
      <c r="Q112" s="932" t="s">
        <v>285</v>
      </c>
      <c r="R112" s="932" t="s">
        <v>267</v>
      </c>
      <c r="S112" s="935" t="s">
        <v>268</v>
      </c>
      <c r="T112" s="935" t="s">
        <v>268</v>
      </c>
      <c r="U112" s="935" t="s">
        <v>268</v>
      </c>
      <c r="V112" s="935" t="s">
        <v>268</v>
      </c>
      <c r="W112" s="935" t="s">
        <v>268</v>
      </c>
      <c r="X112" s="935" t="s">
        <v>268</v>
      </c>
      <c r="Y112" s="935" t="s">
        <v>268</v>
      </c>
      <c r="Z112" s="935" t="s">
        <v>268</v>
      </c>
      <c r="AA112" s="935" t="s">
        <v>268</v>
      </c>
      <c r="AB112" s="935" t="s">
        <v>268</v>
      </c>
      <c r="AC112" s="935" t="s">
        <v>267</v>
      </c>
      <c r="AD112" s="935" t="s">
        <v>267</v>
      </c>
      <c r="AE112" s="935" t="s">
        <v>267</v>
      </c>
      <c r="AF112" s="935" t="s">
        <v>267</v>
      </c>
      <c r="AG112" s="935" t="s">
        <v>267</v>
      </c>
      <c r="AH112" s="935" t="s">
        <v>267</v>
      </c>
      <c r="AI112" s="935" t="s">
        <v>267</v>
      </c>
      <c r="AJ112" s="935" t="s">
        <v>267</v>
      </c>
      <c r="AK112" s="935" t="s">
        <v>267</v>
      </c>
      <c r="AL112" s="935" t="s">
        <v>267</v>
      </c>
      <c r="AM112" s="933"/>
    </row>
    <row r="113" spans="1:39" hidden="1">
      <c r="A113" s="926"/>
      <c r="B113" s="926"/>
      <c r="C113" s="926"/>
      <c r="D113" s="926"/>
      <c r="E113" s="926"/>
      <c r="F113" s="926"/>
      <c r="G113" s="735" t="b">
        <v>0</v>
      </c>
      <c r="H113" s="926"/>
      <c r="I113" s="926"/>
      <c r="J113" s="926"/>
      <c r="K113" s="926"/>
      <c r="L113" s="896"/>
      <c r="M113" s="896"/>
      <c r="N113" s="896"/>
      <c r="O113" s="926"/>
      <c r="P113" s="926"/>
      <c r="Q113" s="926"/>
      <c r="R113" s="926"/>
      <c r="S113" s="926"/>
      <c r="T113" s="926"/>
      <c r="U113" s="926"/>
      <c r="V113" s="926"/>
      <c r="W113" s="926"/>
      <c r="X113" s="926"/>
      <c r="Y113" s="926"/>
      <c r="Z113" s="926"/>
      <c r="AA113" s="926"/>
      <c r="AB113" s="926"/>
      <c r="AC113" s="926"/>
      <c r="AD113" s="926"/>
      <c r="AE113" s="926"/>
      <c r="AF113" s="926"/>
      <c r="AG113" s="926"/>
      <c r="AH113" s="926"/>
      <c r="AI113" s="926"/>
      <c r="AJ113" s="926"/>
      <c r="AK113" s="926"/>
      <c r="AL113" s="926"/>
      <c r="AM113" s="896"/>
    </row>
    <row r="114" spans="1:39" ht="15" customHeight="1">
      <c r="A114" s="926"/>
      <c r="B114" s="926"/>
      <c r="C114" s="926"/>
      <c r="D114" s="926"/>
      <c r="E114" s="926"/>
      <c r="F114" s="926"/>
      <c r="G114" s="735"/>
      <c r="H114" s="926"/>
      <c r="I114" s="926"/>
      <c r="J114" s="926"/>
      <c r="K114" s="926"/>
      <c r="L114" s="961" t="s">
        <v>1425</v>
      </c>
      <c r="M114" s="961"/>
      <c r="N114" s="961"/>
      <c r="O114" s="962"/>
      <c r="P114" s="962"/>
      <c r="Q114" s="962"/>
      <c r="R114" s="962"/>
      <c r="S114" s="962"/>
      <c r="T114" s="962"/>
      <c r="U114" s="962"/>
      <c r="V114" s="962"/>
      <c r="W114" s="962"/>
      <c r="X114" s="962"/>
      <c r="Y114" s="962"/>
      <c r="Z114" s="962"/>
      <c r="AA114" s="962"/>
      <c r="AB114" s="962"/>
      <c r="AC114" s="962"/>
      <c r="AD114" s="962"/>
      <c r="AE114" s="962"/>
      <c r="AF114" s="962"/>
      <c r="AG114" s="962"/>
      <c r="AH114" s="962"/>
      <c r="AI114" s="962"/>
      <c r="AJ114" s="962"/>
      <c r="AK114" s="962"/>
      <c r="AL114" s="962"/>
      <c r="AM114" s="962"/>
    </row>
    <row r="115" spans="1:39" ht="15" customHeight="1">
      <c r="A115" s="926"/>
      <c r="B115" s="926"/>
      <c r="C115" s="926"/>
      <c r="D115" s="926"/>
      <c r="E115" s="926"/>
      <c r="F115" s="926"/>
      <c r="G115" s="735"/>
      <c r="H115" s="926"/>
      <c r="I115" s="926"/>
      <c r="J115" s="926"/>
      <c r="K115" s="804"/>
      <c r="L115" s="963" t="s">
        <v>2997</v>
      </c>
      <c r="M115" s="964"/>
      <c r="N115" s="964"/>
      <c r="O115" s="964"/>
      <c r="P115" s="964"/>
      <c r="Q115" s="964"/>
      <c r="R115" s="964"/>
      <c r="S115" s="964"/>
      <c r="T115" s="964"/>
      <c r="U115" s="964"/>
      <c r="V115" s="964"/>
      <c r="W115" s="964"/>
      <c r="X115" s="964"/>
      <c r="Y115" s="964"/>
      <c r="Z115" s="964"/>
      <c r="AA115" s="964"/>
      <c r="AB115" s="964"/>
      <c r="AC115" s="964"/>
      <c r="AD115" s="964"/>
      <c r="AE115" s="964"/>
      <c r="AF115" s="964"/>
      <c r="AG115" s="964"/>
      <c r="AH115" s="964"/>
      <c r="AI115" s="964"/>
      <c r="AJ115" s="964"/>
      <c r="AK115" s="964"/>
      <c r="AL115" s="964"/>
      <c r="AM115" s="965"/>
    </row>
    <row r="116" spans="1:39" ht="15" customHeight="1">
      <c r="A116" s="926"/>
      <c r="B116" s="926"/>
      <c r="C116" s="926"/>
      <c r="D116" s="926"/>
      <c r="E116" s="926"/>
      <c r="F116" s="926"/>
      <c r="G116" s="735"/>
      <c r="H116" s="926"/>
      <c r="I116" s="926"/>
      <c r="J116" s="926"/>
      <c r="K116" s="804" t="s">
        <v>3074</v>
      </c>
      <c r="L116" s="963" t="s">
        <v>3007</v>
      </c>
      <c r="M116" s="964"/>
      <c r="N116" s="964"/>
      <c r="O116" s="964"/>
      <c r="P116" s="964"/>
      <c r="Q116" s="964"/>
      <c r="R116" s="964"/>
      <c r="S116" s="964"/>
      <c r="T116" s="964"/>
      <c r="U116" s="964"/>
      <c r="V116" s="964"/>
      <c r="W116" s="964"/>
      <c r="X116" s="964"/>
      <c r="Y116" s="964"/>
      <c r="Z116" s="964"/>
      <c r="AA116" s="964"/>
      <c r="AB116" s="964"/>
      <c r="AC116" s="964"/>
      <c r="AD116" s="964"/>
      <c r="AE116" s="964"/>
      <c r="AF116" s="964"/>
      <c r="AG116" s="964"/>
      <c r="AH116" s="964"/>
      <c r="AI116" s="964"/>
      <c r="AJ116" s="964"/>
      <c r="AK116" s="964"/>
      <c r="AL116" s="964"/>
      <c r="AM116" s="965"/>
    </row>
    <row r="117" spans="1:39" ht="15" customHeight="1">
      <c r="A117" s="926"/>
      <c r="B117" s="926"/>
      <c r="C117" s="926"/>
      <c r="D117" s="926"/>
      <c r="E117" s="926"/>
      <c r="F117" s="926"/>
      <c r="G117" s="735"/>
      <c r="H117" s="926"/>
      <c r="I117" s="926"/>
      <c r="J117" s="926"/>
      <c r="K117" s="804" t="s">
        <v>3074</v>
      </c>
      <c r="L117" s="963" t="s">
        <v>3008</v>
      </c>
      <c r="M117" s="964"/>
      <c r="N117" s="964"/>
      <c r="O117" s="964"/>
      <c r="P117" s="964"/>
      <c r="Q117" s="964"/>
      <c r="R117" s="964"/>
      <c r="S117" s="964"/>
      <c r="T117" s="964"/>
      <c r="U117" s="964"/>
      <c r="V117" s="964"/>
      <c r="W117" s="964"/>
      <c r="X117" s="964"/>
      <c r="Y117" s="964"/>
      <c r="Z117" s="964"/>
      <c r="AA117" s="964"/>
      <c r="AB117" s="964"/>
      <c r="AC117" s="964"/>
      <c r="AD117" s="964"/>
      <c r="AE117" s="964"/>
      <c r="AF117" s="964"/>
      <c r="AG117" s="964"/>
      <c r="AH117" s="964"/>
      <c r="AI117" s="964"/>
      <c r="AJ117" s="964"/>
      <c r="AK117" s="964"/>
      <c r="AL117" s="964"/>
      <c r="AM117" s="965"/>
    </row>
  </sheetData>
  <sheetProtection formatColumns="0" formatRows="0" autoFilter="0"/>
  <mergeCells count="24">
    <mergeCell ref="L114:AM114"/>
    <mergeCell ref="L115:AM115"/>
    <mergeCell ref="AM111:AM112"/>
    <mergeCell ref="AM19:AM20"/>
    <mergeCell ref="L19:L20"/>
    <mergeCell ref="M19:M20"/>
    <mergeCell ref="L110:AM110"/>
    <mergeCell ref="N111:N112"/>
    <mergeCell ref="L22:AM22"/>
    <mergeCell ref="AM23:AM24"/>
    <mergeCell ref="N23:N24"/>
    <mergeCell ref="L116:AM116"/>
    <mergeCell ref="L117:AM117"/>
    <mergeCell ref="L23:L24"/>
    <mergeCell ref="M23:M24"/>
    <mergeCell ref="L14:AM14"/>
    <mergeCell ref="N15:N16"/>
    <mergeCell ref="AM15:AM16"/>
    <mergeCell ref="L15:L16"/>
    <mergeCell ref="M15:M16"/>
    <mergeCell ref="L111:L112"/>
    <mergeCell ref="M111:M112"/>
    <mergeCell ref="L18:AM18"/>
    <mergeCell ref="N19:N20"/>
  </mergeCells>
  <dataValidations count="1">
    <dataValidation type="decimal" allowBlank="1" showErrorMessage="1" errorTitle="Ошибка" error="Допускается ввод только неотрицательных чисел!" sqref="O27:AL28 O33:AL34 O36:AL37 O39:AL40 O42:AL47 O30:AL30 O49:AL52 O55:AL56 O61:AL62 O64:AL65 O67:AL68 O70:AL75 O58:AL58 O77:AL80 O83:AL84 O89:AL90 O92:AL93 O95:AL96 O98:AL103 O105:AL108 O86:AL86">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7"/>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26"/>
      <c r="B1" s="926"/>
      <c r="C1" s="926"/>
      <c r="D1" s="926"/>
      <c r="E1" s="926"/>
      <c r="F1" s="926"/>
      <c r="G1" s="926"/>
      <c r="H1" s="926"/>
      <c r="I1" s="926"/>
      <c r="J1" s="926"/>
      <c r="K1" s="926"/>
      <c r="L1" s="926"/>
      <c r="M1" s="926"/>
      <c r="N1" s="926"/>
      <c r="O1" s="926">
        <v>2022</v>
      </c>
      <c r="P1" s="926">
        <v>2022</v>
      </c>
      <c r="Q1" s="926">
        <v>2022</v>
      </c>
      <c r="R1" s="926">
        <v>2023</v>
      </c>
      <c r="S1" s="926">
        <v>2024</v>
      </c>
      <c r="T1" s="926">
        <v>2025</v>
      </c>
      <c r="U1" s="926">
        <v>2026</v>
      </c>
      <c r="V1" s="926">
        <v>2027</v>
      </c>
      <c r="W1" s="926">
        <v>2028</v>
      </c>
      <c r="X1" s="926">
        <v>2029</v>
      </c>
      <c r="Y1" s="926">
        <v>2030</v>
      </c>
      <c r="Z1" s="926">
        <v>2031</v>
      </c>
      <c r="AA1" s="926">
        <v>2032</v>
      </c>
      <c r="AB1" s="926">
        <v>2033</v>
      </c>
      <c r="AC1" s="926">
        <v>2024</v>
      </c>
      <c r="AD1" s="926">
        <v>2025</v>
      </c>
      <c r="AE1" s="926">
        <v>2026</v>
      </c>
      <c r="AF1" s="926">
        <v>2027</v>
      </c>
      <c r="AG1" s="926">
        <v>2028</v>
      </c>
      <c r="AH1" s="926">
        <v>2029</v>
      </c>
      <c r="AI1" s="926">
        <v>2030</v>
      </c>
      <c r="AJ1" s="926">
        <v>2031</v>
      </c>
      <c r="AK1" s="926">
        <v>2032</v>
      </c>
      <c r="AL1" s="926">
        <v>2033</v>
      </c>
      <c r="AM1" s="926"/>
    </row>
    <row r="2" spans="1:39" hidden="1">
      <c r="A2" s="926"/>
      <c r="B2" s="926"/>
      <c r="C2" s="926"/>
      <c r="D2" s="926"/>
      <c r="E2" s="926"/>
      <c r="F2" s="926"/>
      <c r="G2" s="926"/>
      <c r="H2" s="926"/>
      <c r="I2" s="926"/>
      <c r="J2" s="926"/>
      <c r="K2" s="926"/>
      <c r="L2" s="926"/>
      <c r="M2" s="926"/>
      <c r="N2" s="926"/>
      <c r="O2" s="926" t="s">
        <v>267</v>
      </c>
      <c r="P2" s="926" t="s">
        <v>305</v>
      </c>
      <c r="Q2" s="926" t="s">
        <v>285</v>
      </c>
      <c r="R2" s="926" t="s">
        <v>267</v>
      </c>
      <c r="S2" s="926" t="s">
        <v>268</v>
      </c>
      <c r="T2" s="926" t="s">
        <v>268</v>
      </c>
      <c r="U2" s="926" t="s">
        <v>268</v>
      </c>
      <c r="V2" s="926" t="s">
        <v>268</v>
      </c>
      <c r="W2" s="926" t="s">
        <v>268</v>
      </c>
      <c r="X2" s="926" t="s">
        <v>268</v>
      </c>
      <c r="Y2" s="926" t="s">
        <v>268</v>
      </c>
      <c r="Z2" s="926" t="s">
        <v>268</v>
      </c>
      <c r="AA2" s="926" t="s">
        <v>268</v>
      </c>
      <c r="AB2" s="926" t="s">
        <v>268</v>
      </c>
      <c r="AC2" s="926" t="s">
        <v>267</v>
      </c>
      <c r="AD2" s="926" t="s">
        <v>267</v>
      </c>
      <c r="AE2" s="926" t="s">
        <v>267</v>
      </c>
      <c r="AF2" s="926" t="s">
        <v>267</v>
      </c>
      <c r="AG2" s="926" t="s">
        <v>267</v>
      </c>
      <c r="AH2" s="926" t="s">
        <v>267</v>
      </c>
      <c r="AI2" s="926" t="s">
        <v>267</v>
      </c>
      <c r="AJ2" s="926" t="s">
        <v>267</v>
      </c>
      <c r="AK2" s="926" t="s">
        <v>267</v>
      </c>
      <c r="AL2" s="926" t="s">
        <v>267</v>
      </c>
      <c r="AM2" s="926"/>
    </row>
    <row r="3" spans="1:39" hidden="1">
      <c r="A3" s="926"/>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926"/>
      <c r="AL3" s="926"/>
      <c r="AM3" s="926"/>
    </row>
    <row r="4" spans="1:39" hidden="1">
      <c r="A4" s="926"/>
      <c r="B4" s="926"/>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row>
    <row r="5" spans="1:39" hidden="1">
      <c r="A5" s="926"/>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row>
    <row r="6" spans="1:39" hidden="1">
      <c r="A6" s="926"/>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row>
    <row r="7" spans="1:39" hidden="1">
      <c r="A7" s="926"/>
      <c r="B7" s="926"/>
      <c r="C7" s="926"/>
      <c r="D7" s="926"/>
      <c r="E7" s="926"/>
      <c r="F7" s="926"/>
      <c r="G7" s="926"/>
      <c r="H7" s="926"/>
      <c r="I7" s="926"/>
      <c r="J7" s="926"/>
      <c r="K7" s="926"/>
      <c r="L7" s="926"/>
      <c r="M7" s="926"/>
      <c r="N7" s="926"/>
      <c r="O7" s="926"/>
      <c r="P7" s="926"/>
      <c r="Q7" s="926"/>
      <c r="R7" s="926"/>
      <c r="S7" s="878" t="b">
        <v>1</v>
      </c>
      <c r="T7" s="878" t="b">
        <v>1</v>
      </c>
      <c r="U7" s="878" t="b">
        <v>1</v>
      </c>
      <c r="V7" s="878" t="b">
        <v>1</v>
      </c>
      <c r="W7" s="878" t="b">
        <v>1</v>
      </c>
      <c r="X7" s="878" t="b">
        <v>0</v>
      </c>
      <c r="Y7" s="878" t="b">
        <v>0</v>
      </c>
      <c r="Z7" s="878" t="b">
        <v>0</v>
      </c>
      <c r="AA7" s="878" t="b">
        <v>0</v>
      </c>
      <c r="AB7" s="878" t="b">
        <v>0</v>
      </c>
      <c r="AC7" s="878" t="b">
        <v>1</v>
      </c>
      <c r="AD7" s="878" t="b">
        <v>1</v>
      </c>
      <c r="AE7" s="878" t="b">
        <v>1</v>
      </c>
      <c r="AF7" s="878" t="b">
        <v>1</v>
      </c>
      <c r="AG7" s="878" t="b">
        <v>1</v>
      </c>
      <c r="AH7" s="878" t="b">
        <v>0</v>
      </c>
      <c r="AI7" s="878" t="b">
        <v>0</v>
      </c>
      <c r="AJ7" s="878" t="b">
        <v>0</v>
      </c>
      <c r="AK7" s="878" t="b">
        <v>0</v>
      </c>
      <c r="AL7" s="878" t="b">
        <v>0</v>
      </c>
      <c r="AM7" s="926"/>
    </row>
    <row r="8" spans="1:39" hidden="1">
      <c r="A8" s="926"/>
      <c r="B8" s="926"/>
      <c r="C8" s="926"/>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row>
    <row r="9" spans="1:39" hidden="1">
      <c r="A9" s="926"/>
      <c r="B9" s="926"/>
      <c r="C9" s="926"/>
      <c r="D9" s="926"/>
      <c r="E9" s="926"/>
      <c r="F9" s="926"/>
      <c r="G9" s="926"/>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926"/>
    </row>
    <row r="10" spans="1:39" hidden="1">
      <c r="A10" s="926"/>
      <c r="B10" s="926"/>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row>
    <row r="11" spans="1:39" ht="15" hidden="1" customHeight="1">
      <c r="A11" s="926"/>
      <c r="B11" s="926"/>
      <c r="C11" s="926"/>
      <c r="D11" s="926"/>
      <c r="E11" s="926"/>
      <c r="F11" s="926"/>
      <c r="G11" s="926"/>
      <c r="H11" s="926"/>
      <c r="I11" s="926"/>
      <c r="J11" s="926"/>
      <c r="K11" s="926"/>
      <c r="L11" s="926"/>
      <c r="M11" s="884"/>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row>
    <row r="12" spans="1:39" s="87" customFormat="1" ht="15" customHeight="1">
      <c r="A12" s="735"/>
      <c r="B12" s="735"/>
      <c r="C12" s="735"/>
      <c r="D12" s="735"/>
      <c r="E12" s="735"/>
      <c r="F12" s="735"/>
      <c r="G12" s="735"/>
      <c r="H12" s="735"/>
      <c r="I12" s="735"/>
      <c r="J12" s="735"/>
      <c r="K12" s="735"/>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96"/>
      <c r="B14" s="896"/>
      <c r="C14" s="896"/>
      <c r="D14" s="896"/>
      <c r="E14" s="896"/>
      <c r="F14" s="896"/>
      <c r="G14" s="896"/>
      <c r="H14" s="896"/>
      <c r="I14" s="896"/>
      <c r="J14" s="896"/>
      <c r="K14" s="896"/>
      <c r="L14" s="966" t="s">
        <v>16</v>
      </c>
      <c r="M14" s="966" t="s">
        <v>121</v>
      </c>
      <c r="N14" s="966" t="s">
        <v>135</v>
      </c>
      <c r="O14" s="930" t="s">
        <v>3031</v>
      </c>
      <c r="P14" s="930" t="s">
        <v>3031</v>
      </c>
      <c r="Q14" s="930" t="s">
        <v>3031</v>
      </c>
      <c r="R14" s="931" t="s">
        <v>3032</v>
      </c>
      <c r="S14" s="932" t="s">
        <v>3033</v>
      </c>
      <c r="T14" s="932" t="s">
        <v>3065</v>
      </c>
      <c r="U14" s="932" t="s">
        <v>3066</v>
      </c>
      <c r="V14" s="932" t="s">
        <v>3067</v>
      </c>
      <c r="W14" s="932" t="s">
        <v>3068</v>
      </c>
      <c r="X14" s="932" t="s">
        <v>3069</v>
      </c>
      <c r="Y14" s="932" t="s">
        <v>3070</v>
      </c>
      <c r="Z14" s="932" t="s">
        <v>3071</v>
      </c>
      <c r="AA14" s="932" t="s">
        <v>3072</v>
      </c>
      <c r="AB14" s="932" t="s">
        <v>3073</v>
      </c>
      <c r="AC14" s="932" t="s">
        <v>3033</v>
      </c>
      <c r="AD14" s="932" t="s">
        <v>3065</v>
      </c>
      <c r="AE14" s="932" t="s">
        <v>3066</v>
      </c>
      <c r="AF14" s="932" t="s">
        <v>3067</v>
      </c>
      <c r="AG14" s="932" t="s">
        <v>3068</v>
      </c>
      <c r="AH14" s="932" t="s">
        <v>3069</v>
      </c>
      <c r="AI14" s="932" t="s">
        <v>3070</v>
      </c>
      <c r="AJ14" s="932" t="s">
        <v>3071</v>
      </c>
      <c r="AK14" s="932" t="s">
        <v>3072</v>
      </c>
      <c r="AL14" s="932" t="s">
        <v>3073</v>
      </c>
      <c r="AM14" s="933" t="s">
        <v>304</v>
      </c>
    </row>
    <row r="15" spans="1:39" s="88" customFormat="1" ht="50.1" customHeight="1">
      <c r="A15" s="896" t="s">
        <v>1121</v>
      </c>
      <c r="B15" s="896"/>
      <c r="C15" s="896"/>
      <c r="D15" s="896"/>
      <c r="E15" s="896"/>
      <c r="F15" s="896"/>
      <c r="G15" s="896"/>
      <c r="H15" s="896"/>
      <c r="I15" s="896"/>
      <c r="J15" s="896"/>
      <c r="K15" s="896"/>
      <c r="L15" s="966"/>
      <c r="M15" s="966"/>
      <c r="N15" s="966"/>
      <c r="O15" s="932" t="s">
        <v>267</v>
      </c>
      <c r="P15" s="932" t="s">
        <v>305</v>
      </c>
      <c r="Q15" s="932" t="s">
        <v>285</v>
      </c>
      <c r="R15" s="932" t="s">
        <v>267</v>
      </c>
      <c r="S15" s="935" t="s">
        <v>268</v>
      </c>
      <c r="T15" s="935" t="s">
        <v>268</v>
      </c>
      <c r="U15" s="935" t="s">
        <v>268</v>
      </c>
      <c r="V15" s="935" t="s">
        <v>268</v>
      </c>
      <c r="W15" s="935" t="s">
        <v>268</v>
      </c>
      <c r="X15" s="935" t="s">
        <v>268</v>
      </c>
      <c r="Y15" s="935" t="s">
        <v>268</v>
      </c>
      <c r="Z15" s="935" t="s">
        <v>268</v>
      </c>
      <c r="AA15" s="935" t="s">
        <v>268</v>
      </c>
      <c r="AB15" s="935" t="s">
        <v>268</v>
      </c>
      <c r="AC15" s="935" t="s">
        <v>267</v>
      </c>
      <c r="AD15" s="935" t="s">
        <v>267</v>
      </c>
      <c r="AE15" s="935" t="s">
        <v>267</v>
      </c>
      <c r="AF15" s="935" t="s">
        <v>267</v>
      </c>
      <c r="AG15" s="935" t="s">
        <v>267</v>
      </c>
      <c r="AH15" s="935" t="s">
        <v>267</v>
      </c>
      <c r="AI15" s="935" t="s">
        <v>267</v>
      </c>
      <c r="AJ15" s="935" t="s">
        <v>267</v>
      </c>
      <c r="AK15" s="935" t="s">
        <v>267</v>
      </c>
      <c r="AL15" s="935" t="s">
        <v>267</v>
      </c>
      <c r="AM15" s="933"/>
    </row>
    <row r="16" spans="1:39" s="88" customFormat="1">
      <c r="A16" s="943" t="s">
        <v>18</v>
      </c>
      <c r="B16" s="967"/>
      <c r="C16" s="967"/>
      <c r="D16" s="896"/>
      <c r="E16" s="896"/>
      <c r="F16" s="896"/>
      <c r="G16" s="896"/>
      <c r="H16" s="896"/>
      <c r="I16" s="896"/>
      <c r="J16" s="896"/>
      <c r="K16" s="896"/>
      <c r="L16" s="859" t="s">
        <v>3024</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row>
    <row r="17" spans="1:39" s="90" customFormat="1" ht="22.5">
      <c r="A17" s="968" t="s">
        <v>18</v>
      </c>
      <c r="B17" s="967" t="s">
        <v>1480</v>
      </c>
      <c r="C17" s="967" t="s">
        <v>1481</v>
      </c>
      <c r="D17" s="967"/>
      <c r="E17" s="967"/>
      <c r="F17" s="967"/>
      <c r="G17" s="967"/>
      <c r="H17" s="967"/>
      <c r="I17" s="967"/>
      <c r="J17" s="967"/>
      <c r="K17" s="967"/>
      <c r="L17" s="969"/>
      <c r="M17" s="179" t="s">
        <v>1023</v>
      </c>
      <c r="N17" s="161" t="s">
        <v>351</v>
      </c>
      <c r="O17" s="970">
        <v>0</v>
      </c>
      <c r="P17" s="970">
        <v>0</v>
      </c>
      <c r="Q17" s="970">
        <v>0</v>
      </c>
      <c r="R17" s="970">
        <v>0</v>
      </c>
      <c r="S17" s="970">
        <v>0</v>
      </c>
      <c r="T17" s="970">
        <v>0</v>
      </c>
      <c r="U17" s="970">
        <v>0</v>
      </c>
      <c r="V17" s="970">
        <v>0</v>
      </c>
      <c r="W17" s="970">
        <v>0</v>
      </c>
      <c r="X17" s="970">
        <v>0</v>
      </c>
      <c r="Y17" s="970">
        <v>0</v>
      </c>
      <c r="Z17" s="970">
        <v>0</v>
      </c>
      <c r="AA17" s="970">
        <v>0</v>
      </c>
      <c r="AB17" s="970">
        <v>0</v>
      </c>
      <c r="AC17" s="970">
        <v>0</v>
      </c>
      <c r="AD17" s="970">
        <v>0</v>
      </c>
      <c r="AE17" s="970">
        <v>0</v>
      </c>
      <c r="AF17" s="970">
        <v>0</v>
      </c>
      <c r="AG17" s="970">
        <v>0</v>
      </c>
      <c r="AH17" s="970">
        <v>0</v>
      </c>
      <c r="AI17" s="970">
        <v>0</v>
      </c>
      <c r="AJ17" s="970">
        <v>0</v>
      </c>
      <c r="AK17" s="970">
        <v>0</v>
      </c>
      <c r="AL17" s="970">
        <v>0</v>
      </c>
      <c r="AM17" s="951"/>
    </row>
    <row r="18" spans="1:39" s="90" customFormat="1" ht="0.2" customHeight="1">
      <c r="A18" s="968" t="s">
        <v>18</v>
      </c>
      <c r="B18" s="967"/>
      <c r="C18" s="967"/>
      <c r="D18" s="967"/>
      <c r="E18" s="967"/>
      <c r="F18" s="967"/>
      <c r="G18" s="967"/>
      <c r="H18" s="967"/>
      <c r="I18" s="967"/>
      <c r="J18" s="967"/>
      <c r="K18" s="967"/>
      <c r="L18" s="969"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s="88" customFormat="1">
      <c r="A19" s="943" t="s">
        <v>102</v>
      </c>
      <c r="B19" s="967"/>
      <c r="C19" s="967"/>
      <c r="D19" s="896"/>
      <c r="E19" s="896"/>
      <c r="F19" s="896"/>
      <c r="G19" s="896"/>
      <c r="H19" s="896"/>
      <c r="I19" s="896"/>
      <c r="J19" s="896"/>
      <c r="K19" s="896"/>
      <c r="L19" s="859" t="s">
        <v>3028</v>
      </c>
      <c r="M19" s="837"/>
      <c r="N19" s="838"/>
      <c r="O19" s="838"/>
      <c r="P19" s="838"/>
      <c r="Q19" s="838"/>
      <c r="R19" s="838"/>
      <c r="S19" s="838"/>
      <c r="T19" s="838"/>
      <c r="U19" s="838"/>
      <c r="V19" s="838"/>
      <c r="W19" s="838"/>
      <c r="X19" s="838"/>
      <c r="Y19" s="838"/>
      <c r="Z19" s="838"/>
      <c r="AA19" s="838"/>
      <c r="AB19" s="838"/>
      <c r="AC19" s="838"/>
      <c r="AD19" s="838"/>
      <c r="AE19" s="838"/>
      <c r="AF19" s="838"/>
      <c r="AG19" s="838"/>
      <c r="AH19" s="838"/>
      <c r="AI19" s="838"/>
      <c r="AJ19" s="838"/>
      <c r="AK19" s="838"/>
      <c r="AL19" s="838"/>
      <c r="AM19" s="838"/>
    </row>
    <row r="20" spans="1:39" s="90" customFormat="1" ht="22.5">
      <c r="A20" s="968" t="s">
        <v>102</v>
      </c>
      <c r="B20" s="967" t="s">
        <v>1480</v>
      </c>
      <c r="C20" s="967" t="s">
        <v>1481</v>
      </c>
      <c r="D20" s="967"/>
      <c r="E20" s="967"/>
      <c r="F20" s="967"/>
      <c r="G20" s="967"/>
      <c r="H20" s="967"/>
      <c r="I20" s="967"/>
      <c r="J20" s="967"/>
      <c r="K20" s="967"/>
      <c r="L20" s="969"/>
      <c r="M20" s="179" t="s">
        <v>1023</v>
      </c>
      <c r="N20" s="161" t="s">
        <v>351</v>
      </c>
      <c r="O20" s="970">
        <v>0</v>
      </c>
      <c r="P20" s="970">
        <v>0</v>
      </c>
      <c r="Q20" s="970">
        <v>0</v>
      </c>
      <c r="R20" s="970">
        <v>0</v>
      </c>
      <c r="S20" s="970">
        <v>0</v>
      </c>
      <c r="T20" s="970">
        <v>0</v>
      </c>
      <c r="U20" s="970">
        <v>0</v>
      </c>
      <c r="V20" s="970">
        <v>0</v>
      </c>
      <c r="W20" s="970">
        <v>0</v>
      </c>
      <c r="X20" s="970">
        <v>0</v>
      </c>
      <c r="Y20" s="970">
        <v>0</v>
      </c>
      <c r="Z20" s="970">
        <v>0</v>
      </c>
      <c r="AA20" s="970">
        <v>0</v>
      </c>
      <c r="AB20" s="970">
        <v>0</v>
      </c>
      <c r="AC20" s="970">
        <v>0</v>
      </c>
      <c r="AD20" s="970">
        <v>0</v>
      </c>
      <c r="AE20" s="970">
        <v>0</v>
      </c>
      <c r="AF20" s="970">
        <v>0</v>
      </c>
      <c r="AG20" s="970">
        <v>0</v>
      </c>
      <c r="AH20" s="970">
        <v>0</v>
      </c>
      <c r="AI20" s="970">
        <v>0</v>
      </c>
      <c r="AJ20" s="970">
        <v>0</v>
      </c>
      <c r="AK20" s="970">
        <v>0</v>
      </c>
      <c r="AL20" s="970">
        <v>0</v>
      </c>
      <c r="AM20" s="951"/>
    </row>
    <row r="21" spans="1:39" s="90" customFormat="1" ht="0.2" customHeight="1">
      <c r="A21" s="968" t="s">
        <v>102</v>
      </c>
      <c r="B21" s="967"/>
      <c r="C21" s="967"/>
      <c r="D21" s="967"/>
      <c r="E21" s="967"/>
      <c r="F21" s="967"/>
      <c r="G21" s="967"/>
      <c r="H21" s="967"/>
      <c r="I21" s="967"/>
      <c r="J21" s="967"/>
      <c r="K21" s="967"/>
      <c r="L21" s="969" t="s">
        <v>1022</v>
      </c>
      <c r="M21" s="179"/>
      <c r="N21" s="161"/>
      <c r="O21" s="181"/>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2"/>
    </row>
    <row r="22" spans="1:39" s="88" customFormat="1">
      <c r="A22" s="943" t="s">
        <v>103</v>
      </c>
      <c r="B22" s="967"/>
      <c r="C22" s="967"/>
      <c r="D22" s="896"/>
      <c r="E22" s="896"/>
      <c r="F22" s="896"/>
      <c r="G22" s="896"/>
      <c r="H22" s="896"/>
      <c r="I22" s="896"/>
      <c r="J22" s="896"/>
      <c r="K22" s="896"/>
      <c r="L22" s="859" t="s">
        <v>3030</v>
      </c>
      <c r="M22" s="837"/>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8"/>
    </row>
    <row r="23" spans="1:39" s="90" customFormat="1" ht="22.5">
      <c r="A23" s="968" t="s">
        <v>103</v>
      </c>
      <c r="B23" s="967" t="s">
        <v>1480</v>
      </c>
      <c r="C23" s="967" t="s">
        <v>1481</v>
      </c>
      <c r="D23" s="967"/>
      <c r="E23" s="967"/>
      <c r="F23" s="967"/>
      <c r="G23" s="967"/>
      <c r="H23" s="967"/>
      <c r="I23" s="967"/>
      <c r="J23" s="967"/>
      <c r="K23" s="967"/>
      <c r="L23" s="969"/>
      <c r="M23" s="179" t="s">
        <v>1023</v>
      </c>
      <c r="N23" s="161" t="s">
        <v>351</v>
      </c>
      <c r="O23" s="970">
        <v>0</v>
      </c>
      <c r="P23" s="970">
        <v>0</v>
      </c>
      <c r="Q23" s="970">
        <v>0</v>
      </c>
      <c r="R23" s="970">
        <v>0</v>
      </c>
      <c r="S23" s="970">
        <v>0</v>
      </c>
      <c r="T23" s="970">
        <v>0</v>
      </c>
      <c r="U23" s="970">
        <v>0</v>
      </c>
      <c r="V23" s="970">
        <v>0</v>
      </c>
      <c r="W23" s="970">
        <v>0</v>
      </c>
      <c r="X23" s="970">
        <v>0</v>
      </c>
      <c r="Y23" s="970">
        <v>0</v>
      </c>
      <c r="Z23" s="970">
        <v>0</v>
      </c>
      <c r="AA23" s="970">
        <v>0</v>
      </c>
      <c r="AB23" s="970">
        <v>0</v>
      </c>
      <c r="AC23" s="970">
        <v>0</v>
      </c>
      <c r="AD23" s="970">
        <v>0</v>
      </c>
      <c r="AE23" s="970">
        <v>0</v>
      </c>
      <c r="AF23" s="970">
        <v>0</v>
      </c>
      <c r="AG23" s="970">
        <v>0</v>
      </c>
      <c r="AH23" s="970">
        <v>0</v>
      </c>
      <c r="AI23" s="970">
        <v>0</v>
      </c>
      <c r="AJ23" s="970">
        <v>0</v>
      </c>
      <c r="AK23" s="970">
        <v>0</v>
      </c>
      <c r="AL23" s="970">
        <v>0</v>
      </c>
      <c r="AM23" s="951"/>
    </row>
    <row r="24" spans="1:39" s="90" customFormat="1" ht="0.2" customHeight="1">
      <c r="A24" s="968" t="s">
        <v>103</v>
      </c>
      <c r="B24" s="967"/>
      <c r="C24" s="967"/>
      <c r="D24" s="967"/>
      <c r="E24" s="967"/>
      <c r="F24" s="967"/>
      <c r="G24" s="967"/>
      <c r="H24" s="967"/>
      <c r="I24" s="967"/>
      <c r="J24" s="967"/>
      <c r="K24" s="967"/>
      <c r="L24" s="969" t="s">
        <v>1022</v>
      </c>
      <c r="M24" s="179"/>
      <c r="N24" s="16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2"/>
    </row>
    <row r="25" spans="1:39">
      <c r="A25" s="926"/>
      <c r="B25" s="926"/>
      <c r="C25" s="926"/>
      <c r="D25" s="926"/>
      <c r="E25" s="926"/>
      <c r="F25" s="926"/>
      <c r="G25" s="926"/>
      <c r="H25" s="926"/>
      <c r="I25" s="926"/>
      <c r="J25" s="926"/>
      <c r="K25" s="926"/>
      <c r="L25" s="926"/>
      <c r="M25" s="926"/>
      <c r="N25" s="926"/>
      <c r="O25" s="926"/>
      <c r="P25" s="926"/>
      <c r="Q25" s="926"/>
      <c r="R25" s="926"/>
      <c r="S25" s="926"/>
      <c r="T25" s="926"/>
      <c r="U25" s="926"/>
      <c r="V25" s="926"/>
      <c r="W25" s="926"/>
      <c r="X25" s="926"/>
      <c r="Y25" s="926"/>
      <c r="Z25" s="926"/>
      <c r="AA25" s="926"/>
      <c r="AB25" s="926"/>
      <c r="AC25" s="926"/>
      <c r="AD25" s="926"/>
      <c r="AE25" s="926"/>
      <c r="AF25" s="926"/>
      <c r="AG25" s="926"/>
      <c r="AH25" s="926"/>
      <c r="AI25" s="926"/>
      <c r="AJ25" s="926"/>
      <c r="AK25" s="926"/>
      <c r="AL25" s="926"/>
      <c r="AM25" s="926"/>
    </row>
    <row r="26" spans="1:39" ht="15" customHeight="1">
      <c r="A26" s="926"/>
      <c r="B26" s="926"/>
      <c r="C26" s="926"/>
      <c r="D26" s="926"/>
      <c r="E26" s="926"/>
      <c r="F26" s="926"/>
      <c r="G26" s="926"/>
      <c r="H26" s="926"/>
      <c r="I26" s="926"/>
      <c r="J26" s="926"/>
      <c r="K26" s="926"/>
      <c r="L26" s="941" t="s">
        <v>1425</v>
      </c>
      <c r="M26" s="941"/>
      <c r="N26" s="941"/>
      <c r="O26" s="941"/>
      <c r="P26" s="941"/>
      <c r="Q26" s="941"/>
      <c r="R26" s="941"/>
      <c r="S26" s="971"/>
      <c r="T26" s="971"/>
      <c r="U26" s="971"/>
      <c r="V26" s="971"/>
      <c r="W26" s="971"/>
      <c r="X26" s="971"/>
      <c r="Y26" s="971"/>
      <c r="Z26" s="971"/>
      <c r="AA26" s="971"/>
      <c r="AB26" s="971"/>
      <c r="AC26" s="971"/>
      <c r="AD26" s="971"/>
      <c r="AE26" s="971"/>
      <c r="AF26" s="971"/>
      <c r="AG26" s="971"/>
      <c r="AH26" s="971"/>
      <c r="AI26" s="971"/>
      <c r="AJ26" s="971"/>
      <c r="AK26" s="971"/>
      <c r="AL26" s="971"/>
      <c r="AM26" s="971"/>
    </row>
    <row r="27" spans="1:39" ht="15" customHeight="1">
      <c r="A27" s="926"/>
      <c r="B27" s="926"/>
      <c r="C27" s="926"/>
      <c r="D27" s="926"/>
      <c r="E27" s="926"/>
      <c r="F27" s="926"/>
      <c r="G27" s="926"/>
      <c r="H27" s="926"/>
      <c r="I27" s="926"/>
      <c r="J27" s="926"/>
      <c r="K27" s="804"/>
      <c r="L27" s="972"/>
      <c r="M27" s="972"/>
      <c r="N27" s="972"/>
      <c r="O27" s="972"/>
      <c r="P27" s="972"/>
      <c r="Q27" s="972"/>
      <c r="R27" s="972"/>
      <c r="S27" s="973"/>
      <c r="T27" s="973"/>
      <c r="U27" s="973"/>
      <c r="V27" s="973"/>
      <c r="W27" s="973"/>
      <c r="X27" s="973"/>
      <c r="Y27" s="973"/>
      <c r="Z27" s="973"/>
      <c r="AA27" s="973"/>
      <c r="AB27" s="973"/>
      <c r="AC27" s="973"/>
      <c r="AD27" s="973"/>
      <c r="AE27" s="973"/>
      <c r="AF27" s="973"/>
      <c r="AG27" s="973"/>
      <c r="AH27" s="973"/>
      <c r="AI27" s="973"/>
      <c r="AJ27" s="973"/>
      <c r="AK27" s="973"/>
      <c r="AL27" s="973"/>
      <c r="AM27" s="973"/>
    </row>
  </sheetData>
  <sheetProtection formatColumns="0" formatRows="0" autoFilter="0"/>
  <mergeCells count="6">
    <mergeCell ref="L26:AM26"/>
    <mergeCell ref="L27:AM27"/>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AM23">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54"/>
  <sheetViews>
    <sheetView showGridLines="0" view="pageBreakPreview" zoomScale="80" zoomScaleNormal="100" zoomScaleSheetLayoutView="80" workbookViewId="0">
      <pane xSplit="14" ySplit="15" topLeftCell="O25" activePane="bottomRight" state="frozen"/>
      <selection activeCell="M11" sqref="M11"/>
      <selection pane="topRight" activeCell="M11" sqref="M11"/>
      <selection pane="bottomLeft" activeCell="M11" sqref="M11"/>
      <selection pane="bottomRight" activeCell="Q43" sqref="Q43"/>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26"/>
      <c r="B1" s="926"/>
      <c r="C1" s="926"/>
      <c r="D1" s="926"/>
      <c r="E1" s="926"/>
      <c r="F1" s="926"/>
      <c r="G1" s="926"/>
      <c r="H1" s="926"/>
      <c r="I1" s="926"/>
      <c r="J1" s="926"/>
      <c r="K1" s="926"/>
      <c r="L1" s="926"/>
      <c r="M1" s="926"/>
      <c r="N1" s="926"/>
      <c r="O1" s="926">
        <v>2022</v>
      </c>
      <c r="P1" s="926">
        <v>2022</v>
      </c>
      <c r="Q1" s="926">
        <v>2022</v>
      </c>
      <c r="R1" s="926">
        <v>2023</v>
      </c>
      <c r="S1" s="926">
        <v>2024</v>
      </c>
      <c r="T1" s="926">
        <v>2025</v>
      </c>
      <c r="U1" s="926">
        <v>2026</v>
      </c>
      <c r="V1" s="926">
        <v>2027</v>
      </c>
      <c r="W1" s="926">
        <v>2028</v>
      </c>
      <c r="X1" s="926">
        <v>2029</v>
      </c>
      <c r="Y1" s="926">
        <v>2030</v>
      </c>
      <c r="Z1" s="926">
        <v>2031</v>
      </c>
      <c r="AA1" s="926">
        <v>2032</v>
      </c>
      <c r="AB1" s="926">
        <v>2033</v>
      </c>
      <c r="AC1" s="926">
        <v>2024</v>
      </c>
      <c r="AD1" s="926">
        <v>2025</v>
      </c>
      <c r="AE1" s="926">
        <v>2026</v>
      </c>
      <c r="AF1" s="926">
        <v>2027</v>
      </c>
      <c r="AG1" s="926">
        <v>2028</v>
      </c>
      <c r="AH1" s="926">
        <v>2029</v>
      </c>
      <c r="AI1" s="926">
        <v>2030</v>
      </c>
      <c r="AJ1" s="926">
        <v>2031</v>
      </c>
      <c r="AK1" s="926">
        <v>2032</v>
      </c>
      <c r="AL1" s="926">
        <v>2033</v>
      </c>
      <c r="AM1" s="926"/>
    </row>
    <row r="2" spans="1:39" hidden="1">
      <c r="A2" s="926"/>
      <c r="B2" s="926"/>
      <c r="C2" s="926"/>
      <c r="D2" s="926"/>
      <c r="E2" s="926"/>
      <c r="F2" s="926"/>
      <c r="G2" s="926"/>
      <c r="H2" s="926"/>
      <c r="I2" s="926"/>
      <c r="J2" s="926"/>
      <c r="K2" s="926"/>
      <c r="L2" s="926"/>
      <c r="M2" s="926"/>
      <c r="N2" s="926"/>
      <c r="O2" s="926" t="s">
        <v>267</v>
      </c>
      <c r="P2" s="926" t="s">
        <v>305</v>
      </c>
      <c r="Q2" s="926" t="s">
        <v>285</v>
      </c>
      <c r="R2" s="926" t="s">
        <v>267</v>
      </c>
      <c r="S2" s="926" t="s">
        <v>268</v>
      </c>
      <c r="T2" s="926" t="s">
        <v>268</v>
      </c>
      <c r="U2" s="926" t="s">
        <v>268</v>
      </c>
      <c r="V2" s="926" t="s">
        <v>268</v>
      </c>
      <c r="W2" s="926" t="s">
        <v>268</v>
      </c>
      <c r="X2" s="926" t="s">
        <v>268</v>
      </c>
      <c r="Y2" s="926" t="s">
        <v>268</v>
      </c>
      <c r="Z2" s="926" t="s">
        <v>268</v>
      </c>
      <c r="AA2" s="926" t="s">
        <v>268</v>
      </c>
      <c r="AB2" s="926" t="s">
        <v>268</v>
      </c>
      <c r="AC2" s="926" t="s">
        <v>267</v>
      </c>
      <c r="AD2" s="926" t="s">
        <v>267</v>
      </c>
      <c r="AE2" s="926" t="s">
        <v>267</v>
      </c>
      <c r="AF2" s="926" t="s">
        <v>267</v>
      </c>
      <c r="AG2" s="926" t="s">
        <v>267</v>
      </c>
      <c r="AH2" s="926" t="s">
        <v>267</v>
      </c>
      <c r="AI2" s="926" t="s">
        <v>267</v>
      </c>
      <c r="AJ2" s="926" t="s">
        <v>267</v>
      </c>
      <c r="AK2" s="926" t="s">
        <v>267</v>
      </c>
      <c r="AL2" s="926" t="s">
        <v>267</v>
      </c>
      <c r="AM2" s="926"/>
    </row>
    <row r="3" spans="1:39" hidden="1">
      <c r="A3" s="926"/>
      <c r="B3" s="926"/>
      <c r="C3" s="926"/>
      <c r="D3" s="926"/>
      <c r="E3" s="926"/>
      <c r="F3" s="926"/>
      <c r="G3" s="926"/>
      <c r="H3" s="926"/>
      <c r="I3" s="926"/>
      <c r="J3" s="926"/>
      <c r="K3" s="926"/>
      <c r="L3" s="926"/>
      <c r="M3" s="926"/>
      <c r="N3" s="926"/>
      <c r="O3" s="926" t="s">
        <v>3037</v>
      </c>
      <c r="P3" s="926" t="s">
        <v>3038</v>
      </c>
      <c r="Q3" s="926" t="s">
        <v>3039</v>
      </c>
      <c r="R3" s="926" t="s">
        <v>3041</v>
      </c>
      <c r="S3" s="926" t="s">
        <v>3042</v>
      </c>
      <c r="T3" s="926" t="s">
        <v>3047</v>
      </c>
      <c r="U3" s="926" t="s">
        <v>3049</v>
      </c>
      <c r="V3" s="926" t="s">
        <v>3051</v>
      </c>
      <c r="W3" s="926" t="s">
        <v>3053</v>
      </c>
      <c r="X3" s="926" t="s">
        <v>3055</v>
      </c>
      <c r="Y3" s="926" t="s">
        <v>3057</v>
      </c>
      <c r="Z3" s="926" t="s">
        <v>3059</v>
      </c>
      <c r="AA3" s="926" t="s">
        <v>3061</v>
      </c>
      <c r="AB3" s="926" t="s">
        <v>3063</v>
      </c>
      <c r="AC3" s="926" t="s">
        <v>3043</v>
      </c>
      <c r="AD3" s="926" t="s">
        <v>3048</v>
      </c>
      <c r="AE3" s="926" t="s">
        <v>3050</v>
      </c>
      <c r="AF3" s="926" t="s">
        <v>3052</v>
      </c>
      <c r="AG3" s="926" t="s">
        <v>3054</v>
      </c>
      <c r="AH3" s="926" t="s">
        <v>3056</v>
      </c>
      <c r="AI3" s="926" t="s">
        <v>3058</v>
      </c>
      <c r="AJ3" s="926" t="s">
        <v>3060</v>
      </c>
      <c r="AK3" s="926" t="s">
        <v>3062</v>
      </c>
      <c r="AL3" s="926" t="s">
        <v>3064</v>
      </c>
      <c r="AM3" s="926"/>
    </row>
    <row r="4" spans="1:39" hidden="1">
      <c r="A4" s="926"/>
      <c r="B4" s="926"/>
      <c r="C4" s="926"/>
      <c r="D4" s="926"/>
      <c r="E4" s="926"/>
      <c r="F4" s="926"/>
      <c r="G4" s="926"/>
      <c r="H4" s="926"/>
      <c r="I4" s="926"/>
      <c r="J4" s="926"/>
      <c r="K4" s="926"/>
      <c r="L4" s="926"/>
      <c r="M4" s="926"/>
      <c r="N4" s="926"/>
      <c r="O4" s="926"/>
      <c r="P4" s="926"/>
      <c r="Q4" s="926"/>
      <c r="R4" s="926"/>
      <c r="S4" s="926"/>
      <c r="T4" s="926"/>
      <c r="U4" s="926"/>
      <c r="V4" s="926"/>
      <c r="W4" s="926"/>
      <c r="X4" s="926"/>
      <c r="Y4" s="926"/>
      <c r="Z4" s="926"/>
      <c r="AA4" s="926"/>
      <c r="AB4" s="926"/>
      <c r="AC4" s="926"/>
      <c r="AD4" s="926"/>
      <c r="AE4" s="926"/>
      <c r="AF4" s="926"/>
      <c r="AG4" s="926"/>
      <c r="AH4" s="926"/>
      <c r="AI4" s="926"/>
      <c r="AJ4" s="926"/>
      <c r="AK4" s="926"/>
      <c r="AL4" s="926"/>
      <c r="AM4" s="926"/>
    </row>
    <row r="5" spans="1:39" hidden="1">
      <c r="A5" s="926"/>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6"/>
      <c r="AH5" s="926"/>
      <c r="AI5" s="926"/>
      <c r="AJ5" s="926"/>
      <c r="AK5" s="926"/>
      <c r="AL5" s="926"/>
      <c r="AM5" s="926"/>
    </row>
    <row r="6" spans="1:39" hidden="1">
      <c r="A6" s="926"/>
      <c r="B6" s="926"/>
      <c r="C6" s="926"/>
      <c r="D6" s="926"/>
      <c r="E6" s="926"/>
      <c r="F6" s="926"/>
      <c r="G6" s="926"/>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row>
    <row r="7" spans="1:39" hidden="1">
      <c r="A7" s="926"/>
      <c r="B7" s="926"/>
      <c r="C7" s="926"/>
      <c r="D7" s="926"/>
      <c r="E7" s="926"/>
      <c r="F7" s="926"/>
      <c r="G7" s="926"/>
      <c r="H7" s="926"/>
      <c r="I7" s="926"/>
      <c r="J7" s="926"/>
      <c r="K7" s="926"/>
      <c r="L7" s="926"/>
      <c r="M7" s="926"/>
      <c r="N7" s="926"/>
      <c r="O7" s="926"/>
      <c r="P7" s="926"/>
      <c r="Q7" s="926"/>
      <c r="R7" s="926"/>
      <c r="S7" s="878" t="b">
        <v>1</v>
      </c>
      <c r="T7" s="878" t="b">
        <v>1</v>
      </c>
      <c r="U7" s="878" t="b">
        <v>1</v>
      </c>
      <c r="V7" s="878" t="b">
        <v>1</v>
      </c>
      <c r="W7" s="878" t="b">
        <v>1</v>
      </c>
      <c r="X7" s="878" t="b">
        <v>0</v>
      </c>
      <c r="Y7" s="878" t="b">
        <v>0</v>
      </c>
      <c r="Z7" s="878" t="b">
        <v>0</v>
      </c>
      <c r="AA7" s="878" t="b">
        <v>0</v>
      </c>
      <c r="AB7" s="878" t="b">
        <v>0</v>
      </c>
      <c r="AC7" s="878" t="b">
        <v>1</v>
      </c>
      <c r="AD7" s="878" t="b">
        <v>1</v>
      </c>
      <c r="AE7" s="878" t="b">
        <v>1</v>
      </c>
      <c r="AF7" s="878" t="b">
        <v>1</v>
      </c>
      <c r="AG7" s="878" t="b">
        <v>1</v>
      </c>
      <c r="AH7" s="878" t="b">
        <v>0</v>
      </c>
      <c r="AI7" s="878" t="b">
        <v>0</v>
      </c>
      <c r="AJ7" s="878" t="b">
        <v>0</v>
      </c>
      <c r="AK7" s="878" t="b">
        <v>0</v>
      </c>
      <c r="AL7" s="878" t="b">
        <v>0</v>
      </c>
      <c r="AM7" s="926"/>
    </row>
    <row r="8" spans="1:39" hidden="1">
      <c r="A8" s="926"/>
      <c r="B8" s="926"/>
      <c r="C8" s="926"/>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row>
    <row r="9" spans="1:39" hidden="1">
      <c r="A9" s="926"/>
      <c r="B9" s="926"/>
      <c r="C9" s="926"/>
      <c r="D9" s="926"/>
      <c r="E9" s="926"/>
      <c r="F9" s="926"/>
      <c r="G9" s="926"/>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926"/>
    </row>
    <row r="10" spans="1:39" hidden="1">
      <c r="A10" s="926"/>
      <c r="B10" s="926"/>
      <c r="C10" s="926"/>
      <c r="D10" s="926"/>
      <c r="E10" s="926"/>
      <c r="F10" s="926"/>
      <c r="G10" s="926"/>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row>
    <row r="11" spans="1:39" ht="15" hidden="1" customHeight="1">
      <c r="A11" s="926"/>
      <c r="B11" s="926"/>
      <c r="C11" s="926"/>
      <c r="D11" s="926"/>
      <c r="E11" s="926"/>
      <c r="F11" s="926"/>
      <c r="G11" s="926"/>
      <c r="H11" s="926"/>
      <c r="I11" s="926"/>
      <c r="J11" s="926"/>
      <c r="K11" s="926"/>
      <c r="L11" s="926"/>
      <c r="M11" s="884"/>
      <c r="N11" s="926"/>
      <c r="O11" s="926"/>
      <c r="P11" s="926"/>
      <c r="Q11" s="926"/>
      <c r="R11" s="926"/>
      <c r="S11" s="926"/>
      <c r="T11" s="926"/>
      <c r="U11" s="926"/>
      <c r="V11" s="926"/>
      <c r="W11" s="926"/>
      <c r="X11" s="926"/>
      <c r="Y11" s="926"/>
      <c r="Z11" s="926"/>
      <c r="AA11" s="926"/>
      <c r="AB11" s="926"/>
      <c r="AC11" s="926"/>
      <c r="AD11" s="926"/>
      <c r="AE11" s="926"/>
      <c r="AF11" s="926"/>
      <c r="AG11" s="926"/>
      <c r="AH11" s="926"/>
      <c r="AI11" s="926"/>
      <c r="AJ11" s="926"/>
      <c r="AK11" s="926"/>
      <c r="AL11" s="926"/>
      <c r="AM11" s="926"/>
    </row>
    <row r="12" spans="1:39" s="87" customFormat="1" ht="20.100000000000001" customHeight="1">
      <c r="A12" s="735"/>
      <c r="B12" s="735"/>
      <c r="C12" s="735"/>
      <c r="D12" s="735"/>
      <c r="E12" s="735"/>
      <c r="F12" s="735"/>
      <c r="G12" s="735"/>
      <c r="H12" s="735"/>
      <c r="I12" s="735"/>
      <c r="J12" s="735"/>
      <c r="K12" s="735"/>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896"/>
      <c r="B14" s="896"/>
      <c r="C14" s="896"/>
      <c r="D14" s="896"/>
      <c r="E14" s="896"/>
      <c r="F14" s="896"/>
      <c r="G14" s="896"/>
      <c r="H14" s="896"/>
      <c r="I14" s="896"/>
      <c r="J14" s="896"/>
      <c r="K14" s="896"/>
      <c r="L14" s="966" t="s">
        <v>16</v>
      </c>
      <c r="M14" s="966" t="s">
        <v>121</v>
      </c>
      <c r="N14" s="966" t="s">
        <v>135</v>
      </c>
      <c r="O14" s="930" t="s">
        <v>3031</v>
      </c>
      <c r="P14" s="930" t="s">
        <v>3031</v>
      </c>
      <c r="Q14" s="930" t="s">
        <v>3031</v>
      </c>
      <c r="R14" s="931" t="s">
        <v>3032</v>
      </c>
      <c r="S14" s="932" t="s">
        <v>3033</v>
      </c>
      <c r="T14" s="932" t="s">
        <v>3065</v>
      </c>
      <c r="U14" s="932" t="s">
        <v>3066</v>
      </c>
      <c r="V14" s="932" t="s">
        <v>3067</v>
      </c>
      <c r="W14" s="932" t="s">
        <v>3068</v>
      </c>
      <c r="X14" s="932" t="s">
        <v>3069</v>
      </c>
      <c r="Y14" s="932" t="s">
        <v>3070</v>
      </c>
      <c r="Z14" s="932" t="s">
        <v>3071</v>
      </c>
      <c r="AA14" s="932" t="s">
        <v>3072</v>
      </c>
      <c r="AB14" s="932" t="s">
        <v>3073</v>
      </c>
      <c r="AC14" s="932" t="s">
        <v>3033</v>
      </c>
      <c r="AD14" s="932" t="s">
        <v>3065</v>
      </c>
      <c r="AE14" s="932" t="s">
        <v>3066</v>
      </c>
      <c r="AF14" s="932" t="s">
        <v>3067</v>
      </c>
      <c r="AG14" s="932" t="s">
        <v>3068</v>
      </c>
      <c r="AH14" s="932" t="s">
        <v>3069</v>
      </c>
      <c r="AI14" s="932" t="s">
        <v>3070</v>
      </c>
      <c r="AJ14" s="932" t="s">
        <v>3071</v>
      </c>
      <c r="AK14" s="932" t="s">
        <v>3072</v>
      </c>
      <c r="AL14" s="932" t="s">
        <v>3073</v>
      </c>
      <c r="AM14" s="933" t="s">
        <v>304</v>
      </c>
    </row>
    <row r="15" spans="1:39" s="88" customFormat="1" ht="50.1" customHeight="1">
      <c r="A15" s="896"/>
      <c r="B15" s="896"/>
      <c r="C15" s="896"/>
      <c r="D15" s="896"/>
      <c r="E15" s="896"/>
      <c r="F15" s="896"/>
      <c r="G15" s="896"/>
      <c r="H15" s="896"/>
      <c r="I15" s="896"/>
      <c r="J15" s="896"/>
      <c r="K15" s="896"/>
      <c r="L15" s="966"/>
      <c r="M15" s="966"/>
      <c r="N15" s="966"/>
      <c r="O15" s="932" t="s">
        <v>267</v>
      </c>
      <c r="P15" s="932" t="s">
        <v>305</v>
      </c>
      <c r="Q15" s="932" t="s">
        <v>285</v>
      </c>
      <c r="R15" s="932" t="s">
        <v>267</v>
      </c>
      <c r="S15" s="935" t="s">
        <v>268</v>
      </c>
      <c r="T15" s="935" t="s">
        <v>268</v>
      </c>
      <c r="U15" s="935" t="s">
        <v>268</v>
      </c>
      <c r="V15" s="935" t="s">
        <v>268</v>
      </c>
      <c r="W15" s="935" t="s">
        <v>268</v>
      </c>
      <c r="X15" s="935" t="s">
        <v>268</v>
      </c>
      <c r="Y15" s="935" t="s">
        <v>268</v>
      </c>
      <c r="Z15" s="935" t="s">
        <v>268</v>
      </c>
      <c r="AA15" s="935" t="s">
        <v>268</v>
      </c>
      <c r="AB15" s="935" t="s">
        <v>268</v>
      </c>
      <c r="AC15" s="935" t="s">
        <v>267</v>
      </c>
      <c r="AD15" s="935" t="s">
        <v>267</v>
      </c>
      <c r="AE15" s="935" t="s">
        <v>267</v>
      </c>
      <c r="AF15" s="935" t="s">
        <v>267</v>
      </c>
      <c r="AG15" s="935" t="s">
        <v>267</v>
      </c>
      <c r="AH15" s="935" t="s">
        <v>267</v>
      </c>
      <c r="AI15" s="935" t="s">
        <v>267</v>
      </c>
      <c r="AJ15" s="935" t="s">
        <v>267</v>
      </c>
      <c r="AK15" s="935" t="s">
        <v>267</v>
      </c>
      <c r="AL15" s="935" t="s">
        <v>267</v>
      </c>
      <c r="AM15" s="933"/>
    </row>
    <row r="16" spans="1:39" s="88" customFormat="1">
      <c r="A16" s="943" t="s">
        <v>18</v>
      </c>
      <c r="B16" s="926"/>
      <c r="C16" s="926"/>
      <c r="D16" s="896"/>
      <c r="E16" s="896"/>
      <c r="F16" s="896"/>
      <c r="G16" s="896"/>
      <c r="H16" s="896"/>
      <c r="I16" s="896"/>
      <c r="J16" s="896"/>
      <c r="K16" s="896"/>
      <c r="L16" s="859" t="s">
        <v>3024</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97"/>
    </row>
    <row r="17" spans="1:39" s="90" customFormat="1">
      <c r="A17" s="974">
        <v>1</v>
      </c>
      <c r="B17" s="975" t="s">
        <v>1480</v>
      </c>
      <c r="C17" s="975"/>
      <c r="D17" s="967"/>
      <c r="E17" s="967"/>
      <c r="F17" s="967"/>
      <c r="G17" s="967"/>
      <c r="H17" s="967"/>
      <c r="I17" s="967"/>
      <c r="J17" s="967"/>
      <c r="K17" s="967"/>
      <c r="L17" s="969" t="s">
        <v>18</v>
      </c>
      <c r="M17" s="179" t="s">
        <v>1023</v>
      </c>
      <c r="N17" s="976" t="s">
        <v>351</v>
      </c>
      <c r="O17" s="181">
        <v>0</v>
      </c>
      <c r="P17" s="181">
        <v>0</v>
      </c>
      <c r="Q17" s="181">
        <v>0</v>
      </c>
      <c r="R17" s="181">
        <v>0</v>
      </c>
      <c r="S17" s="181">
        <v>465</v>
      </c>
      <c r="T17" s="181">
        <v>0</v>
      </c>
      <c r="U17" s="181">
        <v>0</v>
      </c>
      <c r="V17" s="181">
        <v>0</v>
      </c>
      <c r="W17" s="181">
        <v>0</v>
      </c>
      <c r="X17" s="181">
        <v>0</v>
      </c>
      <c r="Y17" s="181">
        <v>0</v>
      </c>
      <c r="Z17" s="181">
        <v>0</v>
      </c>
      <c r="AA17" s="181">
        <v>0</v>
      </c>
      <c r="AB17" s="181">
        <v>0</v>
      </c>
      <c r="AC17" s="181">
        <v>465</v>
      </c>
      <c r="AD17" s="181">
        <v>0</v>
      </c>
      <c r="AE17" s="181">
        <v>0</v>
      </c>
      <c r="AF17" s="181">
        <v>0</v>
      </c>
      <c r="AG17" s="181">
        <v>0</v>
      </c>
      <c r="AH17" s="181">
        <v>0</v>
      </c>
      <c r="AI17" s="181">
        <v>0</v>
      </c>
      <c r="AJ17" s="181">
        <v>0</v>
      </c>
      <c r="AK17" s="181">
        <v>0</v>
      </c>
      <c r="AL17" s="181">
        <v>0</v>
      </c>
      <c r="AM17" s="951"/>
    </row>
    <row r="18" spans="1:39" s="90" customFormat="1" ht="22.5">
      <c r="A18" s="974">
        <v>1</v>
      </c>
      <c r="B18" s="975" t="s">
        <v>1481</v>
      </c>
      <c r="C18" s="975"/>
      <c r="D18" s="967"/>
      <c r="E18" s="967"/>
      <c r="F18" s="967"/>
      <c r="G18" s="967"/>
      <c r="H18" s="967"/>
      <c r="I18" s="967"/>
      <c r="J18" s="967"/>
      <c r="K18" s="967"/>
      <c r="L18" s="969" t="s">
        <v>102</v>
      </c>
      <c r="M18" s="179" t="s">
        <v>1135</v>
      </c>
      <c r="N18" s="932" t="s">
        <v>1201</v>
      </c>
      <c r="O18" s="181">
        <v>0</v>
      </c>
      <c r="P18" s="181">
        <v>0</v>
      </c>
      <c r="Q18" s="181">
        <v>0</v>
      </c>
      <c r="R18" s="181">
        <v>0</v>
      </c>
      <c r="S18" s="181">
        <v>50</v>
      </c>
      <c r="T18" s="181">
        <v>0</v>
      </c>
      <c r="U18" s="181">
        <v>0</v>
      </c>
      <c r="V18" s="181">
        <v>0</v>
      </c>
      <c r="W18" s="181">
        <v>0</v>
      </c>
      <c r="X18" s="181">
        <v>0</v>
      </c>
      <c r="Y18" s="181">
        <v>0</v>
      </c>
      <c r="Z18" s="181">
        <v>0</v>
      </c>
      <c r="AA18" s="181">
        <v>0</v>
      </c>
      <c r="AB18" s="181">
        <v>0</v>
      </c>
      <c r="AC18" s="181">
        <v>50</v>
      </c>
      <c r="AD18" s="181">
        <v>0</v>
      </c>
      <c r="AE18" s="181">
        <v>0</v>
      </c>
      <c r="AF18" s="181">
        <v>0</v>
      </c>
      <c r="AG18" s="181">
        <v>0</v>
      </c>
      <c r="AH18" s="181">
        <v>0</v>
      </c>
      <c r="AI18" s="181">
        <v>0</v>
      </c>
      <c r="AJ18" s="181">
        <v>0</v>
      </c>
      <c r="AK18" s="181">
        <v>0</v>
      </c>
      <c r="AL18" s="181">
        <v>0</v>
      </c>
      <c r="AM18" s="951"/>
    </row>
    <row r="19" spans="1:39" s="90" customFormat="1">
      <c r="A19" s="974">
        <v>1</v>
      </c>
      <c r="B19" s="975" t="s">
        <v>1483</v>
      </c>
      <c r="C19" s="975"/>
      <c r="D19" s="967"/>
      <c r="E19" s="967"/>
      <c r="F19" s="967"/>
      <c r="G19" s="967"/>
      <c r="H19" s="967"/>
      <c r="I19" s="967"/>
      <c r="J19" s="967"/>
      <c r="K19" s="967"/>
      <c r="L19" s="969" t="s">
        <v>103</v>
      </c>
      <c r="M19" s="179" t="s">
        <v>1136</v>
      </c>
      <c r="N19" s="932" t="s">
        <v>484</v>
      </c>
      <c r="O19" s="977"/>
      <c r="P19" s="977"/>
      <c r="Q19" s="977"/>
      <c r="R19" s="977"/>
      <c r="S19" s="977">
        <v>70</v>
      </c>
      <c r="T19" s="977"/>
      <c r="U19" s="977"/>
      <c r="V19" s="977"/>
      <c r="W19" s="977"/>
      <c r="X19" s="977"/>
      <c r="Y19" s="977"/>
      <c r="Z19" s="977"/>
      <c r="AA19" s="977"/>
      <c r="AB19" s="977"/>
      <c r="AC19" s="977">
        <v>70</v>
      </c>
      <c r="AD19" s="977"/>
      <c r="AE19" s="977"/>
      <c r="AF19" s="977"/>
      <c r="AG19" s="977"/>
      <c r="AH19" s="977"/>
      <c r="AI19" s="977"/>
      <c r="AJ19" s="977"/>
      <c r="AK19" s="977"/>
      <c r="AL19" s="977"/>
      <c r="AM19" s="951"/>
    </row>
    <row r="20" spans="1:39" s="90" customFormat="1">
      <c r="A20" s="974">
        <v>1</v>
      </c>
      <c r="B20" s="975" t="s">
        <v>1484</v>
      </c>
      <c r="C20" s="975"/>
      <c r="D20" s="967"/>
      <c r="E20" s="967"/>
      <c r="F20" s="967"/>
      <c r="G20" s="967"/>
      <c r="H20" s="967"/>
      <c r="I20" s="967"/>
      <c r="J20" s="967"/>
      <c r="K20" s="967"/>
      <c r="L20" s="969" t="s">
        <v>104</v>
      </c>
      <c r="M20" s="179" t="s">
        <v>353</v>
      </c>
      <c r="N20" s="932" t="s">
        <v>486</v>
      </c>
      <c r="O20" s="181">
        <v>0</v>
      </c>
      <c r="P20" s="181">
        <v>0</v>
      </c>
      <c r="Q20" s="181">
        <v>0</v>
      </c>
      <c r="R20" s="181">
        <v>0</v>
      </c>
      <c r="S20" s="181">
        <v>9.3000000000000007</v>
      </c>
      <c r="T20" s="181">
        <v>0</v>
      </c>
      <c r="U20" s="181">
        <v>0</v>
      </c>
      <c r="V20" s="181">
        <v>0</v>
      </c>
      <c r="W20" s="181">
        <v>0</v>
      </c>
      <c r="X20" s="181">
        <v>0</v>
      </c>
      <c r="Y20" s="181">
        <v>0</v>
      </c>
      <c r="Z20" s="181">
        <v>0</v>
      </c>
      <c r="AA20" s="181">
        <v>0</v>
      </c>
      <c r="AB20" s="181">
        <v>0</v>
      </c>
      <c r="AC20" s="181">
        <v>9.3000000000000007</v>
      </c>
      <c r="AD20" s="181">
        <v>0</v>
      </c>
      <c r="AE20" s="181">
        <v>0</v>
      </c>
      <c r="AF20" s="181">
        <v>0</v>
      </c>
      <c r="AG20" s="181">
        <v>0</v>
      </c>
      <c r="AH20" s="181">
        <v>0</v>
      </c>
      <c r="AI20" s="181">
        <v>0</v>
      </c>
      <c r="AJ20" s="181">
        <v>0</v>
      </c>
      <c r="AK20" s="181">
        <v>0</v>
      </c>
      <c r="AL20" s="181">
        <v>0</v>
      </c>
      <c r="AM20" s="951"/>
    </row>
    <row r="21" spans="1:39" s="90" customFormat="1">
      <c r="A21" s="974">
        <v>1</v>
      </c>
      <c r="B21" s="975" t="s">
        <v>1485</v>
      </c>
      <c r="C21" s="975"/>
      <c r="D21" s="967"/>
      <c r="E21" s="967"/>
      <c r="F21" s="967"/>
      <c r="G21" s="967"/>
      <c r="H21" s="967"/>
      <c r="I21" s="967"/>
      <c r="J21" s="967"/>
      <c r="K21" s="967"/>
      <c r="L21" s="969" t="s">
        <v>120</v>
      </c>
      <c r="M21" s="179" t="s">
        <v>354</v>
      </c>
      <c r="N21" s="932" t="s">
        <v>482</v>
      </c>
      <c r="O21" s="978">
        <v>0</v>
      </c>
      <c r="P21" s="978">
        <v>0</v>
      </c>
      <c r="Q21" s="978">
        <v>0</v>
      </c>
      <c r="R21" s="978">
        <v>0</v>
      </c>
      <c r="S21" s="978">
        <v>0.7142857142857143</v>
      </c>
      <c r="T21" s="978">
        <v>0</v>
      </c>
      <c r="U21" s="978">
        <v>0</v>
      </c>
      <c r="V21" s="978">
        <v>0</v>
      </c>
      <c r="W21" s="978">
        <v>0</v>
      </c>
      <c r="X21" s="978">
        <v>0</v>
      </c>
      <c r="Y21" s="978">
        <v>0</v>
      </c>
      <c r="Z21" s="978">
        <v>0</v>
      </c>
      <c r="AA21" s="978">
        <v>0</v>
      </c>
      <c r="AB21" s="978">
        <v>0</v>
      </c>
      <c r="AC21" s="978">
        <v>0.7142857142857143</v>
      </c>
      <c r="AD21" s="978">
        <v>0</v>
      </c>
      <c r="AE21" s="978">
        <v>0</v>
      </c>
      <c r="AF21" s="978">
        <v>0</v>
      </c>
      <c r="AG21" s="978">
        <v>0</v>
      </c>
      <c r="AH21" s="978">
        <v>0</v>
      </c>
      <c r="AI21" s="978">
        <v>0</v>
      </c>
      <c r="AJ21" s="978">
        <v>0</v>
      </c>
      <c r="AK21" s="978">
        <v>0</v>
      </c>
      <c r="AL21" s="978">
        <v>0</v>
      </c>
      <c r="AM21" s="951"/>
    </row>
    <row r="22" spans="1:39" s="90" customFormat="1">
      <c r="A22" s="974">
        <v>1</v>
      </c>
      <c r="B22" s="975"/>
      <c r="C22" s="975"/>
      <c r="D22" s="967"/>
      <c r="E22" s="967"/>
      <c r="F22" s="967"/>
      <c r="G22" s="967"/>
      <c r="H22" s="967"/>
      <c r="I22" s="967"/>
      <c r="J22" s="979" t="s">
        <v>1027</v>
      </c>
      <c r="K22" s="967"/>
      <c r="L22" s="980"/>
      <c r="M22" s="981" t="s">
        <v>1123</v>
      </c>
      <c r="N22" s="982"/>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3"/>
      <c r="AM22" s="984"/>
    </row>
    <row r="23" spans="1:39" s="90" customFormat="1" ht="14.25">
      <c r="A23" s="839">
        <v>1</v>
      </c>
      <c r="B23" s="975" t="s">
        <v>1486</v>
      </c>
      <c r="C23" s="975" t="s">
        <v>1185</v>
      </c>
      <c r="D23" s="967"/>
      <c r="E23" s="967"/>
      <c r="F23" s="967"/>
      <c r="G23" s="967"/>
      <c r="H23" s="967"/>
      <c r="I23" s="967"/>
      <c r="J23" s="985" t="s">
        <v>179</v>
      </c>
      <c r="K23" s="804"/>
      <c r="L23" s="969" t="s">
        <v>179</v>
      </c>
      <c r="M23" s="986" t="s">
        <v>1185</v>
      </c>
      <c r="N23" s="976" t="s">
        <v>351</v>
      </c>
      <c r="O23" s="987"/>
      <c r="P23" s="987"/>
      <c r="Q23" s="987"/>
      <c r="R23" s="987"/>
      <c r="S23" s="987">
        <v>465</v>
      </c>
      <c r="T23" s="987"/>
      <c r="U23" s="987"/>
      <c r="V23" s="987"/>
      <c r="W23" s="987"/>
      <c r="X23" s="987"/>
      <c r="Y23" s="987"/>
      <c r="Z23" s="987"/>
      <c r="AA23" s="987"/>
      <c r="AB23" s="987"/>
      <c r="AC23" s="987">
        <v>465</v>
      </c>
      <c r="AD23" s="987"/>
      <c r="AE23" s="987"/>
      <c r="AF23" s="987"/>
      <c r="AG23" s="987"/>
      <c r="AH23" s="987"/>
      <c r="AI23" s="987"/>
      <c r="AJ23" s="987"/>
      <c r="AK23" s="987"/>
      <c r="AL23" s="987"/>
      <c r="AM23" s="951"/>
    </row>
    <row r="24" spans="1:39" s="90" customFormat="1">
      <c r="A24" s="839">
        <v>1</v>
      </c>
      <c r="B24" s="975" t="s">
        <v>1526</v>
      </c>
      <c r="C24" s="975" t="s">
        <v>1185</v>
      </c>
      <c r="D24" s="967"/>
      <c r="E24" s="967"/>
      <c r="F24" s="967"/>
      <c r="G24" s="967"/>
      <c r="H24" s="967"/>
      <c r="I24" s="967"/>
      <c r="J24" s="985"/>
      <c r="K24" s="967"/>
      <c r="L24" s="988" t="s">
        <v>1266</v>
      </c>
      <c r="M24" s="198" t="s">
        <v>1028</v>
      </c>
      <c r="N24" s="932" t="s">
        <v>486</v>
      </c>
      <c r="O24" s="970">
        <v>0</v>
      </c>
      <c r="P24" s="970">
        <v>0</v>
      </c>
      <c r="Q24" s="970">
        <v>0</v>
      </c>
      <c r="R24" s="970">
        <v>0</v>
      </c>
      <c r="S24" s="970">
        <v>9.3000000000000007</v>
      </c>
      <c r="T24" s="970">
        <v>0</v>
      </c>
      <c r="U24" s="970">
        <v>0</v>
      </c>
      <c r="V24" s="970">
        <v>0</v>
      </c>
      <c r="W24" s="970">
        <v>0</v>
      </c>
      <c r="X24" s="970">
        <v>0</v>
      </c>
      <c r="Y24" s="970">
        <v>0</v>
      </c>
      <c r="Z24" s="970">
        <v>0</v>
      </c>
      <c r="AA24" s="970">
        <v>0</v>
      </c>
      <c r="AB24" s="970">
        <v>0</v>
      </c>
      <c r="AC24" s="970">
        <v>9.3000000000000007</v>
      </c>
      <c r="AD24" s="970">
        <v>0</v>
      </c>
      <c r="AE24" s="970">
        <v>0</v>
      </c>
      <c r="AF24" s="970">
        <v>0</v>
      </c>
      <c r="AG24" s="970">
        <v>0</v>
      </c>
      <c r="AH24" s="970">
        <v>0</v>
      </c>
      <c r="AI24" s="970">
        <v>0</v>
      </c>
      <c r="AJ24" s="970">
        <v>0</v>
      </c>
      <c r="AK24" s="970">
        <v>0</v>
      </c>
      <c r="AL24" s="970">
        <v>0</v>
      </c>
      <c r="AM24" s="951"/>
    </row>
    <row r="25" spans="1:39" s="90" customFormat="1">
      <c r="A25" s="839">
        <v>1</v>
      </c>
      <c r="B25" s="975" t="s">
        <v>1527</v>
      </c>
      <c r="C25" s="975" t="s">
        <v>1185</v>
      </c>
      <c r="D25" s="967"/>
      <c r="E25" s="967"/>
      <c r="F25" s="967"/>
      <c r="G25" s="967"/>
      <c r="H25" s="967"/>
      <c r="I25" s="967"/>
      <c r="J25" s="985"/>
      <c r="K25" s="967"/>
      <c r="L25" s="988" t="s">
        <v>1267</v>
      </c>
      <c r="M25" s="198" t="s">
        <v>1137</v>
      </c>
      <c r="N25" s="932" t="s">
        <v>1201</v>
      </c>
      <c r="O25" s="987"/>
      <c r="P25" s="987"/>
      <c r="Q25" s="987"/>
      <c r="R25" s="987"/>
      <c r="S25" s="987">
        <v>50</v>
      </c>
      <c r="T25" s="987"/>
      <c r="U25" s="987"/>
      <c r="V25" s="987"/>
      <c r="W25" s="987"/>
      <c r="X25" s="987"/>
      <c r="Y25" s="987"/>
      <c r="Z25" s="987"/>
      <c r="AA25" s="987"/>
      <c r="AB25" s="987"/>
      <c r="AC25" s="987">
        <v>50</v>
      </c>
      <c r="AD25" s="987"/>
      <c r="AE25" s="987"/>
      <c r="AF25" s="987"/>
      <c r="AG25" s="987"/>
      <c r="AH25" s="987"/>
      <c r="AI25" s="987"/>
      <c r="AJ25" s="987"/>
      <c r="AK25" s="987"/>
      <c r="AL25" s="987"/>
      <c r="AM25" s="951"/>
    </row>
    <row r="26" spans="1:39" s="90" customFormat="1">
      <c r="A26" s="974">
        <v>1</v>
      </c>
      <c r="B26" s="975"/>
      <c r="C26" s="975"/>
      <c r="D26" s="967"/>
      <c r="E26" s="967"/>
      <c r="F26" s="967"/>
      <c r="G26" s="967"/>
      <c r="H26" s="967"/>
      <c r="I26" s="967"/>
      <c r="J26" s="979" t="s">
        <v>1107</v>
      </c>
      <c r="K26" s="967"/>
      <c r="L26" s="980"/>
      <c r="M26" s="981" t="s">
        <v>1124</v>
      </c>
      <c r="N26" s="982"/>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4"/>
    </row>
    <row r="27" spans="1:39" s="88" customFormat="1">
      <c r="A27" s="943" t="s">
        <v>102</v>
      </c>
      <c r="B27" s="926"/>
      <c r="C27" s="926"/>
      <c r="D27" s="896"/>
      <c r="E27" s="896"/>
      <c r="F27" s="896"/>
      <c r="G27" s="896"/>
      <c r="H27" s="896"/>
      <c r="I27" s="896"/>
      <c r="J27" s="896"/>
      <c r="K27" s="896"/>
      <c r="L27" s="859" t="s">
        <v>3028</v>
      </c>
      <c r="M27" s="837"/>
      <c r="N27" s="838"/>
      <c r="O27" s="838"/>
      <c r="P27" s="838"/>
      <c r="Q27" s="838"/>
      <c r="R27" s="838"/>
      <c r="S27" s="838"/>
      <c r="T27" s="838"/>
      <c r="U27" s="838"/>
      <c r="V27" s="838"/>
      <c r="W27" s="838"/>
      <c r="X27" s="838"/>
      <c r="Y27" s="838"/>
      <c r="Z27" s="838"/>
      <c r="AA27" s="838"/>
      <c r="AB27" s="838"/>
      <c r="AC27" s="838"/>
      <c r="AD27" s="838"/>
      <c r="AE27" s="838"/>
      <c r="AF27" s="838"/>
      <c r="AG27" s="838"/>
      <c r="AH27" s="838"/>
      <c r="AI27" s="838"/>
      <c r="AJ27" s="838"/>
      <c r="AK27" s="838"/>
      <c r="AL27" s="838"/>
      <c r="AM27" s="897"/>
    </row>
    <row r="28" spans="1:39" s="90" customFormat="1">
      <c r="A28" s="974">
        <v>2</v>
      </c>
      <c r="B28" s="975" t="s">
        <v>1480</v>
      </c>
      <c r="C28" s="975"/>
      <c r="D28" s="967"/>
      <c r="E28" s="967"/>
      <c r="F28" s="967"/>
      <c r="G28" s="967"/>
      <c r="H28" s="967"/>
      <c r="I28" s="967"/>
      <c r="J28" s="967"/>
      <c r="K28" s="967"/>
      <c r="L28" s="969" t="s">
        <v>18</v>
      </c>
      <c r="M28" s="179" t="s">
        <v>1023</v>
      </c>
      <c r="N28" s="976" t="s">
        <v>351</v>
      </c>
      <c r="O28" s="181">
        <v>0</v>
      </c>
      <c r="P28" s="181">
        <v>0</v>
      </c>
      <c r="Q28" s="181">
        <v>0</v>
      </c>
      <c r="R28" s="181">
        <v>0</v>
      </c>
      <c r="S28" s="181">
        <v>47.3</v>
      </c>
      <c r="T28" s="181">
        <v>0</v>
      </c>
      <c r="U28" s="181">
        <v>0</v>
      </c>
      <c r="V28" s="181">
        <v>0</v>
      </c>
      <c r="W28" s="181">
        <v>0</v>
      </c>
      <c r="X28" s="181">
        <v>0</v>
      </c>
      <c r="Y28" s="181">
        <v>0</v>
      </c>
      <c r="Z28" s="181">
        <v>0</v>
      </c>
      <c r="AA28" s="181">
        <v>0</v>
      </c>
      <c r="AB28" s="181">
        <v>0</v>
      </c>
      <c r="AC28" s="181">
        <v>47.3</v>
      </c>
      <c r="AD28" s="181">
        <v>0</v>
      </c>
      <c r="AE28" s="181">
        <v>0</v>
      </c>
      <c r="AF28" s="181">
        <v>0</v>
      </c>
      <c r="AG28" s="181">
        <v>0</v>
      </c>
      <c r="AH28" s="181">
        <v>0</v>
      </c>
      <c r="AI28" s="181">
        <v>0</v>
      </c>
      <c r="AJ28" s="181">
        <v>0</v>
      </c>
      <c r="AK28" s="181">
        <v>0</v>
      </c>
      <c r="AL28" s="181">
        <v>0</v>
      </c>
      <c r="AM28" s="951"/>
    </row>
    <row r="29" spans="1:39" s="90" customFormat="1" ht="22.5">
      <c r="A29" s="974">
        <v>2</v>
      </c>
      <c r="B29" s="975" t="s">
        <v>1481</v>
      </c>
      <c r="C29" s="975"/>
      <c r="D29" s="967"/>
      <c r="E29" s="967"/>
      <c r="F29" s="967"/>
      <c r="G29" s="967"/>
      <c r="H29" s="967"/>
      <c r="I29" s="967"/>
      <c r="J29" s="967"/>
      <c r="K29" s="967"/>
      <c r="L29" s="969" t="s">
        <v>102</v>
      </c>
      <c r="M29" s="179" t="s">
        <v>1135</v>
      </c>
      <c r="N29" s="932" t="s">
        <v>1201</v>
      </c>
      <c r="O29" s="181">
        <v>0</v>
      </c>
      <c r="P29" s="181">
        <v>0</v>
      </c>
      <c r="Q29" s="181">
        <v>0</v>
      </c>
      <c r="R29" s="181">
        <v>0</v>
      </c>
      <c r="S29" s="181">
        <v>5</v>
      </c>
      <c r="T29" s="181">
        <v>0</v>
      </c>
      <c r="U29" s="181">
        <v>0</v>
      </c>
      <c r="V29" s="181">
        <v>0</v>
      </c>
      <c r="W29" s="181">
        <v>0</v>
      </c>
      <c r="X29" s="181">
        <v>0</v>
      </c>
      <c r="Y29" s="181">
        <v>0</v>
      </c>
      <c r="Z29" s="181">
        <v>0</v>
      </c>
      <c r="AA29" s="181">
        <v>0</v>
      </c>
      <c r="AB29" s="181">
        <v>0</v>
      </c>
      <c r="AC29" s="181">
        <v>5</v>
      </c>
      <c r="AD29" s="181">
        <v>0</v>
      </c>
      <c r="AE29" s="181">
        <v>0</v>
      </c>
      <c r="AF29" s="181">
        <v>0</v>
      </c>
      <c r="AG29" s="181">
        <v>0</v>
      </c>
      <c r="AH29" s="181">
        <v>0</v>
      </c>
      <c r="AI29" s="181">
        <v>0</v>
      </c>
      <c r="AJ29" s="181">
        <v>0</v>
      </c>
      <c r="AK29" s="181">
        <v>0</v>
      </c>
      <c r="AL29" s="181">
        <v>0</v>
      </c>
      <c r="AM29" s="951"/>
    </row>
    <row r="30" spans="1:39" s="90" customFormat="1">
      <c r="A30" s="974">
        <v>2</v>
      </c>
      <c r="B30" s="975" t="s">
        <v>1483</v>
      </c>
      <c r="C30" s="975"/>
      <c r="D30" s="967"/>
      <c r="E30" s="967"/>
      <c r="F30" s="967"/>
      <c r="G30" s="967"/>
      <c r="H30" s="967"/>
      <c r="I30" s="967"/>
      <c r="J30" s="967"/>
      <c r="K30" s="967"/>
      <c r="L30" s="969" t="s">
        <v>103</v>
      </c>
      <c r="M30" s="179" t="s">
        <v>1136</v>
      </c>
      <c r="N30" s="932" t="s">
        <v>484</v>
      </c>
      <c r="O30" s="977"/>
      <c r="P30" s="977"/>
      <c r="Q30" s="977"/>
      <c r="R30" s="977"/>
      <c r="S30" s="977">
        <v>35</v>
      </c>
      <c r="T30" s="977"/>
      <c r="U30" s="977"/>
      <c r="V30" s="977"/>
      <c r="W30" s="977"/>
      <c r="X30" s="977"/>
      <c r="Y30" s="977"/>
      <c r="Z30" s="977"/>
      <c r="AA30" s="977"/>
      <c r="AB30" s="977"/>
      <c r="AC30" s="977">
        <v>35</v>
      </c>
      <c r="AD30" s="977"/>
      <c r="AE30" s="977"/>
      <c r="AF30" s="977"/>
      <c r="AG30" s="977"/>
      <c r="AH30" s="977"/>
      <c r="AI30" s="977"/>
      <c r="AJ30" s="977"/>
      <c r="AK30" s="977"/>
      <c r="AL30" s="977"/>
      <c r="AM30" s="951"/>
    </row>
    <row r="31" spans="1:39" s="90" customFormat="1">
      <c r="A31" s="974">
        <v>2</v>
      </c>
      <c r="B31" s="975" t="s">
        <v>1484</v>
      </c>
      <c r="C31" s="975"/>
      <c r="D31" s="967"/>
      <c r="E31" s="967"/>
      <c r="F31" s="967"/>
      <c r="G31" s="967"/>
      <c r="H31" s="967"/>
      <c r="I31" s="967"/>
      <c r="J31" s="967"/>
      <c r="K31" s="967"/>
      <c r="L31" s="969" t="s">
        <v>104</v>
      </c>
      <c r="M31" s="179" t="s">
        <v>353</v>
      </c>
      <c r="N31" s="932" t="s">
        <v>486</v>
      </c>
      <c r="O31" s="181">
        <v>0</v>
      </c>
      <c r="P31" s="181">
        <v>0</v>
      </c>
      <c r="Q31" s="181">
        <v>0</v>
      </c>
      <c r="R31" s="181">
        <v>0</v>
      </c>
      <c r="S31" s="181">
        <v>9.4599999999999991</v>
      </c>
      <c r="T31" s="181">
        <v>0</v>
      </c>
      <c r="U31" s="181">
        <v>0</v>
      </c>
      <c r="V31" s="181">
        <v>0</v>
      </c>
      <c r="W31" s="181">
        <v>0</v>
      </c>
      <c r="X31" s="181">
        <v>0</v>
      </c>
      <c r="Y31" s="181">
        <v>0</v>
      </c>
      <c r="Z31" s="181">
        <v>0</v>
      </c>
      <c r="AA31" s="181">
        <v>0</v>
      </c>
      <c r="AB31" s="181">
        <v>0</v>
      </c>
      <c r="AC31" s="181">
        <v>9.4599999999999991</v>
      </c>
      <c r="AD31" s="181">
        <v>0</v>
      </c>
      <c r="AE31" s="181">
        <v>0</v>
      </c>
      <c r="AF31" s="181">
        <v>0</v>
      </c>
      <c r="AG31" s="181">
        <v>0</v>
      </c>
      <c r="AH31" s="181">
        <v>0</v>
      </c>
      <c r="AI31" s="181">
        <v>0</v>
      </c>
      <c r="AJ31" s="181">
        <v>0</v>
      </c>
      <c r="AK31" s="181">
        <v>0</v>
      </c>
      <c r="AL31" s="181">
        <v>0</v>
      </c>
      <c r="AM31" s="951"/>
    </row>
    <row r="32" spans="1:39" s="90" customFormat="1">
      <c r="A32" s="974">
        <v>2</v>
      </c>
      <c r="B32" s="975" t="s">
        <v>1485</v>
      </c>
      <c r="C32" s="975"/>
      <c r="D32" s="967"/>
      <c r="E32" s="967"/>
      <c r="F32" s="967"/>
      <c r="G32" s="967"/>
      <c r="H32" s="967"/>
      <c r="I32" s="967"/>
      <c r="J32" s="967"/>
      <c r="K32" s="967"/>
      <c r="L32" s="969" t="s">
        <v>120</v>
      </c>
      <c r="M32" s="179" t="s">
        <v>354</v>
      </c>
      <c r="N32" s="932" t="s">
        <v>482</v>
      </c>
      <c r="O32" s="978">
        <v>0</v>
      </c>
      <c r="P32" s="978">
        <v>0</v>
      </c>
      <c r="Q32" s="978">
        <v>0</v>
      </c>
      <c r="R32" s="978">
        <v>0</v>
      </c>
      <c r="S32" s="978">
        <v>0.14285714285714285</v>
      </c>
      <c r="T32" s="978">
        <v>0</v>
      </c>
      <c r="U32" s="978">
        <v>0</v>
      </c>
      <c r="V32" s="978">
        <v>0</v>
      </c>
      <c r="W32" s="978">
        <v>0</v>
      </c>
      <c r="X32" s="978">
        <v>0</v>
      </c>
      <c r="Y32" s="978">
        <v>0</v>
      </c>
      <c r="Z32" s="978">
        <v>0</v>
      </c>
      <c r="AA32" s="978">
        <v>0</v>
      </c>
      <c r="AB32" s="978">
        <v>0</v>
      </c>
      <c r="AC32" s="978">
        <v>0.14285714285714285</v>
      </c>
      <c r="AD32" s="978">
        <v>0</v>
      </c>
      <c r="AE32" s="978">
        <v>0</v>
      </c>
      <c r="AF32" s="978">
        <v>0</v>
      </c>
      <c r="AG32" s="978">
        <v>0</v>
      </c>
      <c r="AH32" s="978">
        <v>0</v>
      </c>
      <c r="AI32" s="978">
        <v>0</v>
      </c>
      <c r="AJ32" s="978">
        <v>0</v>
      </c>
      <c r="AK32" s="978">
        <v>0</v>
      </c>
      <c r="AL32" s="978">
        <v>0</v>
      </c>
      <c r="AM32" s="951"/>
    </row>
    <row r="33" spans="1:39" s="90" customFormat="1">
      <c r="A33" s="974">
        <v>2</v>
      </c>
      <c r="B33" s="975"/>
      <c r="C33" s="975"/>
      <c r="D33" s="967"/>
      <c r="E33" s="967"/>
      <c r="F33" s="967"/>
      <c r="G33" s="967"/>
      <c r="H33" s="967"/>
      <c r="I33" s="967"/>
      <c r="J33" s="979" t="s">
        <v>1027</v>
      </c>
      <c r="K33" s="967"/>
      <c r="L33" s="980"/>
      <c r="M33" s="981" t="s">
        <v>1123</v>
      </c>
      <c r="N33" s="982"/>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4"/>
    </row>
    <row r="34" spans="1:39" s="90" customFormat="1" ht="14.25">
      <c r="A34" s="839">
        <v>2</v>
      </c>
      <c r="B34" s="975" t="s">
        <v>1486</v>
      </c>
      <c r="C34" s="975" t="s">
        <v>1185</v>
      </c>
      <c r="D34" s="967"/>
      <c r="E34" s="967"/>
      <c r="F34" s="967"/>
      <c r="G34" s="967"/>
      <c r="H34" s="967"/>
      <c r="I34" s="967"/>
      <c r="J34" s="985" t="s">
        <v>179</v>
      </c>
      <c r="K34" s="804"/>
      <c r="L34" s="969" t="s">
        <v>179</v>
      </c>
      <c r="M34" s="986" t="s">
        <v>1185</v>
      </c>
      <c r="N34" s="976" t="s">
        <v>351</v>
      </c>
      <c r="O34" s="987"/>
      <c r="P34" s="987"/>
      <c r="Q34" s="987"/>
      <c r="R34" s="987"/>
      <c r="S34" s="987">
        <v>47.3</v>
      </c>
      <c r="T34" s="987"/>
      <c r="U34" s="987"/>
      <c r="V34" s="987"/>
      <c r="W34" s="987"/>
      <c r="X34" s="987"/>
      <c r="Y34" s="987"/>
      <c r="Z34" s="987"/>
      <c r="AA34" s="987"/>
      <c r="AB34" s="987"/>
      <c r="AC34" s="987">
        <v>47.3</v>
      </c>
      <c r="AD34" s="987"/>
      <c r="AE34" s="987"/>
      <c r="AF34" s="987"/>
      <c r="AG34" s="987"/>
      <c r="AH34" s="987"/>
      <c r="AI34" s="987"/>
      <c r="AJ34" s="987"/>
      <c r="AK34" s="987"/>
      <c r="AL34" s="987"/>
      <c r="AM34" s="951"/>
    </row>
    <row r="35" spans="1:39" s="90" customFormat="1">
      <c r="A35" s="839">
        <v>2</v>
      </c>
      <c r="B35" s="975" t="s">
        <v>1526</v>
      </c>
      <c r="C35" s="975" t="s">
        <v>1185</v>
      </c>
      <c r="D35" s="967"/>
      <c r="E35" s="967"/>
      <c r="F35" s="967"/>
      <c r="G35" s="967"/>
      <c r="H35" s="967"/>
      <c r="I35" s="967"/>
      <c r="J35" s="985"/>
      <c r="K35" s="967"/>
      <c r="L35" s="988" t="s">
        <v>1266</v>
      </c>
      <c r="M35" s="198" t="s">
        <v>1028</v>
      </c>
      <c r="N35" s="932" t="s">
        <v>486</v>
      </c>
      <c r="O35" s="970">
        <v>0</v>
      </c>
      <c r="P35" s="970">
        <v>0</v>
      </c>
      <c r="Q35" s="970">
        <v>0</v>
      </c>
      <c r="R35" s="970">
        <v>0</v>
      </c>
      <c r="S35" s="970">
        <v>9.4599999999999991</v>
      </c>
      <c r="T35" s="970">
        <v>0</v>
      </c>
      <c r="U35" s="970">
        <v>0</v>
      </c>
      <c r="V35" s="970">
        <v>0</v>
      </c>
      <c r="W35" s="970">
        <v>0</v>
      </c>
      <c r="X35" s="970">
        <v>0</v>
      </c>
      <c r="Y35" s="970">
        <v>0</v>
      </c>
      <c r="Z35" s="970">
        <v>0</v>
      </c>
      <c r="AA35" s="970">
        <v>0</v>
      </c>
      <c r="AB35" s="970">
        <v>0</v>
      </c>
      <c r="AC35" s="970">
        <v>9.4599999999999991</v>
      </c>
      <c r="AD35" s="970">
        <v>0</v>
      </c>
      <c r="AE35" s="970">
        <v>0</v>
      </c>
      <c r="AF35" s="970">
        <v>0</v>
      </c>
      <c r="AG35" s="970">
        <v>0</v>
      </c>
      <c r="AH35" s="970">
        <v>0</v>
      </c>
      <c r="AI35" s="970">
        <v>0</v>
      </c>
      <c r="AJ35" s="970">
        <v>0</v>
      </c>
      <c r="AK35" s="970">
        <v>0</v>
      </c>
      <c r="AL35" s="970">
        <v>0</v>
      </c>
      <c r="AM35" s="951"/>
    </row>
    <row r="36" spans="1:39" s="90" customFormat="1">
      <c r="A36" s="839">
        <v>2</v>
      </c>
      <c r="B36" s="975" t="s">
        <v>1527</v>
      </c>
      <c r="C36" s="975" t="s">
        <v>1185</v>
      </c>
      <c r="D36" s="967"/>
      <c r="E36" s="967"/>
      <c r="F36" s="967"/>
      <c r="G36" s="967"/>
      <c r="H36" s="967"/>
      <c r="I36" s="967"/>
      <c r="J36" s="985"/>
      <c r="K36" s="967"/>
      <c r="L36" s="988" t="s">
        <v>1267</v>
      </c>
      <c r="M36" s="198" t="s">
        <v>1137</v>
      </c>
      <c r="N36" s="932" t="s">
        <v>1201</v>
      </c>
      <c r="O36" s="987"/>
      <c r="P36" s="987"/>
      <c r="Q36" s="987"/>
      <c r="R36" s="987"/>
      <c r="S36" s="987">
        <v>5</v>
      </c>
      <c r="T36" s="987"/>
      <c r="U36" s="987"/>
      <c r="V36" s="987"/>
      <c r="W36" s="987"/>
      <c r="X36" s="987"/>
      <c r="Y36" s="987"/>
      <c r="Z36" s="987"/>
      <c r="AA36" s="987"/>
      <c r="AB36" s="987"/>
      <c r="AC36" s="987">
        <v>5</v>
      </c>
      <c r="AD36" s="987"/>
      <c r="AE36" s="987"/>
      <c r="AF36" s="987"/>
      <c r="AG36" s="987"/>
      <c r="AH36" s="987"/>
      <c r="AI36" s="987"/>
      <c r="AJ36" s="987"/>
      <c r="AK36" s="987"/>
      <c r="AL36" s="987"/>
      <c r="AM36" s="951"/>
    </row>
    <row r="37" spans="1:39" s="90" customFormat="1">
      <c r="A37" s="974">
        <v>2</v>
      </c>
      <c r="B37" s="975"/>
      <c r="C37" s="975"/>
      <c r="D37" s="967"/>
      <c r="E37" s="967"/>
      <c r="F37" s="967"/>
      <c r="G37" s="967"/>
      <c r="H37" s="967"/>
      <c r="I37" s="967"/>
      <c r="J37" s="979" t="s">
        <v>1107</v>
      </c>
      <c r="K37" s="967"/>
      <c r="L37" s="980"/>
      <c r="M37" s="981" t="s">
        <v>1124</v>
      </c>
      <c r="N37" s="982"/>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4"/>
    </row>
    <row r="38" spans="1:39" s="88" customFormat="1">
      <c r="A38" s="943" t="s">
        <v>103</v>
      </c>
      <c r="B38" s="926"/>
      <c r="C38" s="926"/>
      <c r="D38" s="896"/>
      <c r="E38" s="896"/>
      <c r="F38" s="896"/>
      <c r="G38" s="896"/>
      <c r="H38" s="896"/>
      <c r="I38" s="896"/>
      <c r="J38" s="896"/>
      <c r="K38" s="896"/>
      <c r="L38" s="859" t="s">
        <v>3030</v>
      </c>
      <c r="M38" s="837"/>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97"/>
    </row>
    <row r="39" spans="1:39" s="90" customFormat="1">
      <c r="A39" s="974">
        <v>3</v>
      </c>
      <c r="B39" s="975" t="s">
        <v>1480</v>
      </c>
      <c r="C39" s="975"/>
      <c r="D39" s="967"/>
      <c r="E39" s="967"/>
      <c r="F39" s="967"/>
      <c r="G39" s="967"/>
      <c r="H39" s="967"/>
      <c r="I39" s="967"/>
      <c r="J39" s="967"/>
      <c r="K39" s="967"/>
      <c r="L39" s="969" t="s">
        <v>18</v>
      </c>
      <c r="M39" s="179" t="s">
        <v>1023</v>
      </c>
      <c r="N39" s="976" t="s">
        <v>351</v>
      </c>
      <c r="O39" s="181">
        <v>0</v>
      </c>
      <c r="P39" s="181">
        <v>0</v>
      </c>
      <c r="Q39" s="181">
        <v>0</v>
      </c>
      <c r="R39" s="181">
        <v>0</v>
      </c>
      <c r="S39" s="181">
        <v>490</v>
      </c>
      <c r="T39" s="181">
        <v>0</v>
      </c>
      <c r="U39" s="181">
        <v>0</v>
      </c>
      <c r="V39" s="181">
        <v>0</v>
      </c>
      <c r="W39" s="181">
        <v>0</v>
      </c>
      <c r="X39" s="181">
        <v>0</v>
      </c>
      <c r="Y39" s="181">
        <v>0</v>
      </c>
      <c r="Z39" s="181">
        <v>0</v>
      </c>
      <c r="AA39" s="181">
        <v>0</v>
      </c>
      <c r="AB39" s="181">
        <v>0</v>
      </c>
      <c r="AC39" s="181">
        <v>490</v>
      </c>
      <c r="AD39" s="181">
        <v>0</v>
      </c>
      <c r="AE39" s="181">
        <v>0</v>
      </c>
      <c r="AF39" s="181">
        <v>0</v>
      </c>
      <c r="AG39" s="181">
        <v>0</v>
      </c>
      <c r="AH39" s="181">
        <v>0</v>
      </c>
      <c r="AI39" s="181">
        <v>0</v>
      </c>
      <c r="AJ39" s="181">
        <v>0</v>
      </c>
      <c r="AK39" s="181">
        <v>0</v>
      </c>
      <c r="AL39" s="181">
        <v>0</v>
      </c>
      <c r="AM39" s="951"/>
    </row>
    <row r="40" spans="1:39" s="90" customFormat="1" ht="22.5">
      <c r="A40" s="974">
        <v>3</v>
      </c>
      <c r="B40" s="975" t="s">
        <v>1481</v>
      </c>
      <c r="C40" s="975"/>
      <c r="D40" s="967"/>
      <c r="E40" s="967"/>
      <c r="F40" s="967"/>
      <c r="G40" s="967"/>
      <c r="H40" s="967"/>
      <c r="I40" s="967"/>
      <c r="J40" s="967"/>
      <c r="K40" s="967"/>
      <c r="L40" s="969" t="s">
        <v>102</v>
      </c>
      <c r="M40" s="179" t="s">
        <v>1135</v>
      </c>
      <c r="N40" s="932" t="s">
        <v>1201</v>
      </c>
      <c r="O40" s="181">
        <v>0</v>
      </c>
      <c r="P40" s="181">
        <v>0</v>
      </c>
      <c r="Q40" s="181">
        <v>0</v>
      </c>
      <c r="R40" s="181">
        <v>0</v>
      </c>
      <c r="S40" s="181">
        <v>50</v>
      </c>
      <c r="T40" s="181">
        <v>0</v>
      </c>
      <c r="U40" s="181">
        <v>0</v>
      </c>
      <c r="V40" s="181">
        <v>0</v>
      </c>
      <c r="W40" s="181">
        <v>0</v>
      </c>
      <c r="X40" s="181">
        <v>0</v>
      </c>
      <c r="Y40" s="181">
        <v>0</v>
      </c>
      <c r="Z40" s="181">
        <v>0</v>
      </c>
      <c r="AA40" s="181">
        <v>0</v>
      </c>
      <c r="AB40" s="181">
        <v>0</v>
      </c>
      <c r="AC40" s="181">
        <v>50</v>
      </c>
      <c r="AD40" s="181">
        <v>0</v>
      </c>
      <c r="AE40" s="181">
        <v>0</v>
      </c>
      <c r="AF40" s="181">
        <v>0</v>
      </c>
      <c r="AG40" s="181">
        <v>0</v>
      </c>
      <c r="AH40" s="181">
        <v>0</v>
      </c>
      <c r="AI40" s="181">
        <v>0</v>
      </c>
      <c r="AJ40" s="181">
        <v>0</v>
      </c>
      <c r="AK40" s="181">
        <v>0</v>
      </c>
      <c r="AL40" s="181">
        <v>0</v>
      </c>
      <c r="AM40" s="951"/>
    </row>
    <row r="41" spans="1:39" s="90" customFormat="1">
      <c r="A41" s="974">
        <v>3</v>
      </c>
      <c r="B41" s="975" t="s">
        <v>1483</v>
      </c>
      <c r="C41" s="975"/>
      <c r="D41" s="967"/>
      <c r="E41" s="967"/>
      <c r="F41" s="967"/>
      <c r="G41" s="967"/>
      <c r="H41" s="967"/>
      <c r="I41" s="967"/>
      <c r="J41" s="967"/>
      <c r="K41" s="967"/>
      <c r="L41" s="969" t="s">
        <v>103</v>
      </c>
      <c r="M41" s="179" t="s">
        <v>1136</v>
      </c>
      <c r="N41" s="932" t="s">
        <v>484</v>
      </c>
      <c r="O41" s="977"/>
      <c r="P41" s="977"/>
      <c r="Q41" s="977"/>
      <c r="R41" s="977"/>
      <c r="S41" s="977">
        <v>116.8</v>
      </c>
      <c r="T41" s="977"/>
      <c r="U41" s="977"/>
      <c r="V41" s="977"/>
      <c r="W41" s="977"/>
      <c r="X41" s="977"/>
      <c r="Y41" s="977"/>
      <c r="Z41" s="977"/>
      <c r="AA41" s="977"/>
      <c r="AB41" s="977"/>
      <c r="AC41" s="977">
        <v>116.8</v>
      </c>
      <c r="AD41" s="977"/>
      <c r="AE41" s="977"/>
      <c r="AF41" s="977"/>
      <c r="AG41" s="977"/>
      <c r="AH41" s="977"/>
      <c r="AI41" s="977"/>
      <c r="AJ41" s="977"/>
      <c r="AK41" s="977"/>
      <c r="AL41" s="977"/>
      <c r="AM41" s="951"/>
    </row>
    <row r="42" spans="1:39" s="90" customFormat="1">
      <c r="A42" s="974">
        <v>3</v>
      </c>
      <c r="B42" s="975" t="s">
        <v>1484</v>
      </c>
      <c r="C42" s="975"/>
      <c r="D42" s="967"/>
      <c r="E42" s="967"/>
      <c r="F42" s="967"/>
      <c r="G42" s="967"/>
      <c r="H42" s="967"/>
      <c r="I42" s="967"/>
      <c r="J42" s="967"/>
      <c r="K42" s="967"/>
      <c r="L42" s="969" t="s">
        <v>104</v>
      </c>
      <c r="M42" s="179" t="s">
        <v>353</v>
      </c>
      <c r="N42" s="932" t="s">
        <v>486</v>
      </c>
      <c r="O42" s="181">
        <v>0</v>
      </c>
      <c r="P42" s="181">
        <v>0</v>
      </c>
      <c r="Q42" s="181">
        <v>0</v>
      </c>
      <c r="R42" s="181">
        <v>0</v>
      </c>
      <c r="S42" s="181">
        <v>9.8000000000000007</v>
      </c>
      <c r="T42" s="181">
        <v>0</v>
      </c>
      <c r="U42" s="181">
        <v>0</v>
      </c>
      <c r="V42" s="181">
        <v>0</v>
      </c>
      <c r="W42" s="181">
        <v>0</v>
      </c>
      <c r="X42" s="181">
        <v>0</v>
      </c>
      <c r="Y42" s="181">
        <v>0</v>
      </c>
      <c r="Z42" s="181">
        <v>0</v>
      </c>
      <c r="AA42" s="181">
        <v>0</v>
      </c>
      <c r="AB42" s="181">
        <v>0</v>
      </c>
      <c r="AC42" s="181">
        <v>9.8000000000000007</v>
      </c>
      <c r="AD42" s="181">
        <v>0</v>
      </c>
      <c r="AE42" s="181">
        <v>0</v>
      </c>
      <c r="AF42" s="181">
        <v>0</v>
      </c>
      <c r="AG42" s="181">
        <v>0</v>
      </c>
      <c r="AH42" s="181">
        <v>0</v>
      </c>
      <c r="AI42" s="181">
        <v>0</v>
      </c>
      <c r="AJ42" s="181">
        <v>0</v>
      </c>
      <c r="AK42" s="181">
        <v>0</v>
      </c>
      <c r="AL42" s="181">
        <v>0</v>
      </c>
      <c r="AM42" s="951"/>
    </row>
    <row r="43" spans="1:39" s="90" customFormat="1">
      <c r="A43" s="974">
        <v>3</v>
      </c>
      <c r="B43" s="975" t="s">
        <v>1485</v>
      </c>
      <c r="C43" s="975"/>
      <c r="D43" s="967"/>
      <c r="E43" s="967"/>
      <c r="F43" s="967"/>
      <c r="G43" s="967"/>
      <c r="H43" s="967"/>
      <c r="I43" s="967"/>
      <c r="J43" s="967"/>
      <c r="K43" s="967"/>
      <c r="L43" s="969" t="s">
        <v>120</v>
      </c>
      <c r="M43" s="179" t="s">
        <v>354</v>
      </c>
      <c r="N43" s="932" t="s">
        <v>482</v>
      </c>
      <c r="O43" s="978">
        <v>0</v>
      </c>
      <c r="P43" s="978">
        <v>0</v>
      </c>
      <c r="Q43" s="978">
        <v>0</v>
      </c>
      <c r="R43" s="978">
        <v>0</v>
      </c>
      <c r="S43" s="978">
        <v>0.42808219178082191</v>
      </c>
      <c r="T43" s="978">
        <v>0</v>
      </c>
      <c r="U43" s="978">
        <v>0</v>
      </c>
      <c r="V43" s="978">
        <v>0</v>
      </c>
      <c r="W43" s="978">
        <v>0</v>
      </c>
      <c r="X43" s="978">
        <v>0</v>
      </c>
      <c r="Y43" s="978">
        <v>0</v>
      </c>
      <c r="Z43" s="978">
        <v>0</v>
      </c>
      <c r="AA43" s="978">
        <v>0</v>
      </c>
      <c r="AB43" s="978">
        <v>0</v>
      </c>
      <c r="AC43" s="978">
        <v>0.42808219178082191</v>
      </c>
      <c r="AD43" s="978">
        <v>0</v>
      </c>
      <c r="AE43" s="978">
        <v>0</v>
      </c>
      <c r="AF43" s="978">
        <v>0</v>
      </c>
      <c r="AG43" s="978">
        <v>0</v>
      </c>
      <c r="AH43" s="978">
        <v>0</v>
      </c>
      <c r="AI43" s="978">
        <v>0</v>
      </c>
      <c r="AJ43" s="978">
        <v>0</v>
      </c>
      <c r="AK43" s="978">
        <v>0</v>
      </c>
      <c r="AL43" s="978">
        <v>0</v>
      </c>
      <c r="AM43" s="951"/>
    </row>
    <row r="44" spans="1:39" s="90" customFormat="1">
      <c r="A44" s="974">
        <v>3</v>
      </c>
      <c r="B44" s="975"/>
      <c r="C44" s="975"/>
      <c r="D44" s="967"/>
      <c r="E44" s="967"/>
      <c r="F44" s="967"/>
      <c r="G44" s="967"/>
      <c r="H44" s="967"/>
      <c r="I44" s="967"/>
      <c r="J44" s="979" t="s">
        <v>1027</v>
      </c>
      <c r="K44" s="967"/>
      <c r="L44" s="980"/>
      <c r="M44" s="981" t="s">
        <v>1123</v>
      </c>
      <c r="N44" s="982"/>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4"/>
    </row>
    <row r="45" spans="1:39" s="90" customFormat="1" ht="14.25">
      <c r="A45" s="839">
        <v>3</v>
      </c>
      <c r="B45" s="975" t="s">
        <v>1486</v>
      </c>
      <c r="C45" s="975" t="s">
        <v>1185</v>
      </c>
      <c r="D45" s="967"/>
      <c r="E45" s="967"/>
      <c r="F45" s="967"/>
      <c r="G45" s="967"/>
      <c r="H45" s="967"/>
      <c r="I45" s="967"/>
      <c r="J45" s="985" t="s">
        <v>179</v>
      </c>
      <c r="K45" s="804"/>
      <c r="L45" s="969" t="s">
        <v>179</v>
      </c>
      <c r="M45" s="986" t="s">
        <v>1185</v>
      </c>
      <c r="N45" s="976" t="s">
        <v>351</v>
      </c>
      <c r="O45" s="987"/>
      <c r="P45" s="987"/>
      <c r="Q45" s="987"/>
      <c r="R45" s="987"/>
      <c r="S45" s="987">
        <v>490</v>
      </c>
      <c r="T45" s="987"/>
      <c r="U45" s="987"/>
      <c r="V45" s="987"/>
      <c r="W45" s="987"/>
      <c r="X45" s="987"/>
      <c r="Y45" s="987"/>
      <c r="Z45" s="987"/>
      <c r="AA45" s="987"/>
      <c r="AB45" s="987"/>
      <c r="AC45" s="987">
        <v>490</v>
      </c>
      <c r="AD45" s="987"/>
      <c r="AE45" s="987"/>
      <c r="AF45" s="987"/>
      <c r="AG45" s="987"/>
      <c r="AH45" s="987"/>
      <c r="AI45" s="987"/>
      <c r="AJ45" s="987"/>
      <c r="AK45" s="987"/>
      <c r="AL45" s="987"/>
      <c r="AM45" s="951"/>
    </row>
    <row r="46" spans="1:39" s="90" customFormat="1">
      <c r="A46" s="839">
        <v>3</v>
      </c>
      <c r="B46" s="975" t="s">
        <v>1526</v>
      </c>
      <c r="C46" s="975" t="s">
        <v>1185</v>
      </c>
      <c r="D46" s="967"/>
      <c r="E46" s="967"/>
      <c r="F46" s="967"/>
      <c r="G46" s="967"/>
      <c r="H46" s="967"/>
      <c r="I46" s="967"/>
      <c r="J46" s="985"/>
      <c r="K46" s="967"/>
      <c r="L46" s="988" t="s">
        <v>1266</v>
      </c>
      <c r="M46" s="198" t="s">
        <v>1028</v>
      </c>
      <c r="N46" s="932" t="s">
        <v>486</v>
      </c>
      <c r="O46" s="970">
        <v>0</v>
      </c>
      <c r="P46" s="970">
        <v>0</v>
      </c>
      <c r="Q46" s="970">
        <v>0</v>
      </c>
      <c r="R46" s="970">
        <v>0</v>
      </c>
      <c r="S46" s="970">
        <v>9.8000000000000007</v>
      </c>
      <c r="T46" s="970">
        <v>0</v>
      </c>
      <c r="U46" s="970">
        <v>0</v>
      </c>
      <c r="V46" s="970">
        <v>0</v>
      </c>
      <c r="W46" s="970">
        <v>0</v>
      </c>
      <c r="X46" s="970">
        <v>0</v>
      </c>
      <c r="Y46" s="970">
        <v>0</v>
      </c>
      <c r="Z46" s="970">
        <v>0</v>
      </c>
      <c r="AA46" s="970">
        <v>0</v>
      </c>
      <c r="AB46" s="970">
        <v>0</v>
      </c>
      <c r="AC46" s="970">
        <v>9.8000000000000007</v>
      </c>
      <c r="AD46" s="970">
        <v>0</v>
      </c>
      <c r="AE46" s="970">
        <v>0</v>
      </c>
      <c r="AF46" s="970">
        <v>0</v>
      </c>
      <c r="AG46" s="970">
        <v>0</v>
      </c>
      <c r="AH46" s="970">
        <v>0</v>
      </c>
      <c r="AI46" s="970">
        <v>0</v>
      </c>
      <c r="AJ46" s="970">
        <v>0</v>
      </c>
      <c r="AK46" s="970">
        <v>0</v>
      </c>
      <c r="AL46" s="970">
        <v>0</v>
      </c>
      <c r="AM46" s="951"/>
    </row>
    <row r="47" spans="1:39" s="90" customFormat="1">
      <c r="A47" s="839">
        <v>3</v>
      </c>
      <c r="B47" s="975" t="s">
        <v>1527</v>
      </c>
      <c r="C47" s="975" t="s">
        <v>1185</v>
      </c>
      <c r="D47" s="967"/>
      <c r="E47" s="967"/>
      <c r="F47" s="967"/>
      <c r="G47" s="967"/>
      <c r="H47" s="967"/>
      <c r="I47" s="967"/>
      <c r="J47" s="985"/>
      <c r="K47" s="967"/>
      <c r="L47" s="988" t="s">
        <v>1267</v>
      </c>
      <c r="M47" s="198" t="s">
        <v>1137</v>
      </c>
      <c r="N47" s="932" t="s">
        <v>1201</v>
      </c>
      <c r="O47" s="987"/>
      <c r="P47" s="987"/>
      <c r="Q47" s="987"/>
      <c r="R47" s="987"/>
      <c r="S47" s="987">
        <v>50</v>
      </c>
      <c r="T47" s="987"/>
      <c r="U47" s="987"/>
      <c r="V47" s="987"/>
      <c r="W47" s="987"/>
      <c r="X47" s="987"/>
      <c r="Y47" s="987"/>
      <c r="Z47" s="987"/>
      <c r="AA47" s="987"/>
      <c r="AB47" s="987"/>
      <c r="AC47" s="987">
        <v>50</v>
      </c>
      <c r="AD47" s="987"/>
      <c r="AE47" s="987"/>
      <c r="AF47" s="987"/>
      <c r="AG47" s="987"/>
      <c r="AH47" s="987"/>
      <c r="AI47" s="987"/>
      <c r="AJ47" s="987"/>
      <c r="AK47" s="987"/>
      <c r="AL47" s="987"/>
      <c r="AM47" s="951"/>
    </row>
    <row r="48" spans="1:39" s="90" customFormat="1">
      <c r="A48" s="974">
        <v>3</v>
      </c>
      <c r="B48" s="975"/>
      <c r="C48" s="975"/>
      <c r="D48" s="967"/>
      <c r="E48" s="967"/>
      <c r="F48" s="967"/>
      <c r="G48" s="967"/>
      <c r="H48" s="967"/>
      <c r="I48" s="967"/>
      <c r="J48" s="979" t="s">
        <v>1107</v>
      </c>
      <c r="K48" s="967"/>
      <c r="L48" s="980"/>
      <c r="M48" s="981" t="s">
        <v>1124</v>
      </c>
      <c r="N48" s="982"/>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4"/>
    </row>
    <row r="49" spans="1:39">
      <c r="A49" s="926"/>
      <c r="B49" s="926"/>
      <c r="C49" s="926"/>
      <c r="D49" s="926"/>
      <c r="E49" s="926"/>
      <c r="F49" s="926"/>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row>
    <row r="50" spans="1:39">
      <c r="A50" s="926"/>
      <c r="B50" s="926"/>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row>
    <row r="51" spans="1:39" ht="15" customHeight="1">
      <c r="A51" s="926"/>
      <c r="B51" s="926"/>
      <c r="C51" s="926"/>
      <c r="D51" s="926"/>
      <c r="E51" s="926"/>
      <c r="F51" s="926"/>
      <c r="G51" s="926"/>
      <c r="H51" s="926"/>
      <c r="I51" s="926"/>
      <c r="J51" s="926"/>
      <c r="K51" s="926"/>
      <c r="L51" s="941" t="s">
        <v>1425</v>
      </c>
      <c r="M51" s="941"/>
      <c r="N51" s="941"/>
      <c r="O51" s="941"/>
      <c r="P51" s="941"/>
      <c r="Q51" s="941"/>
      <c r="R51" s="941"/>
      <c r="S51" s="971"/>
      <c r="T51" s="971"/>
      <c r="U51" s="971"/>
      <c r="V51" s="971"/>
      <c r="W51" s="971"/>
      <c r="X51" s="971"/>
      <c r="Y51" s="971"/>
      <c r="Z51" s="971"/>
      <c r="AA51" s="971"/>
      <c r="AB51" s="971"/>
      <c r="AC51" s="971"/>
      <c r="AD51" s="971"/>
      <c r="AE51" s="971"/>
      <c r="AF51" s="971"/>
      <c r="AG51" s="971"/>
      <c r="AH51" s="971"/>
      <c r="AI51" s="971"/>
      <c r="AJ51" s="971"/>
      <c r="AK51" s="971"/>
      <c r="AL51" s="971"/>
      <c r="AM51" s="971"/>
    </row>
    <row r="52" spans="1:39" ht="15" customHeight="1">
      <c r="A52" s="926"/>
      <c r="B52" s="926"/>
      <c r="C52" s="926"/>
      <c r="D52" s="926"/>
      <c r="E52" s="926"/>
      <c r="F52" s="926"/>
      <c r="G52" s="926"/>
      <c r="H52" s="926"/>
      <c r="I52" s="926"/>
      <c r="J52" s="926"/>
      <c r="K52" s="804"/>
      <c r="L52" s="989" t="s">
        <v>3002</v>
      </c>
      <c r="M52" s="972"/>
      <c r="N52" s="972"/>
      <c r="O52" s="972"/>
      <c r="P52" s="972"/>
      <c r="Q52" s="972"/>
      <c r="R52" s="972"/>
      <c r="S52" s="973"/>
      <c r="T52" s="973"/>
      <c r="U52" s="973"/>
      <c r="V52" s="973"/>
      <c r="W52" s="973"/>
      <c r="X52" s="973"/>
      <c r="Y52" s="973"/>
      <c r="Z52" s="973"/>
      <c r="AA52" s="973"/>
      <c r="AB52" s="973"/>
      <c r="AC52" s="973"/>
      <c r="AD52" s="973"/>
      <c r="AE52" s="973"/>
      <c r="AF52" s="973"/>
      <c r="AG52" s="973"/>
      <c r="AH52" s="973"/>
      <c r="AI52" s="973"/>
      <c r="AJ52" s="973"/>
      <c r="AK52" s="973"/>
      <c r="AL52" s="973"/>
      <c r="AM52" s="973"/>
    </row>
    <row r="53" spans="1:39" ht="15" customHeight="1">
      <c r="A53" s="926"/>
      <c r="B53" s="926"/>
      <c r="C53" s="926"/>
      <c r="D53" s="926"/>
      <c r="E53" s="926"/>
      <c r="F53" s="926"/>
      <c r="G53" s="926"/>
      <c r="H53" s="926"/>
      <c r="I53" s="926"/>
      <c r="J53" s="926"/>
      <c r="K53" s="804" t="s">
        <v>3074</v>
      </c>
      <c r="L53" s="989" t="s">
        <v>3003</v>
      </c>
      <c r="M53" s="972"/>
      <c r="N53" s="972"/>
      <c r="O53" s="972"/>
      <c r="P53" s="972"/>
      <c r="Q53" s="972"/>
      <c r="R53" s="972"/>
      <c r="S53" s="973"/>
      <c r="T53" s="973"/>
      <c r="U53" s="973"/>
      <c r="V53" s="973"/>
      <c r="W53" s="973"/>
      <c r="X53" s="973"/>
      <c r="Y53" s="973"/>
      <c r="Z53" s="973"/>
      <c r="AA53" s="973"/>
      <c r="AB53" s="973"/>
      <c r="AC53" s="973"/>
      <c r="AD53" s="973"/>
      <c r="AE53" s="973"/>
      <c r="AF53" s="973"/>
      <c r="AG53" s="973"/>
      <c r="AH53" s="973"/>
      <c r="AI53" s="973"/>
      <c r="AJ53" s="973"/>
      <c r="AK53" s="973"/>
      <c r="AL53" s="973"/>
      <c r="AM53" s="973"/>
    </row>
    <row r="54" spans="1:39" ht="15" customHeight="1">
      <c r="A54" s="926"/>
      <c r="B54" s="926"/>
      <c r="C54" s="926"/>
      <c r="D54" s="926"/>
      <c r="E54" s="926"/>
      <c r="F54" s="926"/>
      <c r="G54" s="926"/>
      <c r="H54" s="926"/>
      <c r="I54" s="926"/>
      <c r="J54" s="926"/>
      <c r="K54" s="804" t="s">
        <v>3074</v>
      </c>
      <c r="L54" s="989" t="s">
        <v>3009</v>
      </c>
      <c r="M54" s="972"/>
      <c r="N54" s="972"/>
      <c r="O54" s="972"/>
      <c r="P54" s="972"/>
      <c r="Q54" s="972"/>
      <c r="R54" s="972"/>
      <c r="S54" s="973"/>
      <c r="T54" s="973"/>
      <c r="U54" s="973"/>
      <c r="V54" s="973"/>
      <c r="W54" s="973"/>
      <c r="X54" s="973"/>
      <c r="Y54" s="973"/>
      <c r="Z54" s="973"/>
      <c r="AA54" s="973"/>
      <c r="AB54" s="973"/>
      <c r="AC54" s="973"/>
      <c r="AD54" s="973"/>
      <c r="AE54" s="973"/>
      <c r="AF54" s="973"/>
      <c r="AG54" s="973"/>
      <c r="AH54" s="973"/>
      <c r="AI54" s="973"/>
      <c r="AJ54" s="973"/>
      <c r="AK54" s="973"/>
      <c r="AL54" s="973"/>
      <c r="AM54" s="973"/>
    </row>
  </sheetData>
  <sheetProtection formatColumns="0" formatRows="0" autoFilter="0"/>
  <mergeCells count="11">
    <mergeCell ref="J23:J25"/>
    <mergeCell ref="L51:AM51"/>
    <mergeCell ref="L52:AM52"/>
    <mergeCell ref="L14:L15"/>
    <mergeCell ref="M14:M15"/>
    <mergeCell ref="N14:N15"/>
    <mergeCell ref="AM14:AM15"/>
    <mergeCell ref="J34:J36"/>
    <mergeCell ref="L53:AM53"/>
    <mergeCell ref="J45:J47"/>
    <mergeCell ref="L54:AM54"/>
  </mergeCells>
  <dataValidations count="3">
    <dataValidation type="textLength" operator="lessThanOrEqual" allowBlank="1" showInputMessage="1" showErrorMessage="1" errorTitle="Ошибка" error="Допускается ввод не более 900 символов!" sqref="AM17:AM21 AM23:AM25 AM28:AM32 AM34:AM36 AM39:AM43 AM45:AM47">
      <formula1>900</formula1>
    </dataValidation>
    <dataValidation type="decimal" allowBlank="1" showErrorMessage="1" errorTitle="Ошибка" error="Допускается ввод только неотрицательных чисел!" sqref="O23:AL23 O25:AL25 O34:AL34 O36:AL36 O45:AL45 O47:AL47">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M45">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85"/>
  <sheetViews>
    <sheetView showGridLines="0" view="pageBreakPreview" zoomScale="60" zoomScaleNormal="100" workbookViewId="0">
      <pane xSplit="14" ySplit="15" topLeftCell="O25"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990"/>
      <c r="B1" s="990"/>
      <c r="C1" s="990"/>
      <c r="D1" s="990"/>
      <c r="E1" s="990"/>
      <c r="F1" s="990"/>
      <c r="G1" s="990"/>
      <c r="H1" s="990"/>
      <c r="I1" s="990"/>
      <c r="J1" s="990"/>
      <c r="K1" s="990"/>
      <c r="L1" s="990"/>
      <c r="M1" s="990"/>
      <c r="N1" s="991"/>
      <c r="O1" s="991">
        <v>2022</v>
      </c>
      <c r="P1" s="991">
        <v>2022</v>
      </c>
      <c r="Q1" s="991">
        <v>2022</v>
      </c>
      <c r="R1" s="991">
        <v>2023</v>
      </c>
      <c r="S1" s="926">
        <v>2024</v>
      </c>
      <c r="T1" s="926">
        <v>2025</v>
      </c>
      <c r="U1" s="926">
        <v>2026</v>
      </c>
      <c r="V1" s="926">
        <v>2027</v>
      </c>
      <c r="W1" s="926">
        <v>2028</v>
      </c>
      <c r="X1" s="926">
        <v>2029</v>
      </c>
      <c r="Y1" s="926">
        <v>2030</v>
      </c>
      <c r="Z1" s="926">
        <v>2031</v>
      </c>
      <c r="AA1" s="926">
        <v>2032</v>
      </c>
      <c r="AB1" s="926">
        <v>2033</v>
      </c>
      <c r="AC1" s="926">
        <v>2024</v>
      </c>
      <c r="AD1" s="926">
        <v>2025</v>
      </c>
      <c r="AE1" s="926">
        <v>2026</v>
      </c>
      <c r="AF1" s="926">
        <v>2027</v>
      </c>
      <c r="AG1" s="926">
        <v>2028</v>
      </c>
      <c r="AH1" s="926">
        <v>2029</v>
      </c>
      <c r="AI1" s="926">
        <v>2030</v>
      </c>
      <c r="AJ1" s="926">
        <v>2031</v>
      </c>
      <c r="AK1" s="926">
        <v>2032</v>
      </c>
      <c r="AL1" s="926">
        <v>2033</v>
      </c>
      <c r="AM1" s="990"/>
    </row>
    <row r="2" spans="1:39" hidden="1">
      <c r="A2" s="990"/>
      <c r="B2" s="990"/>
      <c r="C2" s="990"/>
      <c r="D2" s="990"/>
      <c r="E2" s="990"/>
      <c r="F2" s="990"/>
      <c r="G2" s="990"/>
      <c r="H2" s="990"/>
      <c r="I2" s="990"/>
      <c r="J2" s="990"/>
      <c r="K2" s="990"/>
      <c r="L2" s="990"/>
      <c r="M2" s="990"/>
      <c r="N2" s="991"/>
      <c r="O2" s="992" t="s">
        <v>267</v>
      </c>
      <c r="P2" s="992" t="s">
        <v>305</v>
      </c>
      <c r="Q2" s="992" t="s">
        <v>285</v>
      </c>
      <c r="R2" s="992" t="s">
        <v>267</v>
      </c>
      <c r="S2" s="992" t="s">
        <v>268</v>
      </c>
      <c r="T2" s="992" t="s">
        <v>268</v>
      </c>
      <c r="U2" s="992" t="s">
        <v>268</v>
      </c>
      <c r="V2" s="992" t="s">
        <v>268</v>
      </c>
      <c r="W2" s="992" t="s">
        <v>268</v>
      </c>
      <c r="X2" s="992" t="s">
        <v>268</v>
      </c>
      <c r="Y2" s="992" t="s">
        <v>268</v>
      </c>
      <c r="Z2" s="992" t="s">
        <v>268</v>
      </c>
      <c r="AA2" s="992" t="s">
        <v>268</v>
      </c>
      <c r="AB2" s="992" t="s">
        <v>268</v>
      </c>
      <c r="AC2" s="992" t="s">
        <v>267</v>
      </c>
      <c r="AD2" s="992" t="s">
        <v>267</v>
      </c>
      <c r="AE2" s="992" t="s">
        <v>267</v>
      </c>
      <c r="AF2" s="992" t="s">
        <v>267</v>
      </c>
      <c r="AG2" s="992" t="s">
        <v>267</v>
      </c>
      <c r="AH2" s="992" t="s">
        <v>267</v>
      </c>
      <c r="AI2" s="992" t="s">
        <v>267</v>
      </c>
      <c r="AJ2" s="992" t="s">
        <v>267</v>
      </c>
      <c r="AK2" s="992" t="s">
        <v>267</v>
      </c>
      <c r="AL2" s="992" t="s">
        <v>267</v>
      </c>
      <c r="AM2" s="990"/>
    </row>
    <row r="3" spans="1:39" hidden="1">
      <c r="A3" s="990"/>
      <c r="B3" s="990"/>
      <c r="C3" s="990"/>
      <c r="D3" s="990"/>
      <c r="E3" s="990"/>
      <c r="F3" s="990"/>
      <c r="G3" s="990"/>
      <c r="H3" s="990"/>
      <c r="I3" s="990"/>
      <c r="J3" s="990"/>
      <c r="K3" s="990"/>
      <c r="L3" s="990"/>
      <c r="M3" s="990"/>
      <c r="N3" s="991"/>
      <c r="O3" s="991"/>
      <c r="P3" s="991"/>
      <c r="Q3" s="991"/>
      <c r="R3" s="991"/>
      <c r="S3" s="926"/>
      <c r="T3" s="926"/>
      <c r="U3" s="926"/>
      <c r="V3" s="926"/>
      <c r="W3" s="926"/>
      <c r="X3" s="926"/>
      <c r="Y3" s="926"/>
      <c r="Z3" s="926"/>
      <c r="AA3" s="926"/>
      <c r="AB3" s="926"/>
      <c r="AC3" s="926"/>
      <c r="AD3" s="926"/>
      <c r="AE3" s="926"/>
      <c r="AF3" s="926"/>
      <c r="AG3" s="926"/>
      <c r="AH3" s="926"/>
      <c r="AI3" s="926"/>
      <c r="AJ3" s="926"/>
      <c r="AK3" s="926"/>
      <c r="AL3" s="926"/>
      <c r="AM3" s="990"/>
    </row>
    <row r="4" spans="1:39" hidden="1">
      <c r="A4" s="990"/>
      <c r="B4" s="990"/>
      <c r="C4" s="990"/>
      <c r="D4" s="990"/>
      <c r="E4" s="990"/>
      <c r="F4" s="990"/>
      <c r="G4" s="990"/>
      <c r="H4" s="990"/>
      <c r="I4" s="990"/>
      <c r="J4" s="990"/>
      <c r="K4" s="990"/>
      <c r="L4" s="990"/>
      <c r="M4" s="990"/>
      <c r="N4" s="991"/>
      <c r="O4" s="991"/>
      <c r="P4" s="991"/>
      <c r="Q4" s="991"/>
      <c r="R4" s="991"/>
      <c r="S4" s="926"/>
      <c r="T4" s="926"/>
      <c r="U4" s="926"/>
      <c r="V4" s="926"/>
      <c r="W4" s="926"/>
      <c r="X4" s="926"/>
      <c r="Y4" s="926"/>
      <c r="Z4" s="926"/>
      <c r="AA4" s="926"/>
      <c r="AB4" s="926"/>
      <c r="AC4" s="926"/>
      <c r="AD4" s="926"/>
      <c r="AE4" s="926"/>
      <c r="AF4" s="926"/>
      <c r="AG4" s="926"/>
      <c r="AH4" s="926"/>
      <c r="AI4" s="926"/>
      <c r="AJ4" s="926"/>
      <c r="AK4" s="926"/>
      <c r="AL4" s="926"/>
      <c r="AM4" s="990"/>
    </row>
    <row r="5" spans="1:39" hidden="1">
      <c r="A5" s="990"/>
      <c r="B5" s="990"/>
      <c r="C5" s="990"/>
      <c r="D5" s="990"/>
      <c r="E5" s="990"/>
      <c r="F5" s="990"/>
      <c r="G5" s="990"/>
      <c r="H5" s="990"/>
      <c r="I5" s="990"/>
      <c r="J5" s="990"/>
      <c r="K5" s="990"/>
      <c r="L5" s="990"/>
      <c r="M5" s="990"/>
      <c r="N5" s="991"/>
      <c r="O5" s="991"/>
      <c r="P5" s="991"/>
      <c r="Q5" s="991"/>
      <c r="R5" s="991"/>
      <c r="S5" s="926"/>
      <c r="T5" s="926"/>
      <c r="U5" s="926"/>
      <c r="V5" s="926"/>
      <c r="W5" s="926"/>
      <c r="X5" s="926"/>
      <c r="Y5" s="926"/>
      <c r="Z5" s="926"/>
      <c r="AA5" s="926"/>
      <c r="AB5" s="926"/>
      <c r="AC5" s="926"/>
      <c r="AD5" s="926"/>
      <c r="AE5" s="926"/>
      <c r="AF5" s="926"/>
      <c r="AG5" s="926"/>
      <c r="AH5" s="926"/>
      <c r="AI5" s="926"/>
      <c r="AJ5" s="926"/>
      <c r="AK5" s="926"/>
      <c r="AL5" s="926"/>
      <c r="AM5" s="990"/>
    </row>
    <row r="6" spans="1:39" hidden="1">
      <c r="A6" s="990"/>
      <c r="B6" s="990"/>
      <c r="C6" s="990"/>
      <c r="D6" s="990"/>
      <c r="E6" s="990"/>
      <c r="F6" s="990"/>
      <c r="G6" s="990"/>
      <c r="H6" s="990"/>
      <c r="I6" s="990"/>
      <c r="J6" s="990"/>
      <c r="K6" s="990"/>
      <c r="L6" s="990"/>
      <c r="M6" s="990"/>
      <c r="N6" s="991"/>
      <c r="O6" s="991"/>
      <c r="P6" s="991"/>
      <c r="Q6" s="991"/>
      <c r="R6" s="991"/>
      <c r="S6" s="926"/>
      <c r="T6" s="926"/>
      <c r="U6" s="926"/>
      <c r="V6" s="926"/>
      <c r="W6" s="926"/>
      <c r="X6" s="926"/>
      <c r="Y6" s="926"/>
      <c r="Z6" s="926"/>
      <c r="AA6" s="926"/>
      <c r="AB6" s="926"/>
      <c r="AC6" s="926"/>
      <c r="AD6" s="926"/>
      <c r="AE6" s="926"/>
      <c r="AF6" s="926"/>
      <c r="AG6" s="926"/>
      <c r="AH6" s="926"/>
      <c r="AI6" s="926"/>
      <c r="AJ6" s="926"/>
      <c r="AK6" s="926"/>
      <c r="AL6" s="926"/>
      <c r="AM6" s="990"/>
    </row>
    <row r="7" spans="1:39" hidden="1">
      <c r="A7" s="990"/>
      <c r="B7" s="990"/>
      <c r="C7" s="990"/>
      <c r="D7" s="990"/>
      <c r="E7" s="990"/>
      <c r="F7" s="990"/>
      <c r="G7" s="990"/>
      <c r="H7" s="990"/>
      <c r="I7" s="990"/>
      <c r="J7" s="990"/>
      <c r="K7" s="990"/>
      <c r="L7" s="990"/>
      <c r="M7" s="990"/>
      <c r="N7" s="991"/>
      <c r="O7" s="991"/>
      <c r="P7" s="991"/>
      <c r="Q7" s="991"/>
      <c r="R7" s="991"/>
      <c r="S7" s="878" t="b">
        <v>1</v>
      </c>
      <c r="T7" s="878" t="b">
        <v>1</v>
      </c>
      <c r="U7" s="878" t="b">
        <v>1</v>
      </c>
      <c r="V7" s="878" t="b">
        <v>1</v>
      </c>
      <c r="W7" s="878" t="b">
        <v>1</v>
      </c>
      <c r="X7" s="878" t="b">
        <v>0</v>
      </c>
      <c r="Y7" s="878" t="b">
        <v>0</v>
      </c>
      <c r="Z7" s="878" t="b">
        <v>0</v>
      </c>
      <c r="AA7" s="878" t="b">
        <v>0</v>
      </c>
      <c r="AB7" s="878" t="b">
        <v>0</v>
      </c>
      <c r="AC7" s="878" t="b">
        <v>1</v>
      </c>
      <c r="AD7" s="878" t="b">
        <v>1</v>
      </c>
      <c r="AE7" s="878" t="b">
        <v>1</v>
      </c>
      <c r="AF7" s="878" t="b">
        <v>1</v>
      </c>
      <c r="AG7" s="878" t="b">
        <v>1</v>
      </c>
      <c r="AH7" s="878" t="b">
        <v>0</v>
      </c>
      <c r="AI7" s="878" t="b">
        <v>0</v>
      </c>
      <c r="AJ7" s="878" t="b">
        <v>0</v>
      </c>
      <c r="AK7" s="878" t="b">
        <v>0</v>
      </c>
      <c r="AL7" s="878" t="b">
        <v>0</v>
      </c>
      <c r="AM7" s="990"/>
    </row>
    <row r="8" spans="1:39" hidden="1">
      <c r="A8" s="990"/>
      <c r="B8" s="990"/>
      <c r="C8" s="990"/>
      <c r="D8" s="990"/>
      <c r="E8" s="990"/>
      <c r="F8" s="990"/>
      <c r="G8" s="990"/>
      <c r="H8" s="990"/>
      <c r="I8" s="990"/>
      <c r="J8" s="990"/>
      <c r="K8" s="990"/>
      <c r="L8" s="990"/>
      <c r="M8" s="990"/>
      <c r="N8" s="991"/>
      <c r="O8" s="991"/>
      <c r="P8" s="991"/>
      <c r="Q8" s="991"/>
      <c r="R8" s="991"/>
      <c r="S8" s="991"/>
      <c r="T8" s="991"/>
      <c r="U8" s="991"/>
      <c r="V8" s="991"/>
      <c r="W8" s="991"/>
      <c r="X8" s="991"/>
      <c r="Y8" s="991"/>
      <c r="Z8" s="991"/>
      <c r="AA8" s="991"/>
      <c r="AB8" s="991"/>
      <c r="AC8" s="991"/>
      <c r="AD8" s="991"/>
      <c r="AE8" s="991"/>
      <c r="AF8" s="991"/>
      <c r="AG8" s="991"/>
      <c r="AH8" s="991"/>
      <c r="AI8" s="991"/>
      <c r="AJ8" s="991"/>
      <c r="AK8" s="991"/>
      <c r="AL8" s="991"/>
      <c r="AM8" s="990"/>
    </row>
    <row r="9" spans="1:39" hidden="1">
      <c r="A9" s="990"/>
      <c r="B9" s="990"/>
      <c r="C9" s="990"/>
      <c r="D9" s="990"/>
      <c r="E9" s="990"/>
      <c r="F9" s="990"/>
      <c r="G9" s="990"/>
      <c r="H9" s="990"/>
      <c r="I9" s="990"/>
      <c r="J9" s="990"/>
      <c r="K9" s="990"/>
      <c r="L9" s="990"/>
      <c r="M9" s="990"/>
      <c r="N9" s="991"/>
      <c r="O9" s="991"/>
      <c r="P9" s="991"/>
      <c r="Q9" s="991"/>
      <c r="R9" s="991"/>
      <c r="S9" s="991"/>
      <c r="T9" s="991"/>
      <c r="U9" s="991"/>
      <c r="V9" s="991"/>
      <c r="W9" s="991"/>
      <c r="X9" s="991"/>
      <c r="Y9" s="991"/>
      <c r="Z9" s="991"/>
      <c r="AA9" s="991"/>
      <c r="AB9" s="991"/>
      <c r="AC9" s="991"/>
      <c r="AD9" s="991"/>
      <c r="AE9" s="991"/>
      <c r="AF9" s="991"/>
      <c r="AG9" s="991"/>
      <c r="AH9" s="991"/>
      <c r="AI9" s="991"/>
      <c r="AJ9" s="991"/>
      <c r="AK9" s="991"/>
      <c r="AL9" s="991"/>
      <c r="AM9" s="990"/>
    </row>
    <row r="10" spans="1:39" hidden="1">
      <c r="A10" s="990"/>
      <c r="B10" s="990"/>
      <c r="C10" s="990"/>
      <c r="D10" s="990"/>
      <c r="E10" s="990"/>
      <c r="F10" s="990"/>
      <c r="G10" s="990"/>
      <c r="H10" s="990"/>
      <c r="I10" s="990"/>
      <c r="J10" s="990"/>
      <c r="K10" s="990"/>
      <c r="L10" s="990"/>
      <c r="M10" s="990"/>
      <c r="N10" s="991"/>
      <c r="O10" s="991"/>
      <c r="P10" s="991"/>
      <c r="Q10" s="991"/>
      <c r="R10" s="991"/>
      <c r="S10" s="991"/>
      <c r="T10" s="991"/>
      <c r="U10" s="991"/>
      <c r="V10" s="991"/>
      <c r="W10" s="991"/>
      <c r="X10" s="991"/>
      <c r="Y10" s="991"/>
      <c r="Z10" s="991"/>
      <c r="AA10" s="991"/>
      <c r="AB10" s="991"/>
      <c r="AC10" s="991"/>
      <c r="AD10" s="991"/>
      <c r="AE10" s="991"/>
      <c r="AF10" s="991"/>
      <c r="AG10" s="991"/>
      <c r="AH10" s="991"/>
      <c r="AI10" s="991"/>
      <c r="AJ10" s="991"/>
      <c r="AK10" s="991"/>
      <c r="AL10" s="991"/>
      <c r="AM10" s="990"/>
    </row>
    <row r="11" spans="1:39" ht="15" hidden="1" customHeight="1">
      <c r="A11" s="990"/>
      <c r="B11" s="990"/>
      <c r="C11" s="990"/>
      <c r="D11" s="990"/>
      <c r="E11" s="990"/>
      <c r="F11" s="990"/>
      <c r="G11" s="990"/>
      <c r="H11" s="990"/>
      <c r="I11" s="990"/>
      <c r="J11" s="990"/>
      <c r="K11" s="990"/>
      <c r="L11" s="990"/>
      <c r="M11" s="993"/>
      <c r="N11" s="991"/>
      <c r="O11" s="991"/>
      <c r="P11" s="991"/>
      <c r="Q11" s="991"/>
      <c r="R11" s="991"/>
      <c r="S11" s="991"/>
      <c r="T11" s="991"/>
      <c r="U11" s="991"/>
      <c r="V11" s="991"/>
      <c r="W11" s="991"/>
      <c r="X11" s="991"/>
      <c r="Y11" s="991"/>
      <c r="Z11" s="991"/>
      <c r="AA11" s="991"/>
      <c r="AB11" s="991"/>
      <c r="AC11" s="991"/>
      <c r="AD11" s="991"/>
      <c r="AE11" s="991"/>
      <c r="AF11" s="991"/>
      <c r="AG11" s="991"/>
      <c r="AH11" s="991"/>
      <c r="AI11" s="991"/>
      <c r="AJ11" s="991"/>
      <c r="AK11" s="991"/>
      <c r="AL11" s="991"/>
      <c r="AM11" s="990"/>
    </row>
    <row r="12" spans="1:39" s="201" customFormat="1" ht="20.100000000000001" customHeight="1">
      <c r="A12" s="994"/>
      <c r="B12" s="994"/>
      <c r="C12" s="994"/>
      <c r="D12" s="994"/>
      <c r="E12" s="994"/>
      <c r="F12" s="994"/>
      <c r="G12" s="994"/>
      <c r="H12" s="994"/>
      <c r="I12" s="994"/>
      <c r="J12" s="994"/>
      <c r="K12" s="994"/>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994"/>
      <c r="B13" s="994"/>
      <c r="C13" s="994"/>
      <c r="D13" s="994"/>
      <c r="E13" s="994"/>
      <c r="F13" s="994"/>
      <c r="G13" s="994"/>
      <c r="H13" s="994"/>
      <c r="I13" s="994"/>
      <c r="J13" s="994"/>
      <c r="K13" s="994"/>
      <c r="L13" s="995"/>
      <c r="M13" s="995"/>
      <c r="N13" s="995"/>
      <c r="O13" s="995"/>
      <c r="P13" s="995"/>
      <c r="Q13" s="995"/>
      <c r="R13" s="995"/>
      <c r="S13" s="995"/>
      <c r="T13" s="995"/>
      <c r="U13" s="995"/>
      <c r="V13" s="995"/>
      <c r="W13" s="995"/>
      <c r="X13" s="995"/>
      <c r="Y13" s="995"/>
      <c r="Z13" s="995"/>
      <c r="AA13" s="995"/>
      <c r="AB13" s="995"/>
      <c r="AC13" s="995"/>
      <c r="AD13" s="995"/>
      <c r="AE13" s="995"/>
      <c r="AF13" s="995"/>
      <c r="AG13" s="995"/>
      <c r="AH13" s="995"/>
      <c r="AI13" s="995"/>
      <c r="AJ13" s="995"/>
      <c r="AK13" s="995"/>
      <c r="AL13" s="995"/>
      <c r="AM13" s="994"/>
    </row>
    <row r="14" spans="1:39" ht="15" customHeight="1">
      <c r="A14" s="990"/>
      <c r="B14" s="990"/>
      <c r="C14" s="990"/>
      <c r="D14" s="990"/>
      <c r="E14" s="990"/>
      <c r="F14" s="990"/>
      <c r="G14" s="990"/>
      <c r="H14" s="990"/>
      <c r="I14" s="990"/>
      <c r="J14" s="990"/>
      <c r="K14" s="990"/>
      <c r="L14" s="996" t="s">
        <v>355</v>
      </c>
      <c r="M14" s="997" t="s">
        <v>212</v>
      </c>
      <c r="N14" s="996" t="s">
        <v>135</v>
      </c>
      <c r="O14" s="930" t="s">
        <v>3031</v>
      </c>
      <c r="P14" s="930" t="s">
        <v>3031</v>
      </c>
      <c r="Q14" s="930" t="s">
        <v>3031</v>
      </c>
      <c r="R14" s="931" t="s">
        <v>3032</v>
      </c>
      <c r="S14" s="932" t="s">
        <v>3033</v>
      </c>
      <c r="T14" s="932" t="s">
        <v>3065</v>
      </c>
      <c r="U14" s="932" t="s">
        <v>3066</v>
      </c>
      <c r="V14" s="932" t="s">
        <v>3067</v>
      </c>
      <c r="W14" s="932" t="s">
        <v>3068</v>
      </c>
      <c r="X14" s="932" t="s">
        <v>3069</v>
      </c>
      <c r="Y14" s="932" t="s">
        <v>3070</v>
      </c>
      <c r="Z14" s="932" t="s">
        <v>3071</v>
      </c>
      <c r="AA14" s="932" t="s">
        <v>3072</v>
      </c>
      <c r="AB14" s="932" t="s">
        <v>3073</v>
      </c>
      <c r="AC14" s="932" t="s">
        <v>3033</v>
      </c>
      <c r="AD14" s="932" t="s">
        <v>3065</v>
      </c>
      <c r="AE14" s="932" t="s">
        <v>3066</v>
      </c>
      <c r="AF14" s="932" t="s">
        <v>3067</v>
      </c>
      <c r="AG14" s="932" t="s">
        <v>3068</v>
      </c>
      <c r="AH14" s="932" t="s">
        <v>3069</v>
      </c>
      <c r="AI14" s="932" t="s">
        <v>3070</v>
      </c>
      <c r="AJ14" s="932" t="s">
        <v>3071</v>
      </c>
      <c r="AK14" s="932" t="s">
        <v>3072</v>
      </c>
      <c r="AL14" s="932" t="s">
        <v>3073</v>
      </c>
      <c r="AM14" s="998" t="s">
        <v>304</v>
      </c>
    </row>
    <row r="15" spans="1:39" ht="50.1" customHeight="1">
      <c r="A15" s="990"/>
      <c r="B15" s="990"/>
      <c r="C15" s="990"/>
      <c r="D15" s="990"/>
      <c r="E15" s="990"/>
      <c r="F15" s="990"/>
      <c r="G15" s="990"/>
      <c r="H15" s="990"/>
      <c r="I15" s="990"/>
      <c r="J15" s="990"/>
      <c r="K15" s="990"/>
      <c r="L15" s="996"/>
      <c r="M15" s="997"/>
      <c r="N15" s="996"/>
      <c r="O15" s="932" t="s">
        <v>267</v>
      </c>
      <c r="P15" s="932" t="s">
        <v>305</v>
      </c>
      <c r="Q15" s="932" t="s">
        <v>285</v>
      </c>
      <c r="R15" s="932" t="s">
        <v>267</v>
      </c>
      <c r="S15" s="935" t="s">
        <v>268</v>
      </c>
      <c r="T15" s="935" t="s">
        <v>268</v>
      </c>
      <c r="U15" s="935" t="s">
        <v>268</v>
      </c>
      <c r="V15" s="935" t="s">
        <v>268</v>
      </c>
      <c r="W15" s="935" t="s">
        <v>268</v>
      </c>
      <c r="X15" s="935" t="s">
        <v>268</v>
      </c>
      <c r="Y15" s="935" t="s">
        <v>268</v>
      </c>
      <c r="Z15" s="935" t="s">
        <v>268</v>
      </c>
      <c r="AA15" s="935" t="s">
        <v>268</v>
      </c>
      <c r="AB15" s="935" t="s">
        <v>268</v>
      </c>
      <c r="AC15" s="935" t="s">
        <v>267</v>
      </c>
      <c r="AD15" s="935" t="s">
        <v>267</v>
      </c>
      <c r="AE15" s="935" t="s">
        <v>267</v>
      </c>
      <c r="AF15" s="935" t="s">
        <v>267</v>
      </c>
      <c r="AG15" s="935" t="s">
        <v>267</v>
      </c>
      <c r="AH15" s="935" t="s">
        <v>267</v>
      </c>
      <c r="AI15" s="935" t="s">
        <v>267</v>
      </c>
      <c r="AJ15" s="935" t="s">
        <v>267</v>
      </c>
      <c r="AK15" s="935" t="s">
        <v>267</v>
      </c>
      <c r="AL15" s="935" t="s">
        <v>267</v>
      </c>
      <c r="AM15" s="999"/>
    </row>
    <row r="16" spans="1:39">
      <c r="A16" s="943" t="s">
        <v>18</v>
      </c>
      <c r="B16" s="990"/>
      <c r="C16" s="990"/>
      <c r="D16" s="990"/>
      <c r="E16" s="990"/>
      <c r="F16" s="990"/>
      <c r="G16" s="990"/>
      <c r="H16" s="990"/>
      <c r="I16" s="990"/>
      <c r="J16" s="990"/>
      <c r="K16" s="990"/>
      <c r="L16" s="1000" t="s">
        <v>3024</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1001"/>
    </row>
    <row r="17" spans="1:39" s="93" customFormat="1" ht="22.5">
      <c r="A17" s="974">
        <v>1</v>
      </c>
      <c r="B17" s="990" t="s">
        <v>1480</v>
      </c>
      <c r="C17" s="1002"/>
      <c r="D17" s="1002"/>
      <c r="E17" s="1002"/>
      <c r="F17" s="1002"/>
      <c r="G17" s="1002"/>
      <c r="H17" s="1002"/>
      <c r="I17" s="1002"/>
      <c r="J17" s="1002"/>
      <c r="K17" s="1002"/>
      <c r="L17" s="1003">
        <v>1</v>
      </c>
      <c r="M17" s="207" t="s">
        <v>356</v>
      </c>
      <c r="N17" s="976" t="s">
        <v>351</v>
      </c>
      <c r="O17" s="1004">
        <v>0</v>
      </c>
      <c r="P17" s="1004">
        <v>0</v>
      </c>
      <c r="Q17" s="1004">
        <v>0</v>
      </c>
      <c r="R17" s="1004">
        <v>0</v>
      </c>
      <c r="S17" s="1004">
        <v>0</v>
      </c>
      <c r="T17" s="1004">
        <v>0</v>
      </c>
      <c r="U17" s="1004">
        <v>0</v>
      </c>
      <c r="V17" s="1004">
        <v>0</v>
      </c>
      <c r="W17" s="1004">
        <v>0</v>
      </c>
      <c r="X17" s="1004">
        <v>0</v>
      </c>
      <c r="Y17" s="1004">
        <v>0</v>
      </c>
      <c r="Z17" s="1004">
        <v>0</v>
      </c>
      <c r="AA17" s="1004">
        <v>0</v>
      </c>
      <c r="AB17" s="1004">
        <v>0</v>
      </c>
      <c r="AC17" s="1004">
        <v>0</v>
      </c>
      <c r="AD17" s="1004">
        <v>0</v>
      </c>
      <c r="AE17" s="1004">
        <v>0</v>
      </c>
      <c r="AF17" s="1004">
        <v>0</v>
      </c>
      <c r="AG17" s="1004">
        <v>0</v>
      </c>
      <c r="AH17" s="1004">
        <v>0</v>
      </c>
      <c r="AI17" s="1004">
        <v>0</v>
      </c>
      <c r="AJ17" s="1004">
        <v>0</v>
      </c>
      <c r="AK17" s="1004">
        <v>0</v>
      </c>
      <c r="AL17" s="1004">
        <v>0</v>
      </c>
      <c r="AM17" s="951"/>
    </row>
    <row r="18" spans="1:39">
      <c r="A18" s="974">
        <v>1</v>
      </c>
      <c r="B18" s="990" t="s">
        <v>1491</v>
      </c>
      <c r="C18" s="990"/>
      <c r="D18" s="990"/>
      <c r="E18" s="990"/>
      <c r="F18" s="990"/>
      <c r="G18" s="990"/>
      <c r="H18" s="990"/>
      <c r="I18" s="990"/>
      <c r="J18" s="990"/>
      <c r="K18" s="990"/>
      <c r="L18" s="1005">
        <v>1.1000000000000001</v>
      </c>
      <c r="M18" s="211" t="s">
        <v>357</v>
      </c>
      <c r="N18" s="976" t="s">
        <v>351</v>
      </c>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951"/>
    </row>
    <row r="19" spans="1:39">
      <c r="A19" s="974">
        <v>1</v>
      </c>
      <c r="B19" s="990" t="s">
        <v>1489</v>
      </c>
      <c r="C19" s="990"/>
      <c r="D19" s="990"/>
      <c r="E19" s="990"/>
      <c r="F19" s="990"/>
      <c r="G19" s="990"/>
      <c r="H19" s="990"/>
      <c r="I19" s="990"/>
      <c r="J19" s="990"/>
      <c r="K19" s="990"/>
      <c r="L19" s="1005">
        <v>1.2</v>
      </c>
      <c r="M19" s="211" t="s">
        <v>358</v>
      </c>
      <c r="N19" s="976" t="s">
        <v>351</v>
      </c>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951"/>
    </row>
    <row r="20" spans="1:39">
      <c r="A20" s="974">
        <v>1</v>
      </c>
      <c r="B20" s="990" t="s">
        <v>1490</v>
      </c>
      <c r="C20" s="990"/>
      <c r="D20" s="990"/>
      <c r="E20" s="990"/>
      <c r="F20" s="990"/>
      <c r="G20" s="990"/>
      <c r="H20" s="990"/>
      <c r="I20" s="990"/>
      <c r="J20" s="990"/>
      <c r="K20" s="990"/>
      <c r="L20" s="1005">
        <v>1.3</v>
      </c>
      <c r="M20" s="211" t="s">
        <v>360</v>
      </c>
      <c r="N20" s="976" t="s">
        <v>351</v>
      </c>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951"/>
    </row>
    <row r="21" spans="1:39">
      <c r="A21" s="974">
        <v>1</v>
      </c>
      <c r="B21" s="990" t="s">
        <v>1488</v>
      </c>
      <c r="C21" s="990"/>
      <c r="D21" s="990"/>
      <c r="E21" s="990"/>
      <c r="F21" s="990"/>
      <c r="G21" s="990"/>
      <c r="H21" s="990"/>
      <c r="I21" s="990"/>
      <c r="J21" s="990"/>
      <c r="K21" s="990"/>
      <c r="L21" s="1005">
        <v>1.4</v>
      </c>
      <c r="M21" s="211" t="s">
        <v>362</v>
      </c>
      <c r="N21" s="976" t="s">
        <v>351</v>
      </c>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951"/>
    </row>
    <row r="22" spans="1:39">
      <c r="A22" s="974">
        <v>1</v>
      </c>
      <c r="B22" s="990" t="s">
        <v>1551</v>
      </c>
      <c r="C22" s="990"/>
      <c r="D22" s="990"/>
      <c r="E22" s="990"/>
      <c r="F22" s="990"/>
      <c r="G22" s="990"/>
      <c r="H22" s="990"/>
      <c r="I22" s="990"/>
      <c r="J22" s="990"/>
      <c r="K22" s="990"/>
      <c r="L22" s="1005">
        <v>1.5</v>
      </c>
      <c r="M22" s="211" t="s">
        <v>364</v>
      </c>
      <c r="N22" s="976" t="s">
        <v>351</v>
      </c>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951"/>
    </row>
    <row r="23" spans="1:39" s="93" customFormat="1">
      <c r="A23" s="974">
        <v>1</v>
      </c>
      <c r="B23" s="990" t="s">
        <v>1481</v>
      </c>
      <c r="C23" s="1002"/>
      <c r="D23" s="1002"/>
      <c r="E23" s="1002"/>
      <c r="F23" s="1002"/>
      <c r="G23" s="1002"/>
      <c r="H23" s="1002"/>
      <c r="I23" s="1002"/>
      <c r="J23" s="1002"/>
      <c r="K23" s="1002"/>
      <c r="L23" s="1003">
        <v>2</v>
      </c>
      <c r="M23" s="207" t="s">
        <v>365</v>
      </c>
      <c r="N23" s="976" t="s">
        <v>351</v>
      </c>
      <c r="O23" s="1004">
        <v>0</v>
      </c>
      <c r="P23" s="1004">
        <v>0</v>
      </c>
      <c r="Q23" s="1004">
        <v>0</v>
      </c>
      <c r="R23" s="1004">
        <v>0</v>
      </c>
      <c r="S23" s="1004">
        <v>0</v>
      </c>
      <c r="T23" s="1004">
        <v>0</v>
      </c>
      <c r="U23" s="1004">
        <v>0</v>
      </c>
      <c r="V23" s="1004">
        <v>0</v>
      </c>
      <c r="W23" s="1004">
        <v>0</v>
      </c>
      <c r="X23" s="1004">
        <v>0</v>
      </c>
      <c r="Y23" s="1004">
        <v>0</v>
      </c>
      <c r="Z23" s="1004">
        <v>0</v>
      </c>
      <c r="AA23" s="1004">
        <v>0</v>
      </c>
      <c r="AB23" s="1004">
        <v>0</v>
      </c>
      <c r="AC23" s="1004">
        <v>0</v>
      </c>
      <c r="AD23" s="1004">
        <v>0</v>
      </c>
      <c r="AE23" s="1004">
        <v>0</v>
      </c>
      <c r="AF23" s="1004">
        <v>0</v>
      </c>
      <c r="AG23" s="1004">
        <v>0</v>
      </c>
      <c r="AH23" s="1004">
        <v>0</v>
      </c>
      <c r="AI23" s="1004">
        <v>0</v>
      </c>
      <c r="AJ23" s="1004">
        <v>0</v>
      </c>
      <c r="AK23" s="1004">
        <v>0</v>
      </c>
      <c r="AL23" s="1004">
        <v>0</v>
      </c>
      <c r="AM23" s="951"/>
    </row>
    <row r="24" spans="1:39">
      <c r="A24" s="974">
        <v>1</v>
      </c>
      <c r="B24" s="990" t="s">
        <v>1492</v>
      </c>
      <c r="C24" s="990"/>
      <c r="D24" s="990"/>
      <c r="E24" s="990"/>
      <c r="F24" s="990"/>
      <c r="G24" s="990"/>
      <c r="H24" s="990"/>
      <c r="I24" s="990"/>
      <c r="J24" s="990"/>
      <c r="K24" s="990"/>
      <c r="L24" s="1005">
        <v>2.1</v>
      </c>
      <c r="M24" s="211" t="s">
        <v>357</v>
      </c>
      <c r="N24" s="976" t="s">
        <v>351</v>
      </c>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951"/>
    </row>
    <row r="25" spans="1:39">
      <c r="A25" s="974">
        <v>1</v>
      </c>
      <c r="B25" s="990" t="s">
        <v>1493</v>
      </c>
      <c r="C25" s="990"/>
      <c r="D25" s="990"/>
      <c r="E25" s="990"/>
      <c r="F25" s="990"/>
      <c r="G25" s="990"/>
      <c r="H25" s="990"/>
      <c r="I25" s="990"/>
      <c r="J25" s="990"/>
      <c r="K25" s="990"/>
      <c r="L25" s="1005">
        <v>2.2000000000000002</v>
      </c>
      <c r="M25" s="211" t="s">
        <v>358</v>
      </c>
      <c r="N25" s="976" t="s">
        <v>351</v>
      </c>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951"/>
    </row>
    <row r="26" spans="1:39">
      <c r="A26" s="974">
        <v>1</v>
      </c>
      <c r="B26" s="990" t="s">
        <v>1552</v>
      </c>
      <c r="C26" s="990"/>
      <c r="D26" s="990"/>
      <c r="E26" s="990"/>
      <c r="F26" s="990"/>
      <c r="G26" s="990"/>
      <c r="H26" s="990"/>
      <c r="I26" s="990"/>
      <c r="J26" s="990"/>
      <c r="K26" s="990"/>
      <c r="L26" s="1005">
        <v>2.2999999999999998</v>
      </c>
      <c r="M26" s="211" t="s">
        <v>360</v>
      </c>
      <c r="N26" s="976" t="s">
        <v>351</v>
      </c>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951"/>
    </row>
    <row r="27" spans="1:39">
      <c r="A27" s="974">
        <v>1</v>
      </c>
      <c r="B27" s="990" t="s">
        <v>1553</v>
      </c>
      <c r="C27" s="990"/>
      <c r="D27" s="990"/>
      <c r="E27" s="990"/>
      <c r="F27" s="990"/>
      <c r="G27" s="990"/>
      <c r="H27" s="990"/>
      <c r="I27" s="990"/>
      <c r="J27" s="990"/>
      <c r="K27" s="990"/>
      <c r="L27" s="1005">
        <v>2.4</v>
      </c>
      <c r="M27" s="211" t="s">
        <v>362</v>
      </c>
      <c r="N27" s="976" t="s">
        <v>351</v>
      </c>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951"/>
    </row>
    <row r="28" spans="1:39">
      <c r="A28" s="974">
        <v>1</v>
      </c>
      <c r="B28" s="990" t="s">
        <v>1554</v>
      </c>
      <c r="C28" s="990"/>
      <c r="D28" s="990"/>
      <c r="E28" s="990"/>
      <c r="F28" s="990"/>
      <c r="G28" s="990"/>
      <c r="H28" s="990"/>
      <c r="I28" s="990"/>
      <c r="J28" s="990"/>
      <c r="K28" s="990"/>
      <c r="L28" s="1005">
        <v>2.5</v>
      </c>
      <c r="M28" s="211" t="s">
        <v>364</v>
      </c>
      <c r="N28" s="976" t="s">
        <v>351</v>
      </c>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951"/>
    </row>
    <row r="29" spans="1:39" s="93" customFormat="1">
      <c r="A29" s="974">
        <v>1</v>
      </c>
      <c r="B29" s="990" t="s">
        <v>1483</v>
      </c>
      <c r="C29" s="1002"/>
      <c r="D29" s="1002"/>
      <c r="E29" s="1002"/>
      <c r="F29" s="1002"/>
      <c r="G29" s="1002"/>
      <c r="H29" s="1002"/>
      <c r="I29" s="1002"/>
      <c r="J29" s="1002"/>
      <c r="K29" s="1002"/>
      <c r="L29" s="1003">
        <v>3</v>
      </c>
      <c r="M29" s="207" t="s">
        <v>367</v>
      </c>
      <c r="N29" s="976" t="s">
        <v>351</v>
      </c>
      <c r="O29" s="1004">
        <v>0</v>
      </c>
      <c r="P29" s="1004">
        <v>0</v>
      </c>
      <c r="Q29" s="1004">
        <v>0</v>
      </c>
      <c r="R29" s="1004">
        <v>0</v>
      </c>
      <c r="S29" s="1004">
        <v>0</v>
      </c>
      <c r="T29" s="1004">
        <v>0</v>
      </c>
      <c r="U29" s="1004">
        <v>0</v>
      </c>
      <c r="V29" s="1004">
        <v>0</v>
      </c>
      <c r="W29" s="1004">
        <v>0</v>
      </c>
      <c r="X29" s="1004">
        <v>0</v>
      </c>
      <c r="Y29" s="1004">
        <v>0</v>
      </c>
      <c r="Z29" s="1004">
        <v>0</v>
      </c>
      <c r="AA29" s="1004">
        <v>0</v>
      </c>
      <c r="AB29" s="1004">
        <v>0</v>
      </c>
      <c r="AC29" s="1004">
        <v>0</v>
      </c>
      <c r="AD29" s="1004">
        <v>0</v>
      </c>
      <c r="AE29" s="1004">
        <v>0</v>
      </c>
      <c r="AF29" s="1004">
        <v>0</v>
      </c>
      <c r="AG29" s="1004">
        <v>0</v>
      </c>
      <c r="AH29" s="1004">
        <v>0</v>
      </c>
      <c r="AI29" s="1004">
        <v>0</v>
      </c>
      <c r="AJ29" s="1004">
        <v>0</v>
      </c>
      <c r="AK29" s="1004">
        <v>0</v>
      </c>
      <c r="AL29" s="1004">
        <v>0</v>
      </c>
      <c r="AM29" s="951"/>
    </row>
    <row r="30" spans="1:39">
      <c r="A30" s="974">
        <v>1</v>
      </c>
      <c r="B30" s="990" t="s">
        <v>1548</v>
      </c>
      <c r="C30" s="990"/>
      <c r="D30" s="990"/>
      <c r="E30" s="990"/>
      <c r="F30" s="990"/>
      <c r="G30" s="990"/>
      <c r="H30" s="990"/>
      <c r="I30" s="990"/>
      <c r="J30" s="990"/>
      <c r="K30" s="990"/>
      <c r="L30" s="1005">
        <v>3.1</v>
      </c>
      <c r="M30" s="211" t="s">
        <v>357</v>
      </c>
      <c r="N30" s="976" t="s">
        <v>351</v>
      </c>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951"/>
    </row>
    <row r="31" spans="1:39">
      <c r="A31" s="974">
        <v>1</v>
      </c>
      <c r="B31" s="990" t="s">
        <v>1550</v>
      </c>
      <c r="C31" s="990"/>
      <c r="D31" s="990"/>
      <c r="E31" s="990"/>
      <c r="F31" s="990"/>
      <c r="G31" s="990"/>
      <c r="H31" s="990"/>
      <c r="I31" s="990"/>
      <c r="J31" s="990"/>
      <c r="K31" s="990"/>
      <c r="L31" s="1005">
        <v>3.2</v>
      </c>
      <c r="M31" s="211" t="s">
        <v>358</v>
      </c>
      <c r="N31" s="976" t="s">
        <v>351</v>
      </c>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951"/>
    </row>
    <row r="32" spans="1:39">
      <c r="A32" s="974">
        <v>1</v>
      </c>
      <c r="B32" s="990" t="s">
        <v>1555</v>
      </c>
      <c r="C32" s="990"/>
      <c r="D32" s="990"/>
      <c r="E32" s="990"/>
      <c r="F32" s="990"/>
      <c r="G32" s="990"/>
      <c r="H32" s="990"/>
      <c r="I32" s="990"/>
      <c r="J32" s="990"/>
      <c r="K32" s="990"/>
      <c r="L32" s="1005">
        <v>3.3</v>
      </c>
      <c r="M32" s="211" t="s">
        <v>360</v>
      </c>
      <c r="N32" s="976" t="s">
        <v>351</v>
      </c>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951"/>
    </row>
    <row r="33" spans="1:39">
      <c r="A33" s="974">
        <v>1</v>
      </c>
      <c r="B33" s="990" t="s">
        <v>1556</v>
      </c>
      <c r="C33" s="990"/>
      <c r="D33" s="990"/>
      <c r="E33" s="990"/>
      <c r="F33" s="990"/>
      <c r="G33" s="990"/>
      <c r="H33" s="990"/>
      <c r="I33" s="990"/>
      <c r="J33" s="990"/>
      <c r="K33" s="990"/>
      <c r="L33" s="1005">
        <v>3.4</v>
      </c>
      <c r="M33" s="211" t="s">
        <v>362</v>
      </c>
      <c r="N33" s="976" t="s">
        <v>351</v>
      </c>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951"/>
    </row>
    <row r="34" spans="1:39">
      <c r="A34" s="974">
        <v>1</v>
      </c>
      <c r="B34" s="990" t="s">
        <v>1557</v>
      </c>
      <c r="C34" s="990"/>
      <c r="D34" s="990"/>
      <c r="E34" s="990"/>
      <c r="F34" s="990"/>
      <c r="G34" s="990"/>
      <c r="H34" s="990"/>
      <c r="I34" s="990"/>
      <c r="J34" s="990"/>
      <c r="K34" s="990"/>
      <c r="L34" s="1005">
        <v>3.5</v>
      </c>
      <c r="M34" s="211" t="s">
        <v>364</v>
      </c>
      <c r="N34" s="976" t="s">
        <v>351</v>
      </c>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951"/>
    </row>
    <row r="35" spans="1:39" s="93" customFormat="1" ht="22.5">
      <c r="A35" s="974">
        <v>1</v>
      </c>
      <c r="B35" s="990" t="s">
        <v>1484</v>
      </c>
      <c r="C35" s="1002"/>
      <c r="D35" s="1002"/>
      <c r="E35" s="1002"/>
      <c r="F35" s="1002"/>
      <c r="G35" s="1002"/>
      <c r="H35" s="1002"/>
      <c r="I35" s="1002"/>
      <c r="J35" s="1002"/>
      <c r="K35" s="1002"/>
      <c r="L35" s="1003">
        <v>4</v>
      </c>
      <c r="M35" s="207" t="s">
        <v>371</v>
      </c>
      <c r="N35" s="976" t="s">
        <v>351</v>
      </c>
      <c r="O35" s="1004">
        <v>0</v>
      </c>
      <c r="P35" s="1004">
        <v>0</v>
      </c>
      <c r="Q35" s="1004">
        <v>0</v>
      </c>
      <c r="R35" s="1004">
        <v>0</v>
      </c>
      <c r="S35" s="1004">
        <v>0</v>
      </c>
      <c r="T35" s="1004">
        <v>0</v>
      </c>
      <c r="U35" s="1004">
        <v>0</v>
      </c>
      <c r="V35" s="1004">
        <v>0</v>
      </c>
      <c r="W35" s="1004">
        <v>0</v>
      </c>
      <c r="X35" s="1004">
        <v>0</v>
      </c>
      <c r="Y35" s="1004">
        <v>0</v>
      </c>
      <c r="Z35" s="1004">
        <v>0</v>
      </c>
      <c r="AA35" s="1004">
        <v>0</v>
      </c>
      <c r="AB35" s="1004">
        <v>0</v>
      </c>
      <c r="AC35" s="1004">
        <v>0</v>
      </c>
      <c r="AD35" s="1004">
        <v>0</v>
      </c>
      <c r="AE35" s="1004">
        <v>0</v>
      </c>
      <c r="AF35" s="1004">
        <v>0</v>
      </c>
      <c r="AG35" s="1004">
        <v>0</v>
      </c>
      <c r="AH35" s="1004">
        <v>0</v>
      </c>
      <c r="AI35" s="1004">
        <v>0</v>
      </c>
      <c r="AJ35" s="1004">
        <v>0</v>
      </c>
      <c r="AK35" s="1004">
        <v>0</v>
      </c>
      <c r="AL35" s="1004">
        <v>0</v>
      </c>
      <c r="AM35" s="951"/>
    </row>
    <row r="36" spans="1:39">
      <c r="A36" s="974">
        <v>1</v>
      </c>
      <c r="B36" s="990" t="s">
        <v>1499</v>
      </c>
      <c r="C36" s="990"/>
      <c r="D36" s="990"/>
      <c r="E36" s="990"/>
      <c r="F36" s="990"/>
      <c r="G36" s="990"/>
      <c r="H36" s="990"/>
      <c r="I36" s="990"/>
      <c r="J36" s="990"/>
      <c r="K36" s="990"/>
      <c r="L36" s="1005">
        <v>4.0999999999999996</v>
      </c>
      <c r="M36" s="211" t="s">
        <v>357</v>
      </c>
      <c r="N36" s="976" t="s">
        <v>351</v>
      </c>
      <c r="O36" s="1006">
        <v>0</v>
      </c>
      <c r="P36" s="1006">
        <v>0</v>
      </c>
      <c r="Q36" s="1006">
        <v>0</v>
      </c>
      <c r="R36" s="1006">
        <v>0</v>
      </c>
      <c r="S36" s="1006">
        <v>0</v>
      </c>
      <c r="T36" s="1006">
        <v>0</v>
      </c>
      <c r="U36" s="1006">
        <v>0</v>
      </c>
      <c r="V36" s="1006">
        <v>0</v>
      </c>
      <c r="W36" s="1006">
        <v>0</v>
      </c>
      <c r="X36" s="1006">
        <v>0</v>
      </c>
      <c r="Y36" s="1006">
        <v>0</v>
      </c>
      <c r="Z36" s="1006">
        <v>0</v>
      </c>
      <c r="AA36" s="1006">
        <v>0</v>
      </c>
      <c r="AB36" s="1006">
        <v>0</v>
      </c>
      <c r="AC36" s="1006">
        <v>0</v>
      </c>
      <c r="AD36" s="1006">
        <v>0</v>
      </c>
      <c r="AE36" s="1006">
        <v>0</v>
      </c>
      <c r="AF36" s="1006">
        <v>0</v>
      </c>
      <c r="AG36" s="1006">
        <v>0</v>
      </c>
      <c r="AH36" s="1006">
        <v>0</v>
      </c>
      <c r="AI36" s="1006">
        <v>0</v>
      </c>
      <c r="AJ36" s="1006">
        <v>0</v>
      </c>
      <c r="AK36" s="1006">
        <v>0</v>
      </c>
      <c r="AL36" s="1006">
        <v>0</v>
      </c>
      <c r="AM36" s="951"/>
    </row>
    <row r="37" spans="1:39">
      <c r="A37" s="974">
        <v>1</v>
      </c>
      <c r="B37" s="990" t="s">
        <v>1500</v>
      </c>
      <c r="C37" s="990"/>
      <c r="D37" s="990"/>
      <c r="E37" s="990"/>
      <c r="F37" s="990"/>
      <c r="G37" s="990"/>
      <c r="H37" s="990"/>
      <c r="I37" s="990"/>
      <c r="J37" s="990"/>
      <c r="K37" s="990"/>
      <c r="L37" s="1005">
        <v>4.2</v>
      </c>
      <c r="M37" s="211" t="s">
        <v>358</v>
      </c>
      <c r="N37" s="976" t="s">
        <v>351</v>
      </c>
      <c r="O37" s="1006">
        <v>0</v>
      </c>
      <c r="P37" s="1006">
        <v>0</v>
      </c>
      <c r="Q37" s="1006">
        <v>0</v>
      </c>
      <c r="R37" s="1006">
        <v>0</v>
      </c>
      <c r="S37" s="1006">
        <v>0</v>
      </c>
      <c r="T37" s="1006">
        <v>0</v>
      </c>
      <c r="U37" s="1006">
        <v>0</v>
      </c>
      <c r="V37" s="1006">
        <v>0</v>
      </c>
      <c r="W37" s="1006">
        <v>0</v>
      </c>
      <c r="X37" s="1006">
        <v>0</v>
      </c>
      <c r="Y37" s="1006">
        <v>0</v>
      </c>
      <c r="Z37" s="1006">
        <v>0</v>
      </c>
      <c r="AA37" s="1006">
        <v>0</v>
      </c>
      <c r="AB37" s="1006">
        <v>0</v>
      </c>
      <c r="AC37" s="1006">
        <v>0</v>
      </c>
      <c r="AD37" s="1006">
        <v>0</v>
      </c>
      <c r="AE37" s="1006">
        <v>0</v>
      </c>
      <c r="AF37" s="1006">
        <v>0</v>
      </c>
      <c r="AG37" s="1006">
        <v>0</v>
      </c>
      <c r="AH37" s="1006">
        <v>0</v>
      </c>
      <c r="AI37" s="1006">
        <v>0</v>
      </c>
      <c r="AJ37" s="1006">
        <v>0</v>
      </c>
      <c r="AK37" s="1006">
        <v>0</v>
      </c>
      <c r="AL37" s="1006">
        <v>0</v>
      </c>
      <c r="AM37" s="951"/>
    </row>
    <row r="38" spans="1:39">
      <c r="A38" s="974">
        <v>1</v>
      </c>
      <c r="B38" s="990" t="s">
        <v>1501</v>
      </c>
      <c r="C38" s="990"/>
      <c r="D38" s="990"/>
      <c r="E38" s="990"/>
      <c r="F38" s="990"/>
      <c r="G38" s="990"/>
      <c r="H38" s="990"/>
      <c r="I38" s="990"/>
      <c r="J38" s="990"/>
      <c r="K38" s="990"/>
      <c r="L38" s="1005">
        <v>4.3</v>
      </c>
      <c r="M38" s="211" t="s">
        <v>360</v>
      </c>
      <c r="N38" s="976" t="s">
        <v>351</v>
      </c>
      <c r="O38" s="1006">
        <v>0</v>
      </c>
      <c r="P38" s="1006">
        <v>0</v>
      </c>
      <c r="Q38" s="1006">
        <v>0</v>
      </c>
      <c r="R38" s="1006">
        <v>0</v>
      </c>
      <c r="S38" s="1006">
        <v>0</v>
      </c>
      <c r="T38" s="1006">
        <v>0</v>
      </c>
      <c r="U38" s="1006">
        <v>0</v>
      </c>
      <c r="V38" s="1006">
        <v>0</v>
      </c>
      <c r="W38" s="1006">
        <v>0</v>
      </c>
      <c r="X38" s="1006">
        <v>0</v>
      </c>
      <c r="Y38" s="1006">
        <v>0</v>
      </c>
      <c r="Z38" s="1006">
        <v>0</v>
      </c>
      <c r="AA38" s="1006">
        <v>0</v>
      </c>
      <c r="AB38" s="1006">
        <v>0</v>
      </c>
      <c r="AC38" s="1006">
        <v>0</v>
      </c>
      <c r="AD38" s="1006">
        <v>0</v>
      </c>
      <c r="AE38" s="1006">
        <v>0</v>
      </c>
      <c r="AF38" s="1006">
        <v>0</v>
      </c>
      <c r="AG38" s="1006">
        <v>0</v>
      </c>
      <c r="AH38" s="1006">
        <v>0</v>
      </c>
      <c r="AI38" s="1006">
        <v>0</v>
      </c>
      <c r="AJ38" s="1006">
        <v>0</v>
      </c>
      <c r="AK38" s="1006">
        <v>0</v>
      </c>
      <c r="AL38" s="1006">
        <v>0</v>
      </c>
      <c r="AM38" s="951"/>
    </row>
    <row r="39" spans="1:39">
      <c r="A39" s="974">
        <v>1</v>
      </c>
      <c r="B39" s="990" t="s">
        <v>1558</v>
      </c>
      <c r="C39" s="990"/>
      <c r="D39" s="990"/>
      <c r="E39" s="990"/>
      <c r="F39" s="990"/>
      <c r="G39" s="990"/>
      <c r="H39" s="990"/>
      <c r="I39" s="990"/>
      <c r="J39" s="990"/>
      <c r="K39" s="990"/>
      <c r="L39" s="1005">
        <v>4.4000000000000004</v>
      </c>
      <c r="M39" s="211" t="s">
        <v>362</v>
      </c>
      <c r="N39" s="976" t="s">
        <v>351</v>
      </c>
      <c r="O39" s="1006">
        <v>0</v>
      </c>
      <c r="P39" s="1006">
        <v>0</v>
      </c>
      <c r="Q39" s="1006">
        <v>0</v>
      </c>
      <c r="R39" s="1006">
        <v>0</v>
      </c>
      <c r="S39" s="1006">
        <v>0</v>
      </c>
      <c r="T39" s="1006">
        <v>0</v>
      </c>
      <c r="U39" s="1006">
        <v>0</v>
      </c>
      <c r="V39" s="1006">
        <v>0</v>
      </c>
      <c r="W39" s="1006">
        <v>0</v>
      </c>
      <c r="X39" s="1006">
        <v>0</v>
      </c>
      <c r="Y39" s="1006">
        <v>0</v>
      </c>
      <c r="Z39" s="1006">
        <v>0</v>
      </c>
      <c r="AA39" s="1006">
        <v>0</v>
      </c>
      <c r="AB39" s="1006">
        <v>0</v>
      </c>
      <c r="AC39" s="1006">
        <v>0</v>
      </c>
      <c r="AD39" s="1006">
        <v>0</v>
      </c>
      <c r="AE39" s="1006">
        <v>0</v>
      </c>
      <c r="AF39" s="1006">
        <v>0</v>
      </c>
      <c r="AG39" s="1006">
        <v>0</v>
      </c>
      <c r="AH39" s="1006">
        <v>0</v>
      </c>
      <c r="AI39" s="1006">
        <v>0</v>
      </c>
      <c r="AJ39" s="1006">
        <v>0</v>
      </c>
      <c r="AK39" s="1006">
        <v>0</v>
      </c>
      <c r="AL39" s="1006">
        <v>0</v>
      </c>
      <c r="AM39" s="951"/>
    </row>
    <row r="40" spans="1:39">
      <c r="A40" s="974">
        <v>1</v>
      </c>
      <c r="B40" s="990" t="s">
        <v>1559</v>
      </c>
      <c r="C40" s="990"/>
      <c r="D40" s="990"/>
      <c r="E40" s="990"/>
      <c r="F40" s="990"/>
      <c r="G40" s="990"/>
      <c r="H40" s="990"/>
      <c r="I40" s="990"/>
      <c r="J40" s="990"/>
      <c r="K40" s="990"/>
      <c r="L40" s="1005">
        <v>4.5</v>
      </c>
      <c r="M40" s="211" t="s">
        <v>364</v>
      </c>
      <c r="N40" s="976" t="s">
        <v>351</v>
      </c>
      <c r="O40" s="1006">
        <v>0</v>
      </c>
      <c r="P40" s="1006">
        <v>0</v>
      </c>
      <c r="Q40" s="1006">
        <v>0</v>
      </c>
      <c r="R40" s="1006">
        <v>0</v>
      </c>
      <c r="S40" s="1006">
        <v>0</v>
      </c>
      <c r="T40" s="1006">
        <v>0</v>
      </c>
      <c r="U40" s="1006">
        <v>0</v>
      </c>
      <c r="V40" s="1006">
        <v>0</v>
      </c>
      <c r="W40" s="1006">
        <v>0</v>
      </c>
      <c r="X40" s="1006">
        <v>0</v>
      </c>
      <c r="Y40" s="1006">
        <v>0</v>
      </c>
      <c r="Z40" s="1006">
        <v>0</v>
      </c>
      <c r="AA40" s="1006">
        <v>0</v>
      </c>
      <c r="AB40" s="1006">
        <v>0</v>
      </c>
      <c r="AC40" s="1006">
        <v>0</v>
      </c>
      <c r="AD40" s="1006">
        <v>0</v>
      </c>
      <c r="AE40" s="1006">
        <v>0</v>
      </c>
      <c r="AF40" s="1006">
        <v>0</v>
      </c>
      <c r="AG40" s="1006">
        <v>0</v>
      </c>
      <c r="AH40" s="1006">
        <v>0</v>
      </c>
      <c r="AI40" s="1006">
        <v>0</v>
      </c>
      <c r="AJ40" s="1006">
        <v>0</v>
      </c>
      <c r="AK40" s="1006">
        <v>0</v>
      </c>
      <c r="AL40" s="1006">
        <v>0</v>
      </c>
      <c r="AM40" s="951"/>
    </row>
    <row r="41" spans="1:39" s="93" customFormat="1">
      <c r="A41" s="974">
        <v>1</v>
      </c>
      <c r="B41" s="990" t="s">
        <v>1485</v>
      </c>
      <c r="C41" s="1002"/>
      <c r="D41" s="1002"/>
      <c r="E41" s="1002"/>
      <c r="F41" s="1002"/>
      <c r="G41" s="1002"/>
      <c r="H41" s="1002"/>
      <c r="I41" s="1002"/>
      <c r="J41" s="1002"/>
      <c r="K41" s="1002"/>
      <c r="L41" s="1003">
        <v>5</v>
      </c>
      <c r="M41" s="207" t="s">
        <v>376</v>
      </c>
      <c r="N41" s="976" t="s">
        <v>351</v>
      </c>
      <c r="O41" s="1004">
        <v>0</v>
      </c>
      <c r="P41" s="1004">
        <v>0</v>
      </c>
      <c r="Q41" s="1004">
        <v>0</v>
      </c>
      <c r="R41" s="1004">
        <v>0</v>
      </c>
      <c r="S41" s="1004">
        <v>0</v>
      </c>
      <c r="T41" s="1004">
        <v>0</v>
      </c>
      <c r="U41" s="1004">
        <v>0</v>
      </c>
      <c r="V41" s="1004">
        <v>0</v>
      </c>
      <c r="W41" s="1004">
        <v>0</v>
      </c>
      <c r="X41" s="1004">
        <v>0</v>
      </c>
      <c r="Y41" s="1004">
        <v>0</v>
      </c>
      <c r="Z41" s="1004">
        <v>0</v>
      </c>
      <c r="AA41" s="1004">
        <v>0</v>
      </c>
      <c r="AB41" s="1004">
        <v>0</v>
      </c>
      <c r="AC41" s="1004">
        <v>0</v>
      </c>
      <c r="AD41" s="1004">
        <v>0</v>
      </c>
      <c r="AE41" s="1004">
        <v>0</v>
      </c>
      <c r="AF41" s="1004">
        <v>0</v>
      </c>
      <c r="AG41" s="1004">
        <v>0</v>
      </c>
      <c r="AH41" s="1004">
        <v>0</v>
      </c>
      <c r="AI41" s="1004">
        <v>0</v>
      </c>
      <c r="AJ41" s="1004">
        <v>0</v>
      </c>
      <c r="AK41" s="1004">
        <v>0</v>
      </c>
      <c r="AL41" s="1004">
        <v>0</v>
      </c>
      <c r="AM41" s="951"/>
    </row>
    <row r="42" spans="1:39">
      <c r="A42" s="974">
        <v>1</v>
      </c>
      <c r="B42" s="990" t="s">
        <v>1502</v>
      </c>
      <c r="C42" s="990"/>
      <c r="D42" s="990"/>
      <c r="E42" s="990"/>
      <c r="F42" s="990"/>
      <c r="G42" s="990"/>
      <c r="H42" s="990"/>
      <c r="I42" s="990"/>
      <c r="J42" s="990"/>
      <c r="K42" s="990"/>
      <c r="L42" s="1005">
        <v>5.0999999999999996</v>
      </c>
      <c r="M42" s="211" t="s">
        <v>357</v>
      </c>
      <c r="N42" s="976" t="s">
        <v>351</v>
      </c>
      <c r="O42" s="1006">
        <v>0</v>
      </c>
      <c r="P42" s="1006">
        <v>0</v>
      </c>
      <c r="Q42" s="1006">
        <v>0</v>
      </c>
      <c r="R42" s="1006">
        <v>0</v>
      </c>
      <c r="S42" s="1006">
        <v>0</v>
      </c>
      <c r="T42" s="1006">
        <v>0</v>
      </c>
      <c r="U42" s="1006">
        <v>0</v>
      </c>
      <c r="V42" s="1006">
        <v>0</v>
      </c>
      <c r="W42" s="1006">
        <v>0</v>
      </c>
      <c r="X42" s="1006">
        <v>0</v>
      </c>
      <c r="Y42" s="1006">
        <v>0</v>
      </c>
      <c r="Z42" s="1006">
        <v>0</v>
      </c>
      <c r="AA42" s="1006">
        <v>0</v>
      </c>
      <c r="AB42" s="1006">
        <v>0</v>
      </c>
      <c r="AC42" s="1006">
        <v>0</v>
      </c>
      <c r="AD42" s="1006">
        <v>0</v>
      </c>
      <c r="AE42" s="1006">
        <v>0</v>
      </c>
      <c r="AF42" s="1006">
        <v>0</v>
      </c>
      <c r="AG42" s="1006">
        <v>0</v>
      </c>
      <c r="AH42" s="1006">
        <v>0</v>
      </c>
      <c r="AI42" s="1006">
        <v>0</v>
      </c>
      <c r="AJ42" s="1006">
        <v>0</v>
      </c>
      <c r="AK42" s="1006">
        <v>0</v>
      </c>
      <c r="AL42" s="1006">
        <v>0</v>
      </c>
      <c r="AM42" s="951"/>
    </row>
    <row r="43" spans="1:39">
      <c r="A43" s="974">
        <v>1</v>
      </c>
      <c r="B43" s="990" t="s">
        <v>1503</v>
      </c>
      <c r="C43" s="990"/>
      <c r="D43" s="990"/>
      <c r="E43" s="990"/>
      <c r="F43" s="990"/>
      <c r="G43" s="990"/>
      <c r="H43" s="990"/>
      <c r="I43" s="990"/>
      <c r="J43" s="990"/>
      <c r="K43" s="990"/>
      <c r="L43" s="1005">
        <v>5.2</v>
      </c>
      <c r="M43" s="211" t="s">
        <v>358</v>
      </c>
      <c r="N43" s="976" t="s">
        <v>351</v>
      </c>
      <c r="O43" s="1006">
        <v>0</v>
      </c>
      <c r="P43" s="1006">
        <v>0</v>
      </c>
      <c r="Q43" s="1006">
        <v>0</v>
      </c>
      <c r="R43" s="1006">
        <v>0</v>
      </c>
      <c r="S43" s="1006">
        <v>0</v>
      </c>
      <c r="T43" s="1006">
        <v>0</v>
      </c>
      <c r="U43" s="1006">
        <v>0</v>
      </c>
      <c r="V43" s="1006">
        <v>0</v>
      </c>
      <c r="W43" s="1006">
        <v>0</v>
      </c>
      <c r="X43" s="1006">
        <v>0</v>
      </c>
      <c r="Y43" s="1006">
        <v>0</v>
      </c>
      <c r="Z43" s="1006">
        <v>0</v>
      </c>
      <c r="AA43" s="1006">
        <v>0</v>
      </c>
      <c r="AB43" s="1006">
        <v>0</v>
      </c>
      <c r="AC43" s="1006">
        <v>0</v>
      </c>
      <c r="AD43" s="1006">
        <v>0</v>
      </c>
      <c r="AE43" s="1006">
        <v>0</v>
      </c>
      <c r="AF43" s="1006">
        <v>0</v>
      </c>
      <c r="AG43" s="1006">
        <v>0</v>
      </c>
      <c r="AH43" s="1006">
        <v>0</v>
      </c>
      <c r="AI43" s="1006">
        <v>0</v>
      </c>
      <c r="AJ43" s="1006">
        <v>0</v>
      </c>
      <c r="AK43" s="1006">
        <v>0</v>
      </c>
      <c r="AL43" s="1006">
        <v>0</v>
      </c>
      <c r="AM43" s="951"/>
    </row>
    <row r="44" spans="1:39">
      <c r="A44" s="974">
        <v>1</v>
      </c>
      <c r="B44" s="990" t="s">
        <v>1543</v>
      </c>
      <c r="C44" s="990"/>
      <c r="D44" s="990"/>
      <c r="E44" s="990"/>
      <c r="F44" s="990"/>
      <c r="G44" s="990"/>
      <c r="H44" s="990"/>
      <c r="I44" s="990"/>
      <c r="J44" s="990"/>
      <c r="K44" s="990"/>
      <c r="L44" s="1005">
        <v>5.3</v>
      </c>
      <c r="M44" s="211" t="s">
        <v>360</v>
      </c>
      <c r="N44" s="976" t="s">
        <v>351</v>
      </c>
      <c r="O44" s="1006">
        <v>0</v>
      </c>
      <c r="P44" s="1006">
        <v>0</v>
      </c>
      <c r="Q44" s="1006">
        <v>0</v>
      </c>
      <c r="R44" s="1006">
        <v>0</v>
      </c>
      <c r="S44" s="1006">
        <v>0</v>
      </c>
      <c r="T44" s="1006">
        <v>0</v>
      </c>
      <c r="U44" s="1006">
        <v>0</v>
      </c>
      <c r="V44" s="1006">
        <v>0</v>
      </c>
      <c r="W44" s="1006">
        <v>0</v>
      </c>
      <c r="X44" s="1006">
        <v>0</v>
      </c>
      <c r="Y44" s="1006">
        <v>0</v>
      </c>
      <c r="Z44" s="1006">
        <v>0</v>
      </c>
      <c r="AA44" s="1006">
        <v>0</v>
      </c>
      <c r="AB44" s="1006">
        <v>0</v>
      </c>
      <c r="AC44" s="1006">
        <v>0</v>
      </c>
      <c r="AD44" s="1006">
        <v>0</v>
      </c>
      <c r="AE44" s="1006">
        <v>0</v>
      </c>
      <c r="AF44" s="1006">
        <v>0</v>
      </c>
      <c r="AG44" s="1006">
        <v>0</v>
      </c>
      <c r="AH44" s="1006">
        <v>0</v>
      </c>
      <c r="AI44" s="1006">
        <v>0</v>
      </c>
      <c r="AJ44" s="1006">
        <v>0</v>
      </c>
      <c r="AK44" s="1006">
        <v>0</v>
      </c>
      <c r="AL44" s="1006">
        <v>0</v>
      </c>
      <c r="AM44" s="951"/>
    </row>
    <row r="45" spans="1:39">
      <c r="A45" s="974">
        <v>1</v>
      </c>
      <c r="B45" s="990" t="s">
        <v>1560</v>
      </c>
      <c r="C45" s="990"/>
      <c r="D45" s="990"/>
      <c r="E45" s="990"/>
      <c r="F45" s="990"/>
      <c r="G45" s="990"/>
      <c r="H45" s="990"/>
      <c r="I45" s="990"/>
      <c r="J45" s="990"/>
      <c r="K45" s="990"/>
      <c r="L45" s="1005">
        <v>5.4</v>
      </c>
      <c r="M45" s="211" t="s">
        <v>362</v>
      </c>
      <c r="N45" s="976" t="s">
        <v>351</v>
      </c>
      <c r="O45" s="1006">
        <v>0</v>
      </c>
      <c r="P45" s="1006">
        <v>0</v>
      </c>
      <c r="Q45" s="1006">
        <v>0</v>
      </c>
      <c r="R45" s="1006">
        <v>0</v>
      </c>
      <c r="S45" s="1006">
        <v>0</v>
      </c>
      <c r="T45" s="1006">
        <v>0</v>
      </c>
      <c r="U45" s="1006">
        <v>0</v>
      </c>
      <c r="V45" s="1006">
        <v>0</v>
      </c>
      <c r="W45" s="1006">
        <v>0</v>
      </c>
      <c r="X45" s="1006">
        <v>0</v>
      </c>
      <c r="Y45" s="1006">
        <v>0</v>
      </c>
      <c r="Z45" s="1006">
        <v>0</v>
      </c>
      <c r="AA45" s="1006">
        <v>0</v>
      </c>
      <c r="AB45" s="1006">
        <v>0</v>
      </c>
      <c r="AC45" s="1006">
        <v>0</v>
      </c>
      <c r="AD45" s="1006">
        <v>0</v>
      </c>
      <c r="AE45" s="1006">
        <v>0</v>
      </c>
      <c r="AF45" s="1006">
        <v>0</v>
      </c>
      <c r="AG45" s="1006">
        <v>0</v>
      </c>
      <c r="AH45" s="1006">
        <v>0</v>
      </c>
      <c r="AI45" s="1006">
        <v>0</v>
      </c>
      <c r="AJ45" s="1006">
        <v>0</v>
      </c>
      <c r="AK45" s="1006">
        <v>0</v>
      </c>
      <c r="AL45" s="1006">
        <v>0</v>
      </c>
      <c r="AM45" s="951"/>
    </row>
    <row r="46" spans="1:39">
      <c r="A46" s="974">
        <v>1</v>
      </c>
      <c r="B46" s="990" t="s">
        <v>1561</v>
      </c>
      <c r="C46" s="990"/>
      <c r="D46" s="990"/>
      <c r="E46" s="990"/>
      <c r="F46" s="990"/>
      <c r="G46" s="990"/>
      <c r="H46" s="990"/>
      <c r="I46" s="990"/>
      <c r="J46" s="990"/>
      <c r="K46" s="990"/>
      <c r="L46" s="1005">
        <v>5.5</v>
      </c>
      <c r="M46" s="211" t="s">
        <v>364</v>
      </c>
      <c r="N46" s="976" t="s">
        <v>351</v>
      </c>
      <c r="O46" s="1006">
        <v>0</v>
      </c>
      <c r="P46" s="1006">
        <v>0</v>
      </c>
      <c r="Q46" s="1006">
        <v>0</v>
      </c>
      <c r="R46" s="1006">
        <v>0</v>
      </c>
      <c r="S46" s="1006">
        <v>0</v>
      </c>
      <c r="T46" s="1006">
        <v>0</v>
      </c>
      <c r="U46" s="1006">
        <v>0</v>
      </c>
      <c r="V46" s="1006">
        <v>0</v>
      </c>
      <c r="W46" s="1006">
        <v>0</v>
      </c>
      <c r="X46" s="1006">
        <v>0</v>
      </c>
      <c r="Y46" s="1006">
        <v>0</v>
      </c>
      <c r="Z46" s="1006">
        <v>0</v>
      </c>
      <c r="AA46" s="1006">
        <v>0</v>
      </c>
      <c r="AB46" s="1006">
        <v>0</v>
      </c>
      <c r="AC46" s="1006">
        <v>0</v>
      </c>
      <c r="AD46" s="1006">
        <v>0</v>
      </c>
      <c r="AE46" s="1006">
        <v>0</v>
      </c>
      <c r="AF46" s="1006">
        <v>0</v>
      </c>
      <c r="AG46" s="1006">
        <v>0</v>
      </c>
      <c r="AH46" s="1006">
        <v>0</v>
      </c>
      <c r="AI46" s="1006">
        <v>0</v>
      </c>
      <c r="AJ46" s="1006">
        <v>0</v>
      </c>
      <c r="AK46" s="1006">
        <v>0</v>
      </c>
      <c r="AL46" s="1006">
        <v>0</v>
      </c>
      <c r="AM46" s="951"/>
    </row>
    <row r="47" spans="1:39" s="93" customFormat="1" ht="22.5">
      <c r="A47" s="974">
        <v>1</v>
      </c>
      <c r="B47" s="990" t="s">
        <v>1486</v>
      </c>
      <c r="C47" s="1002"/>
      <c r="D47" s="1002"/>
      <c r="E47" s="1002"/>
      <c r="F47" s="1002"/>
      <c r="G47" s="1002"/>
      <c r="H47" s="1002"/>
      <c r="I47" s="1002"/>
      <c r="J47" s="1002"/>
      <c r="K47" s="1002"/>
      <c r="L47" s="1003">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51"/>
    </row>
    <row r="48" spans="1:39">
      <c r="A48" s="974">
        <v>1</v>
      </c>
      <c r="B48" s="990" t="s">
        <v>1526</v>
      </c>
      <c r="C48" s="990"/>
      <c r="D48" s="990"/>
      <c r="E48" s="990"/>
      <c r="F48" s="990"/>
      <c r="G48" s="990"/>
      <c r="H48" s="990"/>
      <c r="I48" s="990"/>
      <c r="J48" s="990"/>
      <c r="K48" s="990"/>
      <c r="L48" s="1005">
        <v>6.1</v>
      </c>
      <c r="M48" s="211" t="s">
        <v>357</v>
      </c>
      <c r="N48" s="208" t="s">
        <v>137</v>
      </c>
      <c r="O48" s="1006">
        <v>0</v>
      </c>
      <c r="P48" s="1006">
        <v>0</v>
      </c>
      <c r="Q48" s="1006">
        <v>0</v>
      </c>
      <c r="R48" s="1006">
        <v>0</v>
      </c>
      <c r="S48" s="1006">
        <v>0</v>
      </c>
      <c r="T48" s="1006">
        <v>0</v>
      </c>
      <c r="U48" s="1006">
        <v>0</v>
      </c>
      <c r="V48" s="1006">
        <v>0</v>
      </c>
      <c r="W48" s="1006">
        <v>0</v>
      </c>
      <c r="X48" s="1006">
        <v>0</v>
      </c>
      <c r="Y48" s="1006">
        <v>0</v>
      </c>
      <c r="Z48" s="1006">
        <v>0</v>
      </c>
      <c r="AA48" s="1006">
        <v>0</v>
      </c>
      <c r="AB48" s="1006">
        <v>0</v>
      </c>
      <c r="AC48" s="1006">
        <v>0</v>
      </c>
      <c r="AD48" s="1006">
        <v>0</v>
      </c>
      <c r="AE48" s="1006">
        <v>0</v>
      </c>
      <c r="AF48" s="1006">
        <v>0</v>
      </c>
      <c r="AG48" s="1006">
        <v>0</v>
      </c>
      <c r="AH48" s="1006">
        <v>0</v>
      </c>
      <c r="AI48" s="1006">
        <v>0</v>
      </c>
      <c r="AJ48" s="1006">
        <v>0</v>
      </c>
      <c r="AK48" s="1006">
        <v>0</v>
      </c>
      <c r="AL48" s="1006">
        <v>0</v>
      </c>
      <c r="AM48" s="951"/>
    </row>
    <row r="49" spans="1:39">
      <c r="A49" s="974">
        <v>1</v>
      </c>
      <c r="B49" s="990" t="s">
        <v>1527</v>
      </c>
      <c r="C49" s="990"/>
      <c r="D49" s="990"/>
      <c r="E49" s="990"/>
      <c r="F49" s="990"/>
      <c r="G49" s="990"/>
      <c r="H49" s="990"/>
      <c r="I49" s="990"/>
      <c r="J49" s="990"/>
      <c r="K49" s="990"/>
      <c r="L49" s="1005">
        <v>6.2</v>
      </c>
      <c r="M49" s="211" t="s">
        <v>358</v>
      </c>
      <c r="N49" s="208" t="s">
        <v>137</v>
      </c>
      <c r="O49" s="1006">
        <v>0</v>
      </c>
      <c r="P49" s="1006">
        <v>0</v>
      </c>
      <c r="Q49" s="1006">
        <v>0</v>
      </c>
      <c r="R49" s="1006">
        <v>0</v>
      </c>
      <c r="S49" s="1006">
        <v>0</v>
      </c>
      <c r="T49" s="1006">
        <v>0</v>
      </c>
      <c r="U49" s="1006">
        <v>0</v>
      </c>
      <c r="V49" s="1006">
        <v>0</v>
      </c>
      <c r="W49" s="1006">
        <v>0</v>
      </c>
      <c r="X49" s="1006">
        <v>0</v>
      </c>
      <c r="Y49" s="1006">
        <v>0</v>
      </c>
      <c r="Z49" s="1006">
        <v>0</v>
      </c>
      <c r="AA49" s="1006">
        <v>0</v>
      </c>
      <c r="AB49" s="1006">
        <v>0</v>
      </c>
      <c r="AC49" s="1006">
        <v>0</v>
      </c>
      <c r="AD49" s="1006">
        <v>0</v>
      </c>
      <c r="AE49" s="1006">
        <v>0</v>
      </c>
      <c r="AF49" s="1006">
        <v>0</v>
      </c>
      <c r="AG49" s="1006">
        <v>0</v>
      </c>
      <c r="AH49" s="1006">
        <v>0</v>
      </c>
      <c r="AI49" s="1006">
        <v>0</v>
      </c>
      <c r="AJ49" s="1006">
        <v>0</v>
      </c>
      <c r="AK49" s="1006">
        <v>0</v>
      </c>
      <c r="AL49" s="1006">
        <v>0</v>
      </c>
      <c r="AM49" s="951"/>
    </row>
    <row r="50" spans="1:39">
      <c r="A50" s="974">
        <v>1</v>
      </c>
      <c r="B50" s="990" t="s">
        <v>1534</v>
      </c>
      <c r="C50" s="990"/>
      <c r="D50" s="990"/>
      <c r="E50" s="990"/>
      <c r="F50" s="990"/>
      <c r="G50" s="990"/>
      <c r="H50" s="990"/>
      <c r="I50" s="990"/>
      <c r="J50" s="990"/>
      <c r="K50" s="990"/>
      <c r="L50" s="1005">
        <v>6.3</v>
      </c>
      <c r="M50" s="211" t="s">
        <v>360</v>
      </c>
      <c r="N50" s="208" t="s">
        <v>137</v>
      </c>
      <c r="O50" s="1006">
        <v>0</v>
      </c>
      <c r="P50" s="1006">
        <v>0</v>
      </c>
      <c r="Q50" s="1006">
        <v>0</v>
      </c>
      <c r="R50" s="1006">
        <v>0</v>
      </c>
      <c r="S50" s="1006">
        <v>0</v>
      </c>
      <c r="T50" s="1006">
        <v>0</v>
      </c>
      <c r="U50" s="1006">
        <v>0</v>
      </c>
      <c r="V50" s="1006">
        <v>0</v>
      </c>
      <c r="W50" s="1006">
        <v>0</v>
      </c>
      <c r="X50" s="1006">
        <v>0</v>
      </c>
      <c r="Y50" s="1006">
        <v>0</v>
      </c>
      <c r="Z50" s="1006">
        <v>0</v>
      </c>
      <c r="AA50" s="1006">
        <v>0</v>
      </c>
      <c r="AB50" s="1006">
        <v>0</v>
      </c>
      <c r="AC50" s="1006">
        <v>0</v>
      </c>
      <c r="AD50" s="1006">
        <v>0</v>
      </c>
      <c r="AE50" s="1006">
        <v>0</v>
      </c>
      <c r="AF50" s="1006">
        <v>0</v>
      </c>
      <c r="AG50" s="1006">
        <v>0</v>
      </c>
      <c r="AH50" s="1006">
        <v>0</v>
      </c>
      <c r="AI50" s="1006">
        <v>0</v>
      </c>
      <c r="AJ50" s="1006">
        <v>0</v>
      </c>
      <c r="AK50" s="1006">
        <v>0</v>
      </c>
      <c r="AL50" s="1006">
        <v>0</v>
      </c>
      <c r="AM50" s="951"/>
    </row>
    <row r="51" spans="1:39">
      <c r="A51" s="974">
        <v>1</v>
      </c>
      <c r="B51" s="990" t="s">
        <v>1537</v>
      </c>
      <c r="C51" s="990"/>
      <c r="D51" s="990"/>
      <c r="E51" s="990"/>
      <c r="F51" s="990"/>
      <c r="G51" s="990"/>
      <c r="H51" s="990"/>
      <c r="I51" s="990"/>
      <c r="J51" s="990"/>
      <c r="K51" s="990"/>
      <c r="L51" s="1005">
        <v>6.4</v>
      </c>
      <c r="M51" s="211" t="s">
        <v>362</v>
      </c>
      <c r="N51" s="208" t="s">
        <v>137</v>
      </c>
      <c r="O51" s="1006">
        <v>0</v>
      </c>
      <c r="P51" s="1006">
        <v>0</v>
      </c>
      <c r="Q51" s="1006">
        <v>0</v>
      </c>
      <c r="R51" s="1006">
        <v>0</v>
      </c>
      <c r="S51" s="1006">
        <v>0</v>
      </c>
      <c r="T51" s="1006">
        <v>0</v>
      </c>
      <c r="U51" s="1006">
        <v>0</v>
      </c>
      <c r="V51" s="1006">
        <v>0</v>
      </c>
      <c r="W51" s="1006">
        <v>0</v>
      </c>
      <c r="X51" s="1006">
        <v>0</v>
      </c>
      <c r="Y51" s="1006">
        <v>0</v>
      </c>
      <c r="Z51" s="1006">
        <v>0</v>
      </c>
      <c r="AA51" s="1006">
        <v>0</v>
      </c>
      <c r="AB51" s="1006">
        <v>0</v>
      </c>
      <c r="AC51" s="1006">
        <v>0</v>
      </c>
      <c r="AD51" s="1006">
        <v>0</v>
      </c>
      <c r="AE51" s="1006">
        <v>0</v>
      </c>
      <c r="AF51" s="1006">
        <v>0</v>
      </c>
      <c r="AG51" s="1006">
        <v>0</v>
      </c>
      <c r="AH51" s="1006">
        <v>0</v>
      </c>
      <c r="AI51" s="1006">
        <v>0</v>
      </c>
      <c r="AJ51" s="1006">
        <v>0</v>
      </c>
      <c r="AK51" s="1006">
        <v>0</v>
      </c>
      <c r="AL51" s="1006">
        <v>0</v>
      </c>
      <c r="AM51" s="951"/>
    </row>
    <row r="52" spans="1:39">
      <c r="A52" s="974">
        <v>1</v>
      </c>
      <c r="B52" s="990" t="s">
        <v>1540</v>
      </c>
      <c r="C52" s="990"/>
      <c r="D52" s="990"/>
      <c r="E52" s="990"/>
      <c r="F52" s="990"/>
      <c r="G52" s="990"/>
      <c r="H52" s="990"/>
      <c r="I52" s="990"/>
      <c r="J52" s="990"/>
      <c r="K52" s="990"/>
      <c r="L52" s="1005">
        <v>6.5</v>
      </c>
      <c r="M52" s="211" t="s">
        <v>364</v>
      </c>
      <c r="N52" s="208" t="s">
        <v>137</v>
      </c>
      <c r="O52" s="1006">
        <v>0</v>
      </c>
      <c r="P52" s="1006">
        <v>0</v>
      </c>
      <c r="Q52" s="1006">
        <v>0</v>
      </c>
      <c r="R52" s="1006">
        <v>0</v>
      </c>
      <c r="S52" s="1006">
        <v>0</v>
      </c>
      <c r="T52" s="1006">
        <v>0</v>
      </c>
      <c r="U52" s="1006">
        <v>0</v>
      </c>
      <c r="V52" s="1006">
        <v>0</v>
      </c>
      <c r="W52" s="1006">
        <v>0</v>
      </c>
      <c r="X52" s="1006">
        <v>0</v>
      </c>
      <c r="Y52" s="1006">
        <v>0</v>
      </c>
      <c r="Z52" s="1006">
        <v>0</v>
      </c>
      <c r="AA52" s="1006">
        <v>0</v>
      </c>
      <c r="AB52" s="1006">
        <v>0</v>
      </c>
      <c r="AC52" s="1006">
        <v>0</v>
      </c>
      <c r="AD52" s="1006">
        <v>0</v>
      </c>
      <c r="AE52" s="1006">
        <v>0</v>
      </c>
      <c r="AF52" s="1006">
        <v>0</v>
      </c>
      <c r="AG52" s="1006">
        <v>0</v>
      </c>
      <c r="AH52" s="1006">
        <v>0</v>
      </c>
      <c r="AI52" s="1006">
        <v>0</v>
      </c>
      <c r="AJ52" s="1006">
        <v>0</v>
      </c>
      <c r="AK52" s="1006">
        <v>0</v>
      </c>
      <c r="AL52" s="1006">
        <v>0</v>
      </c>
      <c r="AM52" s="951"/>
    </row>
    <row r="53" spans="1:39" s="93" customFormat="1">
      <c r="A53" s="974">
        <v>1</v>
      </c>
      <c r="B53" s="990" t="s">
        <v>1487</v>
      </c>
      <c r="C53" s="1002"/>
      <c r="D53" s="1002"/>
      <c r="E53" s="1002"/>
      <c r="F53" s="1002"/>
      <c r="G53" s="1002"/>
      <c r="H53" s="1002"/>
      <c r="I53" s="1002"/>
      <c r="J53" s="1002"/>
      <c r="K53" s="1002"/>
      <c r="L53" s="1003">
        <v>7</v>
      </c>
      <c r="M53" s="207" t="s">
        <v>384</v>
      </c>
      <c r="N53" s="976" t="s">
        <v>351</v>
      </c>
      <c r="O53" s="1004">
        <v>0</v>
      </c>
      <c r="P53" s="1004">
        <v>0</v>
      </c>
      <c r="Q53" s="1004">
        <v>0</v>
      </c>
      <c r="R53" s="1004">
        <v>0</v>
      </c>
      <c r="S53" s="1004">
        <v>0</v>
      </c>
      <c r="T53" s="1004">
        <v>0</v>
      </c>
      <c r="U53" s="1004">
        <v>0</v>
      </c>
      <c r="V53" s="1004">
        <v>0</v>
      </c>
      <c r="W53" s="1004">
        <v>0</v>
      </c>
      <c r="X53" s="1004">
        <v>0</v>
      </c>
      <c r="Y53" s="1004">
        <v>0</v>
      </c>
      <c r="Z53" s="1004">
        <v>0</v>
      </c>
      <c r="AA53" s="1004">
        <v>0</v>
      </c>
      <c r="AB53" s="1004">
        <v>0</v>
      </c>
      <c r="AC53" s="1004">
        <v>0</v>
      </c>
      <c r="AD53" s="1004">
        <v>0</v>
      </c>
      <c r="AE53" s="1004">
        <v>0</v>
      </c>
      <c r="AF53" s="1004">
        <v>0</v>
      </c>
      <c r="AG53" s="1004">
        <v>0</v>
      </c>
      <c r="AH53" s="1004">
        <v>0</v>
      </c>
      <c r="AI53" s="1004">
        <v>0</v>
      </c>
      <c r="AJ53" s="1004">
        <v>0</v>
      </c>
      <c r="AK53" s="1004">
        <v>0</v>
      </c>
      <c r="AL53" s="1004">
        <v>0</v>
      </c>
      <c r="AM53" s="951"/>
    </row>
    <row r="54" spans="1:39">
      <c r="A54" s="974">
        <v>1</v>
      </c>
      <c r="B54" s="990" t="s">
        <v>1528</v>
      </c>
      <c r="C54" s="990"/>
      <c r="D54" s="990"/>
      <c r="E54" s="990"/>
      <c r="F54" s="990"/>
      <c r="G54" s="990"/>
      <c r="H54" s="990"/>
      <c r="I54" s="990"/>
      <c r="J54" s="990"/>
      <c r="K54" s="990"/>
      <c r="L54" s="1005">
        <v>7.1</v>
      </c>
      <c r="M54" s="211" t="s">
        <v>357</v>
      </c>
      <c r="N54" s="976" t="s">
        <v>351</v>
      </c>
      <c r="O54" s="1006"/>
      <c r="P54" s="1006"/>
      <c r="Q54" s="1006"/>
      <c r="R54" s="1006"/>
      <c r="S54" s="1006"/>
      <c r="T54" s="1006"/>
      <c r="U54" s="1006"/>
      <c r="V54" s="1006"/>
      <c r="W54" s="1006"/>
      <c r="X54" s="1006"/>
      <c r="Y54" s="1006"/>
      <c r="Z54" s="1006"/>
      <c r="AA54" s="1006"/>
      <c r="AB54" s="1006"/>
      <c r="AC54" s="1006"/>
      <c r="AD54" s="1006"/>
      <c r="AE54" s="1006"/>
      <c r="AF54" s="1006"/>
      <c r="AG54" s="1006"/>
      <c r="AH54" s="1006"/>
      <c r="AI54" s="1006"/>
      <c r="AJ54" s="1006"/>
      <c r="AK54" s="1006"/>
      <c r="AL54" s="1006"/>
      <c r="AM54" s="951"/>
    </row>
    <row r="55" spans="1:39">
      <c r="A55" s="974">
        <v>1</v>
      </c>
      <c r="B55" s="990" t="s">
        <v>1529</v>
      </c>
      <c r="C55" s="990"/>
      <c r="D55" s="990"/>
      <c r="E55" s="990"/>
      <c r="F55" s="990"/>
      <c r="G55" s="990"/>
      <c r="H55" s="990"/>
      <c r="I55" s="990"/>
      <c r="J55" s="990"/>
      <c r="K55" s="990"/>
      <c r="L55" s="1005">
        <v>7.2</v>
      </c>
      <c r="M55" s="211" t="s">
        <v>358</v>
      </c>
      <c r="N55" s="976" t="s">
        <v>351</v>
      </c>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951"/>
    </row>
    <row r="56" spans="1:39">
      <c r="A56" s="974">
        <v>1</v>
      </c>
      <c r="B56" s="990" t="s">
        <v>1562</v>
      </c>
      <c r="C56" s="990"/>
      <c r="D56" s="990"/>
      <c r="E56" s="990"/>
      <c r="F56" s="990"/>
      <c r="G56" s="990"/>
      <c r="H56" s="990"/>
      <c r="I56" s="990"/>
      <c r="J56" s="990"/>
      <c r="K56" s="990"/>
      <c r="L56" s="1005">
        <v>7.3</v>
      </c>
      <c r="M56" s="211" t="s">
        <v>360</v>
      </c>
      <c r="N56" s="976" t="s">
        <v>351</v>
      </c>
      <c r="O56" s="1006"/>
      <c r="P56" s="1006"/>
      <c r="Q56" s="1006"/>
      <c r="R56" s="1006"/>
      <c r="S56" s="1006"/>
      <c r="T56" s="1006"/>
      <c r="U56" s="1006"/>
      <c r="V56" s="1006"/>
      <c r="W56" s="1006"/>
      <c r="X56" s="1006"/>
      <c r="Y56" s="1006"/>
      <c r="Z56" s="1006"/>
      <c r="AA56" s="1006"/>
      <c r="AB56" s="1006"/>
      <c r="AC56" s="1006"/>
      <c r="AD56" s="1006"/>
      <c r="AE56" s="1006"/>
      <c r="AF56" s="1006"/>
      <c r="AG56" s="1006"/>
      <c r="AH56" s="1006"/>
      <c r="AI56" s="1006"/>
      <c r="AJ56" s="1006"/>
      <c r="AK56" s="1006"/>
      <c r="AL56" s="1006"/>
      <c r="AM56" s="951"/>
    </row>
    <row r="57" spans="1:39">
      <c r="A57" s="974">
        <v>1</v>
      </c>
      <c r="B57" s="990" t="s">
        <v>1563</v>
      </c>
      <c r="C57" s="990"/>
      <c r="D57" s="990"/>
      <c r="E57" s="990"/>
      <c r="F57" s="990"/>
      <c r="G57" s="990"/>
      <c r="H57" s="990"/>
      <c r="I57" s="990"/>
      <c r="J57" s="990"/>
      <c r="K57" s="990"/>
      <c r="L57" s="1005">
        <v>7.4</v>
      </c>
      <c r="M57" s="211" t="s">
        <v>362</v>
      </c>
      <c r="N57" s="976" t="s">
        <v>351</v>
      </c>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951"/>
    </row>
    <row r="58" spans="1:39">
      <c r="A58" s="974">
        <v>1</v>
      </c>
      <c r="B58" s="990" t="s">
        <v>1564</v>
      </c>
      <c r="C58" s="990"/>
      <c r="D58" s="990"/>
      <c r="E58" s="990"/>
      <c r="F58" s="990"/>
      <c r="G58" s="990"/>
      <c r="H58" s="990"/>
      <c r="I58" s="990"/>
      <c r="J58" s="990"/>
      <c r="K58" s="990"/>
      <c r="L58" s="1005">
        <v>7.5</v>
      </c>
      <c r="M58" s="211" t="s">
        <v>364</v>
      </c>
      <c r="N58" s="976" t="s">
        <v>351</v>
      </c>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1006"/>
      <c r="AM58" s="951"/>
    </row>
    <row r="59" spans="1:39" s="93" customFormat="1">
      <c r="A59" s="974">
        <v>1</v>
      </c>
      <c r="B59" s="990" t="s">
        <v>1494</v>
      </c>
      <c r="C59" s="1002"/>
      <c r="D59" s="1002"/>
      <c r="E59" s="1002"/>
      <c r="F59" s="1002"/>
      <c r="G59" s="1002"/>
      <c r="H59" s="1002"/>
      <c r="I59" s="1002"/>
      <c r="J59" s="1002"/>
      <c r="K59" s="1002"/>
      <c r="L59" s="1003">
        <v>8</v>
      </c>
      <c r="M59" s="207" t="s">
        <v>388</v>
      </c>
      <c r="N59" s="976" t="s">
        <v>351</v>
      </c>
      <c r="O59" s="1004">
        <v>0</v>
      </c>
      <c r="P59" s="1004">
        <v>0</v>
      </c>
      <c r="Q59" s="1004">
        <v>0</v>
      </c>
      <c r="R59" s="1004">
        <v>0</v>
      </c>
      <c r="S59" s="1004">
        <v>0</v>
      </c>
      <c r="T59" s="1004">
        <v>0</v>
      </c>
      <c r="U59" s="1004">
        <v>0</v>
      </c>
      <c r="V59" s="1004">
        <v>0</v>
      </c>
      <c r="W59" s="1004">
        <v>0</v>
      </c>
      <c r="X59" s="1004">
        <v>0</v>
      </c>
      <c r="Y59" s="1004">
        <v>0</v>
      </c>
      <c r="Z59" s="1004">
        <v>0</v>
      </c>
      <c r="AA59" s="1004">
        <v>0</v>
      </c>
      <c r="AB59" s="1004">
        <v>0</v>
      </c>
      <c r="AC59" s="1004">
        <v>0</v>
      </c>
      <c r="AD59" s="1004">
        <v>0</v>
      </c>
      <c r="AE59" s="1004">
        <v>0</v>
      </c>
      <c r="AF59" s="1004">
        <v>0</v>
      </c>
      <c r="AG59" s="1004">
        <v>0</v>
      </c>
      <c r="AH59" s="1004">
        <v>0</v>
      </c>
      <c r="AI59" s="1004">
        <v>0</v>
      </c>
      <c r="AJ59" s="1004">
        <v>0</v>
      </c>
      <c r="AK59" s="1004">
        <v>0</v>
      </c>
      <c r="AL59" s="1004">
        <v>0</v>
      </c>
      <c r="AM59" s="951"/>
    </row>
    <row r="60" spans="1:39">
      <c r="A60" s="974">
        <v>1</v>
      </c>
      <c r="B60" s="990" t="s">
        <v>1504</v>
      </c>
      <c r="C60" s="990"/>
      <c r="D60" s="990"/>
      <c r="E60" s="990"/>
      <c r="F60" s="990"/>
      <c r="G60" s="990"/>
      <c r="H60" s="990"/>
      <c r="I60" s="990"/>
      <c r="J60" s="990"/>
      <c r="K60" s="990"/>
      <c r="L60" s="1005">
        <v>8.1</v>
      </c>
      <c r="M60" s="211" t="s">
        <v>357</v>
      </c>
      <c r="N60" s="976" t="s">
        <v>351</v>
      </c>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s="1006"/>
      <c r="AM60" s="951"/>
    </row>
    <row r="61" spans="1:39">
      <c r="A61" s="974">
        <v>1</v>
      </c>
      <c r="B61" s="990" t="s">
        <v>1505</v>
      </c>
      <c r="C61" s="990"/>
      <c r="D61" s="990"/>
      <c r="E61" s="990"/>
      <c r="F61" s="990"/>
      <c r="G61" s="990"/>
      <c r="H61" s="990"/>
      <c r="I61" s="990"/>
      <c r="J61" s="990"/>
      <c r="K61" s="990"/>
      <c r="L61" s="1005">
        <v>8.1999999999999993</v>
      </c>
      <c r="M61" s="211" t="s">
        <v>358</v>
      </c>
      <c r="N61" s="976" t="s">
        <v>351</v>
      </c>
      <c r="O61" s="1006"/>
      <c r="P61" s="1006"/>
      <c r="Q61" s="1006"/>
      <c r="R61" s="1006"/>
      <c r="S61" s="1006"/>
      <c r="T61" s="1006"/>
      <c r="U61" s="1006"/>
      <c r="V61" s="1006"/>
      <c r="W61" s="1006"/>
      <c r="X61" s="1006"/>
      <c r="Y61" s="1006"/>
      <c r="Z61" s="1006"/>
      <c r="AA61" s="1006"/>
      <c r="AB61" s="1006"/>
      <c r="AC61" s="1006"/>
      <c r="AD61" s="1006"/>
      <c r="AE61" s="1006"/>
      <c r="AF61" s="1006"/>
      <c r="AG61" s="1006"/>
      <c r="AH61" s="1006"/>
      <c r="AI61" s="1006"/>
      <c r="AJ61" s="1006"/>
      <c r="AK61" s="1006"/>
      <c r="AL61" s="1006"/>
      <c r="AM61" s="951"/>
    </row>
    <row r="62" spans="1:39">
      <c r="A62" s="974">
        <v>1</v>
      </c>
      <c r="B62" s="990" t="s">
        <v>1506</v>
      </c>
      <c r="C62" s="990"/>
      <c r="D62" s="990"/>
      <c r="E62" s="990"/>
      <c r="F62" s="990"/>
      <c r="G62" s="990"/>
      <c r="H62" s="990"/>
      <c r="I62" s="990"/>
      <c r="J62" s="990"/>
      <c r="K62" s="990"/>
      <c r="L62" s="1005">
        <v>8.3000000000000007</v>
      </c>
      <c r="M62" s="211" t="s">
        <v>360</v>
      </c>
      <c r="N62" s="976" t="s">
        <v>351</v>
      </c>
      <c r="O62" s="1006"/>
      <c r="P62" s="1006"/>
      <c r="Q62" s="1006"/>
      <c r="R62" s="1006"/>
      <c r="S62" s="1006"/>
      <c r="T62" s="1006"/>
      <c r="U62" s="1006"/>
      <c r="V62" s="1006"/>
      <c r="W62" s="1006"/>
      <c r="X62" s="1006"/>
      <c r="Y62" s="1006"/>
      <c r="Z62" s="1006"/>
      <c r="AA62" s="1006"/>
      <c r="AB62" s="1006"/>
      <c r="AC62" s="1006"/>
      <c r="AD62" s="1006"/>
      <c r="AE62" s="1006"/>
      <c r="AF62" s="1006"/>
      <c r="AG62" s="1006"/>
      <c r="AH62" s="1006"/>
      <c r="AI62" s="1006"/>
      <c r="AJ62" s="1006"/>
      <c r="AK62" s="1006"/>
      <c r="AL62" s="1006"/>
      <c r="AM62" s="951"/>
    </row>
    <row r="63" spans="1:39">
      <c r="A63" s="974">
        <v>1</v>
      </c>
      <c r="B63" s="990" t="s">
        <v>1565</v>
      </c>
      <c r="C63" s="990"/>
      <c r="D63" s="990"/>
      <c r="E63" s="990"/>
      <c r="F63" s="990"/>
      <c r="G63" s="990"/>
      <c r="H63" s="990"/>
      <c r="I63" s="990"/>
      <c r="J63" s="990"/>
      <c r="K63" s="990"/>
      <c r="L63" s="1005">
        <v>8.4</v>
      </c>
      <c r="M63" s="211" t="s">
        <v>362</v>
      </c>
      <c r="N63" s="976" t="s">
        <v>351</v>
      </c>
      <c r="O63" s="1006"/>
      <c r="P63" s="1006"/>
      <c r="Q63" s="1006"/>
      <c r="R63" s="1006"/>
      <c r="S63" s="1006"/>
      <c r="T63" s="1006"/>
      <c r="U63" s="1006"/>
      <c r="V63" s="1006"/>
      <c r="W63" s="1006"/>
      <c r="X63" s="1006"/>
      <c r="Y63" s="1006"/>
      <c r="Z63" s="1006"/>
      <c r="AA63" s="1006"/>
      <c r="AB63" s="1006"/>
      <c r="AC63" s="1006"/>
      <c r="AD63" s="1006"/>
      <c r="AE63" s="1006"/>
      <c r="AF63" s="1006"/>
      <c r="AG63" s="1006"/>
      <c r="AH63" s="1006"/>
      <c r="AI63" s="1006"/>
      <c r="AJ63" s="1006"/>
      <c r="AK63" s="1006"/>
      <c r="AL63" s="1006"/>
      <c r="AM63" s="951"/>
    </row>
    <row r="64" spans="1:39">
      <c r="A64" s="974">
        <v>1</v>
      </c>
      <c r="B64" s="990" t="s">
        <v>1566</v>
      </c>
      <c r="C64" s="990"/>
      <c r="D64" s="990"/>
      <c r="E64" s="990"/>
      <c r="F64" s="990"/>
      <c r="G64" s="990"/>
      <c r="H64" s="990"/>
      <c r="I64" s="990"/>
      <c r="J64" s="990"/>
      <c r="K64" s="990"/>
      <c r="L64" s="1005">
        <v>8.5</v>
      </c>
      <c r="M64" s="211" t="s">
        <v>364</v>
      </c>
      <c r="N64" s="976" t="s">
        <v>351</v>
      </c>
      <c r="O64" s="1006"/>
      <c r="P64" s="1006"/>
      <c r="Q64" s="1006"/>
      <c r="R64" s="1006"/>
      <c r="S64" s="1006"/>
      <c r="T64" s="1006"/>
      <c r="U64" s="1006"/>
      <c r="V64" s="1006"/>
      <c r="W64" s="1006"/>
      <c r="X64" s="1006"/>
      <c r="Y64" s="1006"/>
      <c r="Z64" s="1006"/>
      <c r="AA64" s="1006"/>
      <c r="AB64" s="1006"/>
      <c r="AC64" s="1006"/>
      <c r="AD64" s="1006"/>
      <c r="AE64" s="1006"/>
      <c r="AF64" s="1006"/>
      <c r="AG64" s="1006"/>
      <c r="AH64" s="1006"/>
      <c r="AI64" s="1006"/>
      <c r="AJ64" s="1006"/>
      <c r="AK64" s="1006"/>
      <c r="AL64" s="1006"/>
      <c r="AM64" s="951"/>
    </row>
    <row r="65" spans="1:39">
      <c r="A65" s="943" t="s">
        <v>102</v>
      </c>
      <c r="B65" s="990"/>
      <c r="C65" s="990"/>
      <c r="D65" s="990"/>
      <c r="E65" s="990"/>
      <c r="F65" s="990"/>
      <c r="G65" s="990"/>
      <c r="H65" s="990"/>
      <c r="I65" s="990"/>
      <c r="J65" s="990"/>
      <c r="K65" s="990"/>
      <c r="L65" s="1000" t="s">
        <v>3028</v>
      </c>
      <c r="M65" s="837"/>
      <c r="N65" s="838"/>
      <c r="O65" s="838"/>
      <c r="P65" s="838"/>
      <c r="Q65" s="838"/>
      <c r="R65" s="838"/>
      <c r="S65" s="838"/>
      <c r="T65" s="838"/>
      <c r="U65" s="838"/>
      <c r="V65" s="838"/>
      <c r="W65" s="838"/>
      <c r="X65" s="838"/>
      <c r="Y65" s="838"/>
      <c r="Z65" s="838"/>
      <c r="AA65" s="838"/>
      <c r="AB65" s="838"/>
      <c r="AC65" s="838"/>
      <c r="AD65" s="838"/>
      <c r="AE65" s="838"/>
      <c r="AF65" s="838"/>
      <c r="AG65" s="838"/>
      <c r="AH65" s="838"/>
      <c r="AI65" s="838"/>
      <c r="AJ65" s="838"/>
      <c r="AK65" s="838"/>
      <c r="AL65" s="838"/>
      <c r="AM65" s="1001"/>
    </row>
    <row r="66" spans="1:39" s="93" customFormat="1" ht="22.5">
      <c r="A66" s="974">
        <v>2</v>
      </c>
      <c r="B66" s="990" t="s">
        <v>1480</v>
      </c>
      <c r="C66" s="1002"/>
      <c r="D66" s="1002"/>
      <c r="E66" s="1002"/>
      <c r="F66" s="1002"/>
      <c r="G66" s="1002"/>
      <c r="H66" s="1002"/>
      <c r="I66" s="1002"/>
      <c r="J66" s="1002"/>
      <c r="K66" s="1002"/>
      <c r="L66" s="1003">
        <v>1</v>
      </c>
      <c r="M66" s="207" t="s">
        <v>356</v>
      </c>
      <c r="N66" s="976" t="s">
        <v>351</v>
      </c>
      <c r="O66" s="1004">
        <v>0</v>
      </c>
      <c r="P66" s="1004">
        <v>0</v>
      </c>
      <c r="Q66" s="1004">
        <v>0</v>
      </c>
      <c r="R66" s="1004">
        <v>0</v>
      </c>
      <c r="S66" s="1004">
        <v>0</v>
      </c>
      <c r="T66" s="1004">
        <v>0</v>
      </c>
      <c r="U66" s="1004">
        <v>0</v>
      </c>
      <c r="V66" s="1004">
        <v>0</v>
      </c>
      <c r="W66" s="1004">
        <v>0</v>
      </c>
      <c r="X66" s="1004">
        <v>0</v>
      </c>
      <c r="Y66" s="1004">
        <v>0</v>
      </c>
      <c r="Z66" s="1004">
        <v>0</v>
      </c>
      <c r="AA66" s="1004">
        <v>0</v>
      </c>
      <c r="AB66" s="1004">
        <v>0</v>
      </c>
      <c r="AC66" s="1004">
        <v>0</v>
      </c>
      <c r="AD66" s="1004">
        <v>0</v>
      </c>
      <c r="AE66" s="1004">
        <v>0</v>
      </c>
      <c r="AF66" s="1004">
        <v>0</v>
      </c>
      <c r="AG66" s="1004">
        <v>0</v>
      </c>
      <c r="AH66" s="1004">
        <v>0</v>
      </c>
      <c r="AI66" s="1004">
        <v>0</v>
      </c>
      <c r="AJ66" s="1004">
        <v>0</v>
      </c>
      <c r="AK66" s="1004">
        <v>0</v>
      </c>
      <c r="AL66" s="1004">
        <v>0</v>
      </c>
      <c r="AM66" s="951"/>
    </row>
    <row r="67" spans="1:39">
      <c r="A67" s="974">
        <v>2</v>
      </c>
      <c r="B67" s="990" t="s">
        <v>1491</v>
      </c>
      <c r="C67" s="990"/>
      <c r="D67" s="990"/>
      <c r="E67" s="990"/>
      <c r="F67" s="990"/>
      <c r="G67" s="990"/>
      <c r="H67" s="990"/>
      <c r="I67" s="990"/>
      <c r="J67" s="990"/>
      <c r="K67" s="990"/>
      <c r="L67" s="1005">
        <v>1.1000000000000001</v>
      </c>
      <c r="M67" s="211" t="s">
        <v>357</v>
      </c>
      <c r="N67" s="976" t="s">
        <v>351</v>
      </c>
      <c r="O67" s="1006"/>
      <c r="P67" s="1006"/>
      <c r="Q67" s="1006"/>
      <c r="R67" s="1006"/>
      <c r="S67" s="1006"/>
      <c r="T67" s="1006"/>
      <c r="U67" s="1006"/>
      <c r="V67" s="1006"/>
      <c r="W67" s="1006"/>
      <c r="X67" s="1006"/>
      <c r="Y67" s="1006"/>
      <c r="Z67" s="1006"/>
      <c r="AA67" s="1006"/>
      <c r="AB67" s="1006"/>
      <c r="AC67" s="1006"/>
      <c r="AD67" s="1006"/>
      <c r="AE67" s="1006"/>
      <c r="AF67" s="1006"/>
      <c r="AG67" s="1006"/>
      <c r="AH67" s="1006"/>
      <c r="AI67" s="1006"/>
      <c r="AJ67" s="1006"/>
      <c r="AK67" s="1006"/>
      <c r="AL67" s="1006"/>
      <c r="AM67" s="951"/>
    </row>
    <row r="68" spans="1:39">
      <c r="A68" s="974">
        <v>2</v>
      </c>
      <c r="B68" s="990" t="s">
        <v>1489</v>
      </c>
      <c r="C68" s="990"/>
      <c r="D68" s="990"/>
      <c r="E68" s="990"/>
      <c r="F68" s="990"/>
      <c r="G68" s="990"/>
      <c r="H68" s="990"/>
      <c r="I68" s="990"/>
      <c r="J68" s="990"/>
      <c r="K68" s="990"/>
      <c r="L68" s="1005">
        <v>1.2</v>
      </c>
      <c r="M68" s="211" t="s">
        <v>358</v>
      </c>
      <c r="N68" s="976" t="s">
        <v>351</v>
      </c>
      <c r="O68" s="1006"/>
      <c r="P68" s="1006"/>
      <c r="Q68" s="1006"/>
      <c r="R68" s="1006"/>
      <c r="S68" s="1006"/>
      <c r="T68" s="1006"/>
      <c r="U68" s="1006"/>
      <c r="V68" s="1006"/>
      <c r="W68" s="1006"/>
      <c r="X68" s="1006"/>
      <c r="Y68" s="1006"/>
      <c r="Z68" s="1006"/>
      <c r="AA68" s="1006"/>
      <c r="AB68" s="1006"/>
      <c r="AC68" s="1006"/>
      <c r="AD68" s="1006"/>
      <c r="AE68" s="1006"/>
      <c r="AF68" s="1006"/>
      <c r="AG68" s="1006"/>
      <c r="AH68" s="1006"/>
      <c r="AI68" s="1006"/>
      <c r="AJ68" s="1006"/>
      <c r="AK68" s="1006"/>
      <c r="AL68" s="1006"/>
      <c r="AM68" s="951"/>
    </row>
    <row r="69" spans="1:39">
      <c r="A69" s="974">
        <v>2</v>
      </c>
      <c r="B69" s="990" t="s">
        <v>1490</v>
      </c>
      <c r="C69" s="990"/>
      <c r="D69" s="990"/>
      <c r="E69" s="990"/>
      <c r="F69" s="990"/>
      <c r="G69" s="990"/>
      <c r="H69" s="990"/>
      <c r="I69" s="990"/>
      <c r="J69" s="990"/>
      <c r="K69" s="990"/>
      <c r="L69" s="1005">
        <v>1.3</v>
      </c>
      <c r="M69" s="211" t="s">
        <v>360</v>
      </c>
      <c r="N69" s="976" t="s">
        <v>351</v>
      </c>
      <c r="O69" s="1006"/>
      <c r="P69" s="1006"/>
      <c r="Q69" s="1006"/>
      <c r="R69" s="1006"/>
      <c r="S69" s="1006"/>
      <c r="T69" s="1006"/>
      <c r="U69" s="1006"/>
      <c r="V69" s="1006"/>
      <c r="W69" s="1006"/>
      <c r="X69" s="1006"/>
      <c r="Y69" s="1006"/>
      <c r="Z69" s="1006"/>
      <c r="AA69" s="1006"/>
      <c r="AB69" s="1006"/>
      <c r="AC69" s="1006"/>
      <c r="AD69" s="1006"/>
      <c r="AE69" s="1006"/>
      <c r="AF69" s="1006"/>
      <c r="AG69" s="1006"/>
      <c r="AH69" s="1006"/>
      <c r="AI69" s="1006"/>
      <c r="AJ69" s="1006"/>
      <c r="AK69" s="1006"/>
      <c r="AL69" s="1006"/>
      <c r="AM69" s="951"/>
    </row>
    <row r="70" spans="1:39">
      <c r="A70" s="974">
        <v>2</v>
      </c>
      <c r="B70" s="990" t="s">
        <v>1488</v>
      </c>
      <c r="C70" s="990"/>
      <c r="D70" s="990"/>
      <c r="E70" s="990"/>
      <c r="F70" s="990"/>
      <c r="G70" s="990"/>
      <c r="H70" s="990"/>
      <c r="I70" s="990"/>
      <c r="J70" s="990"/>
      <c r="K70" s="990"/>
      <c r="L70" s="1005">
        <v>1.4</v>
      </c>
      <c r="M70" s="211" t="s">
        <v>362</v>
      </c>
      <c r="N70" s="976" t="s">
        <v>351</v>
      </c>
      <c r="O70" s="1006"/>
      <c r="P70" s="1006"/>
      <c r="Q70" s="1006"/>
      <c r="R70" s="1006"/>
      <c r="S70" s="1006"/>
      <c r="T70" s="1006"/>
      <c r="U70" s="1006"/>
      <c r="V70" s="1006"/>
      <c r="W70" s="1006"/>
      <c r="X70" s="1006"/>
      <c r="Y70" s="1006"/>
      <c r="Z70" s="1006"/>
      <c r="AA70" s="1006"/>
      <c r="AB70" s="1006"/>
      <c r="AC70" s="1006"/>
      <c r="AD70" s="1006"/>
      <c r="AE70" s="1006"/>
      <c r="AF70" s="1006"/>
      <c r="AG70" s="1006"/>
      <c r="AH70" s="1006"/>
      <c r="AI70" s="1006"/>
      <c r="AJ70" s="1006"/>
      <c r="AK70" s="1006"/>
      <c r="AL70" s="1006"/>
      <c r="AM70" s="951"/>
    </row>
    <row r="71" spans="1:39">
      <c r="A71" s="974">
        <v>2</v>
      </c>
      <c r="B71" s="990" t="s">
        <v>1551</v>
      </c>
      <c r="C71" s="990"/>
      <c r="D71" s="990"/>
      <c r="E71" s="990"/>
      <c r="F71" s="990"/>
      <c r="G71" s="990"/>
      <c r="H71" s="990"/>
      <c r="I71" s="990"/>
      <c r="J71" s="990"/>
      <c r="K71" s="990"/>
      <c r="L71" s="1005">
        <v>1.5</v>
      </c>
      <c r="M71" s="211" t="s">
        <v>364</v>
      </c>
      <c r="N71" s="976" t="s">
        <v>351</v>
      </c>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951"/>
    </row>
    <row r="72" spans="1:39" s="93" customFormat="1">
      <c r="A72" s="974">
        <v>2</v>
      </c>
      <c r="B72" s="990" t="s">
        <v>1481</v>
      </c>
      <c r="C72" s="1002"/>
      <c r="D72" s="1002"/>
      <c r="E72" s="1002"/>
      <c r="F72" s="1002"/>
      <c r="G72" s="1002"/>
      <c r="H72" s="1002"/>
      <c r="I72" s="1002"/>
      <c r="J72" s="1002"/>
      <c r="K72" s="1002"/>
      <c r="L72" s="1003">
        <v>2</v>
      </c>
      <c r="M72" s="207" t="s">
        <v>365</v>
      </c>
      <c r="N72" s="976" t="s">
        <v>351</v>
      </c>
      <c r="O72" s="1004">
        <v>0</v>
      </c>
      <c r="P72" s="1004">
        <v>0</v>
      </c>
      <c r="Q72" s="1004">
        <v>0</v>
      </c>
      <c r="R72" s="1004">
        <v>0</v>
      </c>
      <c r="S72" s="1004">
        <v>0</v>
      </c>
      <c r="T72" s="1004">
        <v>0</v>
      </c>
      <c r="U72" s="1004">
        <v>0</v>
      </c>
      <c r="V72" s="1004">
        <v>0</v>
      </c>
      <c r="W72" s="1004">
        <v>0</v>
      </c>
      <c r="X72" s="1004">
        <v>0</v>
      </c>
      <c r="Y72" s="1004">
        <v>0</v>
      </c>
      <c r="Z72" s="1004">
        <v>0</v>
      </c>
      <c r="AA72" s="1004">
        <v>0</v>
      </c>
      <c r="AB72" s="1004">
        <v>0</v>
      </c>
      <c r="AC72" s="1004">
        <v>0</v>
      </c>
      <c r="AD72" s="1004">
        <v>0</v>
      </c>
      <c r="AE72" s="1004">
        <v>0</v>
      </c>
      <c r="AF72" s="1004">
        <v>0</v>
      </c>
      <c r="AG72" s="1004">
        <v>0</v>
      </c>
      <c r="AH72" s="1004">
        <v>0</v>
      </c>
      <c r="AI72" s="1004">
        <v>0</v>
      </c>
      <c r="AJ72" s="1004">
        <v>0</v>
      </c>
      <c r="AK72" s="1004">
        <v>0</v>
      </c>
      <c r="AL72" s="1004">
        <v>0</v>
      </c>
      <c r="AM72" s="951"/>
    </row>
    <row r="73" spans="1:39">
      <c r="A73" s="974">
        <v>2</v>
      </c>
      <c r="B73" s="990" t="s">
        <v>1492</v>
      </c>
      <c r="C73" s="990"/>
      <c r="D73" s="990"/>
      <c r="E73" s="990"/>
      <c r="F73" s="990"/>
      <c r="G73" s="990"/>
      <c r="H73" s="990"/>
      <c r="I73" s="990"/>
      <c r="J73" s="990"/>
      <c r="K73" s="990"/>
      <c r="L73" s="1005">
        <v>2.1</v>
      </c>
      <c r="M73" s="211" t="s">
        <v>357</v>
      </c>
      <c r="N73" s="976" t="s">
        <v>351</v>
      </c>
      <c r="O73" s="1006"/>
      <c r="P73" s="1006"/>
      <c r="Q73" s="1006"/>
      <c r="R73" s="1006"/>
      <c r="S73" s="1006"/>
      <c r="T73" s="1006"/>
      <c r="U73" s="1006"/>
      <c r="V73" s="1006"/>
      <c r="W73" s="1006"/>
      <c r="X73" s="1006"/>
      <c r="Y73" s="1006"/>
      <c r="Z73" s="1006"/>
      <c r="AA73" s="1006"/>
      <c r="AB73" s="1006"/>
      <c r="AC73" s="1006"/>
      <c r="AD73" s="1006"/>
      <c r="AE73" s="1006"/>
      <c r="AF73" s="1006"/>
      <c r="AG73" s="1006"/>
      <c r="AH73" s="1006"/>
      <c r="AI73" s="1006"/>
      <c r="AJ73" s="1006"/>
      <c r="AK73" s="1006"/>
      <c r="AL73" s="1006"/>
      <c r="AM73" s="951"/>
    </row>
    <row r="74" spans="1:39">
      <c r="A74" s="974">
        <v>2</v>
      </c>
      <c r="B74" s="990" t="s">
        <v>1493</v>
      </c>
      <c r="C74" s="990"/>
      <c r="D74" s="990"/>
      <c r="E74" s="990"/>
      <c r="F74" s="990"/>
      <c r="G74" s="990"/>
      <c r="H74" s="990"/>
      <c r="I74" s="990"/>
      <c r="J74" s="990"/>
      <c r="K74" s="990"/>
      <c r="L74" s="1005">
        <v>2.2000000000000002</v>
      </c>
      <c r="M74" s="211" t="s">
        <v>358</v>
      </c>
      <c r="N74" s="976" t="s">
        <v>351</v>
      </c>
      <c r="O74" s="1006"/>
      <c r="P74" s="1006"/>
      <c r="Q74" s="1006"/>
      <c r="R74" s="1006"/>
      <c r="S74" s="1006"/>
      <c r="T74" s="1006"/>
      <c r="U74" s="1006"/>
      <c r="V74" s="1006"/>
      <c r="W74" s="1006"/>
      <c r="X74" s="1006"/>
      <c r="Y74" s="1006"/>
      <c r="Z74" s="1006"/>
      <c r="AA74" s="1006"/>
      <c r="AB74" s="1006"/>
      <c r="AC74" s="1006"/>
      <c r="AD74" s="1006"/>
      <c r="AE74" s="1006"/>
      <c r="AF74" s="1006"/>
      <c r="AG74" s="1006"/>
      <c r="AH74" s="1006"/>
      <c r="AI74" s="1006"/>
      <c r="AJ74" s="1006"/>
      <c r="AK74" s="1006"/>
      <c r="AL74" s="1006"/>
      <c r="AM74" s="951"/>
    </row>
    <row r="75" spans="1:39">
      <c r="A75" s="974">
        <v>2</v>
      </c>
      <c r="B75" s="990" t="s">
        <v>1552</v>
      </c>
      <c r="C75" s="990"/>
      <c r="D75" s="990"/>
      <c r="E75" s="990"/>
      <c r="F75" s="990"/>
      <c r="G75" s="990"/>
      <c r="H75" s="990"/>
      <c r="I75" s="990"/>
      <c r="J75" s="990"/>
      <c r="K75" s="990"/>
      <c r="L75" s="1005">
        <v>2.2999999999999998</v>
      </c>
      <c r="M75" s="211" t="s">
        <v>360</v>
      </c>
      <c r="N75" s="976" t="s">
        <v>351</v>
      </c>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c r="AK75" s="1006"/>
      <c r="AL75" s="1006"/>
      <c r="AM75" s="951"/>
    </row>
    <row r="76" spans="1:39">
      <c r="A76" s="974">
        <v>2</v>
      </c>
      <c r="B76" s="990" t="s">
        <v>1553</v>
      </c>
      <c r="C76" s="990"/>
      <c r="D76" s="990"/>
      <c r="E76" s="990"/>
      <c r="F76" s="990"/>
      <c r="G76" s="990"/>
      <c r="H76" s="990"/>
      <c r="I76" s="990"/>
      <c r="J76" s="990"/>
      <c r="K76" s="990"/>
      <c r="L76" s="1005">
        <v>2.4</v>
      </c>
      <c r="M76" s="211" t="s">
        <v>362</v>
      </c>
      <c r="N76" s="976" t="s">
        <v>351</v>
      </c>
      <c r="O76" s="1006"/>
      <c r="P76" s="1006"/>
      <c r="Q76" s="1006"/>
      <c r="R76" s="1006"/>
      <c r="S76" s="1006"/>
      <c r="T76" s="1006"/>
      <c r="U76" s="1006"/>
      <c r="V76" s="1006"/>
      <c r="W76" s="1006"/>
      <c r="X76" s="1006"/>
      <c r="Y76" s="1006"/>
      <c r="Z76" s="1006"/>
      <c r="AA76" s="1006"/>
      <c r="AB76" s="1006"/>
      <c r="AC76" s="1006"/>
      <c r="AD76" s="1006"/>
      <c r="AE76" s="1006"/>
      <c r="AF76" s="1006"/>
      <c r="AG76" s="1006"/>
      <c r="AH76" s="1006"/>
      <c r="AI76" s="1006"/>
      <c r="AJ76" s="1006"/>
      <c r="AK76" s="1006"/>
      <c r="AL76" s="1006"/>
      <c r="AM76" s="951"/>
    </row>
    <row r="77" spans="1:39">
      <c r="A77" s="974">
        <v>2</v>
      </c>
      <c r="B77" s="990" t="s">
        <v>1554</v>
      </c>
      <c r="C77" s="990"/>
      <c r="D77" s="990"/>
      <c r="E77" s="990"/>
      <c r="F77" s="990"/>
      <c r="G77" s="990"/>
      <c r="H77" s="990"/>
      <c r="I77" s="990"/>
      <c r="J77" s="990"/>
      <c r="K77" s="990"/>
      <c r="L77" s="1005">
        <v>2.5</v>
      </c>
      <c r="M77" s="211" t="s">
        <v>364</v>
      </c>
      <c r="N77" s="976" t="s">
        <v>351</v>
      </c>
      <c r="O77" s="1006"/>
      <c r="P77" s="1006"/>
      <c r="Q77" s="1006"/>
      <c r="R77" s="1006"/>
      <c r="S77" s="1006"/>
      <c r="T77" s="1006"/>
      <c r="U77" s="1006"/>
      <c r="V77" s="1006"/>
      <c r="W77" s="1006"/>
      <c r="X77" s="1006"/>
      <c r="Y77" s="1006"/>
      <c r="Z77" s="1006"/>
      <c r="AA77" s="1006"/>
      <c r="AB77" s="1006"/>
      <c r="AC77" s="1006"/>
      <c r="AD77" s="1006"/>
      <c r="AE77" s="1006"/>
      <c r="AF77" s="1006"/>
      <c r="AG77" s="1006"/>
      <c r="AH77" s="1006"/>
      <c r="AI77" s="1006"/>
      <c r="AJ77" s="1006"/>
      <c r="AK77" s="1006"/>
      <c r="AL77" s="1006"/>
      <c r="AM77" s="951"/>
    </row>
    <row r="78" spans="1:39" s="93" customFormat="1">
      <c r="A78" s="974">
        <v>2</v>
      </c>
      <c r="B78" s="990" t="s">
        <v>1483</v>
      </c>
      <c r="C78" s="1002"/>
      <c r="D78" s="1002"/>
      <c r="E78" s="1002"/>
      <c r="F78" s="1002"/>
      <c r="G78" s="1002"/>
      <c r="H78" s="1002"/>
      <c r="I78" s="1002"/>
      <c r="J78" s="1002"/>
      <c r="K78" s="1002"/>
      <c r="L78" s="1003">
        <v>3</v>
      </c>
      <c r="M78" s="207" t="s">
        <v>367</v>
      </c>
      <c r="N78" s="976" t="s">
        <v>351</v>
      </c>
      <c r="O78" s="1004">
        <v>0</v>
      </c>
      <c r="P78" s="1004">
        <v>0</v>
      </c>
      <c r="Q78" s="1004">
        <v>0</v>
      </c>
      <c r="R78" s="1004">
        <v>0</v>
      </c>
      <c r="S78" s="1004">
        <v>0</v>
      </c>
      <c r="T78" s="1004">
        <v>0</v>
      </c>
      <c r="U78" s="1004">
        <v>0</v>
      </c>
      <c r="V78" s="1004">
        <v>0</v>
      </c>
      <c r="W78" s="1004">
        <v>0</v>
      </c>
      <c r="X78" s="1004">
        <v>0</v>
      </c>
      <c r="Y78" s="1004">
        <v>0</v>
      </c>
      <c r="Z78" s="1004">
        <v>0</v>
      </c>
      <c r="AA78" s="1004">
        <v>0</v>
      </c>
      <c r="AB78" s="1004">
        <v>0</v>
      </c>
      <c r="AC78" s="1004">
        <v>0</v>
      </c>
      <c r="AD78" s="1004">
        <v>0</v>
      </c>
      <c r="AE78" s="1004">
        <v>0</v>
      </c>
      <c r="AF78" s="1004">
        <v>0</v>
      </c>
      <c r="AG78" s="1004">
        <v>0</v>
      </c>
      <c r="AH78" s="1004">
        <v>0</v>
      </c>
      <c r="AI78" s="1004">
        <v>0</v>
      </c>
      <c r="AJ78" s="1004">
        <v>0</v>
      </c>
      <c r="AK78" s="1004">
        <v>0</v>
      </c>
      <c r="AL78" s="1004">
        <v>0</v>
      </c>
      <c r="AM78" s="951"/>
    </row>
    <row r="79" spans="1:39">
      <c r="A79" s="974">
        <v>2</v>
      </c>
      <c r="B79" s="990" t="s">
        <v>1548</v>
      </c>
      <c r="C79" s="990"/>
      <c r="D79" s="990"/>
      <c r="E79" s="990"/>
      <c r="F79" s="990"/>
      <c r="G79" s="990"/>
      <c r="H79" s="990"/>
      <c r="I79" s="990"/>
      <c r="J79" s="990"/>
      <c r="K79" s="990"/>
      <c r="L79" s="1005">
        <v>3.1</v>
      </c>
      <c r="M79" s="211" t="s">
        <v>357</v>
      </c>
      <c r="N79" s="976" t="s">
        <v>351</v>
      </c>
      <c r="O79" s="1006"/>
      <c r="P79" s="1006"/>
      <c r="Q79" s="1006"/>
      <c r="R79" s="1006"/>
      <c r="S79" s="1006"/>
      <c r="T79" s="1006"/>
      <c r="U79" s="1006"/>
      <c r="V79" s="1006"/>
      <c r="W79" s="1006"/>
      <c r="X79" s="1006"/>
      <c r="Y79" s="1006"/>
      <c r="Z79" s="1006"/>
      <c r="AA79" s="1006"/>
      <c r="AB79" s="1006"/>
      <c r="AC79" s="1006"/>
      <c r="AD79" s="1006"/>
      <c r="AE79" s="1006"/>
      <c r="AF79" s="1006"/>
      <c r="AG79" s="1006"/>
      <c r="AH79" s="1006"/>
      <c r="AI79" s="1006"/>
      <c r="AJ79" s="1006"/>
      <c r="AK79" s="1006"/>
      <c r="AL79" s="1006"/>
      <c r="AM79" s="951"/>
    </row>
    <row r="80" spans="1:39">
      <c r="A80" s="974">
        <v>2</v>
      </c>
      <c r="B80" s="990" t="s">
        <v>1550</v>
      </c>
      <c r="C80" s="990"/>
      <c r="D80" s="990"/>
      <c r="E80" s="990"/>
      <c r="F80" s="990"/>
      <c r="G80" s="990"/>
      <c r="H80" s="990"/>
      <c r="I80" s="990"/>
      <c r="J80" s="990"/>
      <c r="K80" s="990"/>
      <c r="L80" s="1005">
        <v>3.2</v>
      </c>
      <c r="M80" s="211" t="s">
        <v>358</v>
      </c>
      <c r="N80" s="976" t="s">
        <v>351</v>
      </c>
      <c r="O80" s="1006"/>
      <c r="P80" s="1006"/>
      <c r="Q80" s="1006"/>
      <c r="R80" s="1006"/>
      <c r="S80" s="1006"/>
      <c r="T80" s="1006"/>
      <c r="U80" s="1006"/>
      <c r="V80" s="1006"/>
      <c r="W80" s="1006"/>
      <c r="X80" s="1006"/>
      <c r="Y80" s="1006"/>
      <c r="Z80" s="1006"/>
      <c r="AA80" s="1006"/>
      <c r="AB80" s="1006"/>
      <c r="AC80" s="1006"/>
      <c r="AD80" s="1006"/>
      <c r="AE80" s="1006"/>
      <c r="AF80" s="1006"/>
      <c r="AG80" s="1006"/>
      <c r="AH80" s="1006"/>
      <c r="AI80" s="1006"/>
      <c r="AJ80" s="1006"/>
      <c r="AK80" s="1006"/>
      <c r="AL80" s="1006"/>
      <c r="AM80" s="951"/>
    </row>
    <row r="81" spans="1:39">
      <c r="A81" s="974">
        <v>2</v>
      </c>
      <c r="B81" s="990" t="s">
        <v>1555</v>
      </c>
      <c r="C81" s="990"/>
      <c r="D81" s="990"/>
      <c r="E81" s="990"/>
      <c r="F81" s="990"/>
      <c r="G81" s="990"/>
      <c r="H81" s="990"/>
      <c r="I81" s="990"/>
      <c r="J81" s="990"/>
      <c r="K81" s="990"/>
      <c r="L81" s="1005">
        <v>3.3</v>
      </c>
      <c r="M81" s="211" t="s">
        <v>360</v>
      </c>
      <c r="N81" s="976" t="s">
        <v>351</v>
      </c>
      <c r="O81" s="1006"/>
      <c r="P81" s="1006"/>
      <c r="Q81" s="1006"/>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951"/>
    </row>
    <row r="82" spans="1:39">
      <c r="A82" s="974">
        <v>2</v>
      </c>
      <c r="B82" s="990" t="s">
        <v>1556</v>
      </c>
      <c r="C82" s="990"/>
      <c r="D82" s="990"/>
      <c r="E82" s="990"/>
      <c r="F82" s="990"/>
      <c r="G82" s="990"/>
      <c r="H82" s="990"/>
      <c r="I82" s="990"/>
      <c r="J82" s="990"/>
      <c r="K82" s="990"/>
      <c r="L82" s="1005">
        <v>3.4</v>
      </c>
      <c r="M82" s="211" t="s">
        <v>362</v>
      </c>
      <c r="N82" s="976" t="s">
        <v>351</v>
      </c>
      <c r="O82" s="1006"/>
      <c r="P82" s="1006"/>
      <c r="Q82" s="1006"/>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951"/>
    </row>
    <row r="83" spans="1:39">
      <c r="A83" s="974">
        <v>2</v>
      </c>
      <c r="B83" s="990" t="s">
        <v>1557</v>
      </c>
      <c r="C83" s="990"/>
      <c r="D83" s="990"/>
      <c r="E83" s="990"/>
      <c r="F83" s="990"/>
      <c r="G83" s="990"/>
      <c r="H83" s="990"/>
      <c r="I83" s="990"/>
      <c r="J83" s="990"/>
      <c r="K83" s="990"/>
      <c r="L83" s="1005">
        <v>3.5</v>
      </c>
      <c r="M83" s="211" t="s">
        <v>364</v>
      </c>
      <c r="N83" s="976" t="s">
        <v>351</v>
      </c>
      <c r="O83" s="1006"/>
      <c r="P83" s="1006"/>
      <c r="Q83" s="1006"/>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951"/>
    </row>
    <row r="84" spans="1:39" s="93" customFormat="1" ht="22.5">
      <c r="A84" s="974">
        <v>2</v>
      </c>
      <c r="B84" s="990" t="s">
        <v>1484</v>
      </c>
      <c r="C84" s="1002"/>
      <c r="D84" s="1002"/>
      <c r="E84" s="1002"/>
      <c r="F84" s="1002"/>
      <c r="G84" s="1002"/>
      <c r="H84" s="1002"/>
      <c r="I84" s="1002"/>
      <c r="J84" s="1002"/>
      <c r="K84" s="1002"/>
      <c r="L84" s="1003">
        <v>4</v>
      </c>
      <c r="M84" s="207" t="s">
        <v>371</v>
      </c>
      <c r="N84" s="976" t="s">
        <v>351</v>
      </c>
      <c r="O84" s="1004">
        <v>0</v>
      </c>
      <c r="P84" s="1004">
        <v>0</v>
      </c>
      <c r="Q84" s="1004">
        <v>0</v>
      </c>
      <c r="R84" s="1004">
        <v>0</v>
      </c>
      <c r="S84" s="1004">
        <v>0</v>
      </c>
      <c r="T84" s="1004">
        <v>0</v>
      </c>
      <c r="U84" s="1004">
        <v>0</v>
      </c>
      <c r="V84" s="1004">
        <v>0</v>
      </c>
      <c r="W84" s="1004">
        <v>0</v>
      </c>
      <c r="X84" s="1004">
        <v>0</v>
      </c>
      <c r="Y84" s="1004">
        <v>0</v>
      </c>
      <c r="Z84" s="1004">
        <v>0</v>
      </c>
      <c r="AA84" s="1004">
        <v>0</v>
      </c>
      <c r="AB84" s="1004">
        <v>0</v>
      </c>
      <c r="AC84" s="1004">
        <v>0</v>
      </c>
      <c r="AD84" s="1004">
        <v>0</v>
      </c>
      <c r="AE84" s="1004">
        <v>0</v>
      </c>
      <c r="AF84" s="1004">
        <v>0</v>
      </c>
      <c r="AG84" s="1004">
        <v>0</v>
      </c>
      <c r="AH84" s="1004">
        <v>0</v>
      </c>
      <c r="AI84" s="1004">
        <v>0</v>
      </c>
      <c r="AJ84" s="1004">
        <v>0</v>
      </c>
      <c r="AK84" s="1004">
        <v>0</v>
      </c>
      <c r="AL84" s="1004">
        <v>0</v>
      </c>
      <c r="AM84" s="951"/>
    </row>
    <row r="85" spans="1:39">
      <c r="A85" s="974">
        <v>2</v>
      </c>
      <c r="B85" s="990" t="s">
        <v>1499</v>
      </c>
      <c r="C85" s="990"/>
      <c r="D85" s="990"/>
      <c r="E85" s="990"/>
      <c r="F85" s="990"/>
      <c r="G85" s="990"/>
      <c r="H85" s="990"/>
      <c r="I85" s="990"/>
      <c r="J85" s="990"/>
      <c r="K85" s="990"/>
      <c r="L85" s="1005">
        <v>4.0999999999999996</v>
      </c>
      <c r="M85" s="211" t="s">
        <v>357</v>
      </c>
      <c r="N85" s="976" t="s">
        <v>351</v>
      </c>
      <c r="O85" s="1006">
        <v>0</v>
      </c>
      <c r="P85" s="1006">
        <v>0</v>
      </c>
      <c r="Q85" s="1006">
        <v>0</v>
      </c>
      <c r="R85" s="1006">
        <v>0</v>
      </c>
      <c r="S85" s="1006">
        <v>0</v>
      </c>
      <c r="T85" s="1006">
        <v>0</v>
      </c>
      <c r="U85" s="1006">
        <v>0</v>
      </c>
      <c r="V85" s="1006">
        <v>0</v>
      </c>
      <c r="W85" s="1006">
        <v>0</v>
      </c>
      <c r="X85" s="1006">
        <v>0</v>
      </c>
      <c r="Y85" s="1006">
        <v>0</v>
      </c>
      <c r="Z85" s="1006">
        <v>0</v>
      </c>
      <c r="AA85" s="1006">
        <v>0</v>
      </c>
      <c r="AB85" s="1006">
        <v>0</v>
      </c>
      <c r="AC85" s="1006">
        <v>0</v>
      </c>
      <c r="AD85" s="1006">
        <v>0</v>
      </c>
      <c r="AE85" s="1006">
        <v>0</v>
      </c>
      <c r="AF85" s="1006">
        <v>0</v>
      </c>
      <c r="AG85" s="1006">
        <v>0</v>
      </c>
      <c r="AH85" s="1006">
        <v>0</v>
      </c>
      <c r="AI85" s="1006">
        <v>0</v>
      </c>
      <c r="AJ85" s="1006">
        <v>0</v>
      </c>
      <c r="AK85" s="1006">
        <v>0</v>
      </c>
      <c r="AL85" s="1006">
        <v>0</v>
      </c>
      <c r="AM85" s="951"/>
    </row>
    <row r="86" spans="1:39">
      <c r="A86" s="974">
        <v>2</v>
      </c>
      <c r="B86" s="990" t="s">
        <v>1500</v>
      </c>
      <c r="C86" s="990"/>
      <c r="D86" s="990"/>
      <c r="E86" s="990"/>
      <c r="F86" s="990"/>
      <c r="G86" s="990"/>
      <c r="H86" s="990"/>
      <c r="I86" s="990"/>
      <c r="J86" s="990"/>
      <c r="K86" s="990"/>
      <c r="L86" s="1005">
        <v>4.2</v>
      </c>
      <c r="M86" s="211" t="s">
        <v>358</v>
      </c>
      <c r="N86" s="976" t="s">
        <v>351</v>
      </c>
      <c r="O86" s="1006">
        <v>0</v>
      </c>
      <c r="P86" s="1006">
        <v>0</v>
      </c>
      <c r="Q86" s="1006">
        <v>0</v>
      </c>
      <c r="R86" s="1006">
        <v>0</v>
      </c>
      <c r="S86" s="1006">
        <v>0</v>
      </c>
      <c r="T86" s="1006">
        <v>0</v>
      </c>
      <c r="U86" s="1006">
        <v>0</v>
      </c>
      <c r="V86" s="1006">
        <v>0</v>
      </c>
      <c r="W86" s="1006">
        <v>0</v>
      </c>
      <c r="X86" s="1006">
        <v>0</v>
      </c>
      <c r="Y86" s="1006">
        <v>0</v>
      </c>
      <c r="Z86" s="1006">
        <v>0</v>
      </c>
      <c r="AA86" s="1006">
        <v>0</v>
      </c>
      <c r="AB86" s="1006">
        <v>0</v>
      </c>
      <c r="AC86" s="1006">
        <v>0</v>
      </c>
      <c r="AD86" s="1006">
        <v>0</v>
      </c>
      <c r="AE86" s="1006">
        <v>0</v>
      </c>
      <c r="AF86" s="1006">
        <v>0</v>
      </c>
      <c r="AG86" s="1006">
        <v>0</v>
      </c>
      <c r="AH86" s="1006">
        <v>0</v>
      </c>
      <c r="AI86" s="1006">
        <v>0</v>
      </c>
      <c r="AJ86" s="1006">
        <v>0</v>
      </c>
      <c r="AK86" s="1006">
        <v>0</v>
      </c>
      <c r="AL86" s="1006">
        <v>0</v>
      </c>
      <c r="AM86" s="951"/>
    </row>
    <row r="87" spans="1:39">
      <c r="A87" s="974">
        <v>2</v>
      </c>
      <c r="B87" s="990" t="s">
        <v>1501</v>
      </c>
      <c r="C87" s="990"/>
      <c r="D87" s="990"/>
      <c r="E87" s="990"/>
      <c r="F87" s="990"/>
      <c r="G87" s="990"/>
      <c r="H87" s="990"/>
      <c r="I87" s="990"/>
      <c r="J87" s="990"/>
      <c r="K87" s="990"/>
      <c r="L87" s="1005">
        <v>4.3</v>
      </c>
      <c r="M87" s="211" t="s">
        <v>360</v>
      </c>
      <c r="N87" s="976" t="s">
        <v>351</v>
      </c>
      <c r="O87" s="1006">
        <v>0</v>
      </c>
      <c r="P87" s="1006">
        <v>0</v>
      </c>
      <c r="Q87" s="1006">
        <v>0</v>
      </c>
      <c r="R87" s="1006">
        <v>0</v>
      </c>
      <c r="S87" s="1006">
        <v>0</v>
      </c>
      <c r="T87" s="1006">
        <v>0</v>
      </c>
      <c r="U87" s="1006">
        <v>0</v>
      </c>
      <c r="V87" s="1006">
        <v>0</v>
      </c>
      <c r="W87" s="1006">
        <v>0</v>
      </c>
      <c r="X87" s="1006">
        <v>0</v>
      </c>
      <c r="Y87" s="1006">
        <v>0</v>
      </c>
      <c r="Z87" s="1006">
        <v>0</v>
      </c>
      <c r="AA87" s="1006">
        <v>0</v>
      </c>
      <c r="AB87" s="1006">
        <v>0</v>
      </c>
      <c r="AC87" s="1006">
        <v>0</v>
      </c>
      <c r="AD87" s="1006">
        <v>0</v>
      </c>
      <c r="AE87" s="1006">
        <v>0</v>
      </c>
      <c r="AF87" s="1006">
        <v>0</v>
      </c>
      <c r="AG87" s="1006">
        <v>0</v>
      </c>
      <c r="AH87" s="1006">
        <v>0</v>
      </c>
      <c r="AI87" s="1006">
        <v>0</v>
      </c>
      <c r="AJ87" s="1006">
        <v>0</v>
      </c>
      <c r="AK87" s="1006">
        <v>0</v>
      </c>
      <c r="AL87" s="1006">
        <v>0</v>
      </c>
      <c r="AM87" s="951"/>
    </row>
    <row r="88" spans="1:39">
      <c r="A88" s="974">
        <v>2</v>
      </c>
      <c r="B88" s="990" t="s">
        <v>1558</v>
      </c>
      <c r="C88" s="990"/>
      <c r="D88" s="990"/>
      <c r="E88" s="990"/>
      <c r="F88" s="990"/>
      <c r="G88" s="990"/>
      <c r="H88" s="990"/>
      <c r="I88" s="990"/>
      <c r="J88" s="990"/>
      <c r="K88" s="990"/>
      <c r="L88" s="1005">
        <v>4.4000000000000004</v>
      </c>
      <c r="M88" s="211" t="s">
        <v>362</v>
      </c>
      <c r="N88" s="976" t="s">
        <v>351</v>
      </c>
      <c r="O88" s="1006">
        <v>0</v>
      </c>
      <c r="P88" s="1006">
        <v>0</v>
      </c>
      <c r="Q88" s="1006">
        <v>0</v>
      </c>
      <c r="R88" s="1006">
        <v>0</v>
      </c>
      <c r="S88" s="1006">
        <v>0</v>
      </c>
      <c r="T88" s="1006">
        <v>0</v>
      </c>
      <c r="U88" s="1006">
        <v>0</v>
      </c>
      <c r="V88" s="1006">
        <v>0</v>
      </c>
      <c r="W88" s="1006">
        <v>0</v>
      </c>
      <c r="X88" s="1006">
        <v>0</v>
      </c>
      <c r="Y88" s="1006">
        <v>0</v>
      </c>
      <c r="Z88" s="1006">
        <v>0</v>
      </c>
      <c r="AA88" s="1006">
        <v>0</v>
      </c>
      <c r="AB88" s="1006">
        <v>0</v>
      </c>
      <c r="AC88" s="1006">
        <v>0</v>
      </c>
      <c r="AD88" s="1006">
        <v>0</v>
      </c>
      <c r="AE88" s="1006">
        <v>0</v>
      </c>
      <c r="AF88" s="1006">
        <v>0</v>
      </c>
      <c r="AG88" s="1006">
        <v>0</v>
      </c>
      <c r="AH88" s="1006">
        <v>0</v>
      </c>
      <c r="AI88" s="1006">
        <v>0</v>
      </c>
      <c r="AJ88" s="1006">
        <v>0</v>
      </c>
      <c r="AK88" s="1006">
        <v>0</v>
      </c>
      <c r="AL88" s="1006">
        <v>0</v>
      </c>
      <c r="AM88" s="951"/>
    </row>
    <row r="89" spans="1:39">
      <c r="A89" s="974">
        <v>2</v>
      </c>
      <c r="B89" s="990" t="s">
        <v>1559</v>
      </c>
      <c r="C89" s="990"/>
      <c r="D89" s="990"/>
      <c r="E89" s="990"/>
      <c r="F89" s="990"/>
      <c r="G89" s="990"/>
      <c r="H89" s="990"/>
      <c r="I89" s="990"/>
      <c r="J89" s="990"/>
      <c r="K89" s="990"/>
      <c r="L89" s="1005">
        <v>4.5</v>
      </c>
      <c r="M89" s="211" t="s">
        <v>364</v>
      </c>
      <c r="N89" s="976" t="s">
        <v>351</v>
      </c>
      <c r="O89" s="1006">
        <v>0</v>
      </c>
      <c r="P89" s="1006">
        <v>0</v>
      </c>
      <c r="Q89" s="1006">
        <v>0</v>
      </c>
      <c r="R89" s="1006">
        <v>0</v>
      </c>
      <c r="S89" s="1006">
        <v>0</v>
      </c>
      <c r="T89" s="1006">
        <v>0</v>
      </c>
      <c r="U89" s="1006">
        <v>0</v>
      </c>
      <c r="V89" s="1006">
        <v>0</v>
      </c>
      <c r="W89" s="1006">
        <v>0</v>
      </c>
      <c r="X89" s="1006">
        <v>0</v>
      </c>
      <c r="Y89" s="1006">
        <v>0</v>
      </c>
      <c r="Z89" s="1006">
        <v>0</v>
      </c>
      <c r="AA89" s="1006">
        <v>0</v>
      </c>
      <c r="AB89" s="1006">
        <v>0</v>
      </c>
      <c r="AC89" s="1006">
        <v>0</v>
      </c>
      <c r="AD89" s="1006">
        <v>0</v>
      </c>
      <c r="AE89" s="1006">
        <v>0</v>
      </c>
      <c r="AF89" s="1006">
        <v>0</v>
      </c>
      <c r="AG89" s="1006">
        <v>0</v>
      </c>
      <c r="AH89" s="1006">
        <v>0</v>
      </c>
      <c r="AI89" s="1006">
        <v>0</v>
      </c>
      <c r="AJ89" s="1006">
        <v>0</v>
      </c>
      <c r="AK89" s="1006">
        <v>0</v>
      </c>
      <c r="AL89" s="1006">
        <v>0</v>
      </c>
      <c r="AM89" s="951"/>
    </row>
    <row r="90" spans="1:39" s="93" customFormat="1">
      <c r="A90" s="974">
        <v>2</v>
      </c>
      <c r="B90" s="990" t="s">
        <v>1485</v>
      </c>
      <c r="C90" s="1002"/>
      <c r="D90" s="1002"/>
      <c r="E90" s="1002"/>
      <c r="F90" s="1002"/>
      <c r="G90" s="1002"/>
      <c r="H90" s="1002"/>
      <c r="I90" s="1002"/>
      <c r="J90" s="1002"/>
      <c r="K90" s="1002"/>
      <c r="L90" s="1003">
        <v>5</v>
      </c>
      <c r="M90" s="207" t="s">
        <v>376</v>
      </c>
      <c r="N90" s="976" t="s">
        <v>351</v>
      </c>
      <c r="O90" s="1004">
        <v>0</v>
      </c>
      <c r="P90" s="1004">
        <v>0</v>
      </c>
      <c r="Q90" s="1004">
        <v>0</v>
      </c>
      <c r="R90" s="1004">
        <v>0</v>
      </c>
      <c r="S90" s="1004">
        <v>0</v>
      </c>
      <c r="T90" s="1004">
        <v>0</v>
      </c>
      <c r="U90" s="1004">
        <v>0</v>
      </c>
      <c r="V90" s="1004">
        <v>0</v>
      </c>
      <c r="W90" s="1004">
        <v>0</v>
      </c>
      <c r="X90" s="1004">
        <v>0</v>
      </c>
      <c r="Y90" s="1004">
        <v>0</v>
      </c>
      <c r="Z90" s="1004">
        <v>0</v>
      </c>
      <c r="AA90" s="1004">
        <v>0</v>
      </c>
      <c r="AB90" s="1004">
        <v>0</v>
      </c>
      <c r="AC90" s="1004">
        <v>0</v>
      </c>
      <c r="AD90" s="1004">
        <v>0</v>
      </c>
      <c r="AE90" s="1004">
        <v>0</v>
      </c>
      <c r="AF90" s="1004">
        <v>0</v>
      </c>
      <c r="AG90" s="1004">
        <v>0</v>
      </c>
      <c r="AH90" s="1004">
        <v>0</v>
      </c>
      <c r="AI90" s="1004">
        <v>0</v>
      </c>
      <c r="AJ90" s="1004">
        <v>0</v>
      </c>
      <c r="AK90" s="1004">
        <v>0</v>
      </c>
      <c r="AL90" s="1004">
        <v>0</v>
      </c>
      <c r="AM90" s="951"/>
    </row>
    <row r="91" spans="1:39">
      <c r="A91" s="974">
        <v>2</v>
      </c>
      <c r="B91" s="990" t="s">
        <v>1502</v>
      </c>
      <c r="C91" s="990"/>
      <c r="D91" s="990"/>
      <c r="E91" s="990"/>
      <c r="F91" s="990"/>
      <c r="G91" s="990"/>
      <c r="H91" s="990"/>
      <c r="I91" s="990"/>
      <c r="J91" s="990"/>
      <c r="K91" s="990"/>
      <c r="L91" s="1005">
        <v>5.0999999999999996</v>
      </c>
      <c r="M91" s="211" t="s">
        <v>357</v>
      </c>
      <c r="N91" s="976" t="s">
        <v>351</v>
      </c>
      <c r="O91" s="1006">
        <v>0</v>
      </c>
      <c r="P91" s="1006">
        <v>0</v>
      </c>
      <c r="Q91" s="1006">
        <v>0</v>
      </c>
      <c r="R91" s="1006">
        <v>0</v>
      </c>
      <c r="S91" s="1006">
        <v>0</v>
      </c>
      <c r="T91" s="1006">
        <v>0</v>
      </c>
      <c r="U91" s="1006">
        <v>0</v>
      </c>
      <c r="V91" s="1006">
        <v>0</v>
      </c>
      <c r="W91" s="1006">
        <v>0</v>
      </c>
      <c r="X91" s="1006">
        <v>0</v>
      </c>
      <c r="Y91" s="1006">
        <v>0</v>
      </c>
      <c r="Z91" s="1006">
        <v>0</v>
      </c>
      <c r="AA91" s="1006">
        <v>0</v>
      </c>
      <c r="AB91" s="1006">
        <v>0</v>
      </c>
      <c r="AC91" s="1006">
        <v>0</v>
      </c>
      <c r="AD91" s="1006">
        <v>0</v>
      </c>
      <c r="AE91" s="1006">
        <v>0</v>
      </c>
      <c r="AF91" s="1006">
        <v>0</v>
      </c>
      <c r="AG91" s="1006">
        <v>0</v>
      </c>
      <c r="AH91" s="1006">
        <v>0</v>
      </c>
      <c r="AI91" s="1006">
        <v>0</v>
      </c>
      <c r="AJ91" s="1006">
        <v>0</v>
      </c>
      <c r="AK91" s="1006">
        <v>0</v>
      </c>
      <c r="AL91" s="1006">
        <v>0</v>
      </c>
      <c r="AM91" s="951"/>
    </row>
    <row r="92" spans="1:39">
      <c r="A92" s="974">
        <v>2</v>
      </c>
      <c r="B92" s="990" t="s">
        <v>1503</v>
      </c>
      <c r="C92" s="990"/>
      <c r="D92" s="990"/>
      <c r="E92" s="990"/>
      <c r="F92" s="990"/>
      <c r="G92" s="990"/>
      <c r="H92" s="990"/>
      <c r="I92" s="990"/>
      <c r="J92" s="990"/>
      <c r="K92" s="990"/>
      <c r="L92" s="1005">
        <v>5.2</v>
      </c>
      <c r="M92" s="211" t="s">
        <v>358</v>
      </c>
      <c r="N92" s="976" t="s">
        <v>351</v>
      </c>
      <c r="O92" s="1006">
        <v>0</v>
      </c>
      <c r="P92" s="1006">
        <v>0</v>
      </c>
      <c r="Q92" s="1006">
        <v>0</v>
      </c>
      <c r="R92" s="1006">
        <v>0</v>
      </c>
      <c r="S92" s="1006">
        <v>0</v>
      </c>
      <c r="T92" s="1006">
        <v>0</v>
      </c>
      <c r="U92" s="1006">
        <v>0</v>
      </c>
      <c r="V92" s="1006">
        <v>0</v>
      </c>
      <c r="W92" s="1006">
        <v>0</v>
      </c>
      <c r="X92" s="1006">
        <v>0</v>
      </c>
      <c r="Y92" s="1006">
        <v>0</v>
      </c>
      <c r="Z92" s="1006">
        <v>0</v>
      </c>
      <c r="AA92" s="1006">
        <v>0</v>
      </c>
      <c r="AB92" s="1006">
        <v>0</v>
      </c>
      <c r="AC92" s="1006">
        <v>0</v>
      </c>
      <c r="AD92" s="1006">
        <v>0</v>
      </c>
      <c r="AE92" s="1006">
        <v>0</v>
      </c>
      <c r="AF92" s="1006">
        <v>0</v>
      </c>
      <c r="AG92" s="1006">
        <v>0</v>
      </c>
      <c r="AH92" s="1006">
        <v>0</v>
      </c>
      <c r="AI92" s="1006">
        <v>0</v>
      </c>
      <c r="AJ92" s="1006">
        <v>0</v>
      </c>
      <c r="AK92" s="1006">
        <v>0</v>
      </c>
      <c r="AL92" s="1006">
        <v>0</v>
      </c>
      <c r="AM92" s="951"/>
    </row>
    <row r="93" spans="1:39">
      <c r="A93" s="974">
        <v>2</v>
      </c>
      <c r="B93" s="990" t="s">
        <v>1543</v>
      </c>
      <c r="C93" s="990"/>
      <c r="D93" s="990"/>
      <c r="E93" s="990"/>
      <c r="F93" s="990"/>
      <c r="G93" s="990"/>
      <c r="H93" s="990"/>
      <c r="I93" s="990"/>
      <c r="J93" s="990"/>
      <c r="K93" s="990"/>
      <c r="L93" s="1005">
        <v>5.3</v>
      </c>
      <c r="M93" s="211" t="s">
        <v>360</v>
      </c>
      <c r="N93" s="976" t="s">
        <v>351</v>
      </c>
      <c r="O93" s="1006">
        <v>0</v>
      </c>
      <c r="P93" s="1006">
        <v>0</v>
      </c>
      <c r="Q93" s="1006">
        <v>0</v>
      </c>
      <c r="R93" s="1006">
        <v>0</v>
      </c>
      <c r="S93" s="1006">
        <v>0</v>
      </c>
      <c r="T93" s="1006">
        <v>0</v>
      </c>
      <c r="U93" s="1006">
        <v>0</v>
      </c>
      <c r="V93" s="1006">
        <v>0</v>
      </c>
      <c r="W93" s="1006">
        <v>0</v>
      </c>
      <c r="X93" s="1006">
        <v>0</v>
      </c>
      <c r="Y93" s="1006">
        <v>0</v>
      </c>
      <c r="Z93" s="1006">
        <v>0</v>
      </c>
      <c r="AA93" s="1006">
        <v>0</v>
      </c>
      <c r="AB93" s="1006">
        <v>0</v>
      </c>
      <c r="AC93" s="1006">
        <v>0</v>
      </c>
      <c r="AD93" s="1006">
        <v>0</v>
      </c>
      <c r="AE93" s="1006">
        <v>0</v>
      </c>
      <c r="AF93" s="1006">
        <v>0</v>
      </c>
      <c r="AG93" s="1006">
        <v>0</v>
      </c>
      <c r="AH93" s="1006">
        <v>0</v>
      </c>
      <c r="AI93" s="1006">
        <v>0</v>
      </c>
      <c r="AJ93" s="1006">
        <v>0</v>
      </c>
      <c r="AK93" s="1006">
        <v>0</v>
      </c>
      <c r="AL93" s="1006">
        <v>0</v>
      </c>
      <c r="AM93" s="951"/>
    </row>
    <row r="94" spans="1:39">
      <c r="A94" s="974">
        <v>2</v>
      </c>
      <c r="B94" s="990" t="s">
        <v>1560</v>
      </c>
      <c r="C94" s="990"/>
      <c r="D94" s="990"/>
      <c r="E94" s="990"/>
      <c r="F94" s="990"/>
      <c r="G94" s="990"/>
      <c r="H94" s="990"/>
      <c r="I94" s="990"/>
      <c r="J94" s="990"/>
      <c r="K94" s="990"/>
      <c r="L94" s="1005">
        <v>5.4</v>
      </c>
      <c r="M94" s="211" t="s">
        <v>362</v>
      </c>
      <c r="N94" s="976" t="s">
        <v>351</v>
      </c>
      <c r="O94" s="1006">
        <v>0</v>
      </c>
      <c r="P94" s="1006">
        <v>0</v>
      </c>
      <c r="Q94" s="1006">
        <v>0</v>
      </c>
      <c r="R94" s="1006">
        <v>0</v>
      </c>
      <c r="S94" s="1006">
        <v>0</v>
      </c>
      <c r="T94" s="1006">
        <v>0</v>
      </c>
      <c r="U94" s="1006">
        <v>0</v>
      </c>
      <c r="V94" s="1006">
        <v>0</v>
      </c>
      <c r="W94" s="1006">
        <v>0</v>
      </c>
      <c r="X94" s="1006">
        <v>0</v>
      </c>
      <c r="Y94" s="1006">
        <v>0</v>
      </c>
      <c r="Z94" s="1006">
        <v>0</v>
      </c>
      <c r="AA94" s="1006">
        <v>0</v>
      </c>
      <c r="AB94" s="1006">
        <v>0</v>
      </c>
      <c r="AC94" s="1006">
        <v>0</v>
      </c>
      <c r="AD94" s="1006">
        <v>0</v>
      </c>
      <c r="AE94" s="1006">
        <v>0</v>
      </c>
      <c r="AF94" s="1006">
        <v>0</v>
      </c>
      <c r="AG94" s="1006">
        <v>0</v>
      </c>
      <c r="AH94" s="1006">
        <v>0</v>
      </c>
      <c r="AI94" s="1006">
        <v>0</v>
      </c>
      <c r="AJ94" s="1006">
        <v>0</v>
      </c>
      <c r="AK94" s="1006">
        <v>0</v>
      </c>
      <c r="AL94" s="1006">
        <v>0</v>
      </c>
      <c r="AM94" s="951"/>
    </row>
    <row r="95" spans="1:39">
      <c r="A95" s="974">
        <v>2</v>
      </c>
      <c r="B95" s="990" t="s">
        <v>1561</v>
      </c>
      <c r="C95" s="990"/>
      <c r="D95" s="990"/>
      <c r="E95" s="990"/>
      <c r="F95" s="990"/>
      <c r="G95" s="990"/>
      <c r="H95" s="990"/>
      <c r="I95" s="990"/>
      <c r="J95" s="990"/>
      <c r="K95" s="990"/>
      <c r="L95" s="1005">
        <v>5.5</v>
      </c>
      <c r="M95" s="211" t="s">
        <v>364</v>
      </c>
      <c r="N95" s="976" t="s">
        <v>351</v>
      </c>
      <c r="O95" s="1006">
        <v>0</v>
      </c>
      <c r="P95" s="1006">
        <v>0</v>
      </c>
      <c r="Q95" s="1006">
        <v>0</v>
      </c>
      <c r="R95" s="1006">
        <v>0</v>
      </c>
      <c r="S95" s="1006">
        <v>0</v>
      </c>
      <c r="T95" s="1006">
        <v>0</v>
      </c>
      <c r="U95" s="1006">
        <v>0</v>
      </c>
      <c r="V95" s="1006">
        <v>0</v>
      </c>
      <c r="W95" s="1006">
        <v>0</v>
      </c>
      <c r="X95" s="1006">
        <v>0</v>
      </c>
      <c r="Y95" s="1006">
        <v>0</v>
      </c>
      <c r="Z95" s="1006">
        <v>0</v>
      </c>
      <c r="AA95" s="1006">
        <v>0</v>
      </c>
      <c r="AB95" s="1006">
        <v>0</v>
      </c>
      <c r="AC95" s="1006">
        <v>0</v>
      </c>
      <c r="AD95" s="1006">
        <v>0</v>
      </c>
      <c r="AE95" s="1006">
        <v>0</v>
      </c>
      <c r="AF95" s="1006">
        <v>0</v>
      </c>
      <c r="AG95" s="1006">
        <v>0</v>
      </c>
      <c r="AH95" s="1006">
        <v>0</v>
      </c>
      <c r="AI95" s="1006">
        <v>0</v>
      </c>
      <c r="AJ95" s="1006">
        <v>0</v>
      </c>
      <c r="AK95" s="1006">
        <v>0</v>
      </c>
      <c r="AL95" s="1006">
        <v>0</v>
      </c>
      <c r="AM95" s="951"/>
    </row>
    <row r="96" spans="1:39" s="93" customFormat="1" ht="22.5">
      <c r="A96" s="974">
        <v>2</v>
      </c>
      <c r="B96" s="990" t="s">
        <v>1486</v>
      </c>
      <c r="C96" s="1002"/>
      <c r="D96" s="1002"/>
      <c r="E96" s="1002"/>
      <c r="F96" s="1002"/>
      <c r="G96" s="1002"/>
      <c r="H96" s="1002"/>
      <c r="I96" s="1002"/>
      <c r="J96" s="1002"/>
      <c r="K96" s="1002"/>
      <c r="L96" s="1003">
        <v>6</v>
      </c>
      <c r="M96" s="207" t="s">
        <v>380</v>
      </c>
      <c r="N96" s="213"/>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951"/>
    </row>
    <row r="97" spans="1:39">
      <c r="A97" s="974">
        <v>2</v>
      </c>
      <c r="B97" s="990" t="s">
        <v>1526</v>
      </c>
      <c r="C97" s="990"/>
      <c r="D97" s="990"/>
      <c r="E97" s="990"/>
      <c r="F97" s="990"/>
      <c r="G97" s="990"/>
      <c r="H97" s="990"/>
      <c r="I97" s="990"/>
      <c r="J97" s="990"/>
      <c r="K97" s="990"/>
      <c r="L97" s="1005">
        <v>6.1</v>
      </c>
      <c r="M97" s="211" t="s">
        <v>357</v>
      </c>
      <c r="N97" s="208" t="s">
        <v>137</v>
      </c>
      <c r="O97" s="1006">
        <v>0</v>
      </c>
      <c r="P97" s="1006">
        <v>0</v>
      </c>
      <c r="Q97" s="1006">
        <v>0</v>
      </c>
      <c r="R97" s="1006">
        <v>0</v>
      </c>
      <c r="S97" s="1006">
        <v>0</v>
      </c>
      <c r="T97" s="1006">
        <v>0</v>
      </c>
      <c r="U97" s="1006">
        <v>0</v>
      </c>
      <c r="V97" s="1006">
        <v>0</v>
      </c>
      <c r="W97" s="1006">
        <v>0</v>
      </c>
      <c r="X97" s="1006">
        <v>0</v>
      </c>
      <c r="Y97" s="1006">
        <v>0</v>
      </c>
      <c r="Z97" s="1006">
        <v>0</v>
      </c>
      <c r="AA97" s="1006">
        <v>0</v>
      </c>
      <c r="AB97" s="1006">
        <v>0</v>
      </c>
      <c r="AC97" s="1006">
        <v>0</v>
      </c>
      <c r="AD97" s="1006">
        <v>0</v>
      </c>
      <c r="AE97" s="1006">
        <v>0</v>
      </c>
      <c r="AF97" s="1006">
        <v>0</v>
      </c>
      <c r="AG97" s="1006">
        <v>0</v>
      </c>
      <c r="AH97" s="1006">
        <v>0</v>
      </c>
      <c r="AI97" s="1006">
        <v>0</v>
      </c>
      <c r="AJ97" s="1006">
        <v>0</v>
      </c>
      <c r="AK97" s="1006">
        <v>0</v>
      </c>
      <c r="AL97" s="1006">
        <v>0</v>
      </c>
      <c r="AM97" s="951"/>
    </row>
    <row r="98" spans="1:39">
      <c r="A98" s="974">
        <v>2</v>
      </c>
      <c r="B98" s="990" t="s">
        <v>1527</v>
      </c>
      <c r="C98" s="990"/>
      <c r="D98" s="990"/>
      <c r="E98" s="990"/>
      <c r="F98" s="990"/>
      <c r="G98" s="990"/>
      <c r="H98" s="990"/>
      <c r="I98" s="990"/>
      <c r="J98" s="990"/>
      <c r="K98" s="990"/>
      <c r="L98" s="1005">
        <v>6.2</v>
      </c>
      <c r="M98" s="211" t="s">
        <v>358</v>
      </c>
      <c r="N98" s="208" t="s">
        <v>137</v>
      </c>
      <c r="O98" s="1006">
        <v>0</v>
      </c>
      <c r="P98" s="1006">
        <v>0</v>
      </c>
      <c r="Q98" s="1006">
        <v>0</v>
      </c>
      <c r="R98" s="1006">
        <v>0</v>
      </c>
      <c r="S98" s="1006">
        <v>0</v>
      </c>
      <c r="T98" s="1006">
        <v>0</v>
      </c>
      <c r="U98" s="1006">
        <v>0</v>
      </c>
      <c r="V98" s="1006">
        <v>0</v>
      </c>
      <c r="W98" s="1006">
        <v>0</v>
      </c>
      <c r="X98" s="1006">
        <v>0</v>
      </c>
      <c r="Y98" s="1006">
        <v>0</v>
      </c>
      <c r="Z98" s="1006">
        <v>0</v>
      </c>
      <c r="AA98" s="1006">
        <v>0</v>
      </c>
      <c r="AB98" s="1006">
        <v>0</v>
      </c>
      <c r="AC98" s="1006">
        <v>0</v>
      </c>
      <c r="AD98" s="1006">
        <v>0</v>
      </c>
      <c r="AE98" s="1006">
        <v>0</v>
      </c>
      <c r="AF98" s="1006">
        <v>0</v>
      </c>
      <c r="AG98" s="1006">
        <v>0</v>
      </c>
      <c r="AH98" s="1006">
        <v>0</v>
      </c>
      <c r="AI98" s="1006">
        <v>0</v>
      </c>
      <c r="AJ98" s="1006">
        <v>0</v>
      </c>
      <c r="AK98" s="1006">
        <v>0</v>
      </c>
      <c r="AL98" s="1006">
        <v>0</v>
      </c>
      <c r="AM98" s="951"/>
    </row>
    <row r="99" spans="1:39">
      <c r="A99" s="974">
        <v>2</v>
      </c>
      <c r="B99" s="990" t="s">
        <v>1534</v>
      </c>
      <c r="C99" s="990"/>
      <c r="D99" s="990"/>
      <c r="E99" s="990"/>
      <c r="F99" s="990"/>
      <c r="G99" s="990"/>
      <c r="H99" s="990"/>
      <c r="I99" s="990"/>
      <c r="J99" s="990"/>
      <c r="K99" s="990"/>
      <c r="L99" s="1005">
        <v>6.3</v>
      </c>
      <c r="M99" s="211" t="s">
        <v>360</v>
      </c>
      <c r="N99" s="208" t="s">
        <v>137</v>
      </c>
      <c r="O99" s="1006">
        <v>0</v>
      </c>
      <c r="P99" s="1006">
        <v>0</v>
      </c>
      <c r="Q99" s="1006">
        <v>0</v>
      </c>
      <c r="R99" s="1006">
        <v>0</v>
      </c>
      <c r="S99" s="1006">
        <v>0</v>
      </c>
      <c r="T99" s="1006">
        <v>0</v>
      </c>
      <c r="U99" s="1006">
        <v>0</v>
      </c>
      <c r="V99" s="1006">
        <v>0</v>
      </c>
      <c r="W99" s="1006">
        <v>0</v>
      </c>
      <c r="X99" s="1006">
        <v>0</v>
      </c>
      <c r="Y99" s="1006">
        <v>0</v>
      </c>
      <c r="Z99" s="1006">
        <v>0</v>
      </c>
      <c r="AA99" s="1006">
        <v>0</v>
      </c>
      <c r="AB99" s="1006">
        <v>0</v>
      </c>
      <c r="AC99" s="1006">
        <v>0</v>
      </c>
      <c r="AD99" s="1006">
        <v>0</v>
      </c>
      <c r="AE99" s="1006">
        <v>0</v>
      </c>
      <c r="AF99" s="1006">
        <v>0</v>
      </c>
      <c r="AG99" s="1006">
        <v>0</v>
      </c>
      <c r="AH99" s="1006">
        <v>0</v>
      </c>
      <c r="AI99" s="1006">
        <v>0</v>
      </c>
      <c r="AJ99" s="1006">
        <v>0</v>
      </c>
      <c r="AK99" s="1006">
        <v>0</v>
      </c>
      <c r="AL99" s="1006">
        <v>0</v>
      </c>
      <c r="AM99" s="951"/>
    </row>
    <row r="100" spans="1:39">
      <c r="A100" s="974">
        <v>2</v>
      </c>
      <c r="B100" s="990" t="s">
        <v>1537</v>
      </c>
      <c r="C100" s="990"/>
      <c r="D100" s="990"/>
      <c r="E100" s="990"/>
      <c r="F100" s="990"/>
      <c r="G100" s="990"/>
      <c r="H100" s="990"/>
      <c r="I100" s="990"/>
      <c r="J100" s="990"/>
      <c r="K100" s="990"/>
      <c r="L100" s="1005">
        <v>6.4</v>
      </c>
      <c r="M100" s="211" t="s">
        <v>362</v>
      </c>
      <c r="N100" s="208" t="s">
        <v>137</v>
      </c>
      <c r="O100" s="1006">
        <v>0</v>
      </c>
      <c r="P100" s="1006">
        <v>0</v>
      </c>
      <c r="Q100" s="1006">
        <v>0</v>
      </c>
      <c r="R100" s="1006">
        <v>0</v>
      </c>
      <c r="S100" s="1006">
        <v>0</v>
      </c>
      <c r="T100" s="1006">
        <v>0</v>
      </c>
      <c r="U100" s="1006">
        <v>0</v>
      </c>
      <c r="V100" s="1006">
        <v>0</v>
      </c>
      <c r="W100" s="1006">
        <v>0</v>
      </c>
      <c r="X100" s="1006">
        <v>0</v>
      </c>
      <c r="Y100" s="1006">
        <v>0</v>
      </c>
      <c r="Z100" s="1006">
        <v>0</v>
      </c>
      <c r="AA100" s="1006">
        <v>0</v>
      </c>
      <c r="AB100" s="1006">
        <v>0</v>
      </c>
      <c r="AC100" s="1006">
        <v>0</v>
      </c>
      <c r="AD100" s="1006">
        <v>0</v>
      </c>
      <c r="AE100" s="1006">
        <v>0</v>
      </c>
      <c r="AF100" s="1006">
        <v>0</v>
      </c>
      <c r="AG100" s="1006">
        <v>0</v>
      </c>
      <c r="AH100" s="1006">
        <v>0</v>
      </c>
      <c r="AI100" s="1006">
        <v>0</v>
      </c>
      <c r="AJ100" s="1006">
        <v>0</v>
      </c>
      <c r="AK100" s="1006">
        <v>0</v>
      </c>
      <c r="AL100" s="1006">
        <v>0</v>
      </c>
      <c r="AM100" s="951"/>
    </row>
    <row r="101" spans="1:39">
      <c r="A101" s="974">
        <v>2</v>
      </c>
      <c r="B101" s="990" t="s">
        <v>1540</v>
      </c>
      <c r="C101" s="990"/>
      <c r="D101" s="990"/>
      <c r="E101" s="990"/>
      <c r="F101" s="990"/>
      <c r="G101" s="990"/>
      <c r="H101" s="990"/>
      <c r="I101" s="990"/>
      <c r="J101" s="990"/>
      <c r="K101" s="990"/>
      <c r="L101" s="1005">
        <v>6.5</v>
      </c>
      <c r="M101" s="211" t="s">
        <v>364</v>
      </c>
      <c r="N101" s="208" t="s">
        <v>137</v>
      </c>
      <c r="O101" s="1006">
        <v>0</v>
      </c>
      <c r="P101" s="1006">
        <v>0</v>
      </c>
      <c r="Q101" s="1006">
        <v>0</v>
      </c>
      <c r="R101" s="1006">
        <v>0</v>
      </c>
      <c r="S101" s="1006">
        <v>0</v>
      </c>
      <c r="T101" s="1006">
        <v>0</v>
      </c>
      <c r="U101" s="1006">
        <v>0</v>
      </c>
      <c r="V101" s="1006">
        <v>0</v>
      </c>
      <c r="W101" s="1006">
        <v>0</v>
      </c>
      <c r="X101" s="1006">
        <v>0</v>
      </c>
      <c r="Y101" s="1006">
        <v>0</v>
      </c>
      <c r="Z101" s="1006">
        <v>0</v>
      </c>
      <c r="AA101" s="1006">
        <v>0</v>
      </c>
      <c r="AB101" s="1006">
        <v>0</v>
      </c>
      <c r="AC101" s="1006">
        <v>0</v>
      </c>
      <c r="AD101" s="1006">
        <v>0</v>
      </c>
      <c r="AE101" s="1006">
        <v>0</v>
      </c>
      <c r="AF101" s="1006">
        <v>0</v>
      </c>
      <c r="AG101" s="1006">
        <v>0</v>
      </c>
      <c r="AH101" s="1006">
        <v>0</v>
      </c>
      <c r="AI101" s="1006">
        <v>0</v>
      </c>
      <c r="AJ101" s="1006">
        <v>0</v>
      </c>
      <c r="AK101" s="1006">
        <v>0</v>
      </c>
      <c r="AL101" s="1006">
        <v>0</v>
      </c>
      <c r="AM101" s="951"/>
    </row>
    <row r="102" spans="1:39" s="93" customFormat="1">
      <c r="A102" s="974">
        <v>2</v>
      </c>
      <c r="B102" s="990" t="s">
        <v>1487</v>
      </c>
      <c r="C102" s="1002"/>
      <c r="D102" s="1002"/>
      <c r="E102" s="1002"/>
      <c r="F102" s="1002"/>
      <c r="G102" s="1002"/>
      <c r="H102" s="1002"/>
      <c r="I102" s="1002"/>
      <c r="J102" s="1002"/>
      <c r="K102" s="1002"/>
      <c r="L102" s="1003">
        <v>7</v>
      </c>
      <c r="M102" s="207" t="s">
        <v>384</v>
      </c>
      <c r="N102" s="976" t="s">
        <v>351</v>
      </c>
      <c r="O102" s="1004">
        <v>0</v>
      </c>
      <c r="P102" s="1004">
        <v>0</v>
      </c>
      <c r="Q102" s="1004">
        <v>0</v>
      </c>
      <c r="R102" s="1004">
        <v>0</v>
      </c>
      <c r="S102" s="1004">
        <v>0</v>
      </c>
      <c r="T102" s="1004">
        <v>0</v>
      </c>
      <c r="U102" s="1004">
        <v>0</v>
      </c>
      <c r="V102" s="1004">
        <v>0</v>
      </c>
      <c r="W102" s="1004">
        <v>0</v>
      </c>
      <c r="X102" s="1004">
        <v>0</v>
      </c>
      <c r="Y102" s="1004">
        <v>0</v>
      </c>
      <c r="Z102" s="1004">
        <v>0</v>
      </c>
      <c r="AA102" s="1004">
        <v>0</v>
      </c>
      <c r="AB102" s="1004">
        <v>0</v>
      </c>
      <c r="AC102" s="1004">
        <v>0</v>
      </c>
      <c r="AD102" s="1004">
        <v>0</v>
      </c>
      <c r="AE102" s="1004">
        <v>0</v>
      </c>
      <c r="AF102" s="1004">
        <v>0</v>
      </c>
      <c r="AG102" s="1004">
        <v>0</v>
      </c>
      <c r="AH102" s="1004">
        <v>0</v>
      </c>
      <c r="AI102" s="1004">
        <v>0</v>
      </c>
      <c r="AJ102" s="1004">
        <v>0</v>
      </c>
      <c r="AK102" s="1004">
        <v>0</v>
      </c>
      <c r="AL102" s="1004">
        <v>0</v>
      </c>
      <c r="AM102" s="951"/>
    </row>
    <row r="103" spans="1:39">
      <c r="A103" s="974">
        <v>2</v>
      </c>
      <c r="B103" s="990" t="s">
        <v>1528</v>
      </c>
      <c r="C103" s="990"/>
      <c r="D103" s="990"/>
      <c r="E103" s="990"/>
      <c r="F103" s="990"/>
      <c r="G103" s="990"/>
      <c r="H103" s="990"/>
      <c r="I103" s="990"/>
      <c r="J103" s="990"/>
      <c r="K103" s="990"/>
      <c r="L103" s="1005">
        <v>7.1</v>
      </c>
      <c r="M103" s="211" t="s">
        <v>357</v>
      </c>
      <c r="N103" s="976" t="s">
        <v>351</v>
      </c>
      <c r="O103" s="1006"/>
      <c r="P103" s="1006"/>
      <c r="Q103" s="1006"/>
      <c r="R103" s="1006"/>
      <c r="S103" s="1006"/>
      <c r="T103" s="1006"/>
      <c r="U103" s="1006"/>
      <c r="V103" s="1006"/>
      <c r="W103" s="1006"/>
      <c r="X103" s="1006"/>
      <c r="Y103" s="1006"/>
      <c r="Z103" s="1006"/>
      <c r="AA103" s="1006"/>
      <c r="AB103" s="1006"/>
      <c r="AC103" s="1006"/>
      <c r="AD103" s="1006"/>
      <c r="AE103" s="1006"/>
      <c r="AF103" s="1006"/>
      <c r="AG103" s="1006"/>
      <c r="AH103" s="1006"/>
      <c r="AI103" s="1006"/>
      <c r="AJ103" s="1006"/>
      <c r="AK103" s="1006"/>
      <c r="AL103" s="1006"/>
      <c r="AM103" s="951"/>
    </row>
    <row r="104" spans="1:39">
      <c r="A104" s="974">
        <v>2</v>
      </c>
      <c r="B104" s="990" t="s">
        <v>1529</v>
      </c>
      <c r="C104" s="990"/>
      <c r="D104" s="990"/>
      <c r="E104" s="990"/>
      <c r="F104" s="990"/>
      <c r="G104" s="990"/>
      <c r="H104" s="990"/>
      <c r="I104" s="990"/>
      <c r="J104" s="990"/>
      <c r="K104" s="990"/>
      <c r="L104" s="1005">
        <v>7.2</v>
      </c>
      <c r="M104" s="211" t="s">
        <v>358</v>
      </c>
      <c r="N104" s="976" t="s">
        <v>351</v>
      </c>
      <c r="O104" s="1006"/>
      <c r="P104" s="1006"/>
      <c r="Q104" s="1006"/>
      <c r="R104" s="1006"/>
      <c r="S104" s="1006"/>
      <c r="T104" s="1006"/>
      <c r="U104" s="1006"/>
      <c r="V104" s="1006"/>
      <c r="W104" s="1006"/>
      <c r="X104" s="1006"/>
      <c r="Y104" s="1006"/>
      <c r="Z104" s="1006"/>
      <c r="AA104" s="1006"/>
      <c r="AB104" s="1006"/>
      <c r="AC104" s="1006"/>
      <c r="AD104" s="1006"/>
      <c r="AE104" s="1006"/>
      <c r="AF104" s="1006"/>
      <c r="AG104" s="1006"/>
      <c r="AH104" s="1006"/>
      <c r="AI104" s="1006"/>
      <c r="AJ104" s="1006"/>
      <c r="AK104" s="1006"/>
      <c r="AL104" s="1006"/>
      <c r="AM104" s="951"/>
    </row>
    <row r="105" spans="1:39">
      <c r="A105" s="974">
        <v>2</v>
      </c>
      <c r="B105" s="990" t="s">
        <v>1562</v>
      </c>
      <c r="C105" s="990"/>
      <c r="D105" s="990"/>
      <c r="E105" s="990"/>
      <c r="F105" s="990"/>
      <c r="G105" s="990"/>
      <c r="H105" s="990"/>
      <c r="I105" s="990"/>
      <c r="J105" s="990"/>
      <c r="K105" s="990"/>
      <c r="L105" s="1005">
        <v>7.3</v>
      </c>
      <c r="M105" s="211" t="s">
        <v>360</v>
      </c>
      <c r="N105" s="976" t="s">
        <v>351</v>
      </c>
      <c r="O105" s="1006"/>
      <c r="P105" s="1006"/>
      <c r="Q105" s="1006"/>
      <c r="R105" s="1006"/>
      <c r="S105" s="1006"/>
      <c r="T105" s="1006"/>
      <c r="U105" s="1006"/>
      <c r="V105" s="1006"/>
      <c r="W105" s="1006"/>
      <c r="X105" s="1006"/>
      <c r="Y105" s="1006"/>
      <c r="Z105" s="1006"/>
      <c r="AA105" s="1006"/>
      <c r="AB105" s="1006"/>
      <c r="AC105" s="1006"/>
      <c r="AD105" s="1006"/>
      <c r="AE105" s="1006"/>
      <c r="AF105" s="1006"/>
      <c r="AG105" s="1006"/>
      <c r="AH105" s="1006"/>
      <c r="AI105" s="1006"/>
      <c r="AJ105" s="1006"/>
      <c r="AK105" s="1006"/>
      <c r="AL105" s="1006"/>
      <c r="AM105" s="951"/>
    </row>
    <row r="106" spans="1:39">
      <c r="A106" s="974">
        <v>2</v>
      </c>
      <c r="B106" s="990" t="s">
        <v>1563</v>
      </c>
      <c r="C106" s="990"/>
      <c r="D106" s="990"/>
      <c r="E106" s="990"/>
      <c r="F106" s="990"/>
      <c r="G106" s="990"/>
      <c r="H106" s="990"/>
      <c r="I106" s="990"/>
      <c r="J106" s="990"/>
      <c r="K106" s="990"/>
      <c r="L106" s="1005">
        <v>7.4</v>
      </c>
      <c r="M106" s="211" t="s">
        <v>362</v>
      </c>
      <c r="N106" s="976" t="s">
        <v>351</v>
      </c>
      <c r="O106" s="1006"/>
      <c r="P106" s="1006"/>
      <c r="Q106" s="1006"/>
      <c r="R106" s="1006"/>
      <c r="S106" s="1006"/>
      <c r="T106" s="1006"/>
      <c r="U106" s="1006"/>
      <c r="V106" s="1006"/>
      <c r="W106" s="1006"/>
      <c r="X106" s="1006"/>
      <c r="Y106" s="1006"/>
      <c r="Z106" s="1006"/>
      <c r="AA106" s="1006"/>
      <c r="AB106" s="1006"/>
      <c r="AC106" s="1006"/>
      <c r="AD106" s="1006"/>
      <c r="AE106" s="1006"/>
      <c r="AF106" s="1006"/>
      <c r="AG106" s="1006"/>
      <c r="AH106" s="1006"/>
      <c r="AI106" s="1006"/>
      <c r="AJ106" s="1006"/>
      <c r="AK106" s="1006"/>
      <c r="AL106" s="1006"/>
      <c r="AM106" s="951"/>
    </row>
    <row r="107" spans="1:39">
      <c r="A107" s="974">
        <v>2</v>
      </c>
      <c r="B107" s="990" t="s">
        <v>1564</v>
      </c>
      <c r="C107" s="990"/>
      <c r="D107" s="990"/>
      <c r="E107" s="990"/>
      <c r="F107" s="990"/>
      <c r="G107" s="990"/>
      <c r="H107" s="990"/>
      <c r="I107" s="990"/>
      <c r="J107" s="990"/>
      <c r="K107" s="990"/>
      <c r="L107" s="1005">
        <v>7.5</v>
      </c>
      <c r="M107" s="211" t="s">
        <v>364</v>
      </c>
      <c r="N107" s="976" t="s">
        <v>351</v>
      </c>
      <c r="O107" s="1006"/>
      <c r="P107" s="1006"/>
      <c r="Q107" s="1006"/>
      <c r="R107" s="1006"/>
      <c r="S107" s="1006"/>
      <c r="T107" s="1006"/>
      <c r="U107" s="1006"/>
      <c r="V107" s="1006"/>
      <c r="W107" s="1006"/>
      <c r="X107" s="1006"/>
      <c r="Y107" s="1006"/>
      <c r="Z107" s="1006"/>
      <c r="AA107" s="1006"/>
      <c r="AB107" s="1006"/>
      <c r="AC107" s="1006"/>
      <c r="AD107" s="1006"/>
      <c r="AE107" s="1006"/>
      <c r="AF107" s="1006"/>
      <c r="AG107" s="1006"/>
      <c r="AH107" s="1006"/>
      <c r="AI107" s="1006"/>
      <c r="AJ107" s="1006"/>
      <c r="AK107" s="1006"/>
      <c r="AL107" s="1006"/>
      <c r="AM107" s="951"/>
    </row>
    <row r="108" spans="1:39" s="93" customFormat="1">
      <c r="A108" s="974">
        <v>2</v>
      </c>
      <c r="B108" s="990" t="s">
        <v>1494</v>
      </c>
      <c r="C108" s="1002"/>
      <c r="D108" s="1002"/>
      <c r="E108" s="1002"/>
      <c r="F108" s="1002"/>
      <c r="G108" s="1002"/>
      <c r="H108" s="1002"/>
      <c r="I108" s="1002"/>
      <c r="J108" s="1002"/>
      <c r="K108" s="1002"/>
      <c r="L108" s="1003">
        <v>8</v>
      </c>
      <c r="M108" s="207" t="s">
        <v>388</v>
      </c>
      <c r="N108" s="976" t="s">
        <v>351</v>
      </c>
      <c r="O108" s="1004">
        <v>0</v>
      </c>
      <c r="P108" s="1004">
        <v>0</v>
      </c>
      <c r="Q108" s="1004">
        <v>0</v>
      </c>
      <c r="R108" s="1004">
        <v>0</v>
      </c>
      <c r="S108" s="1004">
        <v>0</v>
      </c>
      <c r="T108" s="1004">
        <v>0</v>
      </c>
      <c r="U108" s="1004">
        <v>0</v>
      </c>
      <c r="V108" s="1004">
        <v>0</v>
      </c>
      <c r="W108" s="1004">
        <v>0</v>
      </c>
      <c r="X108" s="1004">
        <v>0</v>
      </c>
      <c r="Y108" s="1004">
        <v>0</v>
      </c>
      <c r="Z108" s="1004">
        <v>0</v>
      </c>
      <c r="AA108" s="1004">
        <v>0</v>
      </c>
      <c r="AB108" s="1004">
        <v>0</v>
      </c>
      <c r="AC108" s="1004">
        <v>0</v>
      </c>
      <c r="AD108" s="1004">
        <v>0</v>
      </c>
      <c r="AE108" s="1004">
        <v>0</v>
      </c>
      <c r="AF108" s="1004">
        <v>0</v>
      </c>
      <c r="AG108" s="1004">
        <v>0</v>
      </c>
      <c r="AH108" s="1004">
        <v>0</v>
      </c>
      <c r="AI108" s="1004">
        <v>0</v>
      </c>
      <c r="AJ108" s="1004">
        <v>0</v>
      </c>
      <c r="AK108" s="1004">
        <v>0</v>
      </c>
      <c r="AL108" s="1004">
        <v>0</v>
      </c>
      <c r="AM108" s="951"/>
    </row>
    <row r="109" spans="1:39">
      <c r="A109" s="974">
        <v>2</v>
      </c>
      <c r="B109" s="990" t="s">
        <v>1504</v>
      </c>
      <c r="C109" s="990"/>
      <c r="D109" s="990"/>
      <c r="E109" s="990"/>
      <c r="F109" s="990"/>
      <c r="G109" s="990"/>
      <c r="H109" s="990"/>
      <c r="I109" s="990"/>
      <c r="J109" s="990"/>
      <c r="K109" s="990"/>
      <c r="L109" s="1005">
        <v>8.1</v>
      </c>
      <c r="M109" s="211" t="s">
        <v>357</v>
      </c>
      <c r="N109" s="976" t="s">
        <v>351</v>
      </c>
      <c r="O109" s="1006"/>
      <c r="P109" s="1006"/>
      <c r="Q109" s="1006"/>
      <c r="R109" s="1006"/>
      <c r="S109" s="1006"/>
      <c r="T109" s="1006"/>
      <c r="U109" s="1006"/>
      <c r="V109" s="1006"/>
      <c r="W109" s="1006"/>
      <c r="X109" s="1006"/>
      <c r="Y109" s="1006"/>
      <c r="Z109" s="1006"/>
      <c r="AA109" s="1006"/>
      <c r="AB109" s="1006"/>
      <c r="AC109" s="1006"/>
      <c r="AD109" s="1006"/>
      <c r="AE109" s="1006"/>
      <c r="AF109" s="1006"/>
      <c r="AG109" s="1006"/>
      <c r="AH109" s="1006"/>
      <c r="AI109" s="1006"/>
      <c r="AJ109" s="1006"/>
      <c r="AK109" s="1006"/>
      <c r="AL109" s="1006"/>
      <c r="AM109" s="951"/>
    </row>
    <row r="110" spans="1:39">
      <c r="A110" s="974">
        <v>2</v>
      </c>
      <c r="B110" s="990" t="s">
        <v>1505</v>
      </c>
      <c r="C110" s="990"/>
      <c r="D110" s="990"/>
      <c r="E110" s="990"/>
      <c r="F110" s="990"/>
      <c r="G110" s="990"/>
      <c r="H110" s="990"/>
      <c r="I110" s="990"/>
      <c r="J110" s="990"/>
      <c r="K110" s="990"/>
      <c r="L110" s="1005">
        <v>8.1999999999999993</v>
      </c>
      <c r="M110" s="211" t="s">
        <v>358</v>
      </c>
      <c r="N110" s="976" t="s">
        <v>351</v>
      </c>
      <c r="O110" s="1006"/>
      <c r="P110" s="1006"/>
      <c r="Q110" s="1006"/>
      <c r="R110" s="1006"/>
      <c r="S110" s="1006"/>
      <c r="T110" s="1006"/>
      <c r="U110" s="1006"/>
      <c r="V110" s="1006"/>
      <c r="W110" s="1006"/>
      <c r="X110" s="1006"/>
      <c r="Y110" s="1006"/>
      <c r="Z110" s="1006"/>
      <c r="AA110" s="1006"/>
      <c r="AB110" s="1006"/>
      <c r="AC110" s="1006"/>
      <c r="AD110" s="1006"/>
      <c r="AE110" s="1006"/>
      <c r="AF110" s="1006"/>
      <c r="AG110" s="1006"/>
      <c r="AH110" s="1006"/>
      <c r="AI110" s="1006"/>
      <c r="AJ110" s="1006"/>
      <c r="AK110" s="1006"/>
      <c r="AL110" s="1006"/>
      <c r="AM110" s="951"/>
    </row>
    <row r="111" spans="1:39">
      <c r="A111" s="974">
        <v>2</v>
      </c>
      <c r="B111" s="990" t="s">
        <v>1506</v>
      </c>
      <c r="C111" s="990"/>
      <c r="D111" s="990"/>
      <c r="E111" s="990"/>
      <c r="F111" s="990"/>
      <c r="G111" s="990"/>
      <c r="H111" s="990"/>
      <c r="I111" s="990"/>
      <c r="J111" s="990"/>
      <c r="K111" s="990"/>
      <c r="L111" s="1005">
        <v>8.3000000000000007</v>
      </c>
      <c r="M111" s="211" t="s">
        <v>360</v>
      </c>
      <c r="N111" s="976" t="s">
        <v>351</v>
      </c>
      <c r="O111" s="1006"/>
      <c r="P111" s="1006"/>
      <c r="Q111" s="1006"/>
      <c r="R111" s="1006"/>
      <c r="S111" s="1006"/>
      <c r="T111" s="1006"/>
      <c r="U111" s="1006"/>
      <c r="V111" s="1006"/>
      <c r="W111" s="1006"/>
      <c r="X111" s="1006"/>
      <c r="Y111" s="1006"/>
      <c r="Z111" s="1006"/>
      <c r="AA111" s="1006"/>
      <c r="AB111" s="1006"/>
      <c r="AC111" s="1006"/>
      <c r="AD111" s="1006"/>
      <c r="AE111" s="1006"/>
      <c r="AF111" s="1006"/>
      <c r="AG111" s="1006"/>
      <c r="AH111" s="1006"/>
      <c r="AI111" s="1006"/>
      <c r="AJ111" s="1006"/>
      <c r="AK111" s="1006"/>
      <c r="AL111" s="1006"/>
      <c r="AM111" s="951"/>
    </row>
    <row r="112" spans="1:39">
      <c r="A112" s="974">
        <v>2</v>
      </c>
      <c r="B112" s="990" t="s">
        <v>1565</v>
      </c>
      <c r="C112" s="990"/>
      <c r="D112" s="990"/>
      <c r="E112" s="990"/>
      <c r="F112" s="990"/>
      <c r="G112" s="990"/>
      <c r="H112" s="990"/>
      <c r="I112" s="990"/>
      <c r="J112" s="990"/>
      <c r="K112" s="990"/>
      <c r="L112" s="1005">
        <v>8.4</v>
      </c>
      <c r="M112" s="211" t="s">
        <v>362</v>
      </c>
      <c r="N112" s="976" t="s">
        <v>351</v>
      </c>
      <c r="O112" s="1006"/>
      <c r="P112" s="1006"/>
      <c r="Q112" s="1006"/>
      <c r="R112" s="1006"/>
      <c r="S112" s="1006"/>
      <c r="T112" s="1006"/>
      <c r="U112" s="1006"/>
      <c r="V112" s="1006"/>
      <c r="W112" s="1006"/>
      <c r="X112" s="1006"/>
      <c r="Y112" s="1006"/>
      <c r="Z112" s="1006"/>
      <c r="AA112" s="1006"/>
      <c r="AB112" s="1006"/>
      <c r="AC112" s="1006"/>
      <c r="AD112" s="1006"/>
      <c r="AE112" s="1006"/>
      <c r="AF112" s="1006"/>
      <c r="AG112" s="1006"/>
      <c r="AH112" s="1006"/>
      <c r="AI112" s="1006"/>
      <c r="AJ112" s="1006"/>
      <c r="AK112" s="1006"/>
      <c r="AL112" s="1006"/>
      <c r="AM112" s="951"/>
    </row>
    <row r="113" spans="1:39">
      <c r="A113" s="974">
        <v>2</v>
      </c>
      <c r="B113" s="990" t="s">
        <v>1566</v>
      </c>
      <c r="C113" s="990"/>
      <c r="D113" s="990"/>
      <c r="E113" s="990"/>
      <c r="F113" s="990"/>
      <c r="G113" s="990"/>
      <c r="H113" s="990"/>
      <c r="I113" s="990"/>
      <c r="J113" s="990"/>
      <c r="K113" s="990"/>
      <c r="L113" s="1005">
        <v>8.5</v>
      </c>
      <c r="M113" s="211" t="s">
        <v>364</v>
      </c>
      <c r="N113" s="976" t="s">
        <v>351</v>
      </c>
      <c r="O113" s="1006"/>
      <c r="P113" s="1006"/>
      <c r="Q113" s="1006"/>
      <c r="R113" s="1006"/>
      <c r="S113" s="1006"/>
      <c r="T113" s="1006"/>
      <c r="U113" s="1006"/>
      <c r="V113" s="1006"/>
      <c r="W113" s="1006"/>
      <c r="X113" s="1006"/>
      <c r="Y113" s="1006"/>
      <c r="Z113" s="1006"/>
      <c r="AA113" s="1006"/>
      <c r="AB113" s="1006"/>
      <c r="AC113" s="1006"/>
      <c r="AD113" s="1006"/>
      <c r="AE113" s="1006"/>
      <c r="AF113" s="1006"/>
      <c r="AG113" s="1006"/>
      <c r="AH113" s="1006"/>
      <c r="AI113" s="1006"/>
      <c r="AJ113" s="1006"/>
      <c r="AK113" s="1006"/>
      <c r="AL113" s="1006"/>
      <c r="AM113" s="951"/>
    </row>
    <row r="114" spans="1:39">
      <c r="A114" s="943" t="s">
        <v>103</v>
      </c>
      <c r="B114" s="990"/>
      <c r="C114" s="990"/>
      <c r="D114" s="990"/>
      <c r="E114" s="990"/>
      <c r="F114" s="990"/>
      <c r="G114" s="990"/>
      <c r="H114" s="990"/>
      <c r="I114" s="990"/>
      <c r="J114" s="990"/>
      <c r="K114" s="990"/>
      <c r="L114" s="1000" t="s">
        <v>3030</v>
      </c>
      <c r="M114" s="837"/>
      <c r="N114" s="838"/>
      <c r="O114" s="838"/>
      <c r="P114" s="838"/>
      <c r="Q114" s="838"/>
      <c r="R114" s="838"/>
      <c r="S114" s="838"/>
      <c r="T114" s="838"/>
      <c r="U114" s="838"/>
      <c r="V114" s="838"/>
      <c r="W114" s="838"/>
      <c r="X114" s="838"/>
      <c r="Y114" s="838"/>
      <c r="Z114" s="838"/>
      <c r="AA114" s="838"/>
      <c r="AB114" s="838"/>
      <c r="AC114" s="838"/>
      <c r="AD114" s="838"/>
      <c r="AE114" s="838"/>
      <c r="AF114" s="838"/>
      <c r="AG114" s="838"/>
      <c r="AH114" s="838"/>
      <c r="AI114" s="838"/>
      <c r="AJ114" s="838"/>
      <c r="AK114" s="838"/>
      <c r="AL114" s="838"/>
      <c r="AM114" s="1001"/>
    </row>
    <row r="115" spans="1:39" s="93" customFormat="1" ht="22.5">
      <c r="A115" s="974">
        <v>3</v>
      </c>
      <c r="B115" s="990" t="s">
        <v>1480</v>
      </c>
      <c r="C115" s="1002"/>
      <c r="D115" s="1002"/>
      <c r="E115" s="1002"/>
      <c r="F115" s="1002"/>
      <c r="G115" s="1002"/>
      <c r="H115" s="1002"/>
      <c r="I115" s="1002"/>
      <c r="J115" s="1002"/>
      <c r="K115" s="1002"/>
      <c r="L115" s="1003">
        <v>1</v>
      </c>
      <c r="M115" s="207" t="s">
        <v>356</v>
      </c>
      <c r="N115" s="976" t="s">
        <v>351</v>
      </c>
      <c r="O115" s="1004">
        <v>0</v>
      </c>
      <c r="P115" s="1004">
        <v>0</v>
      </c>
      <c r="Q115" s="1004">
        <v>0</v>
      </c>
      <c r="R115" s="1004">
        <v>0</v>
      </c>
      <c r="S115" s="1004">
        <v>0</v>
      </c>
      <c r="T115" s="1004">
        <v>0</v>
      </c>
      <c r="U115" s="1004">
        <v>0</v>
      </c>
      <c r="V115" s="1004">
        <v>0</v>
      </c>
      <c r="W115" s="1004">
        <v>0</v>
      </c>
      <c r="X115" s="1004">
        <v>0</v>
      </c>
      <c r="Y115" s="1004">
        <v>0</v>
      </c>
      <c r="Z115" s="1004">
        <v>0</v>
      </c>
      <c r="AA115" s="1004">
        <v>0</v>
      </c>
      <c r="AB115" s="1004">
        <v>0</v>
      </c>
      <c r="AC115" s="1004">
        <v>0</v>
      </c>
      <c r="AD115" s="1004">
        <v>0</v>
      </c>
      <c r="AE115" s="1004">
        <v>0</v>
      </c>
      <c r="AF115" s="1004">
        <v>0</v>
      </c>
      <c r="AG115" s="1004">
        <v>0</v>
      </c>
      <c r="AH115" s="1004">
        <v>0</v>
      </c>
      <c r="AI115" s="1004">
        <v>0</v>
      </c>
      <c r="AJ115" s="1004">
        <v>0</v>
      </c>
      <c r="AK115" s="1004">
        <v>0</v>
      </c>
      <c r="AL115" s="1004">
        <v>0</v>
      </c>
      <c r="AM115" s="951"/>
    </row>
    <row r="116" spans="1:39">
      <c r="A116" s="974">
        <v>3</v>
      </c>
      <c r="B116" s="990" t="s">
        <v>1491</v>
      </c>
      <c r="C116" s="990"/>
      <c r="D116" s="990"/>
      <c r="E116" s="990"/>
      <c r="F116" s="990"/>
      <c r="G116" s="990"/>
      <c r="H116" s="990"/>
      <c r="I116" s="990"/>
      <c r="J116" s="990"/>
      <c r="K116" s="990"/>
      <c r="L116" s="1005">
        <v>1.1000000000000001</v>
      </c>
      <c r="M116" s="211" t="s">
        <v>357</v>
      </c>
      <c r="N116" s="976" t="s">
        <v>351</v>
      </c>
      <c r="O116" s="1006"/>
      <c r="P116" s="1006"/>
      <c r="Q116" s="1006"/>
      <c r="R116" s="1006"/>
      <c r="S116" s="1006"/>
      <c r="T116" s="1006"/>
      <c r="U116" s="1006"/>
      <c r="V116" s="1006"/>
      <c r="W116" s="1006"/>
      <c r="X116" s="1006"/>
      <c r="Y116" s="1006"/>
      <c r="Z116" s="1006"/>
      <c r="AA116" s="1006"/>
      <c r="AB116" s="1006"/>
      <c r="AC116" s="1006"/>
      <c r="AD116" s="1006"/>
      <c r="AE116" s="1006"/>
      <c r="AF116" s="1006"/>
      <c r="AG116" s="1006"/>
      <c r="AH116" s="1006"/>
      <c r="AI116" s="1006"/>
      <c r="AJ116" s="1006"/>
      <c r="AK116" s="1006"/>
      <c r="AL116" s="1006"/>
      <c r="AM116" s="951"/>
    </row>
    <row r="117" spans="1:39">
      <c r="A117" s="974">
        <v>3</v>
      </c>
      <c r="B117" s="990" t="s">
        <v>1489</v>
      </c>
      <c r="C117" s="990"/>
      <c r="D117" s="990"/>
      <c r="E117" s="990"/>
      <c r="F117" s="990"/>
      <c r="G117" s="990"/>
      <c r="H117" s="990"/>
      <c r="I117" s="990"/>
      <c r="J117" s="990"/>
      <c r="K117" s="990"/>
      <c r="L117" s="1005">
        <v>1.2</v>
      </c>
      <c r="M117" s="211" t="s">
        <v>358</v>
      </c>
      <c r="N117" s="976" t="s">
        <v>351</v>
      </c>
      <c r="O117" s="1006"/>
      <c r="P117" s="1006"/>
      <c r="Q117" s="1006"/>
      <c r="R117" s="1006"/>
      <c r="S117" s="1006"/>
      <c r="T117" s="1006"/>
      <c r="U117" s="1006"/>
      <c r="V117" s="1006"/>
      <c r="W117" s="1006"/>
      <c r="X117" s="1006"/>
      <c r="Y117" s="1006"/>
      <c r="Z117" s="1006"/>
      <c r="AA117" s="1006"/>
      <c r="AB117" s="1006"/>
      <c r="AC117" s="1006"/>
      <c r="AD117" s="1006"/>
      <c r="AE117" s="1006"/>
      <c r="AF117" s="1006"/>
      <c r="AG117" s="1006"/>
      <c r="AH117" s="1006"/>
      <c r="AI117" s="1006"/>
      <c r="AJ117" s="1006"/>
      <c r="AK117" s="1006"/>
      <c r="AL117" s="1006"/>
      <c r="AM117" s="951"/>
    </row>
    <row r="118" spans="1:39">
      <c r="A118" s="974">
        <v>3</v>
      </c>
      <c r="B118" s="990" t="s">
        <v>1490</v>
      </c>
      <c r="C118" s="990"/>
      <c r="D118" s="990"/>
      <c r="E118" s="990"/>
      <c r="F118" s="990"/>
      <c r="G118" s="990"/>
      <c r="H118" s="990"/>
      <c r="I118" s="990"/>
      <c r="J118" s="990"/>
      <c r="K118" s="990"/>
      <c r="L118" s="1005">
        <v>1.3</v>
      </c>
      <c r="M118" s="211" t="s">
        <v>360</v>
      </c>
      <c r="N118" s="976" t="s">
        <v>351</v>
      </c>
      <c r="O118" s="1006"/>
      <c r="P118" s="1006"/>
      <c r="Q118" s="1006"/>
      <c r="R118" s="1006"/>
      <c r="S118" s="1006"/>
      <c r="T118" s="1006"/>
      <c r="U118" s="1006"/>
      <c r="V118" s="1006"/>
      <c r="W118" s="1006"/>
      <c r="X118" s="1006"/>
      <c r="Y118" s="1006"/>
      <c r="Z118" s="1006"/>
      <c r="AA118" s="1006"/>
      <c r="AB118" s="1006"/>
      <c r="AC118" s="1006"/>
      <c r="AD118" s="1006"/>
      <c r="AE118" s="1006"/>
      <c r="AF118" s="1006"/>
      <c r="AG118" s="1006"/>
      <c r="AH118" s="1006"/>
      <c r="AI118" s="1006"/>
      <c r="AJ118" s="1006"/>
      <c r="AK118" s="1006"/>
      <c r="AL118" s="1006"/>
      <c r="AM118" s="951"/>
    </row>
    <row r="119" spans="1:39">
      <c r="A119" s="974">
        <v>3</v>
      </c>
      <c r="B119" s="990" t="s">
        <v>1488</v>
      </c>
      <c r="C119" s="990"/>
      <c r="D119" s="990"/>
      <c r="E119" s="990"/>
      <c r="F119" s="990"/>
      <c r="G119" s="990"/>
      <c r="H119" s="990"/>
      <c r="I119" s="990"/>
      <c r="J119" s="990"/>
      <c r="K119" s="990"/>
      <c r="L119" s="1005">
        <v>1.4</v>
      </c>
      <c r="M119" s="211" t="s">
        <v>362</v>
      </c>
      <c r="N119" s="976" t="s">
        <v>351</v>
      </c>
      <c r="O119" s="1006"/>
      <c r="P119" s="1006"/>
      <c r="Q119" s="1006"/>
      <c r="R119" s="1006"/>
      <c r="S119" s="1006"/>
      <c r="T119" s="1006"/>
      <c r="U119" s="1006"/>
      <c r="V119" s="1006"/>
      <c r="W119" s="1006"/>
      <c r="X119" s="1006"/>
      <c r="Y119" s="1006"/>
      <c r="Z119" s="1006"/>
      <c r="AA119" s="1006"/>
      <c r="AB119" s="1006"/>
      <c r="AC119" s="1006"/>
      <c r="AD119" s="1006"/>
      <c r="AE119" s="1006"/>
      <c r="AF119" s="1006"/>
      <c r="AG119" s="1006"/>
      <c r="AH119" s="1006"/>
      <c r="AI119" s="1006"/>
      <c r="AJ119" s="1006"/>
      <c r="AK119" s="1006"/>
      <c r="AL119" s="1006"/>
      <c r="AM119" s="951"/>
    </row>
    <row r="120" spans="1:39">
      <c r="A120" s="974">
        <v>3</v>
      </c>
      <c r="B120" s="990" t="s">
        <v>1551</v>
      </c>
      <c r="C120" s="990"/>
      <c r="D120" s="990"/>
      <c r="E120" s="990"/>
      <c r="F120" s="990"/>
      <c r="G120" s="990"/>
      <c r="H120" s="990"/>
      <c r="I120" s="990"/>
      <c r="J120" s="990"/>
      <c r="K120" s="990"/>
      <c r="L120" s="1005">
        <v>1.5</v>
      </c>
      <c r="M120" s="211" t="s">
        <v>364</v>
      </c>
      <c r="N120" s="976" t="s">
        <v>351</v>
      </c>
      <c r="O120" s="1006"/>
      <c r="P120" s="1006"/>
      <c r="Q120" s="1006"/>
      <c r="R120" s="1006"/>
      <c r="S120" s="1006"/>
      <c r="T120" s="1006"/>
      <c r="U120" s="1006"/>
      <c r="V120" s="1006"/>
      <c r="W120" s="1006"/>
      <c r="X120" s="1006"/>
      <c r="Y120" s="1006"/>
      <c r="Z120" s="1006"/>
      <c r="AA120" s="1006"/>
      <c r="AB120" s="1006"/>
      <c r="AC120" s="1006"/>
      <c r="AD120" s="1006"/>
      <c r="AE120" s="1006"/>
      <c r="AF120" s="1006"/>
      <c r="AG120" s="1006"/>
      <c r="AH120" s="1006"/>
      <c r="AI120" s="1006"/>
      <c r="AJ120" s="1006"/>
      <c r="AK120" s="1006"/>
      <c r="AL120" s="1006"/>
      <c r="AM120" s="951"/>
    </row>
    <row r="121" spans="1:39" s="93" customFormat="1">
      <c r="A121" s="974">
        <v>3</v>
      </c>
      <c r="B121" s="990" t="s">
        <v>1481</v>
      </c>
      <c r="C121" s="1002"/>
      <c r="D121" s="1002"/>
      <c r="E121" s="1002"/>
      <c r="F121" s="1002"/>
      <c r="G121" s="1002"/>
      <c r="H121" s="1002"/>
      <c r="I121" s="1002"/>
      <c r="J121" s="1002"/>
      <c r="K121" s="1002"/>
      <c r="L121" s="1003">
        <v>2</v>
      </c>
      <c r="M121" s="207" t="s">
        <v>365</v>
      </c>
      <c r="N121" s="976" t="s">
        <v>351</v>
      </c>
      <c r="O121" s="1004">
        <v>0</v>
      </c>
      <c r="P121" s="1004">
        <v>0</v>
      </c>
      <c r="Q121" s="1004">
        <v>0</v>
      </c>
      <c r="R121" s="1004">
        <v>0</v>
      </c>
      <c r="S121" s="1004">
        <v>0</v>
      </c>
      <c r="T121" s="1004">
        <v>0</v>
      </c>
      <c r="U121" s="1004">
        <v>0</v>
      </c>
      <c r="V121" s="1004">
        <v>0</v>
      </c>
      <c r="W121" s="1004">
        <v>0</v>
      </c>
      <c r="X121" s="1004">
        <v>0</v>
      </c>
      <c r="Y121" s="1004">
        <v>0</v>
      </c>
      <c r="Z121" s="1004">
        <v>0</v>
      </c>
      <c r="AA121" s="1004">
        <v>0</v>
      </c>
      <c r="AB121" s="1004">
        <v>0</v>
      </c>
      <c r="AC121" s="1004">
        <v>0</v>
      </c>
      <c r="AD121" s="1004">
        <v>0</v>
      </c>
      <c r="AE121" s="1004">
        <v>0</v>
      </c>
      <c r="AF121" s="1004">
        <v>0</v>
      </c>
      <c r="AG121" s="1004">
        <v>0</v>
      </c>
      <c r="AH121" s="1004">
        <v>0</v>
      </c>
      <c r="AI121" s="1004">
        <v>0</v>
      </c>
      <c r="AJ121" s="1004">
        <v>0</v>
      </c>
      <c r="AK121" s="1004">
        <v>0</v>
      </c>
      <c r="AL121" s="1004">
        <v>0</v>
      </c>
      <c r="AM121" s="951"/>
    </row>
    <row r="122" spans="1:39">
      <c r="A122" s="974">
        <v>3</v>
      </c>
      <c r="B122" s="990" t="s">
        <v>1492</v>
      </c>
      <c r="C122" s="990"/>
      <c r="D122" s="990"/>
      <c r="E122" s="990"/>
      <c r="F122" s="990"/>
      <c r="G122" s="990"/>
      <c r="H122" s="990"/>
      <c r="I122" s="990"/>
      <c r="J122" s="990"/>
      <c r="K122" s="990"/>
      <c r="L122" s="1005">
        <v>2.1</v>
      </c>
      <c r="M122" s="211" t="s">
        <v>357</v>
      </c>
      <c r="N122" s="976" t="s">
        <v>351</v>
      </c>
      <c r="O122" s="1006"/>
      <c r="P122" s="1006"/>
      <c r="Q122" s="1006"/>
      <c r="R122" s="1006"/>
      <c r="S122" s="1006"/>
      <c r="T122" s="1006"/>
      <c r="U122" s="1006"/>
      <c r="V122" s="1006"/>
      <c r="W122" s="1006"/>
      <c r="X122" s="1006"/>
      <c r="Y122" s="1006"/>
      <c r="Z122" s="1006"/>
      <c r="AA122" s="1006"/>
      <c r="AB122" s="1006"/>
      <c r="AC122" s="1006"/>
      <c r="AD122" s="1006"/>
      <c r="AE122" s="1006"/>
      <c r="AF122" s="1006"/>
      <c r="AG122" s="1006"/>
      <c r="AH122" s="1006"/>
      <c r="AI122" s="1006"/>
      <c r="AJ122" s="1006"/>
      <c r="AK122" s="1006"/>
      <c r="AL122" s="1006"/>
      <c r="AM122" s="951"/>
    </row>
    <row r="123" spans="1:39">
      <c r="A123" s="974">
        <v>3</v>
      </c>
      <c r="B123" s="990" t="s">
        <v>1493</v>
      </c>
      <c r="C123" s="990"/>
      <c r="D123" s="990"/>
      <c r="E123" s="990"/>
      <c r="F123" s="990"/>
      <c r="G123" s="990"/>
      <c r="H123" s="990"/>
      <c r="I123" s="990"/>
      <c r="J123" s="990"/>
      <c r="K123" s="990"/>
      <c r="L123" s="1005">
        <v>2.2000000000000002</v>
      </c>
      <c r="M123" s="211" t="s">
        <v>358</v>
      </c>
      <c r="N123" s="976" t="s">
        <v>351</v>
      </c>
      <c r="O123" s="1006"/>
      <c r="P123" s="1006"/>
      <c r="Q123" s="1006"/>
      <c r="R123" s="1006"/>
      <c r="S123" s="1006"/>
      <c r="T123" s="1006"/>
      <c r="U123" s="1006"/>
      <c r="V123" s="1006"/>
      <c r="W123" s="1006"/>
      <c r="X123" s="1006"/>
      <c r="Y123" s="1006"/>
      <c r="Z123" s="1006"/>
      <c r="AA123" s="1006"/>
      <c r="AB123" s="1006"/>
      <c r="AC123" s="1006"/>
      <c r="AD123" s="1006"/>
      <c r="AE123" s="1006"/>
      <c r="AF123" s="1006"/>
      <c r="AG123" s="1006"/>
      <c r="AH123" s="1006"/>
      <c r="AI123" s="1006"/>
      <c r="AJ123" s="1006"/>
      <c r="AK123" s="1006"/>
      <c r="AL123" s="1006"/>
      <c r="AM123" s="951"/>
    </row>
    <row r="124" spans="1:39">
      <c r="A124" s="974">
        <v>3</v>
      </c>
      <c r="B124" s="990" t="s">
        <v>1552</v>
      </c>
      <c r="C124" s="990"/>
      <c r="D124" s="990"/>
      <c r="E124" s="990"/>
      <c r="F124" s="990"/>
      <c r="G124" s="990"/>
      <c r="H124" s="990"/>
      <c r="I124" s="990"/>
      <c r="J124" s="990"/>
      <c r="K124" s="990"/>
      <c r="L124" s="1005">
        <v>2.2999999999999998</v>
      </c>
      <c r="M124" s="211" t="s">
        <v>360</v>
      </c>
      <c r="N124" s="976" t="s">
        <v>351</v>
      </c>
      <c r="O124" s="1006"/>
      <c r="P124" s="1006"/>
      <c r="Q124" s="1006"/>
      <c r="R124" s="1006"/>
      <c r="S124" s="1006"/>
      <c r="T124" s="1006"/>
      <c r="U124" s="1006"/>
      <c r="V124" s="1006"/>
      <c r="W124" s="1006"/>
      <c r="X124" s="1006"/>
      <c r="Y124" s="1006"/>
      <c r="Z124" s="1006"/>
      <c r="AA124" s="1006"/>
      <c r="AB124" s="1006"/>
      <c r="AC124" s="1006"/>
      <c r="AD124" s="1006"/>
      <c r="AE124" s="1006"/>
      <c r="AF124" s="1006"/>
      <c r="AG124" s="1006"/>
      <c r="AH124" s="1006"/>
      <c r="AI124" s="1006"/>
      <c r="AJ124" s="1006"/>
      <c r="AK124" s="1006"/>
      <c r="AL124" s="1006"/>
      <c r="AM124" s="951"/>
    </row>
    <row r="125" spans="1:39">
      <c r="A125" s="974">
        <v>3</v>
      </c>
      <c r="B125" s="990" t="s">
        <v>1553</v>
      </c>
      <c r="C125" s="990"/>
      <c r="D125" s="990"/>
      <c r="E125" s="990"/>
      <c r="F125" s="990"/>
      <c r="G125" s="990"/>
      <c r="H125" s="990"/>
      <c r="I125" s="990"/>
      <c r="J125" s="990"/>
      <c r="K125" s="990"/>
      <c r="L125" s="1005">
        <v>2.4</v>
      </c>
      <c r="M125" s="211" t="s">
        <v>362</v>
      </c>
      <c r="N125" s="976" t="s">
        <v>351</v>
      </c>
      <c r="O125" s="1006"/>
      <c r="P125" s="1006"/>
      <c r="Q125" s="1006"/>
      <c r="R125" s="1006"/>
      <c r="S125" s="1006"/>
      <c r="T125" s="1006"/>
      <c r="U125" s="1006"/>
      <c r="V125" s="1006"/>
      <c r="W125" s="1006"/>
      <c r="X125" s="1006"/>
      <c r="Y125" s="1006"/>
      <c r="Z125" s="1006"/>
      <c r="AA125" s="1006"/>
      <c r="AB125" s="1006"/>
      <c r="AC125" s="1006"/>
      <c r="AD125" s="1006"/>
      <c r="AE125" s="1006"/>
      <c r="AF125" s="1006"/>
      <c r="AG125" s="1006"/>
      <c r="AH125" s="1006"/>
      <c r="AI125" s="1006"/>
      <c r="AJ125" s="1006"/>
      <c r="AK125" s="1006"/>
      <c r="AL125" s="1006"/>
      <c r="AM125" s="951"/>
    </row>
    <row r="126" spans="1:39">
      <c r="A126" s="974">
        <v>3</v>
      </c>
      <c r="B126" s="990" t="s">
        <v>1554</v>
      </c>
      <c r="C126" s="990"/>
      <c r="D126" s="990"/>
      <c r="E126" s="990"/>
      <c r="F126" s="990"/>
      <c r="G126" s="990"/>
      <c r="H126" s="990"/>
      <c r="I126" s="990"/>
      <c r="J126" s="990"/>
      <c r="K126" s="990"/>
      <c r="L126" s="1005">
        <v>2.5</v>
      </c>
      <c r="M126" s="211" t="s">
        <v>364</v>
      </c>
      <c r="N126" s="976" t="s">
        <v>351</v>
      </c>
      <c r="O126" s="1006"/>
      <c r="P126" s="1006"/>
      <c r="Q126" s="1006"/>
      <c r="R126" s="1006"/>
      <c r="S126" s="1006"/>
      <c r="T126" s="1006"/>
      <c r="U126" s="1006"/>
      <c r="V126" s="1006"/>
      <c r="W126" s="1006"/>
      <c r="X126" s="1006"/>
      <c r="Y126" s="1006"/>
      <c r="Z126" s="1006"/>
      <c r="AA126" s="1006"/>
      <c r="AB126" s="1006"/>
      <c r="AC126" s="1006"/>
      <c r="AD126" s="1006"/>
      <c r="AE126" s="1006"/>
      <c r="AF126" s="1006"/>
      <c r="AG126" s="1006"/>
      <c r="AH126" s="1006"/>
      <c r="AI126" s="1006"/>
      <c r="AJ126" s="1006"/>
      <c r="AK126" s="1006"/>
      <c r="AL126" s="1006"/>
      <c r="AM126" s="951"/>
    </row>
    <row r="127" spans="1:39" s="93" customFormat="1">
      <c r="A127" s="974">
        <v>3</v>
      </c>
      <c r="B127" s="990" t="s">
        <v>1483</v>
      </c>
      <c r="C127" s="1002"/>
      <c r="D127" s="1002"/>
      <c r="E127" s="1002"/>
      <c r="F127" s="1002"/>
      <c r="G127" s="1002"/>
      <c r="H127" s="1002"/>
      <c r="I127" s="1002"/>
      <c r="J127" s="1002"/>
      <c r="K127" s="1002"/>
      <c r="L127" s="1003">
        <v>3</v>
      </c>
      <c r="M127" s="207" t="s">
        <v>367</v>
      </c>
      <c r="N127" s="976" t="s">
        <v>351</v>
      </c>
      <c r="O127" s="1004">
        <v>0</v>
      </c>
      <c r="P127" s="1004">
        <v>0</v>
      </c>
      <c r="Q127" s="1004">
        <v>0</v>
      </c>
      <c r="R127" s="1004">
        <v>0</v>
      </c>
      <c r="S127" s="1004">
        <v>0</v>
      </c>
      <c r="T127" s="1004">
        <v>0</v>
      </c>
      <c r="U127" s="1004">
        <v>0</v>
      </c>
      <c r="V127" s="1004">
        <v>0</v>
      </c>
      <c r="W127" s="1004">
        <v>0</v>
      </c>
      <c r="X127" s="1004">
        <v>0</v>
      </c>
      <c r="Y127" s="1004">
        <v>0</v>
      </c>
      <c r="Z127" s="1004">
        <v>0</v>
      </c>
      <c r="AA127" s="1004">
        <v>0</v>
      </c>
      <c r="AB127" s="1004">
        <v>0</v>
      </c>
      <c r="AC127" s="1004">
        <v>0</v>
      </c>
      <c r="AD127" s="1004">
        <v>0</v>
      </c>
      <c r="AE127" s="1004">
        <v>0</v>
      </c>
      <c r="AF127" s="1004">
        <v>0</v>
      </c>
      <c r="AG127" s="1004">
        <v>0</v>
      </c>
      <c r="AH127" s="1004">
        <v>0</v>
      </c>
      <c r="AI127" s="1004">
        <v>0</v>
      </c>
      <c r="AJ127" s="1004">
        <v>0</v>
      </c>
      <c r="AK127" s="1004">
        <v>0</v>
      </c>
      <c r="AL127" s="1004">
        <v>0</v>
      </c>
      <c r="AM127" s="951"/>
    </row>
    <row r="128" spans="1:39">
      <c r="A128" s="974">
        <v>3</v>
      </c>
      <c r="B128" s="990" t="s">
        <v>1548</v>
      </c>
      <c r="C128" s="990"/>
      <c r="D128" s="990"/>
      <c r="E128" s="990"/>
      <c r="F128" s="990"/>
      <c r="G128" s="990"/>
      <c r="H128" s="990"/>
      <c r="I128" s="990"/>
      <c r="J128" s="990"/>
      <c r="K128" s="990"/>
      <c r="L128" s="1005">
        <v>3.1</v>
      </c>
      <c r="M128" s="211" t="s">
        <v>357</v>
      </c>
      <c r="N128" s="976" t="s">
        <v>351</v>
      </c>
      <c r="O128" s="1006"/>
      <c r="P128" s="1006"/>
      <c r="Q128" s="1006"/>
      <c r="R128" s="1006"/>
      <c r="S128" s="1006"/>
      <c r="T128" s="1006"/>
      <c r="U128" s="1006"/>
      <c r="V128" s="1006"/>
      <c r="W128" s="1006"/>
      <c r="X128" s="1006"/>
      <c r="Y128" s="1006"/>
      <c r="Z128" s="1006"/>
      <c r="AA128" s="1006"/>
      <c r="AB128" s="1006"/>
      <c r="AC128" s="1006"/>
      <c r="AD128" s="1006"/>
      <c r="AE128" s="1006"/>
      <c r="AF128" s="1006"/>
      <c r="AG128" s="1006"/>
      <c r="AH128" s="1006"/>
      <c r="AI128" s="1006"/>
      <c r="AJ128" s="1006"/>
      <c r="AK128" s="1006"/>
      <c r="AL128" s="1006"/>
      <c r="AM128" s="951"/>
    </row>
    <row r="129" spans="1:39">
      <c r="A129" s="974">
        <v>3</v>
      </c>
      <c r="B129" s="990" t="s">
        <v>1550</v>
      </c>
      <c r="C129" s="990"/>
      <c r="D129" s="990"/>
      <c r="E129" s="990"/>
      <c r="F129" s="990"/>
      <c r="G129" s="990"/>
      <c r="H129" s="990"/>
      <c r="I129" s="990"/>
      <c r="J129" s="990"/>
      <c r="K129" s="990"/>
      <c r="L129" s="1005">
        <v>3.2</v>
      </c>
      <c r="M129" s="211" t="s">
        <v>358</v>
      </c>
      <c r="N129" s="976" t="s">
        <v>351</v>
      </c>
      <c r="O129" s="1006"/>
      <c r="P129" s="1006"/>
      <c r="Q129" s="1006"/>
      <c r="R129" s="1006"/>
      <c r="S129" s="1006"/>
      <c r="T129" s="1006"/>
      <c r="U129" s="1006"/>
      <c r="V129" s="1006"/>
      <c r="W129" s="1006"/>
      <c r="X129" s="1006"/>
      <c r="Y129" s="1006"/>
      <c r="Z129" s="1006"/>
      <c r="AA129" s="1006"/>
      <c r="AB129" s="1006"/>
      <c r="AC129" s="1006"/>
      <c r="AD129" s="1006"/>
      <c r="AE129" s="1006"/>
      <c r="AF129" s="1006"/>
      <c r="AG129" s="1006"/>
      <c r="AH129" s="1006"/>
      <c r="AI129" s="1006"/>
      <c r="AJ129" s="1006"/>
      <c r="AK129" s="1006"/>
      <c r="AL129" s="1006"/>
      <c r="AM129" s="951"/>
    </row>
    <row r="130" spans="1:39">
      <c r="A130" s="974">
        <v>3</v>
      </c>
      <c r="B130" s="990" t="s">
        <v>1555</v>
      </c>
      <c r="C130" s="990"/>
      <c r="D130" s="990"/>
      <c r="E130" s="990"/>
      <c r="F130" s="990"/>
      <c r="G130" s="990"/>
      <c r="H130" s="990"/>
      <c r="I130" s="990"/>
      <c r="J130" s="990"/>
      <c r="K130" s="990"/>
      <c r="L130" s="1005">
        <v>3.3</v>
      </c>
      <c r="M130" s="211" t="s">
        <v>360</v>
      </c>
      <c r="N130" s="976" t="s">
        <v>351</v>
      </c>
      <c r="O130" s="1006"/>
      <c r="P130" s="1006"/>
      <c r="Q130" s="1006"/>
      <c r="R130" s="1006"/>
      <c r="S130" s="1006"/>
      <c r="T130" s="1006"/>
      <c r="U130" s="1006"/>
      <c r="V130" s="1006"/>
      <c r="W130" s="1006"/>
      <c r="X130" s="1006"/>
      <c r="Y130" s="1006"/>
      <c r="Z130" s="1006"/>
      <c r="AA130" s="1006"/>
      <c r="AB130" s="1006"/>
      <c r="AC130" s="1006"/>
      <c r="AD130" s="1006"/>
      <c r="AE130" s="1006"/>
      <c r="AF130" s="1006"/>
      <c r="AG130" s="1006"/>
      <c r="AH130" s="1006"/>
      <c r="AI130" s="1006"/>
      <c r="AJ130" s="1006"/>
      <c r="AK130" s="1006"/>
      <c r="AL130" s="1006"/>
      <c r="AM130" s="951"/>
    </row>
    <row r="131" spans="1:39">
      <c r="A131" s="974">
        <v>3</v>
      </c>
      <c r="B131" s="990" t="s">
        <v>1556</v>
      </c>
      <c r="C131" s="990"/>
      <c r="D131" s="990"/>
      <c r="E131" s="990"/>
      <c r="F131" s="990"/>
      <c r="G131" s="990"/>
      <c r="H131" s="990"/>
      <c r="I131" s="990"/>
      <c r="J131" s="990"/>
      <c r="K131" s="990"/>
      <c r="L131" s="1005">
        <v>3.4</v>
      </c>
      <c r="M131" s="211" t="s">
        <v>362</v>
      </c>
      <c r="N131" s="976" t="s">
        <v>351</v>
      </c>
      <c r="O131" s="1006"/>
      <c r="P131" s="1006"/>
      <c r="Q131" s="1006"/>
      <c r="R131" s="1006"/>
      <c r="S131" s="1006"/>
      <c r="T131" s="1006"/>
      <c r="U131" s="1006"/>
      <c r="V131" s="1006"/>
      <c r="W131" s="1006"/>
      <c r="X131" s="1006"/>
      <c r="Y131" s="1006"/>
      <c r="Z131" s="1006"/>
      <c r="AA131" s="1006"/>
      <c r="AB131" s="1006"/>
      <c r="AC131" s="1006"/>
      <c r="AD131" s="1006"/>
      <c r="AE131" s="1006"/>
      <c r="AF131" s="1006"/>
      <c r="AG131" s="1006"/>
      <c r="AH131" s="1006"/>
      <c r="AI131" s="1006"/>
      <c r="AJ131" s="1006"/>
      <c r="AK131" s="1006"/>
      <c r="AL131" s="1006"/>
      <c r="AM131" s="951"/>
    </row>
    <row r="132" spans="1:39">
      <c r="A132" s="974">
        <v>3</v>
      </c>
      <c r="B132" s="990" t="s">
        <v>1557</v>
      </c>
      <c r="C132" s="990"/>
      <c r="D132" s="990"/>
      <c r="E132" s="990"/>
      <c r="F132" s="990"/>
      <c r="G132" s="990"/>
      <c r="H132" s="990"/>
      <c r="I132" s="990"/>
      <c r="J132" s="990"/>
      <c r="K132" s="990"/>
      <c r="L132" s="1005">
        <v>3.5</v>
      </c>
      <c r="M132" s="211" t="s">
        <v>364</v>
      </c>
      <c r="N132" s="976" t="s">
        <v>351</v>
      </c>
      <c r="O132" s="1006"/>
      <c r="P132" s="1006"/>
      <c r="Q132" s="1006"/>
      <c r="R132" s="1006"/>
      <c r="S132" s="1006"/>
      <c r="T132" s="1006"/>
      <c r="U132" s="1006"/>
      <c r="V132" s="1006"/>
      <c r="W132" s="1006"/>
      <c r="X132" s="1006"/>
      <c r="Y132" s="1006"/>
      <c r="Z132" s="1006"/>
      <c r="AA132" s="1006"/>
      <c r="AB132" s="1006"/>
      <c r="AC132" s="1006"/>
      <c r="AD132" s="1006"/>
      <c r="AE132" s="1006"/>
      <c r="AF132" s="1006"/>
      <c r="AG132" s="1006"/>
      <c r="AH132" s="1006"/>
      <c r="AI132" s="1006"/>
      <c r="AJ132" s="1006"/>
      <c r="AK132" s="1006"/>
      <c r="AL132" s="1006"/>
      <c r="AM132" s="951"/>
    </row>
    <row r="133" spans="1:39" s="93" customFormat="1" ht="22.5">
      <c r="A133" s="974">
        <v>3</v>
      </c>
      <c r="B133" s="990" t="s">
        <v>1484</v>
      </c>
      <c r="C133" s="1002"/>
      <c r="D133" s="1002"/>
      <c r="E133" s="1002"/>
      <c r="F133" s="1002"/>
      <c r="G133" s="1002"/>
      <c r="H133" s="1002"/>
      <c r="I133" s="1002"/>
      <c r="J133" s="1002"/>
      <c r="K133" s="1002"/>
      <c r="L133" s="1003">
        <v>4</v>
      </c>
      <c r="M133" s="207" t="s">
        <v>371</v>
      </c>
      <c r="N133" s="976" t="s">
        <v>351</v>
      </c>
      <c r="O133" s="1004">
        <v>0</v>
      </c>
      <c r="P133" s="1004">
        <v>0</v>
      </c>
      <c r="Q133" s="1004">
        <v>0</v>
      </c>
      <c r="R133" s="1004">
        <v>0</v>
      </c>
      <c r="S133" s="1004">
        <v>0</v>
      </c>
      <c r="T133" s="1004">
        <v>0</v>
      </c>
      <c r="U133" s="1004">
        <v>0</v>
      </c>
      <c r="V133" s="1004">
        <v>0</v>
      </c>
      <c r="W133" s="1004">
        <v>0</v>
      </c>
      <c r="X133" s="1004">
        <v>0</v>
      </c>
      <c r="Y133" s="1004">
        <v>0</v>
      </c>
      <c r="Z133" s="1004">
        <v>0</v>
      </c>
      <c r="AA133" s="1004">
        <v>0</v>
      </c>
      <c r="AB133" s="1004">
        <v>0</v>
      </c>
      <c r="AC133" s="1004">
        <v>0</v>
      </c>
      <c r="AD133" s="1004">
        <v>0</v>
      </c>
      <c r="AE133" s="1004">
        <v>0</v>
      </c>
      <c r="AF133" s="1004">
        <v>0</v>
      </c>
      <c r="AG133" s="1004">
        <v>0</v>
      </c>
      <c r="AH133" s="1004">
        <v>0</v>
      </c>
      <c r="AI133" s="1004">
        <v>0</v>
      </c>
      <c r="AJ133" s="1004">
        <v>0</v>
      </c>
      <c r="AK133" s="1004">
        <v>0</v>
      </c>
      <c r="AL133" s="1004">
        <v>0</v>
      </c>
      <c r="AM133" s="951"/>
    </row>
    <row r="134" spans="1:39">
      <c r="A134" s="974">
        <v>3</v>
      </c>
      <c r="B134" s="990" t="s">
        <v>1499</v>
      </c>
      <c r="C134" s="990"/>
      <c r="D134" s="990"/>
      <c r="E134" s="990"/>
      <c r="F134" s="990"/>
      <c r="G134" s="990"/>
      <c r="H134" s="990"/>
      <c r="I134" s="990"/>
      <c r="J134" s="990"/>
      <c r="K134" s="990"/>
      <c r="L134" s="1005">
        <v>4.0999999999999996</v>
      </c>
      <c r="M134" s="211" t="s">
        <v>357</v>
      </c>
      <c r="N134" s="976" t="s">
        <v>351</v>
      </c>
      <c r="O134" s="1006">
        <v>0</v>
      </c>
      <c r="P134" s="1006">
        <v>0</v>
      </c>
      <c r="Q134" s="1006">
        <v>0</v>
      </c>
      <c r="R134" s="1006">
        <v>0</v>
      </c>
      <c r="S134" s="1006">
        <v>0</v>
      </c>
      <c r="T134" s="1006">
        <v>0</v>
      </c>
      <c r="U134" s="1006">
        <v>0</v>
      </c>
      <c r="V134" s="1006">
        <v>0</v>
      </c>
      <c r="W134" s="1006">
        <v>0</v>
      </c>
      <c r="X134" s="1006">
        <v>0</v>
      </c>
      <c r="Y134" s="1006">
        <v>0</v>
      </c>
      <c r="Z134" s="1006">
        <v>0</v>
      </c>
      <c r="AA134" s="1006">
        <v>0</v>
      </c>
      <c r="AB134" s="1006">
        <v>0</v>
      </c>
      <c r="AC134" s="1006">
        <v>0</v>
      </c>
      <c r="AD134" s="1006">
        <v>0</v>
      </c>
      <c r="AE134" s="1006">
        <v>0</v>
      </c>
      <c r="AF134" s="1006">
        <v>0</v>
      </c>
      <c r="AG134" s="1006">
        <v>0</v>
      </c>
      <c r="AH134" s="1006">
        <v>0</v>
      </c>
      <c r="AI134" s="1006">
        <v>0</v>
      </c>
      <c r="AJ134" s="1006">
        <v>0</v>
      </c>
      <c r="AK134" s="1006">
        <v>0</v>
      </c>
      <c r="AL134" s="1006">
        <v>0</v>
      </c>
      <c r="AM134" s="951"/>
    </row>
    <row r="135" spans="1:39">
      <c r="A135" s="974">
        <v>3</v>
      </c>
      <c r="B135" s="990" t="s">
        <v>1500</v>
      </c>
      <c r="C135" s="990"/>
      <c r="D135" s="990"/>
      <c r="E135" s="990"/>
      <c r="F135" s="990"/>
      <c r="G135" s="990"/>
      <c r="H135" s="990"/>
      <c r="I135" s="990"/>
      <c r="J135" s="990"/>
      <c r="K135" s="990"/>
      <c r="L135" s="1005">
        <v>4.2</v>
      </c>
      <c r="M135" s="211" t="s">
        <v>358</v>
      </c>
      <c r="N135" s="976" t="s">
        <v>351</v>
      </c>
      <c r="O135" s="1006">
        <v>0</v>
      </c>
      <c r="P135" s="1006">
        <v>0</v>
      </c>
      <c r="Q135" s="1006">
        <v>0</v>
      </c>
      <c r="R135" s="1006">
        <v>0</v>
      </c>
      <c r="S135" s="1006">
        <v>0</v>
      </c>
      <c r="T135" s="1006">
        <v>0</v>
      </c>
      <c r="U135" s="1006">
        <v>0</v>
      </c>
      <c r="V135" s="1006">
        <v>0</v>
      </c>
      <c r="W135" s="1006">
        <v>0</v>
      </c>
      <c r="X135" s="1006">
        <v>0</v>
      </c>
      <c r="Y135" s="1006">
        <v>0</v>
      </c>
      <c r="Z135" s="1006">
        <v>0</v>
      </c>
      <c r="AA135" s="1006">
        <v>0</v>
      </c>
      <c r="AB135" s="1006">
        <v>0</v>
      </c>
      <c r="AC135" s="1006">
        <v>0</v>
      </c>
      <c r="AD135" s="1006">
        <v>0</v>
      </c>
      <c r="AE135" s="1006">
        <v>0</v>
      </c>
      <c r="AF135" s="1006">
        <v>0</v>
      </c>
      <c r="AG135" s="1006">
        <v>0</v>
      </c>
      <c r="AH135" s="1006">
        <v>0</v>
      </c>
      <c r="AI135" s="1006">
        <v>0</v>
      </c>
      <c r="AJ135" s="1006">
        <v>0</v>
      </c>
      <c r="AK135" s="1006">
        <v>0</v>
      </c>
      <c r="AL135" s="1006">
        <v>0</v>
      </c>
      <c r="AM135" s="951"/>
    </row>
    <row r="136" spans="1:39">
      <c r="A136" s="974">
        <v>3</v>
      </c>
      <c r="B136" s="990" t="s">
        <v>1501</v>
      </c>
      <c r="C136" s="990"/>
      <c r="D136" s="990"/>
      <c r="E136" s="990"/>
      <c r="F136" s="990"/>
      <c r="G136" s="990"/>
      <c r="H136" s="990"/>
      <c r="I136" s="990"/>
      <c r="J136" s="990"/>
      <c r="K136" s="990"/>
      <c r="L136" s="1005">
        <v>4.3</v>
      </c>
      <c r="M136" s="211" t="s">
        <v>360</v>
      </c>
      <c r="N136" s="976" t="s">
        <v>351</v>
      </c>
      <c r="O136" s="1006">
        <v>0</v>
      </c>
      <c r="P136" s="1006">
        <v>0</v>
      </c>
      <c r="Q136" s="1006">
        <v>0</v>
      </c>
      <c r="R136" s="1006">
        <v>0</v>
      </c>
      <c r="S136" s="1006">
        <v>0</v>
      </c>
      <c r="T136" s="1006">
        <v>0</v>
      </c>
      <c r="U136" s="1006">
        <v>0</v>
      </c>
      <c r="V136" s="1006">
        <v>0</v>
      </c>
      <c r="W136" s="1006">
        <v>0</v>
      </c>
      <c r="X136" s="1006">
        <v>0</v>
      </c>
      <c r="Y136" s="1006">
        <v>0</v>
      </c>
      <c r="Z136" s="1006">
        <v>0</v>
      </c>
      <c r="AA136" s="1006">
        <v>0</v>
      </c>
      <c r="AB136" s="1006">
        <v>0</v>
      </c>
      <c r="AC136" s="1006">
        <v>0</v>
      </c>
      <c r="AD136" s="1006">
        <v>0</v>
      </c>
      <c r="AE136" s="1006">
        <v>0</v>
      </c>
      <c r="AF136" s="1006">
        <v>0</v>
      </c>
      <c r="AG136" s="1006">
        <v>0</v>
      </c>
      <c r="AH136" s="1006">
        <v>0</v>
      </c>
      <c r="AI136" s="1006">
        <v>0</v>
      </c>
      <c r="AJ136" s="1006">
        <v>0</v>
      </c>
      <c r="AK136" s="1006">
        <v>0</v>
      </c>
      <c r="AL136" s="1006">
        <v>0</v>
      </c>
      <c r="AM136" s="951"/>
    </row>
    <row r="137" spans="1:39">
      <c r="A137" s="974">
        <v>3</v>
      </c>
      <c r="B137" s="990" t="s">
        <v>1558</v>
      </c>
      <c r="C137" s="990"/>
      <c r="D137" s="990"/>
      <c r="E137" s="990"/>
      <c r="F137" s="990"/>
      <c r="G137" s="990"/>
      <c r="H137" s="990"/>
      <c r="I137" s="990"/>
      <c r="J137" s="990"/>
      <c r="K137" s="990"/>
      <c r="L137" s="1005">
        <v>4.4000000000000004</v>
      </c>
      <c r="M137" s="211" t="s">
        <v>362</v>
      </c>
      <c r="N137" s="976" t="s">
        <v>351</v>
      </c>
      <c r="O137" s="1006">
        <v>0</v>
      </c>
      <c r="P137" s="1006">
        <v>0</v>
      </c>
      <c r="Q137" s="1006">
        <v>0</v>
      </c>
      <c r="R137" s="1006">
        <v>0</v>
      </c>
      <c r="S137" s="1006">
        <v>0</v>
      </c>
      <c r="T137" s="1006">
        <v>0</v>
      </c>
      <c r="U137" s="1006">
        <v>0</v>
      </c>
      <c r="V137" s="1006">
        <v>0</v>
      </c>
      <c r="W137" s="1006">
        <v>0</v>
      </c>
      <c r="X137" s="1006">
        <v>0</v>
      </c>
      <c r="Y137" s="1006">
        <v>0</v>
      </c>
      <c r="Z137" s="1006">
        <v>0</v>
      </c>
      <c r="AA137" s="1006">
        <v>0</v>
      </c>
      <c r="AB137" s="1006">
        <v>0</v>
      </c>
      <c r="AC137" s="1006">
        <v>0</v>
      </c>
      <c r="AD137" s="1006">
        <v>0</v>
      </c>
      <c r="AE137" s="1006">
        <v>0</v>
      </c>
      <c r="AF137" s="1006">
        <v>0</v>
      </c>
      <c r="AG137" s="1006">
        <v>0</v>
      </c>
      <c r="AH137" s="1006">
        <v>0</v>
      </c>
      <c r="AI137" s="1006">
        <v>0</v>
      </c>
      <c r="AJ137" s="1006">
        <v>0</v>
      </c>
      <c r="AK137" s="1006">
        <v>0</v>
      </c>
      <c r="AL137" s="1006">
        <v>0</v>
      </c>
      <c r="AM137" s="951"/>
    </row>
    <row r="138" spans="1:39">
      <c r="A138" s="974">
        <v>3</v>
      </c>
      <c r="B138" s="990" t="s">
        <v>1559</v>
      </c>
      <c r="C138" s="990"/>
      <c r="D138" s="990"/>
      <c r="E138" s="990"/>
      <c r="F138" s="990"/>
      <c r="G138" s="990"/>
      <c r="H138" s="990"/>
      <c r="I138" s="990"/>
      <c r="J138" s="990"/>
      <c r="K138" s="990"/>
      <c r="L138" s="1005">
        <v>4.5</v>
      </c>
      <c r="M138" s="211" t="s">
        <v>364</v>
      </c>
      <c r="N138" s="976" t="s">
        <v>351</v>
      </c>
      <c r="O138" s="1006">
        <v>0</v>
      </c>
      <c r="P138" s="1006">
        <v>0</v>
      </c>
      <c r="Q138" s="1006">
        <v>0</v>
      </c>
      <c r="R138" s="1006">
        <v>0</v>
      </c>
      <c r="S138" s="1006">
        <v>0</v>
      </c>
      <c r="T138" s="1006">
        <v>0</v>
      </c>
      <c r="U138" s="1006">
        <v>0</v>
      </c>
      <c r="V138" s="1006">
        <v>0</v>
      </c>
      <c r="W138" s="1006">
        <v>0</v>
      </c>
      <c r="X138" s="1006">
        <v>0</v>
      </c>
      <c r="Y138" s="1006">
        <v>0</v>
      </c>
      <c r="Z138" s="1006">
        <v>0</v>
      </c>
      <c r="AA138" s="1006">
        <v>0</v>
      </c>
      <c r="AB138" s="1006">
        <v>0</v>
      </c>
      <c r="AC138" s="1006">
        <v>0</v>
      </c>
      <c r="AD138" s="1006">
        <v>0</v>
      </c>
      <c r="AE138" s="1006">
        <v>0</v>
      </c>
      <c r="AF138" s="1006">
        <v>0</v>
      </c>
      <c r="AG138" s="1006">
        <v>0</v>
      </c>
      <c r="AH138" s="1006">
        <v>0</v>
      </c>
      <c r="AI138" s="1006">
        <v>0</v>
      </c>
      <c r="AJ138" s="1006">
        <v>0</v>
      </c>
      <c r="AK138" s="1006">
        <v>0</v>
      </c>
      <c r="AL138" s="1006">
        <v>0</v>
      </c>
      <c r="AM138" s="951"/>
    </row>
    <row r="139" spans="1:39" s="93" customFormat="1">
      <c r="A139" s="974">
        <v>3</v>
      </c>
      <c r="B139" s="990" t="s">
        <v>1485</v>
      </c>
      <c r="C139" s="1002"/>
      <c r="D139" s="1002"/>
      <c r="E139" s="1002"/>
      <c r="F139" s="1002"/>
      <c r="G139" s="1002"/>
      <c r="H139" s="1002"/>
      <c r="I139" s="1002"/>
      <c r="J139" s="1002"/>
      <c r="K139" s="1002"/>
      <c r="L139" s="1003">
        <v>5</v>
      </c>
      <c r="M139" s="207" t="s">
        <v>376</v>
      </c>
      <c r="N139" s="976" t="s">
        <v>351</v>
      </c>
      <c r="O139" s="1004">
        <v>0</v>
      </c>
      <c r="P139" s="1004">
        <v>0</v>
      </c>
      <c r="Q139" s="1004">
        <v>0</v>
      </c>
      <c r="R139" s="1004">
        <v>0</v>
      </c>
      <c r="S139" s="1004">
        <v>0</v>
      </c>
      <c r="T139" s="1004">
        <v>0</v>
      </c>
      <c r="U139" s="1004">
        <v>0</v>
      </c>
      <c r="V139" s="1004">
        <v>0</v>
      </c>
      <c r="W139" s="1004">
        <v>0</v>
      </c>
      <c r="X139" s="1004">
        <v>0</v>
      </c>
      <c r="Y139" s="1004">
        <v>0</v>
      </c>
      <c r="Z139" s="1004">
        <v>0</v>
      </c>
      <c r="AA139" s="1004">
        <v>0</v>
      </c>
      <c r="AB139" s="1004">
        <v>0</v>
      </c>
      <c r="AC139" s="1004">
        <v>0</v>
      </c>
      <c r="AD139" s="1004">
        <v>0</v>
      </c>
      <c r="AE139" s="1004">
        <v>0</v>
      </c>
      <c r="AF139" s="1004">
        <v>0</v>
      </c>
      <c r="AG139" s="1004">
        <v>0</v>
      </c>
      <c r="AH139" s="1004">
        <v>0</v>
      </c>
      <c r="AI139" s="1004">
        <v>0</v>
      </c>
      <c r="AJ139" s="1004">
        <v>0</v>
      </c>
      <c r="AK139" s="1004">
        <v>0</v>
      </c>
      <c r="AL139" s="1004">
        <v>0</v>
      </c>
      <c r="AM139" s="951"/>
    </row>
    <row r="140" spans="1:39">
      <c r="A140" s="974">
        <v>3</v>
      </c>
      <c r="B140" s="990" t="s">
        <v>1502</v>
      </c>
      <c r="C140" s="990"/>
      <c r="D140" s="990"/>
      <c r="E140" s="990"/>
      <c r="F140" s="990"/>
      <c r="G140" s="990"/>
      <c r="H140" s="990"/>
      <c r="I140" s="990"/>
      <c r="J140" s="990"/>
      <c r="K140" s="990"/>
      <c r="L140" s="1005">
        <v>5.0999999999999996</v>
      </c>
      <c r="M140" s="211" t="s">
        <v>357</v>
      </c>
      <c r="N140" s="976" t="s">
        <v>351</v>
      </c>
      <c r="O140" s="1006">
        <v>0</v>
      </c>
      <c r="P140" s="1006">
        <v>0</v>
      </c>
      <c r="Q140" s="1006">
        <v>0</v>
      </c>
      <c r="R140" s="1006">
        <v>0</v>
      </c>
      <c r="S140" s="1006">
        <v>0</v>
      </c>
      <c r="T140" s="1006">
        <v>0</v>
      </c>
      <c r="U140" s="1006">
        <v>0</v>
      </c>
      <c r="V140" s="1006">
        <v>0</v>
      </c>
      <c r="W140" s="1006">
        <v>0</v>
      </c>
      <c r="X140" s="1006">
        <v>0</v>
      </c>
      <c r="Y140" s="1006">
        <v>0</v>
      </c>
      <c r="Z140" s="1006">
        <v>0</v>
      </c>
      <c r="AA140" s="1006">
        <v>0</v>
      </c>
      <c r="AB140" s="1006">
        <v>0</v>
      </c>
      <c r="AC140" s="1006">
        <v>0</v>
      </c>
      <c r="AD140" s="1006">
        <v>0</v>
      </c>
      <c r="AE140" s="1006">
        <v>0</v>
      </c>
      <c r="AF140" s="1006">
        <v>0</v>
      </c>
      <c r="AG140" s="1006">
        <v>0</v>
      </c>
      <c r="AH140" s="1006">
        <v>0</v>
      </c>
      <c r="AI140" s="1006">
        <v>0</v>
      </c>
      <c r="AJ140" s="1006">
        <v>0</v>
      </c>
      <c r="AK140" s="1006">
        <v>0</v>
      </c>
      <c r="AL140" s="1006">
        <v>0</v>
      </c>
      <c r="AM140" s="951"/>
    </row>
    <row r="141" spans="1:39">
      <c r="A141" s="974">
        <v>3</v>
      </c>
      <c r="B141" s="990" t="s">
        <v>1503</v>
      </c>
      <c r="C141" s="990"/>
      <c r="D141" s="990"/>
      <c r="E141" s="990"/>
      <c r="F141" s="990"/>
      <c r="G141" s="990"/>
      <c r="H141" s="990"/>
      <c r="I141" s="990"/>
      <c r="J141" s="990"/>
      <c r="K141" s="990"/>
      <c r="L141" s="1005">
        <v>5.2</v>
      </c>
      <c r="M141" s="211" t="s">
        <v>358</v>
      </c>
      <c r="N141" s="976" t="s">
        <v>351</v>
      </c>
      <c r="O141" s="1006">
        <v>0</v>
      </c>
      <c r="P141" s="1006">
        <v>0</v>
      </c>
      <c r="Q141" s="1006">
        <v>0</v>
      </c>
      <c r="R141" s="1006">
        <v>0</v>
      </c>
      <c r="S141" s="1006">
        <v>0</v>
      </c>
      <c r="T141" s="1006">
        <v>0</v>
      </c>
      <c r="U141" s="1006">
        <v>0</v>
      </c>
      <c r="V141" s="1006">
        <v>0</v>
      </c>
      <c r="W141" s="1006">
        <v>0</v>
      </c>
      <c r="X141" s="1006">
        <v>0</v>
      </c>
      <c r="Y141" s="1006">
        <v>0</v>
      </c>
      <c r="Z141" s="1006">
        <v>0</v>
      </c>
      <c r="AA141" s="1006">
        <v>0</v>
      </c>
      <c r="AB141" s="1006">
        <v>0</v>
      </c>
      <c r="AC141" s="1006">
        <v>0</v>
      </c>
      <c r="AD141" s="1006">
        <v>0</v>
      </c>
      <c r="AE141" s="1006">
        <v>0</v>
      </c>
      <c r="AF141" s="1006">
        <v>0</v>
      </c>
      <c r="AG141" s="1006">
        <v>0</v>
      </c>
      <c r="AH141" s="1006">
        <v>0</v>
      </c>
      <c r="AI141" s="1006">
        <v>0</v>
      </c>
      <c r="AJ141" s="1006">
        <v>0</v>
      </c>
      <c r="AK141" s="1006">
        <v>0</v>
      </c>
      <c r="AL141" s="1006">
        <v>0</v>
      </c>
      <c r="AM141" s="951"/>
    </row>
    <row r="142" spans="1:39">
      <c r="A142" s="974">
        <v>3</v>
      </c>
      <c r="B142" s="990" t="s">
        <v>1543</v>
      </c>
      <c r="C142" s="990"/>
      <c r="D142" s="990"/>
      <c r="E142" s="990"/>
      <c r="F142" s="990"/>
      <c r="G142" s="990"/>
      <c r="H142" s="990"/>
      <c r="I142" s="990"/>
      <c r="J142" s="990"/>
      <c r="K142" s="990"/>
      <c r="L142" s="1005">
        <v>5.3</v>
      </c>
      <c r="M142" s="211" t="s">
        <v>360</v>
      </c>
      <c r="N142" s="976" t="s">
        <v>351</v>
      </c>
      <c r="O142" s="1006">
        <v>0</v>
      </c>
      <c r="P142" s="1006">
        <v>0</v>
      </c>
      <c r="Q142" s="1006">
        <v>0</v>
      </c>
      <c r="R142" s="1006">
        <v>0</v>
      </c>
      <c r="S142" s="1006">
        <v>0</v>
      </c>
      <c r="T142" s="1006">
        <v>0</v>
      </c>
      <c r="U142" s="1006">
        <v>0</v>
      </c>
      <c r="V142" s="1006">
        <v>0</v>
      </c>
      <c r="W142" s="1006">
        <v>0</v>
      </c>
      <c r="X142" s="1006">
        <v>0</v>
      </c>
      <c r="Y142" s="1006">
        <v>0</v>
      </c>
      <c r="Z142" s="1006">
        <v>0</v>
      </c>
      <c r="AA142" s="1006">
        <v>0</v>
      </c>
      <c r="AB142" s="1006">
        <v>0</v>
      </c>
      <c r="AC142" s="1006">
        <v>0</v>
      </c>
      <c r="AD142" s="1006">
        <v>0</v>
      </c>
      <c r="AE142" s="1006">
        <v>0</v>
      </c>
      <c r="AF142" s="1006">
        <v>0</v>
      </c>
      <c r="AG142" s="1006">
        <v>0</v>
      </c>
      <c r="AH142" s="1006">
        <v>0</v>
      </c>
      <c r="AI142" s="1006">
        <v>0</v>
      </c>
      <c r="AJ142" s="1006">
        <v>0</v>
      </c>
      <c r="AK142" s="1006">
        <v>0</v>
      </c>
      <c r="AL142" s="1006">
        <v>0</v>
      </c>
      <c r="AM142" s="951"/>
    </row>
    <row r="143" spans="1:39">
      <c r="A143" s="974">
        <v>3</v>
      </c>
      <c r="B143" s="990" t="s">
        <v>1560</v>
      </c>
      <c r="C143" s="990"/>
      <c r="D143" s="990"/>
      <c r="E143" s="990"/>
      <c r="F143" s="990"/>
      <c r="G143" s="990"/>
      <c r="H143" s="990"/>
      <c r="I143" s="990"/>
      <c r="J143" s="990"/>
      <c r="K143" s="990"/>
      <c r="L143" s="1005">
        <v>5.4</v>
      </c>
      <c r="M143" s="211" t="s">
        <v>362</v>
      </c>
      <c r="N143" s="976" t="s">
        <v>351</v>
      </c>
      <c r="O143" s="1006">
        <v>0</v>
      </c>
      <c r="P143" s="1006">
        <v>0</v>
      </c>
      <c r="Q143" s="1006">
        <v>0</v>
      </c>
      <c r="R143" s="1006">
        <v>0</v>
      </c>
      <c r="S143" s="1006">
        <v>0</v>
      </c>
      <c r="T143" s="1006">
        <v>0</v>
      </c>
      <c r="U143" s="1006">
        <v>0</v>
      </c>
      <c r="V143" s="1006">
        <v>0</v>
      </c>
      <c r="W143" s="1006">
        <v>0</v>
      </c>
      <c r="X143" s="1006">
        <v>0</v>
      </c>
      <c r="Y143" s="1006">
        <v>0</v>
      </c>
      <c r="Z143" s="1006">
        <v>0</v>
      </c>
      <c r="AA143" s="1006">
        <v>0</v>
      </c>
      <c r="AB143" s="1006">
        <v>0</v>
      </c>
      <c r="AC143" s="1006">
        <v>0</v>
      </c>
      <c r="AD143" s="1006">
        <v>0</v>
      </c>
      <c r="AE143" s="1006">
        <v>0</v>
      </c>
      <c r="AF143" s="1006">
        <v>0</v>
      </c>
      <c r="AG143" s="1006">
        <v>0</v>
      </c>
      <c r="AH143" s="1006">
        <v>0</v>
      </c>
      <c r="AI143" s="1006">
        <v>0</v>
      </c>
      <c r="AJ143" s="1006">
        <v>0</v>
      </c>
      <c r="AK143" s="1006">
        <v>0</v>
      </c>
      <c r="AL143" s="1006">
        <v>0</v>
      </c>
      <c r="AM143" s="951"/>
    </row>
    <row r="144" spans="1:39">
      <c r="A144" s="974">
        <v>3</v>
      </c>
      <c r="B144" s="990" t="s">
        <v>1561</v>
      </c>
      <c r="C144" s="990"/>
      <c r="D144" s="990"/>
      <c r="E144" s="990"/>
      <c r="F144" s="990"/>
      <c r="G144" s="990"/>
      <c r="H144" s="990"/>
      <c r="I144" s="990"/>
      <c r="J144" s="990"/>
      <c r="K144" s="990"/>
      <c r="L144" s="1005">
        <v>5.5</v>
      </c>
      <c r="M144" s="211" t="s">
        <v>364</v>
      </c>
      <c r="N144" s="976" t="s">
        <v>351</v>
      </c>
      <c r="O144" s="1006">
        <v>0</v>
      </c>
      <c r="P144" s="1006">
        <v>0</v>
      </c>
      <c r="Q144" s="1006">
        <v>0</v>
      </c>
      <c r="R144" s="1006">
        <v>0</v>
      </c>
      <c r="S144" s="1006">
        <v>0</v>
      </c>
      <c r="T144" s="1006">
        <v>0</v>
      </c>
      <c r="U144" s="1006">
        <v>0</v>
      </c>
      <c r="V144" s="1006">
        <v>0</v>
      </c>
      <c r="W144" s="1006">
        <v>0</v>
      </c>
      <c r="X144" s="1006">
        <v>0</v>
      </c>
      <c r="Y144" s="1006">
        <v>0</v>
      </c>
      <c r="Z144" s="1006">
        <v>0</v>
      </c>
      <c r="AA144" s="1006">
        <v>0</v>
      </c>
      <c r="AB144" s="1006">
        <v>0</v>
      </c>
      <c r="AC144" s="1006">
        <v>0</v>
      </c>
      <c r="AD144" s="1006">
        <v>0</v>
      </c>
      <c r="AE144" s="1006">
        <v>0</v>
      </c>
      <c r="AF144" s="1006">
        <v>0</v>
      </c>
      <c r="AG144" s="1006">
        <v>0</v>
      </c>
      <c r="AH144" s="1006">
        <v>0</v>
      </c>
      <c r="AI144" s="1006">
        <v>0</v>
      </c>
      <c r="AJ144" s="1006">
        <v>0</v>
      </c>
      <c r="AK144" s="1006">
        <v>0</v>
      </c>
      <c r="AL144" s="1006">
        <v>0</v>
      </c>
      <c r="AM144" s="951"/>
    </row>
    <row r="145" spans="1:39" s="93" customFormat="1" ht="22.5">
      <c r="A145" s="974">
        <v>3</v>
      </c>
      <c r="B145" s="990" t="s">
        <v>1486</v>
      </c>
      <c r="C145" s="1002"/>
      <c r="D145" s="1002"/>
      <c r="E145" s="1002"/>
      <c r="F145" s="1002"/>
      <c r="G145" s="1002"/>
      <c r="H145" s="1002"/>
      <c r="I145" s="1002"/>
      <c r="J145" s="1002"/>
      <c r="K145" s="1002"/>
      <c r="L145" s="1003">
        <v>6</v>
      </c>
      <c r="M145" s="207" t="s">
        <v>380</v>
      </c>
      <c r="N145" s="213"/>
      <c r="O145" s="214"/>
      <c r="P145" s="214"/>
      <c r="Q145" s="214"/>
      <c r="R145" s="214"/>
      <c r="S145" s="214"/>
      <c r="T145" s="214"/>
      <c r="U145" s="214"/>
      <c r="V145" s="214"/>
      <c r="W145" s="214"/>
      <c r="X145" s="214"/>
      <c r="Y145" s="214"/>
      <c r="Z145" s="214"/>
      <c r="AA145" s="214"/>
      <c r="AB145" s="214"/>
      <c r="AC145" s="214"/>
      <c r="AD145" s="214"/>
      <c r="AE145" s="214"/>
      <c r="AF145" s="214"/>
      <c r="AG145" s="214"/>
      <c r="AH145" s="214"/>
      <c r="AI145" s="214"/>
      <c r="AJ145" s="214"/>
      <c r="AK145" s="214"/>
      <c r="AL145" s="214"/>
      <c r="AM145" s="951"/>
    </row>
    <row r="146" spans="1:39">
      <c r="A146" s="974">
        <v>3</v>
      </c>
      <c r="B146" s="990" t="s">
        <v>1526</v>
      </c>
      <c r="C146" s="990"/>
      <c r="D146" s="990"/>
      <c r="E146" s="990"/>
      <c r="F146" s="990"/>
      <c r="G146" s="990"/>
      <c r="H146" s="990"/>
      <c r="I146" s="990"/>
      <c r="J146" s="990"/>
      <c r="K146" s="990"/>
      <c r="L146" s="1005">
        <v>6.1</v>
      </c>
      <c r="M146" s="211" t="s">
        <v>357</v>
      </c>
      <c r="N146" s="208" t="s">
        <v>137</v>
      </c>
      <c r="O146" s="1006">
        <v>0</v>
      </c>
      <c r="P146" s="1006">
        <v>0</v>
      </c>
      <c r="Q146" s="1006">
        <v>0</v>
      </c>
      <c r="R146" s="1006">
        <v>0</v>
      </c>
      <c r="S146" s="1006">
        <v>0</v>
      </c>
      <c r="T146" s="1006">
        <v>0</v>
      </c>
      <c r="U146" s="1006">
        <v>0</v>
      </c>
      <c r="V146" s="1006">
        <v>0</v>
      </c>
      <c r="W146" s="1006">
        <v>0</v>
      </c>
      <c r="X146" s="1006">
        <v>0</v>
      </c>
      <c r="Y146" s="1006">
        <v>0</v>
      </c>
      <c r="Z146" s="1006">
        <v>0</v>
      </c>
      <c r="AA146" s="1006">
        <v>0</v>
      </c>
      <c r="AB146" s="1006">
        <v>0</v>
      </c>
      <c r="AC146" s="1006">
        <v>0</v>
      </c>
      <c r="AD146" s="1006">
        <v>0</v>
      </c>
      <c r="AE146" s="1006">
        <v>0</v>
      </c>
      <c r="AF146" s="1006">
        <v>0</v>
      </c>
      <c r="AG146" s="1006">
        <v>0</v>
      </c>
      <c r="AH146" s="1006">
        <v>0</v>
      </c>
      <c r="AI146" s="1006">
        <v>0</v>
      </c>
      <c r="AJ146" s="1006">
        <v>0</v>
      </c>
      <c r="AK146" s="1006">
        <v>0</v>
      </c>
      <c r="AL146" s="1006">
        <v>0</v>
      </c>
      <c r="AM146" s="951"/>
    </row>
    <row r="147" spans="1:39">
      <c r="A147" s="974">
        <v>3</v>
      </c>
      <c r="B147" s="990" t="s">
        <v>1527</v>
      </c>
      <c r="C147" s="990"/>
      <c r="D147" s="990"/>
      <c r="E147" s="990"/>
      <c r="F147" s="990"/>
      <c r="G147" s="990"/>
      <c r="H147" s="990"/>
      <c r="I147" s="990"/>
      <c r="J147" s="990"/>
      <c r="K147" s="990"/>
      <c r="L147" s="1005">
        <v>6.2</v>
      </c>
      <c r="M147" s="211" t="s">
        <v>358</v>
      </c>
      <c r="N147" s="208" t="s">
        <v>137</v>
      </c>
      <c r="O147" s="1006">
        <v>0</v>
      </c>
      <c r="P147" s="1006">
        <v>0</v>
      </c>
      <c r="Q147" s="1006">
        <v>0</v>
      </c>
      <c r="R147" s="1006">
        <v>0</v>
      </c>
      <c r="S147" s="1006">
        <v>0</v>
      </c>
      <c r="T147" s="1006">
        <v>0</v>
      </c>
      <c r="U147" s="1006">
        <v>0</v>
      </c>
      <c r="V147" s="1006">
        <v>0</v>
      </c>
      <c r="W147" s="1006">
        <v>0</v>
      </c>
      <c r="X147" s="1006">
        <v>0</v>
      </c>
      <c r="Y147" s="1006">
        <v>0</v>
      </c>
      <c r="Z147" s="1006">
        <v>0</v>
      </c>
      <c r="AA147" s="1006">
        <v>0</v>
      </c>
      <c r="AB147" s="1006">
        <v>0</v>
      </c>
      <c r="AC147" s="1006">
        <v>0</v>
      </c>
      <c r="AD147" s="1006">
        <v>0</v>
      </c>
      <c r="AE147" s="1006">
        <v>0</v>
      </c>
      <c r="AF147" s="1006">
        <v>0</v>
      </c>
      <c r="AG147" s="1006">
        <v>0</v>
      </c>
      <c r="AH147" s="1006">
        <v>0</v>
      </c>
      <c r="AI147" s="1006">
        <v>0</v>
      </c>
      <c r="AJ147" s="1006">
        <v>0</v>
      </c>
      <c r="AK147" s="1006">
        <v>0</v>
      </c>
      <c r="AL147" s="1006">
        <v>0</v>
      </c>
      <c r="AM147" s="951"/>
    </row>
    <row r="148" spans="1:39">
      <c r="A148" s="974">
        <v>3</v>
      </c>
      <c r="B148" s="990" t="s">
        <v>1534</v>
      </c>
      <c r="C148" s="990"/>
      <c r="D148" s="990"/>
      <c r="E148" s="990"/>
      <c r="F148" s="990"/>
      <c r="G148" s="990"/>
      <c r="H148" s="990"/>
      <c r="I148" s="990"/>
      <c r="J148" s="990"/>
      <c r="K148" s="990"/>
      <c r="L148" s="1005">
        <v>6.3</v>
      </c>
      <c r="M148" s="211" t="s">
        <v>360</v>
      </c>
      <c r="N148" s="208" t="s">
        <v>137</v>
      </c>
      <c r="O148" s="1006">
        <v>0</v>
      </c>
      <c r="P148" s="1006">
        <v>0</v>
      </c>
      <c r="Q148" s="1006">
        <v>0</v>
      </c>
      <c r="R148" s="1006">
        <v>0</v>
      </c>
      <c r="S148" s="1006">
        <v>0</v>
      </c>
      <c r="T148" s="1006">
        <v>0</v>
      </c>
      <c r="U148" s="1006">
        <v>0</v>
      </c>
      <c r="V148" s="1006">
        <v>0</v>
      </c>
      <c r="W148" s="1006">
        <v>0</v>
      </c>
      <c r="X148" s="1006">
        <v>0</v>
      </c>
      <c r="Y148" s="1006">
        <v>0</v>
      </c>
      <c r="Z148" s="1006">
        <v>0</v>
      </c>
      <c r="AA148" s="1006">
        <v>0</v>
      </c>
      <c r="AB148" s="1006">
        <v>0</v>
      </c>
      <c r="AC148" s="1006">
        <v>0</v>
      </c>
      <c r="AD148" s="1006">
        <v>0</v>
      </c>
      <c r="AE148" s="1006">
        <v>0</v>
      </c>
      <c r="AF148" s="1006">
        <v>0</v>
      </c>
      <c r="AG148" s="1006">
        <v>0</v>
      </c>
      <c r="AH148" s="1006">
        <v>0</v>
      </c>
      <c r="AI148" s="1006">
        <v>0</v>
      </c>
      <c r="AJ148" s="1006">
        <v>0</v>
      </c>
      <c r="AK148" s="1006">
        <v>0</v>
      </c>
      <c r="AL148" s="1006">
        <v>0</v>
      </c>
      <c r="AM148" s="951"/>
    </row>
    <row r="149" spans="1:39">
      <c r="A149" s="974">
        <v>3</v>
      </c>
      <c r="B149" s="990" t="s">
        <v>1537</v>
      </c>
      <c r="C149" s="990"/>
      <c r="D149" s="990"/>
      <c r="E149" s="990"/>
      <c r="F149" s="990"/>
      <c r="G149" s="990"/>
      <c r="H149" s="990"/>
      <c r="I149" s="990"/>
      <c r="J149" s="990"/>
      <c r="K149" s="990"/>
      <c r="L149" s="1005">
        <v>6.4</v>
      </c>
      <c r="M149" s="211" t="s">
        <v>362</v>
      </c>
      <c r="N149" s="208" t="s">
        <v>137</v>
      </c>
      <c r="O149" s="1006">
        <v>0</v>
      </c>
      <c r="P149" s="1006">
        <v>0</v>
      </c>
      <c r="Q149" s="1006">
        <v>0</v>
      </c>
      <c r="R149" s="1006">
        <v>0</v>
      </c>
      <c r="S149" s="1006">
        <v>0</v>
      </c>
      <c r="T149" s="1006">
        <v>0</v>
      </c>
      <c r="U149" s="1006">
        <v>0</v>
      </c>
      <c r="V149" s="1006">
        <v>0</v>
      </c>
      <c r="W149" s="1006">
        <v>0</v>
      </c>
      <c r="X149" s="1006">
        <v>0</v>
      </c>
      <c r="Y149" s="1006">
        <v>0</v>
      </c>
      <c r="Z149" s="1006">
        <v>0</v>
      </c>
      <c r="AA149" s="1006">
        <v>0</v>
      </c>
      <c r="AB149" s="1006">
        <v>0</v>
      </c>
      <c r="AC149" s="1006">
        <v>0</v>
      </c>
      <c r="AD149" s="1006">
        <v>0</v>
      </c>
      <c r="AE149" s="1006">
        <v>0</v>
      </c>
      <c r="AF149" s="1006">
        <v>0</v>
      </c>
      <c r="AG149" s="1006">
        <v>0</v>
      </c>
      <c r="AH149" s="1006">
        <v>0</v>
      </c>
      <c r="AI149" s="1006">
        <v>0</v>
      </c>
      <c r="AJ149" s="1006">
        <v>0</v>
      </c>
      <c r="AK149" s="1006">
        <v>0</v>
      </c>
      <c r="AL149" s="1006">
        <v>0</v>
      </c>
      <c r="AM149" s="951"/>
    </row>
    <row r="150" spans="1:39">
      <c r="A150" s="974">
        <v>3</v>
      </c>
      <c r="B150" s="990" t="s">
        <v>1540</v>
      </c>
      <c r="C150" s="990"/>
      <c r="D150" s="990"/>
      <c r="E150" s="990"/>
      <c r="F150" s="990"/>
      <c r="G150" s="990"/>
      <c r="H150" s="990"/>
      <c r="I150" s="990"/>
      <c r="J150" s="990"/>
      <c r="K150" s="990"/>
      <c r="L150" s="1005">
        <v>6.5</v>
      </c>
      <c r="M150" s="211" t="s">
        <v>364</v>
      </c>
      <c r="N150" s="208" t="s">
        <v>137</v>
      </c>
      <c r="O150" s="1006">
        <v>0</v>
      </c>
      <c r="P150" s="1006">
        <v>0</v>
      </c>
      <c r="Q150" s="1006">
        <v>0</v>
      </c>
      <c r="R150" s="1006">
        <v>0</v>
      </c>
      <c r="S150" s="1006">
        <v>0</v>
      </c>
      <c r="T150" s="1006">
        <v>0</v>
      </c>
      <c r="U150" s="1006">
        <v>0</v>
      </c>
      <c r="V150" s="1006">
        <v>0</v>
      </c>
      <c r="W150" s="1006">
        <v>0</v>
      </c>
      <c r="X150" s="1006">
        <v>0</v>
      </c>
      <c r="Y150" s="1006">
        <v>0</v>
      </c>
      <c r="Z150" s="1006">
        <v>0</v>
      </c>
      <c r="AA150" s="1006">
        <v>0</v>
      </c>
      <c r="AB150" s="1006">
        <v>0</v>
      </c>
      <c r="AC150" s="1006">
        <v>0</v>
      </c>
      <c r="AD150" s="1006">
        <v>0</v>
      </c>
      <c r="AE150" s="1006">
        <v>0</v>
      </c>
      <c r="AF150" s="1006">
        <v>0</v>
      </c>
      <c r="AG150" s="1006">
        <v>0</v>
      </c>
      <c r="AH150" s="1006">
        <v>0</v>
      </c>
      <c r="AI150" s="1006">
        <v>0</v>
      </c>
      <c r="AJ150" s="1006">
        <v>0</v>
      </c>
      <c r="AK150" s="1006">
        <v>0</v>
      </c>
      <c r="AL150" s="1006">
        <v>0</v>
      </c>
      <c r="AM150" s="951"/>
    </row>
    <row r="151" spans="1:39" s="93" customFormat="1">
      <c r="A151" s="974">
        <v>3</v>
      </c>
      <c r="B151" s="990" t="s">
        <v>1487</v>
      </c>
      <c r="C151" s="1002"/>
      <c r="D151" s="1002"/>
      <c r="E151" s="1002"/>
      <c r="F151" s="1002"/>
      <c r="G151" s="1002"/>
      <c r="H151" s="1002"/>
      <c r="I151" s="1002"/>
      <c r="J151" s="1002"/>
      <c r="K151" s="1002"/>
      <c r="L151" s="1003">
        <v>7</v>
      </c>
      <c r="M151" s="207" t="s">
        <v>384</v>
      </c>
      <c r="N151" s="976" t="s">
        <v>351</v>
      </c>
      <c r="O151" s="1004">
        <v>0</v>
      </c>
      <c r="P151" s="1004">
        <v>0</v>
      </c>
      <c r="Q151" s="1004">
        <v>0</v>
      </c>
      <c r="R151" s="1004">
        <v>0</v>
      </c>
      <c r="S151" s="1004">
        <v>0</v>
      </c>
      <c r="T151" s="1004">
        <v>0</v>
      </c>
      <c r="U151" s="1004">
        <v>0</v>
      </c>
      <c r="V151" s="1004">
        <v>0</v>
      </c>
      <c r="W151" s="1004">
        <v>0</v>
      </c>
      <c r="X151" s="1004">
        <v>0</v>
      </c>
      <c r="Y151" s="1004">
        <v>0</v>
      </c>
      <c r="Z151" s="1004">
        <v>0</v>
      </c>
      <c r="AA151" s="1004">
        <v>0</v>
      </c>
      <c r="AB151" s="1004">
        <v>0</v>
      </c>
      <c r="AC151" s="1004">
        <v>0</v>
      </c>
      <c r="AD151" s="1004">
        <v>0</v>
      </c>
      <c r="AE151" s="1004">
        <v>0</v>
      </c>
      <c r="AF151" s="1004">
        <v>0</v>
      </c>
      <c r="AG151" s="1004">
        <v>0</v>
      </c>
      <c r="AH151" s="1004">
        <v>0</v>
      </c>
      <c r="AI151" s="1004">
        <v>0</v>
      </c>
      <c r="AJ151" s="1004">
        <v>0</v>
      </c>
      <c r="AK151" s="1004">
        <v>0</v>
      </c>
      <c r="AL151" s="1004">
        <v>0</v>
      </c>
      <c r="AM151" s="951"/>
    </row>
    <row r="152" spans="1:39">
      <c r="A152" s="974">
        <v>3</v>
      </c>
      <c r="B152" s="990" t="s">
        <v>1528</v>
      </c>
      <c r="C152" s="990"/>
      <c r="D152" s="990"/>
      <c r="E152" s="990"/>
      <c r="F152" s="990"/>
      <c r="G152" s="990"/>
      <c r="H152" s="990"/>
      <c r="I152" s="990"/>
      <c r="J152" s="990"/>
      <c r="K152" s="990"/>
      <c r="L152" s="1005">
        <v>7.1</v>
      </c>
      <c r="M152" s="211" t="s">
        <v>357</v>
      </c>
      <c r="N152" s="976" t="s">
        <v>351</v>
      </c>
      <c r="O152" s="1006"/>
      <c r="P152" s="1006"/>
      <c r="Q152" s="1006"/>
      <c r="R152" s="1006"/>
      <c r="S152" s="1006"/>
      <c r="T152" s="1006"/>
      <c r="U152" s="1006"/>
      <c r="V152" s="1006"/>
      <c r="W152" s="1006"/>
      <c r="X152" s="1006"/>
      <c r="Y152" s="1006"/>
      <c r="Z152" s="1006"/>
      <c r="AA152" s="1006"/>
      <c r="AB152" s="1006"/>
      <c r="AC152" s="1006"/>
      <c r="AD152" s="1006"/>
      <c r="AE152" s="1006"/>
      <c r="AF152" s="1006"/>
      <c r="AG152" s="1006"/>
      <c r="AH152" s="1006"/>
      <c r="AI152" s="1006"/>
      <c r="AJ152" s="1006"/>
      <c r="AK152" s="1006"/>
      <c r="AL152" s="1006"/>
      <c r="AM152" s="951"/>
    </row>
    <row r="153" spans="1:39">
      <c r="A153" s="974">
        <v>3</v>
      </c>
      <c r="B153" s="990" t="s">
        <v>1529</v>
      </c>
      <c r="C153" s="990"/>
      <c r="D153" s="990"/>
      <c r="E153" s="990"/>
      <c r="F153" s="990"/>
      <c r="G153" s="990"/>
      <c r="H153" s="990"/>
      <c r="I153" s="990"/>
      <c r="J153" s="990"/>
      <c r="K153" s="990"/>
      <c r="L153" s="1005">
        <v>7.2</v>
      </c>
      <c r="M153" s="211" t="s">
        <v>358</v>
      </c>
      <c r="N153" s="976" t="s">
        <v>351</v>
      </c>
      <c r="O153" s="1006"/>
      <c r="P153" s="1006"/>
      <c r="Q153" s="1006"/>
      <c r="R153" s="1006"/>
      <c r="S153" s="1006"/>
      <c r="T153" s="1006"/>
      <c r="U153" s="1006"/>
      <c r="V153" s="1006"/>
      <c r="W153" s="1006"/>
      <c r="X153" s="1006"/>
      <c r="Y153" s="1006"/>
      <c r="Z153" s="1006"/>
      <c r="AA153" s="1006"/>
      <c r="AB153" s="1006"/>
      <c r="AC153" s="1006"/>
      <c r="AD153" s="1006"/>
      <c r="AE153" s="1006"/>
      <c r="AF153" s="1006"/>
      <c r="AG153" s="1006"/>
      <c r="AH153" s="1006"/>
      <c r="AI153" s="1006"/>
      <c r="AJ153" s="1006"/>
      <c r="AK153" s="1006"/>
      <c r="AL153" s="1006"/>
      <c r="AM153" s="951"/>
    </row>
    <row r="154" spans="1:39">
      <c r="A154" s="974">
        <v>3</v>
      </c>
      <c r="B154" s="990" t="s">
        <v>1562</v>
      </c>
      <c r="C154" s="990"/>
      <c r="D154" s="990"/>
      <c r="E154" s="990"/>
      <c r="F154" s="990"/>
      <c r="G154" s="990"/>
      <c r="H154" s="990"/>
      <c r="I154" s="990"/>
      <c r="J154" s="990"/>
      <c r="K154" s="990"/>
      <c r="L154" s="1005">
        <v>7.3</v>
      </c>
      <c r="M154" s="211" t="s">
        <v>360</v>
      </c>
      <c r="N154" s="976" t="s">
        <v>351</v>
      </c>
      <c r="O154" s="1006"/>
      <c r="P154" s="1006"/>
      <c r="Q154" s="1006"/>
      <c r="R154" s="1006"/>
      <c r="S154" s="1006"/>
      <c r="T154" s="1006"/>
      <c r="U154" s="1006"/>
      <c r="V154" s="1006"/>
      <c r="W154" s="1006"/>
      <c r="X154" s="1006"/>
      <c r="Y154" s="1006"/>
      <c r="Z154" s="1006"/>
      <c r="AA154" s="1006"/>
      <c r="AB154" s="1006"/>
      <c r="AC154" s="1006"/>
      <c r="AD154" s="1006"/>
      <c r="AE154" s="1006"/>
      <c r="AF154" s="1006"/>
      <c r="AG154" s="1006"/>
      <c r="AH154" s="1006"/>
      <c r="AI154" s="1006"/>
      <c r="AJ154" s="1006"/>
      <c r="AK154" s="1006"/>
      <c r="AL154" s="1006"/>
      <c r="AM154" s="951"/>
    </row>
    <row r="155" spans="1:39">
      <c r="A155" s="974">
        <v>3</v>
      </c>
      <c r="B155" s="990" t="s">
        <v>1563</v>
      </c>
      <c r="C155" s="990"/>
      <c r="D155" s="990"/>
      <c r="E155" s="990"/>
      <c r="F155" s="990"/>
      <c r="G155" s="990"/>
      <c r="H155" s="990"/>
      <c r="I155" s="990"/>
      <c r="J155" s="990"/>
      <c r="K155" s="990"/>
      <c r="L155" s="1005">
        <v>7.4</v>
      </c>
      <c r="M155" s="211" t="s">
        <v>362</v>
      </c>
      <c r="N155" s="976" t="s">
        <v>351</v>
      </c>
      <c r="O155" s="1006"/>
      <c r="P155" s="1006"/>
      <c r="Q155" s="1006"/>
      <c r="R155" s="1006"/>
      <c r="S155" s="1006"/>
      <c r="T155" s="1006"/>
      <c r="U155" s="1006"/>
      <c r="V155" s="1006"/>
      <c r="W155" s="1006"/>
      <c r="X155" s="1006"/>
      <c r="Y155" s="1006"/>
      <c r="Z155" s="1006"/>
      <c r="AA155" s="1006"/>
      <c r="AB155" s="1006"/>
      <c r="AC155" s="1006"/>
      <c r="AD155" s="1006"/>
      <c r="AE155" s="1006"/>
      <c r="AF155" s="1006"/>
      <c r="AG155" s="1006"/>
      <c r="AH155" s="1006"/>
      <c r="AI155" s="1006"/>
      <c r="AJ155" s="1006"/>
      <c r="AK155" s="1006"/>
      <c r="AL155" s="1006"/>
      <c r="AM155" s="951"/>
    </row>
    <row r="156" spans="1:39">
      <c r="A156" s="974">
        <v>3</v>
      </c>
      <c r="B156" s="990" t="s">
        <v>1564</v>
      </c>
      <c r="C156" s="990"/>
      <c r="D156" s="990"/>
      <c r="E156" s="990"/>
      <c r="F156" s="990"/>
      <c r="G156" s="990"/>
      <c r="H156" s="990"/>
      <c r="I156" s="990"/>
      <c r="J156" s="990"/>
      <c r="K156" s="990"/>
      <c r="L156" s="1005">
        <v>7.5</v>
      </c>
      <c r="M156" s="211" t="s">
        <v>364</v>
      </c>
      <c r="N156" s="976" t="s">
        <v>351</v>
      </c>
      <c r="O156" s="1006"/>
      <c r="P156" s="1006"/>
      <c r="Q156" s="1006"/>
      <c r="R156" s="1006"/>
      <c r="S156" s="1006"/>
      <c r="T156" s="1006"/>
      <c r="U156" s="1006"/>
      <c r="V156" s="1006"/>
      <c r="W156" s="1006"/>
      <c r="X156" s="1006"/>
      <c r="Y156" s="1006"/>
      <c r="Z156" s="1006"/>
      <c r="AA156" s="1006"/>
      <c r="AB156" s="1006"/>
      <c r="AC156" s="1006"/>
      <c r="AD156" s="1006"/>
      <c r="AE156" s="1006"/>
      <c r="AF156" s="1006"/>
      <c r="AG156" s="1006"/>
      <c r="AH156" s="1006"/>
      <c r="AI156" s="1006"/>
      <c r="AJ156" s="1006"/>
      <c r="AK156" s="1006"/>
      <c r="AL156" s="1006"/>
      <c r="AM156" s="951"/>
    </row>
    <row r="157" spans="1:39" s="93" customFormat="1">
      <c r="A157" s="974">
        <v>3</v>
      </c>
      <c r="B157" s="990" t="s">
        <v>1494</v>
      </c>
      <c r="C157" s="1002"/>
      <c r="D157" s="1002"/>
      <c r="E157" s="1002"/>
      <c r="F157" s="1002"/>
      <c r="G157" s="1002"/>
      <c r="H157" s="1002"/>
      <c r="I157" s="1002"/>
      <c r="J157" s="1002"/>
      <c r="K157" s="1002"/>
      <c r="L157" s="1003">
        <v>8</v>
      </c>
      <c r="M157" s="207" t="s">
        <v>388</v>
      </c>
      <c r="N157" s="976" t="s">
        <v>351</v>
      </c>
      <c r="O157" s="1004">
        <v>0</v>
      </c>
      <c r="P157" s="1004">
        <v>0</v>
      </c>
      <c r="Q157" s="1004">
        <v>0</v>
      </c>
      <c r="R157" s="1004">
        <v>0</v>
      </c>
      <c r="S157" s="1004">
        <v>0</v>
      </c>
      <c r="T157" s="1004">
        <v>0</v>
      </c>
      <c r="U157" s="1004">
        <v>0</v>
      </c>
      <c r="V157" s="1004">
        <v>0</v>
      </c>
      <c r="W157" s="1004">
        <v>0</v>
      </c>
      <c r="X157" s="1004">
        <v>0</v>
      </c>
      <c r="Y157" s="1004">
        <v>0</v>
      </c>
      <c r="Z157" s="1004">
        <v>0</v>
      </c>
      <c r="AA157" s="1004">
        <v>0</v>
      </c>
      <c r="AB157" s="1004">
        <v>0</v>
      </c>
      <c r="AC157" s="1004">
        <v>0</v>
      </c>
      <c r="AD157" s="1004">
        <v>0</v>
      </c>
      <c r="AE157" s="1004">
        <v>0</v>
      </c>
      <c r="AF157" s="1004">
        <v>0</v>
      </c>
      <c r="AG157" s="1004">
        <v>0</v>
      </c>
      <c r="AH157" s="1004">
        <v>0</v>
      </c>
      <c r="AI157" s="1004">
        <v>0</v>
      </c>
      <c r="AJ157" s="1004">
        <v>0</v>
      </c>
      <c r="AK157" s="1004">
        <v>0</v>
      </c>
      <c r="AL157" s="1004">
        <v>0</v>
      </c>
      <c r="AM157" s="951"/>
    </row>
    <row r="158" spans="1:39">
      <c r="A158" s="974">
        <v>3</v>
      </c>
      <c r="B158" s="990" t="s">
        <v>1504</v>
      </c>
      <c r="C158" s="990"/>
      <c r="D158" s="990"/>
      <c r="E158" s="990"/>
      <c r="F158" s="990"/>
      <c r="G158" s="990"/>
      <c r="H158" s="990"/>
      <c r="I158" s="990"/>
      <c r="J158" s="990"/>
      <c r="K158" s="990"/>
      <c r="L158" s="1005">
        <v>8.1</v>
      </c>
      <c r="M158" s="211" t="s">
        <v>357</v>
      </c>
      <c r="N158" s="976" t="s">
        <v>351</v>
      </c>
      <c r="O158" s="1006"/>
      <c r="P158" s="1006"/>
      <c r="Q158" s="1006"/>
      <c r="R158" s="1006"/>
      <c r="S158" s="1006"/>
      <c r="T158" s="1006"/>
      <c r="U158" s="1006"/>
      <c r="V158" s="1006"/>
      <c r="W158" s="1006"/>
      <c r="X158" s="1006"/>
      <c r="Y158" s="1006"/>
      <c r="Z158" s="1006"/>
      <c r="AA158" s="1006"/>
      <c r="AB158" s="1006"/>
      <c r="AC158" s="1006"/>
      <c r="AD158" s="1006"/>
      <c r="AE158" s="1006"/>
      <c r="AF158" s="1006"/>
      <c r="AG158" s="1006"/>
      <c r="AH158" s="1006"/>
      <c r="AI158" s="1006"/>
      <c r="AJ158" s="1006"/>
      <c r="AK158" s="1006"/>
      <c r="AL158" s="1006"/>
      <c r="AM158" s="951"/>
    </row>
    <row r="159" spans="1:39">
      <c r="A159" s="974">
        <v>3</v>
      </c>
      <c r="B159" s="990" t="s">
        <v>1505</v>
      </c>
      <c r="C159" s="990"/>
      <c r="D159" s="990"/>
      <c r="E159" s="990"/>
      <c r="F159" s="990"/>
      <c r="G159" s="990"/>
      <c r="H159" s="990"/>
      <c r="I159" s="990"/>
      <c r="J159" s="990"/>
      <c r="K159" s="990"/>
      <c r="L159" s="1005">
        <v>8.1999999999999993</v>
      </c>
      <c r="M159" s="211" t="s">
        <v>358</v>
      </c>
      <c r="N159" s="976" t="s">
        <v>351</v>
      </c>
      <c r="O159" s="1006"/>
      <c r="P159" s="1006"/>
      <c r="Q159" s="1006"/>
      <c r="R159" s="1006"/>
      <c r="S159" s="1006"/>
      <c r="T159" s="1006"/>
      <c r="U159" s="1006"/>
      <c r="V159" s="1006"/>
      <c r="W159" s="1006"/>
      <c r="X159" s="1006"/>
      <c r="Y159" s="1006"/>
      <c r="Z159" s="1006"/>
      <c r="AA159" s="1006"/>
      <c r="AB159" s="1006"/>
      <c r="AC159" s="1006"/>
      <c r="AD159" s="1006"/>
      <c r="AE159" s="1006"/>
      <c r="AF159" s="1006"/>
      <c r="AG159" s="1006"/>
      <c r="AH159" s="1006"/>
      <c r="AI159" s="1006"/>
      <c r="AJ159" s="1006"/>
      <c r="AK159" s="1006"/>
      <c r="AL159" s="1006"/>
      <c r="AM159" s="951"/>
    </row>
    <row r="160" spans="1:39">
      <c r="A160" s="974">
        <v>3</v>
      </c>
      <c r="B160" s="990" t="s">
        <v>1506</v>
      </c>
      <c r="C160" s="990"/>
      <c r="D160" s="990"/>
      <c r="E160" s="990"/>
      <c r="F160" s="990"/>
      <c r="G160" s="990"/>
      <c r="H160" s="990"/>
      <c r="I160" s="990"/>
      <c r="J160" s="990"/>
      <c r="K160" s="990"/>
      <c r="L160" s="1005">
        <v>8.3000000000000007</v>
      </c>
      <c r="M160" s="211" t="s">
        <v>360</v>
      </c>
      <c r="N160" s="976" t="s">
        <v>351</v>
      </c>
      <c r="O160" s="1006"/>
      <c r="P160" s="1006"/>
      <c r="Q160" s="1006"/>
      <c r="R160" s="1006"/>
      <c r="S160" s="1006"/>
      <c r="T160" s="1006"/>
      <c r="U160" s="1006"/>
      <c r="V160" s="1006"/>
      <c r="W160" s="1006"/>
      <c r="X160" s="1006"/>
      <c r="Y160" s="1006"/>
      <c r="Z160" s="1006"/>
      <c r="AA160" s="1006"/>
      <c r="AB160" s="1006"/>
      <c r="AC160" s="1006"/>
      <c r="AD160" s="1006"/>
      <c r="AE160" s="1006"/>
      <c r="AF160" s="1006"/>
      <c r="AG160" s="1006"/>
      <c r="AH160" s="1006"/>
      <c r="AI160" s="1006"/>
      <c r="AJ160" s="1006"/>
      <c r="AK160" s="1006"/>
      <c r="AL160" s="1006"/>
      <c r="AM160" s="951"/>
    </row>
    <row r="161" spans="1:39">
      <c r="A161" s="974">
        <v>3</v>
      </c>
      <c r="B161" s="990" t="s">
        <v>1565</v>
      </c>
      <c r="C161" s="990"/>
      <c r="D161" s="990"/>
      <c r="E161" s="990"/>
      <c r="F161" s="990"/>
      <c r="G161" s="990"/>
      <c r="H161" s="990"/>
      <c r="I161" s="990"/>
      <c r="J161" s="990"/>
      <c r="K161" s="990"/>
      <c r="L161" s="1005">
        <v>8.4</v>
      </c>
      <c r="M161" s="211" t="s">
        <v>362</v>
      </c>
      <c r="N161" s="976" t="s">
        <v>351</v>
      </c>
      <c r="O161" s="1006"/>
      <c r="P161" s="1006"/>
      <c r="Q161" s="1006"/>
      <c r="R161" s="1006"/>
      <c r="S161" s="1006"/>
      <c r="T161" s="1006"/>
      <c r="U161" s="1006"/>
      <c r="V161" s="1006"/>
      <c r="W161" s="1006"/>
      <c r="X161" s="1006"/>
      <c r="Y161" s="1006"/>
      <c r="Z161" s="1006"/>
      <c r="AA161" s="1006"/>
      <c r="AB161" s="1006"/>
      <c r="AC161" s="1006"/>
      <c r="AD161" s="1006"/>
      <c r="AE161" s="1006"/>
      <c r="AF161" s="1006"/>
      <c r="AG161" s="1006"/>
      <c r="AH161" s="1006"/>
      <c r="AI161" s="1006"/>
      <c r="AJ161" s="1006"/>
      <c r="AK161" s="1006"/>
      <c r="AL161" s="1006"/>
      <c r="AM161" s="951"/>
    </row>
    <row r="162" spans="1:39">
      <c r="A162" s="974">
        <v>3</v>
      </c>
      <c r="B162" s="990" t="s">
        <v>1566</v>
      </c>
      <c r="C162" s="990"/>
      <c r="D162" s="990"/>
      <c r="E162" s="990"/>
      <c r="F162" s="990"/>
      <c r="G162" s="990"/>
      <c r="H162" s="990"/>
      <c r="I162" s="990"/>
      <c r="J162" s="990"/>
      <c r="K162" s="990"/>
      <c r="L162" s="1005">
        <v>8.5</v>
      </c>
      <c r="M162" s="211" t="s">
        <v>364</v>
      </c>
      <c r="N162" s="976" t="s">
        <v>351</v>
      </c>
      <c r="O162" s="1006"/>
      <c r="P162" s="1006"/>
      <c r="Q162" s="1006"/>
      <c r="R162" s="1006"/>
      <c r="S162" s="1006"/>
      <c r="T162" s="1006"/>
      <c r="U162" s="1006"/>
      <c r="V162" s="1006"/>
      <c r="W162" s="1006"/>
      <c r="X162" s="1006"/>
      <c r="Y162" s="1006"/>
      <c r="Z162" s="1006"/>
      <c r="AA162" s="1006"/>
      <c r="AB162" s="1006"/>
      <c r="AC162" s="1006"/>
      <c r="AD162" s="1006"/>
      <c r="AE162" s="1006"/>
      <c r="AF162" s="1006"/>
      <c r="AG162" s="1006"/>
      <c r="AH162" s="1006"/>
      <c r="AI162" s="1006"/>
      <c r="AJ162" s="1006"/>
      <c r="AK162" s="1006"/>
      <c r="AL162" s="1006"/>
      <c r="AM162" s="951"/>
    </row>
    <row r="163" spans="1:39">
      <c r="A163" s="990"/>
      <c r="B163" s="990"/>
      <c r="C163" s="990"/>
      <c r="D163" s="990"/>
      <c r="E163" s="990"/>
      <c r="F163" s="990"/>
      <c r="G163" s="990"/>
      <c r="H163" s="990"/>
      <c r="I163" s="990"/>
      <c r="J163" s="990"/>
      <c r="K163" s="990"/>
      <c r="L163" s="1007"/>
      <c r="M163" s="1008"/>
      <c r="N163" s="1007"/>
      <c r="O163" s="1009"/>
      <c r="P163" s="1009"/>
      <c r="Q163" s="1009"/>
      <c r="R163" s="1009"/>
      <c r="S163" s="1009"/>
      <c r="T163" s="1009"/>
      <c r="U163" s="1009"/>
      <c r="V163" s="1009"/>
      <c r="W163" s="1009"/>
      <c r="X163" s="1009"/>
      <c r="Y163" s="1009"/>
      <c r="Z163" s="1009"/>
      <c r="AA163" s="1009"/>
      <c r="AB163" s="1009"/>
      <c r="AC163" s="991"/>
      <c r="AD163" s="991"/>
      <c r="AE163" s="991"/>
      <c r="AF163" s="991"/>
      <c r="AG163" s="991"/>
      <c r="AH163" s="991"/>
      <c r="AI163" s="991"/>
      <c r="AJ163" s="991"/>
      <c r="AK163" s="991"/>
      <c r="AL163" s="991"/>
      <c r="AM163" s="990"/>
    </row>
    <row r="164" spans="1:39" s="86" customFormat="1" ht="15" customHeight="1">
      <c r="A164" s="926"/>
      <c r="B164" s="926"/>
      <c r="C164" s="926"/>
      <c r="D164" s="926"/>
      <c r="E164" s="926"/>
      <c r="F164" s="926"/>
      <c r="G164" s="926"/>
      <c r="H164" s="926"/>
      <c r="I164" s="926"/>
      <c r="J164" s="926"/>
      <c r="K164" s="926"/>
      <c r="L164" s="941" t="s">
        <v>1425</v>
      </c>
      <c r="M164" s="941"/>
      <c r="N164" s="941"/>
      <c r="O164" s="941"/>
      <c r="P164" s="941"/>
      <c r="Q164" s="941"/>
      <c r="R164" s="941"/>
      <c r="S164" s="971"/>
      <c r="T164" s="971"/>
      <c r="U164" s="971"/>
      <c r="V164" s="971"/>
      <c r="W164" s="971"/>
      <c r="X164" s="971"/>
      <c r="Y164" s="971"/>
      <c r="Z164" s="971"/>
      <c r="AA164" s="971"/>
      <c r="AB164" s="971"/>
      <c r="AC164" s="971"/>
      <c r="AD164" s="971"/>
      <c r="AE164" s="971"/>
      <c r="AF164" s="971"/>
      <c r="AG164" s="971"/>
      <c r="AH164" s="971"/>
      <c r="AI164" s="971"/>
      <c r="AJ164" s="971"/>
      <c r="AK164" s="971"/>
      <c r="AL164" s="971"/>
      <c r="AM164" s="971"/>
    </row>
    <row r="165" spans="1:39" s="86" customFormat="1" ht="15" customHeight="1">
      <c r="A165" s="926"/>
      <c r="B165" s="926"/>
      <c r="C165" s="926"/>
      <c r="D165" s="926"/>
      <c r="E165" s="926"/>
      <c r="F165" s="926"/>
      <c r="G165" s="926"/>
      <c r="H165" s="926"/>
      <c r="I165" s="926"/>
      <c r="J165" s="926"/>
      <c r="K165" s="804"/>
      <c r="L165" s="972"/>
      <c r="M165" s="972"/>
      <c r="N165" s="972"/>
      <c r="O165" s="972"/>
      <c r="P165" s="972"/>
      <c r="Q165" s="972"/>
      <c r="R165" s="972"/>
      <c r="S165" s="973"/>
      <c r="T165" s="973"/>
      <c r="U165" s="973"/>
      <c r="V165" s="973"/>
      <c r="W165" s="973"/>
      <c r="X165" s="973"/>
      <c r="Y165" s="973"/>
      <c r="Z165" s="973"/>
      <c r="AA165" s="973"/>
      <c r="AB165" s="973"/>
      <c r="AC165" s="973"/>
      <c r="AD165" s="973"/>
      <c r="AE165" s="973"/>
      <c r="AF165" s="973"/>
      <c r="AG165" s="973"/>
      <c r="AH165" s="973"/>
      <c r="AI165" s="973"/>
      <c r="AJ165" s="973"/>
      <c r="AK165" s="973"/>
      <c r="AL165" s="973"/>
      <c r="AM165" s="973"/>
    </row>
    <row r="166" spans="1:39">
      <c r="A166" s="990"/>
      <c r="B166" s="990"/>
      <c r="C166" s="990"/>
      <c r="D166" s="990"/>
      <c r="E166" s="990"/>
      <c r="F166" s="990"/>
      <c r="G166" s="990"/>
      <c r="H166" s="990"/>
      <c r="I166" s="990"/>
      <c r="J166" s="990"/>
      <c r="K166" s="990"/>
      <c r="L166" s="990"/>
      <c r="M166" s="1010"/>
      <c r="N166" s="991"/>
      <c r="O166" s="991"/>
      <c r="P166" s="991"/>
      <c r="Q166" s="991"/>
      <c r="R166" s="991"/>
      <c r="S166" s="991"/>
      <c r="T166" s="991"/>
      <c r="U166" s="991"/>
      <c r="V166" s="991"/>
      <c r="W166" s="991"/>
      <c r="X166" s="991"/>
      <c r="Y166" s="991"/>
      <c r="Z166" s="991"/>
      <c r="AA166" s="991"/>
      <c r="AB166" s="991"/>
      <c r="AC166" s="991"/>
      <c r="AD166" s="991"/>
      <c r="AE166" s="991"/>
      <c r="AF166" s="991"/>
      <c r="AG166" s="991"/>
      <c r="AH166" s="991"/>
      <c r="AI166" s="991"/>
      <c r="AJ166" s="991"/>
      <c r="AK166" s="991"/>
      <c r="AL166" s="991"/>
      <c r="AM166" s="990"/>
    </row>
    <row r="167" spans="1:39">
      <c r="A167" s="990"/>
      <c r="B167" s="990"/>
      <c r="C167" s="990"/>
      <c r="D167" s="990"/>
      <c r="E167" s="990"/>
      <c r="F167" s="990"/>
      <c r="G167" s="990"/>
      <c r="H167" s="990"/>
      <c r="I167" s="990"/>
      <c r="J167" s="990"/>
      <c r="K167" s="990"/>
      <c r="L167" s="990"/>
      <c r="M167" s="1010"/>
      <c r="N167" s="991"/>
      <c r="O167" s="991"/>
      <c r="P167" s="991"/>
      <c r="Q167" s="991"/>
      <c r="R167" s="991"/>
      <c r="S167" s="991"/>
      <c r="T167" s="991"/>
      <c r="U167" s="991"/>
      <c r="V167" s="991"/>
      <c r="W167" s="991"/>
      <c r="X167" s="991"/>
      <c r="Y167" s="991"/>
      <c r="Z167" s="991"/>
      <c r="AA167" s="991"/>
      <c r="AB167" s="991"/>
      <c r="AC167" s="991"/>
      <c r="AD167" s="991"/>
      <c r="AE167" s="991"/>
      <c r="AF167" s="991"/>
      <c r="AG167" s="991"/>
      <c r="AH167" s="991"/>
      <c r="AI167" s="991"/>
      <c r="AJ167" s="991"/>
      <c r="AK167" s="991"/>
      <c r="AL167" s="991"/>
      <c r="AM167" s="990"/>
    </row>
    <row r="168" spans="1:39">
      <c r="A168" s="990"/>
      <c r="B168" s="990"/>
      <c r="C168" s="990"/>
      <c r="D168" s="990"/>
      <c r="E168" s="990"/>
      <c r="F168" s="990"/>
      <c r="G168" s="990"/>
      <c r="H168" s="990"/>
      <c r="I168" s="990"/>
      <c r="J168" s="990"/>
      <c r="K168" s="990"/>
      <c r="L168" s="990"/>
      <c r="M168" s="1010"/>
      <c r="N168" s="991"/>
      <c r="O168" s="991"/>
      <c r="P168" s="991"/>
      <c r="Q168" s="991"/>
      <c r="R168" s="991"/>
      <c r="S168" s="991"/>
      <c r="T168" s="991"/>
      <c r="U168" s="991"/>
      <c r="V168" s="991"/>
      <c r="W168" s="991"/>
      <c r="X168" s="991"/>
      <c r="Y168" s="991"/>
      <c r="Z168" s="991"/>
      <c r="AA168" s="991"/>
      <c r="AB168" s="991"/>
      <c r="AC168" s="991"/>
      <c r="AD168" s="991"/>
      <c r="AE168" s="991"/>
      <c r="AF168" s="991"/>
      <c r="AG168" s="991"/>
      <c r="AH168" s="991"/>
      <c r="AI168" s="991"/>
      <c r="AJ168" s="991"/>
      <c r="AK168" s="991"/>
      <c r="AL168" s="991"/>
      <c r="AM168" s="990"/>
    </row>
    <row r="169" spans="1:39">
      <c r="A169" s="990"/>
      <c r="B169" s="990"/>
      <c r="C169" s="990"/>
      <c r="D169" s="990"/>
      <c r="E169" s="990"/>
      <c r="F169" s="990"/>
      <c r="G169" s="990"/>
      <c r="H169" s="990"/>
      <c r="I169" s="990"/>
      <c r="J169" s="990"/>
      <c r="K169" s="990"/>
      <c r="L169" s="990"/>
      <c r="M169" s="1011"/>
      <c r="N169" s="991"/>
      <c r="O169" s="991"/>
      <c r="P169" s="991"/>
      <c r="Q169" s="991"/>
      <c r="R169" s="991"/>
      <c r="S169" s="991"/>
      <c r="T169" s="991"/>
      <c r="U169" s="991"/>
      <c r="V169" s="991"/>
      <c r="W169" s="991"/>
      <c r="X169" s="991"/>
      <c r="Y169" s="991"/>
      <c r="Z169" s="991"/>
      <c r="AA169" s="991"/>
      <c r="AB169" s="991"/>
      <c r="AC169" s="991"/>
      <c r="AD169" s="991"/>
      <c r="AE169" s="991"/>
      <c r="AF169" s="991"/>
      <c r="AG169" s="991"/>
      <c r="AH169" s="991"/>
      <c r="AI169" s="991"/>
      <c r="AJ169" s="991"/>
      <c r="AK169" s="991"/>
      <c r="AL169" s="991"/>
      <c r="AM169" s="990"/>
    </row>
    <row r="170" spans="1:39">
      <c r="A170" s="990"/>
      <c r="B170" s="990"/>
      <c r="C170" s="990"/>
      <c r="D170" s="990"/>
      <c r="E170" s="990"/>
      <c r="F170" s="990"/>
      <c r="G170" s="990"/>
      <c r="H170" s="990"/>
      <c r="I170" s="990"/>
      <c r="J170" s="990"/>
      <c r="K170" s="990"/>
      <c r="L170" s="990"/>
      <c r="M170" s="1010"/>
      <c r="N170" s="991"/>
      <c r="O170" s="991"/>
      <c r="P170" s="991"/>
      <c r="Q170" s="991"/>
      <c r="R170" s="991"/>
      <c r="S170" s="991"/>
      <c r="T170" s="991"/>
      <c r="U170" s="991"/>
      <c r="V170" s="991"/>
      <c r="W170" s="991"/>
      <c r="X170" s="991"/>
      <c r="Y170" s="991"/>
      <c r="Z170" s="991"/>
      <c r="AA170" s="991"/>
      <c r="AB170" s="991"/>
      <c r="AC170" s="991"/>
      <c r="AD170" s="991"/>
      <c r="AE170" s="991"/>
      <c r="AF170" s="991"/>
      <c r="AG170" s="991"/>
      <c r="AH170" s="991"/>
      <c r="AI170" s="991"/>
      <c r="AJ170" s="991"/>
      <c r="AK170" s="991"/>
      <c r="AL170" s="991"/>
      <c r="AM170" s="990"/>
    </row>
    <row r="171" spans="1:39">
      <c r="A171" s="990"/>
      <c r="B171" s="990"/>
      <c r="C171" s="990"/>
      <c r="D171" s="990"/>
      <c r="E171" s="990"/>
      <c r="F171" s="990"/>
      <c r="G171" s="990"/>
      <c r="H171" s="990"/>
      <c r="I171" s="990"/>
      <c r="J171" s="990"/>
      <c r="K171" s="990"/>
      <c r="L171" s="990"/>
      <c r="M171" s="990"/>
      <c r="N171" s="991"/>
      <c r="O171" s="991"/>
      <c r="P171" s="991"/>
      <c r="Q171" s="991"/>
      <c r="R171" s="991"/>
      <c r="S171" s="991"/>
      <c r="T171" s="991"/>
      <c r="U171" s="991"/>
      <c r="V171" s="991"/>
      <c r="W171" s="991"/>
      <c r="X171" s="991"/>
      <c r="Y171" s="991"/>
      <c r="Z171" s="991"/>
      <c r="AA171" s="991"/>
      <c r="AB171" s="991"/>
      <c r="AC171" s="991"/>
      <c r="AD171" s="991"/>
      <c r="AE171" s="991"/>
      <c r="AF171" s="991"/>
      <c r="AG171" s="991"/>
      <c r="AH171" s="991"/>
      <c r="AI171" s="991"/>
      <c r="AJ171" s="991"/>
      <c r="AK171" s="991"/>
      <c r="AL171" s="991"/>
      <c r="AM171" s="990"/>
    </row>
    <row r="172" spans="1:39">
      <c r="A172" s="990"/>
      <c r="B172" s="990"/>
      <c r="C172" s="990"/>
      <c r="D172" s="990"/>
      <c r="E172" s="990"/>
      <c r="F172" s="990"/>
      <c r="G172" s="990"/>
      <c r="H172" s="990"/>
      <c r="I172" s="990"/>
      <c r="J172" s="990"/>
      <c r="K172" s="990"/>
      <c r="L172" s="990"/>
      <c r="M172" s="1010"/>
      <c r="N172" s="991"/>
      <c r="O172" s="991"/>
      <c r="P172" s="991"/>
      <c r="Q172" s="991"/>
      <c r="R172" s="991"/>
      <c r="S172" s="991"/>
      <c r="T172" s="991"/>
      <c r="U172" s="991"/>
      <c r="V172" s="991"/>
      <c r="W172" s="991"/>
      <c r="X172" s="991"/>
      <c r="Y172" s="991"/>
      <c r="Z172" s="991"/>
      <c r="AA172" s="991"/>
      <c r="AB172" s="991"/>
      <c r="AC172" s="991"/>
      <c r="AD172" s="991"/>
      <c r="AE172" s="991"/>
      <c r="AF172" s="991"/>
      <c r="AG172" s="991"/>
      <c r="AH172" s="991"/>
      <c r="AI172" s="991"/>
      <c r="AJ172" s="991"/>
      <c r="AK172" s="991"/>
      <c r="AL172" s="991"/>
      <c r="AM172" s="990"/>
    </row>
    <row r="173" spans="1:39">
      <c r="A173" s="990"/>
      <c r="B173" s="990"/>
      <c r="C173" s="990"/>
      <c r="D173" s="990"/>
      <c r="E173" s="990"/>
      <c r="F173" s="990"/>
      <c r="G173" s="990"/>
      <c r="H173" s="990"/>
      <c r="I173" s="990"/>
      <c r="J173" s="990"/>
      <c r="K173" s="990"/>
      <c r="L173" s="990"/>
      <c r="M173" s="1010"/>
      <c r="N173" s="991"/>
      <c r="O173" s="991"/>
      <c r="P173" s="991"/>
      <c r="Q173" s="991"/>
      <c r="R173" s="991"/>
      <c r="S173" s="991"/>
      <c r="T173" s="991"/>
      <c r="U173" s="991"/>
      <c r="V173" s="991"/>
      <c r="W173" s="991"/>
      <c r="X173" s="991"/>
      <c r="Y173" s="991"/>
      <c r="Z173" s="991"/>
      <c r="AA173" s="991"/>
      <c r="AB173" s="991"/>
      <c r="AC173" s="991"/>
      <c r="AD173" s="991"/>
      <c r="AE173" s="991"/>
      <c r="AF173" s="991"/>
      <c r="AG173" s="991"/>
      <c r="AH173" s="991"/>
      <c r="AI173" s="991"/>
      <c r="AJ173" s="991"/>
      <c r="AK173" s="991"/>
      <c r="AL173" s="991"/>
      <c r="AM173" s="990"/>
    </row>
    <row r="174" spans="1:39">
      <c r="A174" s="990"/>
      <c r="B174" s="990"/>
      <c r="C174" s="990"/>
      <c r="D174" s="990"/>
      <c r="E174" s="990"/>
      <c r="F174" s="990"/>
      <c r="G174" s="990"/>
      <c r="H174" s="990"/>
      <c r="I174" s="990"/>
      <c r="J174" s="990"/>
      <c r="K174" s="990"/>
      <c r="L174" s="990"/>
      <c r="M174" s="990"/>
      <c r="N174" s="991"/>
      <c r="O174" s="991"/>
      <c r="P174" s="991"/>
      <c r="Q174" s="991"/>
      <c r="R174" s="991"/>
      <c r="S174" s="991"/>
      <c r="T174" s="991"/>
      <c r="U174" s="991"/>
      <c r="V174" s="991"/>
      <c r="W174" s="991"/>
      <c r="X174" s="991"/>
      <c r="Y174" s="991"/>
      <c r="Z174" s="991"/>
      <c r="AA174" s="991"/>
      <c r="AB174" s="991"/>
      <c r="AC174" s="991"/>
      <c r="AD174" s="991"/>
      <c r="AE174" s="991"/>
      <c r="AF174" s="991"/>
      <c r="AG174" s="991"/>
      <c r="AH174" s="991"/>
      <c r="AI174" s="991"/>
      <c r="AJ174" s="991"/>
      <c r="AK174" s="991"/>
      <c r="AL174" s="991"/>
      <c r="AM174" s="990"/>
    </row>
    <row r="175" spans="1:39">
      <c r="A175" s="990"/>
      <c r="B175" s="990"/>
      <c r="C175" s="990"/>
      <c r="D175" s="990"/>
      <c r="E175" s="990"/>
      <c r="F175" s="990"/>
      <c r="G175" s="990"/>
      <c r="H175" s="990"/>
      <c r="I175" s="990"/>
      <c r="J175" s="990"/>
      <c r="K175" s="990"/>
      <c r="L175" s="990"/>
      <c r="M175" s="990"/>
      <c r="N175" s="991"/>
      <c r="O175" s="991"/>
      <c r="P175" s="991"/>
      <c r="Q175" s="991"/>
      <c r="R175" s="991"/>
      <c r="S175" s="991"/>
      <c r="T175" s="991"/>
      <c r="U175" s="991"/>
      <c r="V175" s="991"/>
      <c r="W175" s="991"/>
      <c r="X175" s="991"/>
      <c r="Y175" s="991"/>
      <c r="Z175" s="991"/>
      <c r="AA175" s="991"/>
      <c r="AB175" s="991"/>
      <c r="AC175" s="991"/>
      <c r="AD175" s="991"/>
      <c r="AE175" s="991"/>
      <c r="AF175" s="991"/>
      <c r="AG175" s="991"/>
      <c r="AH175" s="991"/>
      <c r="AI175" s="991"/>
      <c r="AJ175" s="991"/>
      <c r="AK175" s="991"/>
      <c r="AL175" s="991"/>
      <c r="AM175" s="990"/>
    </row>
    <row r="176" spans="1:39">
      <c r="A176" s="990"/>
      <c r="B176" s="990"/>
      <c r="C176" s="990"/>
      <c r="D176" s="990"/>
      <c r="E176" s="990"/>
      <c r="F176" s="990"/>
      <c r="G176" s="990"/>
      <c r="H176" s="990"/>
      <c r="I176" s="990"/>
      <c r="J176" s="990"/>
      <c r="K176" s="990"/>
      <c r="L176" s="990"/>
      <c r="M176" s="990"/>
      <c r="N176" s="991"/>
      <c r="O176" s="991"/>
      <c r="P176" s="991"/>
      <c r="Q176" s="991"/>
      <c r="R176" s="991"/>
      <c r="S176" s="991"/>
      <c r="T176" s="991"/>
      <c r="U176" s="991"/>
      <c r="V176" s="991"/>
      <c r="W176" s="991"/>
      <c r="X176" s="991"/>
      <c r="Y176" s="991"/>
      <c r="Z176" s="991"/>
      <c r="AA176" s="991"/>
      <c r="AB176" s="991"/>
      <c r="AC176" s="991"/>
      <c r="AD176" s="991"/>
      <c r="AE176" s="991"/>
      <c r="AF176" s="991"/>
      <c r="AG176" s="991"/>
      <c r="AH176" s="991"/>
      <c r="AI176" s="991"/>
      <c r="AJ176" s="991"/>
      <c r="AK176" s="991"/>
      <c r="AL176" s="991"/>
      <c r="AM176" s="990"/>
    </row>
    <row r="177" spans="1:39">
      <c r="A177" s="990"/>
      <c r="B177" s="990"/>
      <c r="C177" s="990"/>
      <c r="D177" s="990"/>
      <c r="E177" s="990"/>
      <c r="F177" s="990"/>
      <c r="G177" s="990"/>
      <c r="H177" s="990"/>
      <c r="I177" s="990"/>
      <c r="J177" s="990"/>
      <c r="K177" s="990"/>
      <c r="L177" s="990"/>
      <c r="M177" s="990"/>
      <c r="N177" s="991"/>
      <c r="O177" s="991"/>
      <c r="P177" s="991"/>
      <c r="Q177" s="991"/>
      <c r="R177" s="991"/>
      <c r="S177" s="991"/>
      <c r="T177" s="991"/>
      <c r="U177" s="991"/>
      <c r="V177" s="991"/>
      <c r="W177" s="991"/>
      <c r="X177" s="991"/>
      <c r="Y177" s="991"/>
      <c r="Z177" s="991"/>
      <c r="AA177" s="991"/>
      <c r="AB177" s="991"/>
      <c r="AC177" s="991"/>
      <c r="AD177" s="991"/>
      <c r="AE177" s="991"/>
      <c r="AF177" s="991"/>
      <c r="AG177" s="991"/>
      <c r="AH177" s="991"/>
      <c r="AI177" s="991"/>
      <c r="AJ177" s="991"/>
      <c r="AK177" s="991"/>
      <c r="AL177" s="991"/>
      <c r="AM177" s="990"/>
    </row>
    <row r="178" spans="1:39">
      <c r="A178" s="990"/>
      <c r="B178" s="990"/>
      <c r="C178" s="990"/>
      <c r="D178" s="990"/>
      <c r="E178" s="990"/>
      <c r="F178" s="990"/>
      <c r="G178" s="990"/>
      <c r="H178" s="990"/>
      <c r="I178" s="990"/>
      <c r="J178" s="990"/>
      <c r="K178" s="990"/>
      <c r="L178" s="990"/>
      <c r="M178" s="1010"/>
      <c r="N178" s="991"/>
      <c r="O178" s="991"/>
      <c r="P178" s="991"/>
      <c r="Q178" s="991"/>
      <c r="R178" s="991"/>
      <c r="S178" s="991"/>
      <c r="T178" s="991"/>
      <c r="U178" s="991"/>
      <c r="V178" s="991"/>
      <c r="W178" s="991"/>
      <c r="X178" s="991"/>
      <c r="Y178" s="991"/>
      <c r="Z178" s="991"/>
      <c r="AA178" s="991"/>
      <c r="AB178" s="991"/>
      <c r="AC178" s="991"/>
      <c r="AD178" s="991"/>
      <c r="AE178" s="991"/>
      <c r="AF178" s="991"/>
      <c r="AG178" s="991"/>
      <c r="AH178" s="991"/>
      <c r="AI178" s="991"/>
      <c r="AJ178" s="991"/>
      <c r="AK178" s="991"/>
      <c r="AL178" s="991"/>
      <c r="AM178" s="990"/>
    </row>
    <row r="179" spans="1:39">
      <c r="A179" s="990"/>
      <c r="B179" s="990"/>
      <c r="C179" s="990"/>
      <c r="D179" s="990"/>
      <c r="E179" s="990"/>
      <c r="F179" s="990"/>
      <c r="G179" s="990"/>
      <c r="H179" s="990"/>
      <c r="I179" s="990"/>
      <c r="J179" s="990"/>
      <c r="K179" s="990"/>
      <c r="L179" s="990"/>
      <c r="M179" s="1010"/>
      <c r="N179" s="991"/>
      <c r="O179" s="991"/>
      <c r="P179" s="991"/>
      <c r="Q179" s="991"/>
      <c r="R179" s="991"/>
      <c r="S179" s="991"/>
      <c r="T179" s="991"/>
      <c r="U179" s="991"/>
      <c r="V179" s="991"/>
      <c r="W179" s="991"/>
      <c r="X179" s="991"/>
      <c r="Y179" s="991"/>
      <c r="Z179" s="991"/>
      <c r="AA179" s="991"/>
      <c r="AB179" s="991"/>
      <c r="AC179" s="991"/>
      <c r="AD179" s="991"/>
      <c r="AE179" s="991"/>
      <c r="AF179" s="991"/>
      <c r="AG179" s="991"/>
      <c r="AH179" s="991"/>
      <c r="AI179" s="991"/>
      <c r="AJ179" s="991"/>
      <c r="AK179" s="991"/>
      <c r="AL179" s="991"/>
      <c r="AM179" s="990"/>
    </row>
    <row r="180" spans="1:39">
      <c r="A180" s="990"/>
      <c r="B180" s="990"/>
      <c r="C180" s="990"/>
      <c r="D180" s="990"/>
      <c r="E180" s="990"/>
      <c r="F180" s="990"/>
      <c r="G180" s="990"/>
      <c r="H180" s="990"/>
      <c r="I180" s="990"/>
      <c r="J180" s="990"/>
      <c r="K180" s="990"/>
      <c r="L180" s="990"/>
      <c r="M180" s="1011"/>
      <c r="N180" s="991"/>
      <c r="O180" s="991"/>
      <c r="P180" s="991"/>
      <c r="Q180" s="991"/>
      <c r="R180" s="991"/>
      <c r="S180" s="991"/>
      <c r="T180" s="991"/>
      <c r="U180" s="991"/>
      <c r="V180" s="991"/>
      <c r="W180" s="991"/>
      <c r="X180" s="991"/>
      <c r="Y180" s="991"/>
      <c r="Z180" s="991"/>
      <c r="AA180" s="991"/>
      <c r="AB180" s="991"/>
      <c r="AC180" s="991"/>
      <c r="AD180" s="991"/>
      <c r="AE180" s="991"/>
      <c r="AF180" s="991"/>
      <c r="AG180" s="991"/>
      <c r="AH180" s="991"/>
      <c r="AI180" s="991"/>
      <c r="AJ180" s="991"/>
      <c r="AK180" s="991"/>
      <c r="AL180" s="991"/>
      <c r="AM180" s="990"/>
    </row>
    <row r="181" spans="1:39">
      <c r="A181" s="990"/>
      <c r="B181" s="990"/>
      <c r="C181" s="990"/>
      <c r="D181" s="990"/>
      <c r="E181" s="990"/>
      <c r="F181" s="990"/>
      <c r="G181" s="990"/>
      <c r="H181" s="990"/>
      <c r="I181" s="990"/>
      <c r="J181" s="990"/>
      <c r="K181" s="990"/>
      <c r="L181" s="990"/>
      <c r="M181" s="1010"/>
      <c r="N181" s="991"/>
      <c r="O181" s="991"/>
      <c r="P181" s="991"/>
      <c r="Q181" s="991"/>
      <c r="R181" s="991"/>
      <c r="S181" s="991"/>
      <c r="T181" s="991"/>
      <c r="U181" s="991"/>
      <c r="V181" s="991"/>
      <c r="W181" s="991"/>
      <c r="X181" s="991"/>
      <c r="Y181" s="991"/>
      <c r="Z181" s="991"/>
      <c r="AA181" s="991"/>
      <c r="AB181" s="991"/>
      <c r="AC181" s="991"/>
      <c r="AD181" s="991"/>
      <c r="AE181" s="991"/>
      <c r="AF181" s="991"/>
      <c r="AG181" s="991"/>
      <c r="AH181" s="991"/>
      <c r="AI181" s="991"/>
      <c r="AJ181" s="991"/>
      <c r="AK181" s="991"/>
      <c r="AL181" s="991"/>
      <c r="AM181" s="990"/>
    </row>
    <row r="182" spans="1:39">
      <c r="A182" s="990"/>
      <c r="B182" s="990"/>
      <c r="C182" s="990"/>
      <c r="D182" s="990"/>
      <c r="E182" s="990"/>
      <c r="F182" s="990"/>
      <c r="G182" s="990"/>
      <c r="H182" s="990"/>
      <c r="I182" s="990"/>
      <c r="J182" s="990"/>
      <c r="K182" s="990"/>
      <c r="L182" s="990"/>
      <c r="M182" s="1010"/>
      <c r="N182" s="991"/>
      <c r="O182" s="991"/>
      <c r="P182" s="991"/>
      <c r="Q182" s="991"/>
      <c r="R182" s="991"/>
      <c r="S182" s="991"/>
      <c r="T182" s="991"/>
      <c r="U182" s="991"/>
      <c r="V182" s="991"/>
      <c r="W182" s="991"/>
      <c r="X182" s="991"/>
      <c r="Y182" s="991"/>
      <c r="Z182" s="991"/>
      <c r="AA182" s="991"/>
      <c r="AB182" s="991"/>
      <c r="AC182" s="991"/>
      <c r="AD182" s="991"/>
      <c r="AE182" s="991"/>
      <c r="AF182" s="991"/>
      <c r="AG182" s="991"/>
      <c r="AH182" s="991"/>
      <c r="AI182" s="991"/>
      <c r="AJ182" s="991"/>
      <c r="AK182" s="991"/>
      <c r="AL182" s="991"/>
      <c r="AM182" s="990"/>
    </row>
    <row r="183" spans="1:39">
      <c r="A183" s="990"/>
      <c r="B183" s="990"/>
      <c r="C183" s="990"/>
      <c r="D183" s="990"/>
      <c r="E183" s="990"/>
      <c r="F183" s="990"/>
      <c r="G183" s="990"/>
      <c r="H183" s="990"/>
      <c r="I183" s="990"/>
      <c r="J183" s="990"/>
      <c r="K183" s="990"/>
      <c r="L183" s="990"/>
      <c r="M183" s="1010"/>
      <c r="N183" s="991"/>
      <c r="O183" s="991"/>
      <c r="P183" s="991"/>
      <c r="Q183" s="991"/>
      <c r="R183" s="991"/>
      <c r="S183" s="991"/>
      <c r="T183" s="991"/>
      <c r="U183" s="991"/>
      <c r="V183" s="991"/>
      <c r="W183" s="991"/>
      <c r="X183" s="991"/>
      <c r="Y183" s="991"/>
      <c r="Z183" s="991"/>
      <c r="AA183" s="991"/>
      <c r="AB183" s="991"/>
      <c r="AC183" s="991"/>
      <c r="AD183" s="991"/>
      <c r="AE183" s="991"/>
      <c r="AF183" s="991"/>
      <c r="AG183" s="991"/>
      <c r="AH183" s="991"/>
      <c r="AI183" s="991"/>
      <c r="AJ183" s="991"/>
      <c r="AK183" s="991"/>
      <c r="AL183" s="991"/>
      <c r="AM183" s="990"/>
    </row>
    <row r="184" spans="1:39">
      <c r="A184" s="990"/>
      <c r="B184" s="990"/>
      <c r="C184" s="990"/>
      <c r="D184" s="990"/>
      <c r="E184" s="990"/>
      <c r="F184" s="990"/>
      <c r="G184" s="990"/>
      <c r="H184" s="990"/>
      <c r="I184" s="990"/>
      <c r="J184" s="990"/>
      <c r="K184" s="990"/>
      <c r="L184" s="990"/>
      <c r="M184" s="1010"/>
      <c r="N184" s="991"/>
      <c r="O184" s="991"/>
      <c r="P184" s="991"/>
      <c r="Q184" s="991"/>
      <c r="R184" s="991"/>
      <c r="S184" s="991"/>
      <c r="T184" s="991"/>
      <c r="U184" s="991"/>
      <c r="V184" s="991"/>
      <c r="W184" s="991"/>
      <c r="X184" s="991"/>
      <c r="Y184" s="991"/>
      <c r="Z184" s="991"/>
      <c r="AA184" s="991"/>
      <c r="AB184" s="991"/>
      <c r="AC184" s="991"/>
      <c r="AD184" s="991"/>
      <c r="AE184" s="991"/>
      <c r="AF184" s="991"/>
      <c r="AG184" s="991"/>
      <c r="AH184" s="991"/>
      <c r="AI184" s="991"/>
      <c r="AJ184" s="991"/>
      <c r="AK184" s="991"/>
      <c r="AL184" s="991"/>
      <c r="AM184" s="990"/>
    </row>
    <row r="185" spans="1:39">
      <c r="A185" s="990"/>
      <c r="B185" s="990"/>
      <c r="C185" s="990"/>
      <c r="D185" s="990"/>
      <c r="E185" s="990"/>
      <c r="F185" s="990"/>
      <c r="G185" s="990"/>
      <c r="H185" s="990"/>
      <c r="I185" s="990"/>
      <c r="J185" s="990"/>
      <c r="K185" s="990"/>
      <c r="L185" s="990"/>
      <c r="M185" s="1010"/>
      <c r="N185" s="991"/>
      <c r="O185" s="991"/>
      <c r="P185" s="991"/>
      <c r="Q185" s="991"/>
      <c r="R185" s="991"/>
      <c r="S185" s="991"/>
      <c r="T185" s="991"/>
      <c r="U185" s="991"/>
      <c r="V185" s="991"/>
      <c r="W185" s="991"/>
      <c r="X185" s="991"/>
      <c r="Y185" s="991"/>
      <c r="Z185" s="991"/>
      <c r="AA185" s="991"/>
      <c r="AB185" s="991"/>
      <c r="AC185" s="991"/>
      <c r="AD185" s="991"/>
      <c r="AE185" s="991"/>
      <c r="AF185" s="991"/>
      <c r="AG185" s="991"/>
      <c r="AH185" s="991"/>
      <c r="AI185" s="991"/>
      <c r="AJ185" s="991"/>
      <c r="AK185" s="991"/>
      <c r="AL185" s="991"/>
      <c r="AM185" s="990"/>
    </row>
  </sheetData>
  <sheetProtection formatColumns="0" formatRows="0" autoFilter="0"/>
  <mergeCells count="7">
    <mergeCell ref="L165:AM165"/>
    <mergeCell ref="L13:AL13"/>
    <mergeCell ref="L14:L15"/>
    <mergeCell ref="M14:M15"/>
    <mergeCell ref="N14:N15"/>
    <mergeCell ref="AM14:AM15"/>
    <mergeCell ref="L164:AM164"/>
  </mergeCells>
  <dataValidations count="2">
    <dataValidation type="textLength" operator="lessThanOrEqual" allowBlank="1" showInputMessage="1" showErrorMessage="1" errorTitle="Ошибка" error="Допускается ввод не более 900 символов!" sqref="AM17:AM64 AM66:AM113 AM115:AM162">
      <formula1>900</formula1>
    </dataValidation>
    <dataValidation type="decimal" allowBlank="1" showErrorMessage="1" errorTitle="Ошибка" error="Допускается ввод только неотрицательных чисел!" sqref="O48:AL52 O54:AL58 O42:AL46 O36:AL40 O30:AL34 O24:AL28 O18:AL22 O60:AL64 O97:AL101 O103:AL107 O91:AL95 O85:AL89 O79:AL83 O73:AL77 O67:AL71 O109:AL113 O158:AL162 O152:AL156 O140:AL144 O134:AL138 O128:AL132 O122:AL126 O116:AL120 O146:AL15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42"/>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26" sqref="L26:AM26"/>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12"/>
      <c r="B1" s="1012"/>
      <c r="C1" s="1012"/>
      <c r="D1" s="1012"/>
      <c r="E1" s="1012"/>
      <c r="F1" s="1012"/>
      <c r="G1" s="1012"/>
      <c r="H1" s="1012"/>
      <c r="I1" s="1012"/>
      <c r="J1" s="1012"/>
      <c r="K1" s="1012"/>
      <c r="L1" s="1012"/>
      <c r="M1" s="1012"/>
      <c r="N1" s="1012"/>
      <c r="O1" s="1013">
        <v>2022</v>
      </c>
      <c r="P1" s="1014">
        <v>2022</v>
      </c>
      <c r="Q1" s="1014">
        <v>2022</v>
      </c>
      <c r="R1" s="1014">
        <v>2023</v>
      </c>
      <c r="S1" s="926">
        <v>2024</v>
      </c>
      <c r="T1" s="926">
        <v>2025</v>
      </c>
      <c r="U1" s="926">
        <v>2026</v>
      </c>
      <c r="V1" s="926">
        <v>2027</v>
      </c>
      <c r="W1" s="926">
        <v>2028</v>
      </c>
      <c r="X1" s="926">
        <v>2029</v>
      </c>
      <c r="Y1" s="926">
        <v>2030</v>
      </c>
      <c r="Z1" s="926">
        <v>2031</v>
      </c>
      <c r="AA1" s="926">
        <v>2032</v>
      </c>
      <c r="AB1" s="926">
        <v>2033</v>
      </c>
      <c r="AC1" s="926">
        <v>2024</v>
      </c>
      <c r="AD1" s="926">
        <v>2025</v>
      </c>
      <c r="AE1" s="926">
        <v>2026</v>
      </c>
      <c r="AF1" s="926">
        <v>2027</v>
      </c>
      <c r="AG1" s="926">
        <v>2028</v>
      </c>
      <c r="AH1" s="926">
        <v>2029</v>
      </c>
      <c r="AI1" s="926">
        <v>2030</v>
      </c>
      <c r="AJ1" s="926">
        <v>2031</v>
      </c>
      <c r="AK1" s="926">
        <v>2032</v>
      </c>
      <c r="AL1" s="926">
        <v>2033</v>
      </c>
      <c r="AM1" s="1012"/>
    </row>
    <row r="2" spans="1:39" hidden="1">
      <c r="A2" s="1012"/>
      <c r="B2" s="1012"/>
      <c r="C2" s="1012"/>
      <c r="D2" s="1012"/>
      <c r="E2" s="1012"/>
      <c r="F2" s="1012"/>
      <c r="G2" s="1012"/>
      <c r="H2" s="1012"/>
      <c r="I2" s="1012"/>
      <c r="J2" s="1012"/>
      <c r="K2" s="1012"/>
      <c r="L2" s="1012"/>
      <c r="M2" s="1012"/>
      <c r="N2" s="1012"/>
      <c r="O2" s="1013" t="s">
        <v>267</v>
      </c>
      <c r="P2" s="1013" t="s">
        <v>305</v>
      </c>
      <c r="Q2" s="1013" t="s">
        <v>285</v>
      </c>
      <c r="R2" s="1013" t="s">
        <v>267</v>
      </c>
      <c r="S2" s="1013" t="s">
        <v>268</v>
      </c>
      <c r="T2" s="1013" t="s">
        <v>268</v>
      </c>
      <c r="U2" s="1013" t="s">
        <v>268</v>
      </c>
      <c r="V2" s="1013" t="s">
        <v>268</v>
      </c>
      <c r="W2" s="1013" t="s">
        <v>268</v>
      </c>
      <c r="X2" s="1013" t="s">
        <v>268</v>
      </c>
      <c r="Y2" s="1013" t="s">
        <v>268</v>
      </c>
      <c r="Z2" s="1013" t="s">
        <v>268</v>
      </c>
      <c r="AA2" s="1013" t="s">
        <v>268</v>
      </c>
      <c r="AB2" s="1013" t="s">
        <v>268</v>
      </c>
      <c r="AC2" s="1013" t="s">
        <v>267</v>
      </c>
      <c r="AD2" s="1013" t="s">
        <v>267</v>
      </c>
      <c r="AE2" s="1013" t="s">
        <v>267</v>
      </c>
      <c r="AF2" s="1013" t="s">
        <v>267</v>
      </c>
      <c r="AG2" s="1013" t="s">
        <v>267</v>
      </c>
      <c r="AH2" s="1013" t="s">
        <v>267</v>
      </c>
      <c r="AI2" s="1013" t="s">
        <v>267</v>
      </c>
      <c r="AJ2" s="1013" t="s">
        <v>267</v>
      </c>
      <c r="AK2" s="1013" t="s">
        <v>267</v>
      </c>
      <c r="AL2" s="1013" t="s">
        <v>267</v>
      </c>
      <c r="AM2" s="1012"/>
    </row>
    <row r="3" spans="1:39" hidden="1">
      <c r="A3" s="1012"/>
      <c r="B3" s="1012"/>
      <c r="C3" s="1012"/>
      <c r="D3" s="1012"/>
      <c r="E3" s="1012"/>
      <c r="F3" s="1012"/>
      <c r="G3" s="1012"/>
      <c r="H3" s="1012"/>
      <c r="I3" s="1012"/>
      <c r="J3" s="1012"/>
      <c r="K3" s="1012"/>
      <c r="L3" s="1012"/>
      <c r="M3" s="1012"/>
      <c r="N3" s="1012"/>
      <c r="O3" s="1014"/>
      <c r="P3" s="1012"/>
      <c r="Q3" s="1012"/>
      <c r="R3" s="1012"/>
      <c r="S3" s="926"/>
      <c r="T3" s="926"/>
      <c r="U3" s="926"/>
      <c r="V3" s="926"/>
      <c r="W3" s="926"/>
      <c r="X3" s="926"/>
      <c r="Y3" s="926"/>
      <c r="Z3" s="926"/>
      <c r="AA3" s="926"/>
      <c r="AB3" s="926"/>
      <c r="AC3" s="926"/>
      <c r="AD3" s="926"/>
      <c r="AE3" s="926"/>
      <c r="AF3" s="926"/>
      <c r="AG3" s="926"/>
      <c r="AH3" s="926"/>
      <c r="AI3" s="926"/>
      <c r="AJ3" s="926"/>
      <c r="AK3" s="926"/>
      <c r="AL3" s="926"/>
      <c r="AM3" s="1012"/>
    </row>
    <row r="4" spans="1:39" hidden="1">
      <c r="A4" s="1012"/>
      <c r="B4" s="1012"/>
      <c r="C4" s="1012"/>
      <c r="D4" s="1012"/>
      <c r="E4" s="1012"/>
      <c r="F4" s="1012"/>
      <c r="G4" s="1012"/>
      <c r="H4" s="1012"/>
      <c r="I4" s="1012"/>
      <c r="J4" s="1012"/>
      <c r="K4" s="1012"/>
      <c r="L4" s="1012"/>
      <c r="M4" s="1012"/>
      <c r="N4" s="1012"/>
      <c r="O4" s="1014"/>
      <c r="P4" s="1012"/>
      <c r="Q4" s="1012"/>
      <c r="R4" s="1012"/>
      <c r="S4" s="926"/>
      <c r="T4" s="926"/>
      <c r="U4" s="926"/>
      <c r="V4" s="926"/>
      <c r="W4" s="926"/>
      <c r="X4" s="926"/>
      <c r="Y4" s="926"/>
      <c r="Z4" s="926"/>
      <c r="AA4" s="926"/>
      <c r="AB4" s="926"/>
      <c r="AC4" s="926"/>
      <c r="AD4" s="926"/>
      <c r="AE4" s="926"/>
      <c r="AF4" s="926"/>
      <c r="AG4" s="926"/>
      <c r="AH4" s="926"/>
      <c r="AI4" s="926"/>
      <c r="AJ4" s="926"/>
      <c r="AK4" s="926"/>
      <c r="AL4" s="926"/>
      <c r="AM4" s="1012"/>
    </row>
    <row r="5" spans="1:39" hidden="1">
      <c r="A5" s="1012"/>
      <c r="B5" s="1012"/>
      <c r="C5" s="1012"/>
      <c r="D5" s="1012"/>
      <c r="E5" s="1012"/>
      <c r="F5" s="1012"/>
      <c r="G5" s="1012"/>
      <c r="H5" s="1012"/>
      <c r="I5" s="1012"/>
      <c r="J5" s="1012"/>
      <c r="K5" s="1012"/>
      <c r="L5" s="1012"/>
      <c r="M5" s="1012"/>
      <c r="N5" s="1012"/>
      <c r="O5" s="1014"/>
      <c r="P5" s="1012"/>
      <c r="Q5" s="1012"/>
      <c r="R5" s="1012"/>
      <c r="S5" s="926"/>
      <c r="T5" s="926"/>
      <c r="U5" s="926"/>
      <c r="V5" s="926"/>
      <c r="W5" s="926"/>
      <c r="X5" s="926"/>
      <c r="Y5" s="926"/>
      <c r="Z5" s="926"/>
      <c r="AA5" s="926"/>
      <c r="AB5" s="926"/>
      <c r="AC5" s="926"/>
      <c r="AD5" s="926"/>
      <c r="AE5" s="926"/>
      <c r="AF5" s="926"/>
      <c r="AG5" s="926"/>
      <c r="AH5" s="926"/>
      <c r="AI5" s="926"/>
      <c r="AJ5" s="926"/>
      <c r="AK5" s="926"/>
      <c r="AL5" s="926"/>
      <c r="AM5" s="1012"/>
    </row>
    <row r="6" spans="1:39" hidden="1">
      <c r="A6" s="1012"/>
      <c r="B6" s="1012"/>
      <c r="C6" s="1012"/>
      <c r="D6" s="1012"/>
      <c r="E6" s="1012"/>
      <c r="F6" s="1012"/>
      <c r="G6" s="1012"/>
      <c r="H6" s="1012"/>
      <c r="I6" s="1012"/>
      <c r="J6" s="1012"/>
      <c r="K6" s="1012"/>
      <c r="L6" s="1012"/>
      <c r="M6" s="1012"/>
      <c r="N6" s="1012"/>
      <c r="O6" s="1014"/>
      <c r="P6" s="1012"/>
      <c r="Q6" s="1012"/>
      <c r="R6" s="1012"/>
      <c r="S6" s="926"/>
      <c r="T6" s="926"/>
      <c r="U6" s="926"/>
      <c r="V6" s="926"/>
      <c r="W6" s="926"/>
      <c r="X6" s="926"/>
      <c r="Y6" s="926"/>
      <c r="Z6" s="926"/>
      <c r="AA6" s="926"/>
      <c r="AB6" s="926"/>
      <c r="AC6" s="926"/>
      <c r="AD6" s="926"/>
      <c r="AE6" s="926"/>
      <c r="AF6" s="926"/>
      <c r="AG6" s="926"/>
      <c r="AH6" s="926"/>
      <c r="AI6" s="926"/>
      <c r="AJ6" s="926"/>
      <c r="AK6" s="926"/>
      <c r="AL6" s="926"/>
      <c r="AM6" s="1012"/>
    </row>
    <row r="7" spans="1:39" hidden="1">
      <c r="A7" s="1012"/>
      <c r="B7" s="1012"/>
      <c r="C7" s="1012"/>
      <c r="D7" s="1012"/>
      <c r="E7" s="1012"/>
      <c r="F7" s="1012"/>
      <c r="G7" s="1012"/>
      <c r="H7" s="1012"/>
      <c r="I7" s="1012"/>
      <c r="J7" s="1012"/>
      <c r="K7" s="1012"/>
      <c r="L7" s="1012"/>
      <c r="M7" s="1012"/>
      <c r="N7" s="1012"/>
      <c r="O7" s="1014"/>
      <c r="P7" s="1012"/>
      <c r="Q7" s="1012"/>
      <c r="R7" s="1012"/>
      <c r="S7" s="878" t="b">
        <v>1</v>
      </c>
      <c r="T7" s="878" t="b">
        <v>1</v>
      </c>
      <c r="U7" s="878" t="b">
        <v>1</v>
      </c>
      <c r="V7" s="878" t="b">
        <v>1</v>
      </c>
      <c r="W7" s="878" t="b">
        <v>1</v>
      </c>
      <c r="X7" s="878" t="b">
        <v>0</v>
      </c>
      <c r="Y7" s="878" t="b">
        <v>0</v>
      </c>
      <c r="Z7" s="878" t="b">
        <v>0</v>
      </c>
      <c r="AA7" s="878" t="b">
        <v>0</v>
      </c>
      <c r="AB7" s="878" t="b">
        <v>0</v>
      </c>
      <c r="AC7" s="878" t="b">
        <v>1</v>
      </c>
      <c r="AD7" s="878" t="b">
        <v>1</v>
      </c>
      <c r="AE7" s="878" t="b">
        <v>1</v>
      </c>
      <c r="AF7" s="878" t="b">
        <v>1</v>
      </c>
      <c r="AG7" s="878" t="b">
        <v>1</v>
      </c>
      <c r="AH7" s="878" t="b">
        <v>0</v>
      </c>
      <c r="AI7" s="878" t="b">
        <v>0</v>
      </c>
      <c r="AJ7" s="878" t="b">
        <v>0</v>
      </c>
      <c r="AK7" s="878" t="b">
        <v>0</v>
      </c>
      <c r="AL7" s="878" t="b">
        <v>0</v>
      </c>
      <c r="AM7" s="1012"/>
    </row>
    <row r="8" spans="1:39" hidden="1">
      <c r="A8" s="1012"/>
      <c r="B8" s="1012"/>
      <c r="C8" s="1012"/>
      <c r="D8" s="1012"/>
      <c r="E8" s="1012"/>
      <c r="F8" s="1012"/>
      <c r="G8" s="1012"/>
      <c r="H8" s="1012"/>
      <c r="I8" s="1012"/>
      <c r="J8" s="1012"/>
      <c r="K8" s="1012"/>
      <c r="L8" s="1012"/>
      <c r="M8" s="1012"/>
      <c r="N8" s="1012"/>
      <c r="O8" s="1014"/>
      <c r="P8" s="1012"/>
      <c r="Q8" s="1012"/>
      <c r="R8" s="1012"/>
      <c r="S8" s="1012"/>
      <c r="T8" s="1012"/>
      <c r="U8" s="1012"/>
      <c r="V8" s="1012"/>
      <c r="W8" s="1012"/>
      <c r="X8" s="1012"/>
      <c r="Y8" s="1012"/>
      <c r="Z8" s="1012"/>
      <c r="AA8" s="1012"/>
      <c r="AB8" s="1012"/>
      <c r="AC8" s="1012"/>
      <c r="AD8" s="1012"/>
      <c r="AE8" s="1012"/>
      <c r="AF8" s="1012"/>
      <c r="AG8" s="1012"/>
      <c r="AH8" s="1012"/>
      <c r="AI8" s="1012"/>
      <c r="AJ8" s="1012"/>
      <c r="AK8" s="1012"/>
      <c r="AL8" s="1012"/>
      <c r="AM8" s="1012"/>
    </row>
    <row r="9" spans="1:39" hidden="1">
      <c r="A9" s="1012"/>
      <c r="B9" s="1012"/>
      <c r="C9" s="1012"/>
      <c r="D9" s="1012"/>
      <c r="E9" s="1012"/>
      <c r="F9" s="1012"/>
      <c r="G9" s="1012"/>
      <c r="H9" s="1012"/>
      <c r="I9" s="1012"/>
      <c r="J9" s="1012"/>
      <c r="K9" s="1012"/>
      <c r="L9" s="1012"/>
      <c r="M9" s="1012"/>
      <c r="N9" s="1012"/>
      <c r="O9" s="1014"/>
      <c r="P9" s="1012"/>
      <c r="Q9" s="1012"/>
      <c r="R9" s="1012"/>
      <c r="S9" s="1012"/>
      <c r="T9" s="1012"/>
      <c r="U9" s="1012"/>
      <c r="V9" s="1012"/>
      <c r="W9" s="1012"/>
      <c r="X9" s="1012"/>
      <c r="Y9" s="1012"/>
      <c r="Z9" s="1012"/>
      <c r="AA9" s="1012"/>
      <c r="AB9" s="1012"/>
      <c r="AC9" s="1012"/>
      <c r="AD9" s="1012"/>
      <c r="AE9" s="1012"/>
      <c r="AF9" s="1012"/>
      <c r="AG9" s="1012"/>
      <c r="AH9" s="1012"/>
      <c r="AI9" s="1012"/>
      <c r="AJ9" s="1012"/>
      <c r="AK9" s="1012"/>
      <c r="AL9" s="1012"/>
      <c r="AM9" s="1012"/>
    </row>
    <row r="10" spans="1:39" hidden="1">
      <c r="A10" s="1012"/>
      <c r="B10" s="1012"/>
      <c r="C10" s="1012"/>
      <c r="D10" s="1012"/>
      <c r="E10" s="1012"/>
      <c r="F10" s="1012"/>
      <c r="G10" s="1012"/>
      <c r="H10" s="1012"/>
      <c r="I10" s="1012"/>
      <c r="J10" s="1012"/>
      <c r="K10" s="1012"/>
      <c r="L10" s="1012"/>
      <c r="M10" s="1012"/>
      <c r="N10" s="1012"/>
      <c r="O10" s="1014"/>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row>
    <row r="11" spans="1:39" ht="15" hidden="1" customHeight="1">
      <c r="A11" s="1012"/>
      <c r="B11" s="1012"/>
      <c r="C11" s="1012"/>
      <c r="D11" s="1012"/>
      <c r="E11" s="1012"/>
      <c r="F11" s="1012"/>
      <c r="G11" s="1012"/>
      <c r="H11" s="1012"/>
      <c r="I11" s="1012"/>
      <c r="J11" s="1012"/>
      <c r="K11" s="1012"/>
      <c r="L11" s="1012"/>
      <c r="M11" s="1015"/>
      <c r="N11" s="1012"/>
      <c r="O11" s="1014"/>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2"/>
      <c r="AK11" s="1012"/>
      <c r="AL11" s="1012"/>
      <c r="AM11" s="1012"/>
    </row>
    <row r="12" spans="1:39" s="80" customFormat="1" ht="20.100000000000001" customHeight="1">
      <c r="A12" s="919"/>
      <c r="B12" s="919"/>
      <c r="C12" s="919"/>
      <c r="D12" s="919"/>
      <c r="E12" s="919"/>
      <c r="F12" s="919"/>
      <c r="G12" s="919"/>
      <c r="H12" s="919"/>
      <c r="I12" s="919"/>
      <c r="J12" s="919"/>
      <c r="K12" s="919"/>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19"/>
      <c r="B13" s="919"/>
      <c r="C13" s="919"/>
      <c r="D13" s="919"/>
      <c r="E13" s="919"/>
      <c r="F13" s="919"/>
      <c r="G13" s="919"/>
      <c r="H13" s="919"/>
      <c r="I13" s="919"/>
      <c r="J13" s="919"/>
      <c r="K13" s="919"/>
      <c r="L13" s="1016"/>
      <c r="M13" s="919"/>
      <c r="N13" s="919"/>
      <c r="O13" s="1017"/>
      <c r="P13" s="919"/>
      <c r="Q13" s="919"/>
      <c r="R13" s="919"/>
      <c r="S13" s="919"/>
      <c r="T13" s="919"/>
      <c r="U13" s="919"/>
      <c r="V13" s="919"/>
      <c r="W13" s="919"/>
      <c r="X13" s="919"/>
      <c r="Y13" s="919"/>
      <c r="Z13" s="919"/>
      <c r="AA13" s="919"/>
      <c r="AB13" s="919"/>
      <c r="AC13" s="919"/>
      <c r="AD13" s="919"/>
      <c r="AE13" s="919"/>
      <c r="AF13" s="919"/>
      <c r="AG13" s="919"/>
      <c r="AH13" s="919"/>
      <c r="AI13" s="919"/>
      <c r="AJ13" s="919"/>
      <c r="AK13" s="919"/>
      <c r="AL13" s="919"/>
      <c r="AM13" s="919"/>
    </row>
    <row r="14" spans="1:39" s="80" customFormat="1" ht="15" customHeight="1">
      <c r="A14" s="919"/>
      <c r="B14" s="919"/>
      <c r="C14" s="919"/>
      <c r="D14" s="919"/>
      <c r="E14" s="919"/>
      <c r="F14" s="919"/>
      <c r="G14" s="919"/>
      <c r="H14" s="919"/>
      <c r="I14" s="919"/>
      <c r="J14" s="919"/>
      <c r="K14" s="919"/>
      <c r="L14" s="941" t="s">
        <v>16</v>
      </c>
      <c r="M14" s="941" t="s">
        <v>121</v>
      </c>
      <c r="N14" s="941" t="s">
        <v>266</v>
      </c>
      <c r="O14" s="930" t="s">
        <v>3031</v>
      </c>
      <c r="P14" s="930" t="s">
        <v>3031</v>
      </c>
      <c r="Q14" s="930" t="s">
        <v>3031</v>
      </c>
      <c r="R14" s="931" t="s">
        <v>3032</v>
      </c>
      <c r="S14" s="932" t="s">
        <v>3033</v>
      </c>
      <c r="T14" s="932" t="s">
        <v>3065</v>
      </c>
      <c r="U14" s="932" t="s">
        <v>3066</v>
      </c>
      <c r="V14" s="932" t="s">
        <v>3067</v>
      </c>
      <c r="W14" s="932" t="s">
        <v>3068</v>
      </c>
      <c r="X14" s="932" t="s">
        <v>3069</v>
      </c>
      <c r="Y14" s="932" t="s">
        <v>3070</v>
      </c>
      <c r="Z14" s="932" t="s">
        <v>3071</v>
      </c>
      <c r="AA14" s="932" t="s">
        <v>3072</v>
      </c>
      <c r="AB14" s="932" t="s">
        <v>3073</v>
      </c>
      <c r="AC14" s="932" t="s">
        <v>3033</v>
      </c>
      <c r="AD14" s="932" t="s">
        <v>3065</v>
      </c>
      <c r="AE14" s="932" t="s">
        <v>3066</v>
      </c>
      <c r="AF14" s="932" t="s">
        <v>3067</v>
      </c>
      <c r="AG14" s="932" t="s">
        <v>3068</v>
      </c>
      <c r="AH14" s="932" t="s">
        <v>3069</v>
      </c>
      <c r="AI14" s="932" t="s">
        <v>3070</v>
      </c>
      <c r="AJ14" s="932" t="s">
        <v>3071</v>
      </c>
      <c r="AK14" s="932" t="s">
        <v>3072</v>
      </c>
      <c r="AL14" s="932" t="s">
        <v>3073</v>
      </c>
      <c r="AM14" s="928" t="s">
        <v>304</v>
      </c>
    </row>
    <row r="15" spans="1:39" s="80" customFormat="1" ht="50.1" customHeight="1">
      <c r="A15" s="919"/>
      <c r="B15" s="919"/>
      <c r="C15" s="919"/>
      <c r="D15" s="919"/>
      <c r="E15" s="919"/>
      <c r="F15" s="919"/>
      <c r="G15" s="919"/>
      <c r="H15" s="919"/>
      <c r="I15" s="919"/>
      <c r="J15" s="919"/>
      <c r="K15" s="919"/>
      <c r="L15" s="941"/>
      <c r="M15" s="941"/>
      <c r="N15" s="941"/>
      <c r="O15" s="932" t="s">
        <v>267</v>
      </c>
      <c r="P15" s="932" t="s">
        <v>305</v>
      </c>
      <c r="Q15" s="932" t="s">
        <v>285</v>
      </c>
      <c r="R15" s="932" t="s">
        <v>267</v>
      </c>
      <c r="S15" s="935" t="s">
        <v>268</v>
      </c>
      <c r="T15" s="935" t="s">
        <v>268</v>
      </c>
      <c r="U15" s="935" t="s">
        <v>268</v>
      </c>
      <c r="V15" s="935" t="s">
        <v>268</v>
      </c>
      <c r="W15" s="935" t="s">
        <v>268</v>
      </c>
      <c r="X15" s="935" t="s">
        <v>268</v>
      </c>
      <c r="Y15" s="935" t="s">
        <v>268</v>
      </c>
      <c r="Z15" s="935" t="s">
        <v>268</v>
      </c>
      <c r="AA15" s="935" t="s">
        <v>268</v>
      </c>
      <c r="AB15" s="935" t="s">
        <v>268</v>
      </c>
      <c r="AC15" s="935" t="s">
        <v>267</v>
      </c>
      <c r="AD15" s="935" t="s">
        <v>267</v>
      </c>
      <c r="AE15" s="935" t="s">
        <v>267</v>
      </c>
      <c r="AF15" s="935" t="s">
        <v>267</v>
      </c>
      <c r="AG15" s="935" t="s">
        <v>267</v>
      </c>
      <c r="AH15" s="935" t="s">
        <v>267</v>
      </c>
      <c r="AI15" s="935" t="s">
        <v>267</v>
      </c>
      <c r="AJ15" s="935" t="s">
        <v>267</v>
      </c>
      <c r="AK15" s="935" t="s">
        <v>267</v>
      </c>
      <c r="AL15" s="935" t="s">
        <v>267</v>
      </c>
      <c r="AM15" s="928"/>
    </row>
    <row r="16" spans="1:39" s="80" customFormat="1">
      <c r="A16" s="943" t="s">
        <v>18</v>
      </c>
      <c r="B16" s="919"/>
      <c r="C16" s="919"/>
      <c r="D16" s="919"/>
      <c r="E16" s="919"/>
      <c r="F16" s="919"/>
      <c r="G16" s="919"/>
      <c r="H16" s="919"/>
      <c r="I16" s="919"/>
      <c r="J16" s="919"/>
      <c r="K16" s="919"/>
      <c r="L16" s="1000" t="s">
        <v>3024</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1001"/>
    </row>
    <row r="17" spans="1:39" s="80" customFormat="1" ht="22.5">
      <c r="A17" s="974">
        <v>1</v>
      </c>
      <c r="B17" s="919" t="s">
        <v>1480</v>
      </c>
      <c r="C17" s="919"/>
      <c r="D17" s="919"/>
      <c r="E17" s="919"/>
      <c r="F17" s="919"/>
      <c r="G17" s="919"/>
      <c r="H17" s="919"/>
      <c r="I17" s="919"/>
      <c r="J17" s="919"/>
      <c r="K17" s="919"/>
      <c r="L17" s="1018" t="s">
        <v>18</v>
      </c>
      <c r="M17" s="217" t="s">
        <v>392</v>
      </c>
      <c r="N17" s="1019" t="s">
        <v>351</v>
      </c>
      <c r="O17" s="1020">
        <v>0</v>
      </c>
      <c r="P17" s="1020">
        <v>0</v>
      </c>
      <c r="Q17" s="1020">
        <v>0</v>
      </c>
      <c r="R17" s="1020">
        <v>0</v>
      </c>
      <c r="S17" s="1020">
        <v>18</v>
      </c>
      <c r="T17" s="1020">
        <v>0</v>
      </c>
      <c r="U17" s="1020">
        <v>0</v>
      </c>
      <c r="V17" s="1020">
        <v>0</v>
      </c>
      <c r="W17" s="1020">
        <v>0</v>
      </c>
      <c r="X17" s="1020">
        <v>0</v>
      </c>
      <c r="Y17" s="1020">
        <v>0</v>
      </c>
      <c r="Z17" s="1020">
        <v>0</v>
      </c>
      <c r="AA17" s="1020">
        <v>0</v>
      </c>
      <c r="AB17" s="1020">
        <v>0</v>
      </c>
      <c r="AC17" s="1020">
        <v>0</v>
      </c>
      <c r="AD17" s="1020">
        <v>0</v>
      </c>
      <c r="AE17" s="1020">
        <v>0</v>
      </c>
      <c r="AF17" s="1020">
        <v>0</v>
      </c>
      <c r="AG17" s="1020">
        <v>0</v>
      </c>
      <c r="AH17" s="1020">
        <v>0</v>
      </c>
      <c r="AI17" s="1020">
        <v>0</v>
      </c>
      <c r="AJ17" s="1020">
        <v>0</v>
      </c>
      <c r="AK17" s="1020">
        <v>0</v>
      </c>
      <c r="AL17" s="1020">
        <v>0</v>
      </c>
      <c r="AM17" s="951"/>
    </row>
    <row r="18" spans="1:39" s="80" customFormat="1">
      <c r="A18" s="974">
        <v>1</v>
      </c>
      <c r="B18" s="919" t="s">
        <v>1491</v>
      </c>
      <c r="C18" s="919"/>
      <c r="D18" s="919"/>
      <c r="E18" s="919"/>
      <c r="F18" s="919"/>
      <c r="G18" s="919"/>
      <c r="H18" s="919"/>
      <c r="I18" s="919"/>
      <c r="J18" s="919"/>
      <c r="K18" s="919"/>
      <c r="L18" s="1021" t="s">
        <v>149</v>
      </c>
      <c r="M18" s="220" t="s">
        <v>12</v>
      </c>
      <c r="N18" s="976" t="s">
        <v>351</v>
      </c>
      <c r="O18" s="1022">
        <v>0</v>
      </c>
      <c r="P18" s="1022">
        <v>0</v>
      </c>
      <c r="Q18" s="1022">
        <v>0</v>
      </c>
      <c r="R18" s="1022">
        <v>0</v>
      </c>
      <c r="S18" s="1022">
        <v>18</v>
      </c>
      <c r="T18" s="1022">
        <v>0</v>
      </c>
      <c r="U18" s="1022">
        <v>0</v>
      </c>
      <c r="V18" s="1022">
        <v>0</v>
      </c>
      <c r="W18" s="1022">
        <v>0</v>
      </c>
      <c r="X18" s="1022">
        <v>0</v>
      </c>
      <c r="Y18" s="1022">
        <v>0</v>
      </c>
      <c r="Z18" s="1022">
        <v>0</v>
      </c>
      <c r="AA18" s="1022">
        <v>0</v>
      </c>
      <c r="AB18" s="1022">
        <v>0</v>
      </c>
      <c r="AC18" s="1022">
        <v>0</v>
      </c>
      <c r="AD18" s="1022">
        <v>0</v>
      </c>
      <c r="AE18" s="1022">
        <v>0</v>
      </c>
      <c r="AF18" s="1022">
        <v>0</v>
      </c>
      <c r="AG18" s="1022">
        <v>0</v>
      </c>
      <c r="AH18" s="1022">
        <v>0</v>
      </c>
      <c r="AI18" s="1022">
        <v>0</v>
      </c>
      <c r="AJ18" s="1022">
        <v>0</v>
      </c>
      <c r="AK18" s="1022">
        <v>0</v>
      </c>
      <c r="AL18" s="1022">
        <v>0</v>
      </c>
      <c r="AM18" s="951"/>
    </row>
    <row r="19" spans="1:39" s="80" customFormat="1" ht="22.5">
      <c r="A19" s="974">
        <v>1</v>
      </c>
      <c r="B19" s="919" t="s">
        <v>1567</v>
      </c>
      <c r="C19" s="919"/>
      <c r="D19" s="919"/>
      <c r="E19" s="919"/>
      <c r="F19" s="919"/>
      <c r="G19" s="919"/>
      <c r="H19" s="919"/>
      <c r="I19" s="919"/>
      <c r="J19" s="919"/>
      <c r="K19" s="919"/>
      <c r="L19" s="1021" t="s">
        <v>393</v>
      </c>
      <c r="M19" s="1023" t="s">
        <v>394</v>
      </c>
      <c r="N19" s="976" t="s">
        <v>351</v>
      </c>
      <c r="O19" s="1022"/>
      <c r="P19" s="1022"/>
      <c r="Q19" s="1022"/>
      <c r="R19" s="1022"/>
      <c r="S19" s="1022">
        <v>18</v>
      </c>
      <c r="T19" s="1022"/>
      <c r="U19" s="1022"/>
      <c r="V19" s="1022"/>
      <c r="W19" s="1022"/>
      <c r="X19" s="1022"/>
      <c r="Y19" s="1022"/>
      <c r="Z19" s="1022"/>
      <c r="AA19" s="1022"/>
      <c r="AB19" s="1022"/>
      <c r="AC19" s="1022"/>
      <c r="AD19" s="1022"/>
      <c r="AE19" s="1022"/>
      <c r="AF19" s="1022"/>
      <c r="AG19" s="1022"/>
      <c r="AH19" s="1022"/>
      <c r="AI19" s="1022"/>
      <c r="AJ19" s="1022"/>
      <c r="AK19" s="1022"/>
      <c r="AL19" s="1022"/>
      <c r="AM19" s="951"/>
    </row>
    <row r="20" spans="1:39" s="80" customFormat="1">
      <c r="A20" s="974">
        <v>1</v>
      </c>
      <c r="B20" s="919" t="s">
        <v>1568</v>
      </c>
      <c r="C20" s="919"/>
      <c r="D20" s="919"/>
      <c r="E20" s="919"/>
      <c r="F20" s="919"/>
      <c r="G20" s="919"/>
      <c r="H20" s="919"/>
      <c r="I20" s="919"/>
      <c r="J20" s="919"/>
      <c r="K20" s="919"/>
      <c r="L20" s="1021" t="s">
        <v>395</v>
      </c>
      <c r="M20" s="1023" t="s">
        <v>396</v>
      </c>
      <c r="N20" s="976" t="s">
        <v>351</v>
      </c>
      <c r="O20" s="1022"/>
      <c r="P20" s="1022"/>
      <c r="Q20" s="1022"/>
      <c r="R20" s="1022"/>
      <c r="S20" s="1022"/>
      <c r="T20" s="1022"/>
      <c r="U20" s="1022"/>
      <c r="V20" s="1022"/>
      <c r="W20" s="1022"/>
      <c r="X20" s="1022"/>
      <c r="Y20" s="1022"/>
      <c r="Z20" s="1022"/>
      <c r="AA20" s="1022"/>
      <c r="AB20" s="1022"/>
      <c r="AC20" s="1022"/>
      <c r="AD20" s="1022"/>
      <c r="AE20" s="1022"/>
      <c r="AF20" s="1022"/>
      <c r="AG20" s="1022"/>
      <c r="AH20" s="1022"/>
      <c r="AI20" s="1022"/>
      <c r="AJ20" s="1022"/>
      <c r="AK20" s="1022"/>
      <c r="AL20" s="1022"/>
      <c r="AM20" s="951"/>
    </row>
    <row r="21" spans="1:39" s="80" customFormat="1">
      <c r="A21" s="974">
        <v>1</v>
      </c>
      <c r="B21" s="919" t="s">
        <v>1489</v>
      </c>
      <c r="C21" s="919"/>
      <c r="D21" s="919"/>
      <c r="E21" s="919"/>
      <c r="F21" s="919"/>
      <c r="G21" s="919"/>
      <c r="H21" s="919"/>
      <c r="I21" s="919"/>
      <c r="J21" s="919"/>
      <c r="K21" s="919"/>
      <c r="L21" s="1021" t="s">
        <v>150</v>
      </c>
      <c r="M21" s="1024" t="s">
        <v>397</v>
      </c>
      <c r="N21" s="976" t="s">
        <v>351</v>
      </c>
      <c r="O21" s="1022"/>
      <c r="P21" s="1022"/>
      <c r="Q21" s="1022"/>
      <c r="R21" s="1022"/>
      <c r="S21" s="1022"/>
      <c r="T21" s="1022"/>
      <c r="U21" s="1022"/>
      <c r="V21" s="1022"/>
      <c r="W21" s="1022"/>
      <c r="X21" s="1022"/>
      <c r="Y21" s="1022"/>
      <c r="Z21" s="1022"/>
      <c r="AA21" s="1022"/>
      <c r="AB21" s="1022"/>
      <c r="AC21" s="1022"/>
      <c r="AD21" s="1022"/>
      <c r="AE21" s="1022"/>
      <c r="AF21" s="1022"/>
      <c r="AG21" s="1022"/>
      <c r="AH21" s="1022"/>
      <c r="AI21" s="1022"/>
      <c r="AJ21" s="1022"/>
      <c r="AK21" s="1022"/>
      <c r="AL21" s="1022"/>
      <c r="AM21" s="951"/>
    </row>
    <row r="22" spans="1:39" s="80" customFormat="1">
      <c r="A22" s="974">
        <v>1</v>
      </c>
      <c r="B22" s="919" t="s">
        <v>1490</v>
      </c>
      <c r="C22" s="919"/>
      <c r="D22" s="919"/>
      <c r="E22" s="919"/>
      <c r="F22" s="919"/>
      <c r="G22" s="919"/>
      <c r="H22" s="919"/>
      <c r="I22" s="919"/>
      <c r="J22" s="919"/>
      <c r="K22" s="919"/>
      <c r="L22" s="1021" t="s">
        <v>359</v>
      </c>
      <c r="M22" s="1025" t="s">
        <v>398</v>
      </c>
      <c r="N22" s="976" t="s">
        <v>351</v>
      </c>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2"/>
      <c r="AL22" s="1022"/>
      <c r="AM22" s="951"/>
    </row>
    <row r="23" spans="1:39" s="80" customFormat="1">
      <c r="A23" s="974">
        <v>1</v>
      </c>
      <c r="B23" s="919" t="s">
        <v>1488</v>
      </c>
      <c r="C23" s="919"/>
      <c r="D23" s="919"/>
      <c r="E23" s="919"/>
      <c r="F23" s="919"/>
      <c r="G23" s="919"/>
      <c r="H23" s="919"/>
      <c r="I23" s="919"/>
      <c r="J23" s="919"/>
      <c r="K23" s="919"/>
      <c r="L23" s="1021" t="s">
        <v>361</v>
      </c>
      <c r="M23" s="1025" t="s">
        <v>399</v>
      </c>
      <c r="N23" s="976" t="s">
        <v>351</v>
      </c>
      <c r="O23" s="1022"/>
      <c r="P23" s="1022"/>
      <c r="Q23" s="1022"/>
      <c r="R23" s="1022"/>
      <c r="S23" s="1022"/>
      <c r="T23" s="1022"/>
      <c r="U23" s="1022"/>
      <c r="V23" s="1022"/>
      <c r="W23" s="1022"/>
      <c r="X23" s="1022"/>
      <c r="Y23" s="1022"/>
      <c r="Z23" s="1022"/>
      <c r="AA23" s="1022"/>
      <c r="AB23" s="1022"/>
      <c r="AC23" s="1022"/>
      <c r="AD23" s="1022"/>
      <c r="AE23" s="1022"/>
      <c r="AF23" s="1022"/>
      <c r="AG23" s="1022"/>
      <c r="AH23" s="1022"/>
      <c r="AI23" s="1022"/>
      <c r="AJ23" s="1022"/>
      <c r="AK23" s="1022"/>
      <c r="AL23" s="1022"/>
      <c r="AM23" s="951"/>
    </row>
    <row r="24" spans="1:39" s="80" customFormat="1">
      <c r="A24" s="943" t="s">
        <v>102</v>
      </c>
      <c r="B24" s="919"/>
      <c r="C24" s="919"/>
      <c r="D24" s="919"/>
      <c r="E24" s="919"/>
      <c r="F24" s="919"/>
      <c r="G24" s="919"/>
      <c r="H24" s="919"/>
      <c r="I24" s="919"/>
      <c r="J24" s="919"/>
      <c r="K24" s="919"/>
      <c r="L24" s="1000" t="s">
        <v>3028</v>
      </c>
      <c r="M24" s="837"/>
      <c r="N24" s="838"/>
      <c r="O24" s="838"/>
      <c r="P24" s="838"/>
      <c r="Q24" s="838"/>
      <c r="R24" s="838"/>
      <c r="S24" s="838"/>
      <c r="T24" s="838"/>
      <c r="U24" s="838"/>
      <c r="V24" s="838"/>
      <c r="W24" s="838"/>
      <c r="X24" s="838"/>
      <c r="Y24" s="838"/>
      <c r="Z24" s="838"/>
      <c r="AA24" s="838"/>
      <c r="AB24" s="838"/>
      <c r="AC24" s="838"/>
      <c r="AD24" s="838"/>
      <c r="AE24" s="838"/>
      <c r="AF24" s="838"/>
      <c r="AG24" s="838"/>
      <c r="AH24" s="838"/>
      <c r="AI24" s="838"/>
      <c r="AJ24" s="838"/>
      <c r="AK24" s="838"/>
      <c r="AL24" s="838"/>
      <c r="AM24" s="1001"/>
    </row>
    <row r="25" spans="1:39" s="80" customFormat="1" ht="22.5">
      <c r="A25" s="974">
        <v>2</v>
      </c>
      <c r="B25" s="919" t="s">
        <v>1480</v>
      </c>
      <c r="C25" s="919"/>
      <c r="D25" s="919"/>
      <c r="E25" s="919"/>
      <c r="F25" s="919"/>
      <c r="G25" s="919"/>
      <c r="H25" s="919"/>
      <c r="I25" s="919"/>
      <c r="J25" s="919"/>
      <c r="K25" s="919"/>
      <c r="L25" s="1018" t="s">
        <v>18</v>
      </c>
      <c r="M25" s="217" t="s">
        <v>392</v>
      </c>
      <c r="N25" s="1019" t="s">
        <v>351</v>
      </c>
      <c r="O25" s="1020">
        <v>0</v>
      </c>
      <c r="P25" s="1020">
        <v>0</v>
      </c>
      <c r="Q25" s="1020">
        <v>0</v>
      </c>
      <c r="R25" s="1020">
        <v>0</v>
      </c>
      <c r="S25" s="1020">
        <v>0</v>
      </c>
      <c r="T25" s="1020">
        <v>0</v>
      </c>
      <c r="U25" s="1020">
        <v>0</v>
      </c>
      <c r="V25" s="1020">
        <v>0</v>
      </c>
      <c r="W25" s="1020">
        <v>0</v>
      </c>
      <c r="X25" s="1020">
        <v>0</v>
      </c>
      <c r="Y25" s="1020">
        <v>0</v>
      </c>
      <c r="Z25" s="1020">
        <v>0</v>
      </c>
      <c r="AA25" s="1020">
        <v>0</v>
      </c>
      <c r="AB25" s="1020">
        <v>0</v>
      </c>
      <c r="AC25" s="1020">
        <v>0</v>
      </c>
      <c r="AD25" s="1020">
        <v>0</v>
      </c>
      <c r="AE25" s="1020">
        <v>0</v>
      </c>
      <c r="AF25" s="1020">
        <v>0</v>
      </c>
      <c r="AG25" s="1020">
        <v>0</v>
      </c>
      <c r="AH25" s="1020">
        <v>0</v>
      </c>
      <c r="AI25" s="1020">
        <v>0</v>
      </c>
      <c r="AJ25" s="1020">
        <v>0</v>
      </c>
      <c r="AK25" s="1020">
        <v>0</v>
      </c>
      <c r="AL25" s="1020">
        <v>0</v>
      </c>
      <c r="AM25" s="951"/>
    </row>
    <row r="26" spans="1:39" s="80" customFormat="1">
      <c r="A26" s="974">
        <v>2</v>
      </c>
      <c r="B26" s="919" t="s">
        <v>1491</v>
      </c>
      <c r="C26" s="919"/>
      <c r="D26" s="919"/>
      <c r="E26" s="919"/>
      <c r="F26" s="919"/>
      <c r="G26" s="919"/>
      <c r="H26" s="919"/>
      <c r="I26" s="919"/>
      <c r="J26" s="919"/>
      <c r="K26" s="919"/>
      <c r="L26" s="1021" t="s">
        <v>149</v>
      </c>
      <c r="M26" s="220" t="s">
        <v>12</v>
      </c>
      <c r="N26" s="976" t="s">
        <v>351</v>
      </c>
      <c r="O26" s="1022">
        <v>0</v>
      </c>
      <c r="P26" s="1022">
        <v>0</v>
      </c>
      <c r="Q26" s="1022">
        <v>0</v>
      </c>
      <c r="R26" s="1022">
        <v>0</v>
      </c>
      <c r="S26" s="1022">
        <v>0</v>
      </c>
      <c r="T26" s="1022">
        <v>0</v>
      </c>
      <c r="U26" s="1022">
        <v>0</v>
      </c>
      <c r="V26" s="1022">
        <v>0</v>
      </c>
      <c r="W26" s="1022">
        <v>0</v>
      </c>
      <c r="X26" s="1022">
        <v>0</v>
      </c>
      <c r="Y26" s="1022">
        <v>0</v>
      </c>
      <c r="Z26" s="1022">
        <v>0</v>
      </c>
      <c r="AA26" s="1022">
        <v>0</v>
      </c>
      <c r="AB26" s="1022">
        <v>0</v>
      </c>
      <c r="AC26" s="1022">
        <v>0</v>
      </c>
      <c r="AD26" s="1022">
        <v>0</v>
      </c>
      <c r="AE26" s="1022">
        <v>0</v>
      </c>
      <c r="AF26" s="1022">
        <v>0</v>
      </c>
      <c r="AG26" s="1022">
        <v>0</v>
      </c>
      <c r="AH26" s="1022">
        <v>0</v>
      </c>
      <c r="AI26" s="1022">
        <v>0</v>
      </c>
      <c r="AJ26" s="1022">
        <v>0</v>
      </c>
      <c r="AK26" s="1022">
        <v>0</v>
      </c>
      <c r="AL26" s="1022">
        <v>0</v>
      </c>
      <c r="AM26" s="951"/>
    </row>
    <row r="27" spans="1:39" s="80" customFormat="1" ht="22.5">
      <c r="A27" s="974">
        <v>2</v>
      </c>
      <c r="B27" s="919" t="s">
        <v>1567</v>
      </c>
      <c r="C27" s="919"/>
      <c r="D27" s="919"/>
      <c r="E27" s="919"/>
      <c r="F27" s="919"/>
      <c r="G27" s="919"/>
      <c r="H27" s="919"/>
      <c r="I27" s="919"/>
      <c r="J27" s="919"/>
      <c r="K27" s="919"/>
      <c r="L27" s="1021" t="s">
        <v>393</v>
      </c>
      <c r="M27" s="1023" t="s">
        <v>394</v>
      </c>
      <c r="N27" s="976" t="s">
        <v>351</v>
      </c>
      <c r="O27" s="1022"/>
      <c r="P27" s="1022"/>
      <c r="Q27" s="1022"/>
      <c r="R27" s="1022"/>
      <c r="S27" s="1022"/>
      <c r="T27" s="1022"/>
      <c r="U27" s="1022"/>
      <c r="V27" s="1022"/>
      <c r="W27" s="1022"/>
      <c r="X27" s="1022"/>
      <c r="Y27" s="1022"/>
      <c r="Z27" s="1022"/>
      <c r="AA27" s="1022"/>
      <c r="AB27" s="1022"/>
      <c r="AC27" s="1022"/>
      <c r="AD27" s="1022"/>
      <c r="AE27" s="1022"/>
      <c r="AF27" s="1022"/>
      <c r="AG27" s="1022"/>
      <c r="AH27" s="1022"/>
      <c r="AI27" s="1022"/>
      <c r="AJ27" s="1022"/>
      <c r="AK27" s="1022"/>
      <c r="AL27" s="1022"/>
      <c r="AM27" s="951"/>
    </row>
    <row r="28" spans="1:39" s="80" customFormat="1">
      <c r="A28" s="974">
        <v>2</v>
      </c>
      <c r="B28" s="919" t="s">
        <v>1568</v>
      </c>
      <c r="C28" s="919"/>
      <c r="D28" s="919"/>
      <c r="E28" s="919"/>
      <c r="F28" s="919"/>
      <c r="G28" s="919"/>
      <c r="H28" s="919"/>
      <c r="I28" s="919"/>
      <c r="J28" s="919"/>
      <c r="K28" s="919"/>
      <c r="L28" s="1021" t="s">
        <v>395</v>
      </c>
      <c r="M28" s="1023" t="s">
        <v>396</v>
      </c>
      <c r="N28" s="976" t="s">
        <v>351</v>
      </c>
      <c r="O28" s="1022"/>
      <c r="P28" s="1022"/>
      <c r="Q28" s="1022"/>
      <c r="R28" s="1022"/>
      <c r="S28" s="1022"/>
      <c r="T28" s="1022"/>
      <c r="U28" s="1022"/>
      <c r="V28" s="1022"/>
      <c r="W28" s="1022"/>
      <c r="X28" s="1022"/>
      <c r="Y28" s="1022"/>
      <c r="Z28" s="1022"/>
      <c r="AA28" s="1022"/>
      <c r="AB28" s="1022"/>
      <c r="AC28" s="1022"/>
      <c r="AD28" s="1022"/>
      <c r="AE28" s="1022"/>
      <c r="AF28" s="1022"/>
      <c r="AG28" s="1022"/>
      <c r="AH28" s="1022"/>
      <c r="AI28" s="1022"/>
      <c r="AJ28" s="1022"/>
      <c r="AK28" s="1022"/>
      <c r="AL28" s="1022"/>
      <c r="AM28" s="951"/>
    </row>
    <row r="29" spans="1:39" s="80" customFormat="1">
      <c r="A29" s="974">
        <v>2</v>
      </c>
      <c r="B29" s="919" t="s">
        <v>1489</v>
      </c>
      <c r="C29" s="919"/>
      <c r="D29" s="919"/>
      <c r="E29" s="919"/>
      <c r="F29" s="919"/>
      <c r="G29" s="919"/>
      <c r="H29" s="919"/>
      <c r="I29" s="919"/>
      <c r="J29" s="919"/>
      <c r="K29" s="919"/>
      <c r="L29" s="1021" t="s">
        <v>150</v>
      </c>
      <c r="M29" s="1024" t="s">
        <v>397</v>
      </c>
      <c r="N29" s="976" t="s">
        <v>351</v>
      </c>
      <c r="O29" s="1022"/>
      <c r="P29" s="1022"/>
      <c r="Q29" s="1022"/>
      <c r="R29" s="1022"/>
      <c r="S29" s="1022"/>
      <c r="T29" s="1022"/>
      <c r="U29" s="1022"/>
      <c r="V29" s="1022"/>
      <c r="W29" s="1022"/>
      <c r="X29" s="1022"/>
      <c r="Y29" s="1022"/>
      <c r="Z29" s="1022"/>
      <c r="AA29" s="1022"/>
      <c r="AB29" s="1022"/>
      <c r="AC29" s="1022"/>
      <c r="AD29" s="1022"/>
      <c r="AE29" s="1022"/>
      <c r="AF29" s="1022"/>
      <c r="AG29" s="1022"/>
      <c r="AH29" s="1022"/>
      <c r="AI29" s="1022"/>
      <c r="AJ29" s="1022"/>
      <c r="AK29" s="1022"/>
      <c r="AL29" s="1022"/>
      <c r="AM29" s="951"/>
    </row>
    <row r="30" spans="1:39" s="80" customFormat="1">
      <c r="A30" s="974">
        <v>2</v>
      </c>
      <c r="B30" s="919" t="s">
        <v>1490</v>
      </c>
      <c r="C30" s="919"/>
      <c r="D30" s="919"/>
      <c r="E30" s="919"/>
      <c r="F30" s="919"/>
      <c r="G30" s="919"/>
      <c r="H30" s="919"/>
      <c r="I30" s="919"/>
      <c r="J30" s="919"/>
      <c r="K30" s="919"/>
      <c r="L30" s="1021" t="s">
        <v>359</v>
      </c>
      <c r="M30" s="1025" t="s">
        <v>398</v>
      </c>
      <c r="N30" s="976" t="s">
        <v>351</v>
      </c>
      <c r="O30" s="1022"/>
      <c r="P30" s="1022"/>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951"/>
    </row>
    <row r="31" spans="1:39" s="80" customFormat="1">
      <c r="A31" s="974">
        <v>2</v>
      </c>
      <c r="B31" s="919" t="s">
        <v>1488</v>
      </c>
      <c r="C31" s="919"/>
      <c r="D31" s="919"/>
      <c r="E31" s="919"/>
      <c r="F31" s="919"/>
      <c r="G31" s="919"/>
      <c r="H31" s="919"/>
      <c r="I31" s="919"/>
      <c r="J31" s="919"/>
      <c r="K31" s="919"/>
      <c r="L31" s="1021" t="s">
        <v>361</v>
      </c>
      <c r="M31" s="1025" t="s">
        <v>399</v>
      </c>
      <c r="N31" s="976" t="s">
        <v>351</v>
      </c>
      <c r="O31" s="1022"/>
      <c r="P31" s="1022"/>
      <c r="Q31" s="1022"/>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951"/>
    </row>
    <row r="32" spans="1:39" s="80" customFormat="1">
      <c r="A32" s="943" t="s">
        <v>103</v>
      </c>
      <c r="B32" s="919"/>
      <c r="C32" s="919"/>
      <c r="D32" s="919"/>
      <c r="E32" s="919"/>
      <c r="F32" s="919"/>
      <c r="G32" s="919"/>
      <c r="H32" s="919"/>
      <c r="I32" s="919"/>
      <c r="J32" s="919"/>
      <c r="K32" s="919"/>
      <c r="L32" s="1000" t="s">
        <v>3030</v>
      </c>
      <c r="M32" s="837"/>
      <c r="N32" s="838"/>
      <c r="O32" s="838"/>
      <c r="P32" s="838"/>
      <c r="Q32" s="838"/>
      <c r="R32" s="838"/>
      <c r="S32" s="838"/>
      <c r="T32" s="838"/>
      <c r="U32" s="838"/>
      <c r="V32" s="838"/>
      <c r="W32" s="838"/>
      <c r="X32" s="838"/>
      <c r="Y32" s="838"/>
      <c r="Z32" s="838"/>
      <c r="AA32" s="838"/>
      <c r="AB32" s="838"/>
      <c r="AC32" s="838"/>
      <c r="AD32" s="838"/>
      <c r="AE32" s="838"/>
      <c r="AF32" s="838"/>
      <c r="AG32" s="838"/>
      <c r="AH32" s="838"/>
      <c r="AI32" s="838"/>
      <c r="AJ32" s="838"/>
      <c r="AK32" s="838"/>
      <c r="AL32" s="838"/>
      <c r="AM32" s="1001"/>
    </row>
    <row r="33" spans="1:39" s="80" customFormat="1" ht="22.5">
      <c r="A33" s="974">
        <v>3</v>
      </c>
      <c r="B33" s="919" t="s">
        <v>1480</v>
      </c>
      <c r="C33" s="919"/>
      <c r="D33" s="919"/>
      <c r="E33" s="919"/>
      <c r="F33" s="919"/>
      <c r="G33" s="919"/>
      <c r="H33" s="919"/>
      <c r="I33" s="919"/>
      <c r="J33" s="919"/>
      <c r="K33" s="919"/>
      <c r="L33" s="1018" t="s">
        <v>18</v>
      </c>
      <c r="M33" s="217" t="s">
        <v>392</v>
      </c>
      <c r="N33" s="1019" t="s">
        <v>351</v>
      </c>
      <c r="O33" s="1020">
        <v>0</v>
      </c>
      <c r="P33" s="1020">
        <v>0</v>
      </c>
      <c r="Q33" s="1020">
        <v>0</v>
      </c>
      <c r="R33" s="1020">
        <v>0</v>
      </c>
      <c r="S33" s="1020">
        <v>0</v>
      </c>
      <c r="T33" s="1020">
        <v>0</v>
      </c>
      <c r="U33" s="1020">
        <v>0</v>
      </c>
      <c r="V33" s="1020">
        <v>0</v>
      </c>
      <c r="W33" s="1020">
        <v>0</v>
      </c>
      <c r="X33" s="1020">
        <v>0</v>
      </c>
      <c r="Y33" s="1020">
        <v>0</v>
      </c>
      <c r="Z33" s="1020">
        <v>0</v>
      </c>
      <c r="AA33" s="1020">
        <v>0</v>
      </c>
      <c r="AB33" s="1020">
        <v>0</v>
      </c>
      <c r="AC33" s="1020">
        <v>0</v>
      </c>
      <c r="AD33" s="1020">
        <v>0</v>
      </c>
      <c r="AE33" s="1020">
        <v>0</v>
      </c>
      <c r="AF33" s="1020">
        <v>0</v>
      </c>
      <c r="AG33" s="1020">
        <v>0</v>
      </c>
      <c r="AH33" s="1020">
        <v>0</v>
      </c>
      <c r="AI33" s="1020">
        <v>0</v>
      </c>
      <c r="AJ33" s="1020">
        <v>0</v>
      </c>
      <c r="AK33" s="1020">
        <v>0</v>
      </c>
      <c r="AL33" s="1020">
        <v>0</v>
      </c>
      <c r="AM33" s="951"/>
    </row>
    <row r="34" spans="1:39" s="80" customFormat="1">
      <c r="A34" s="974">
        <v>3</v>
      </c>
      <c r="B34" s="919" t="s">
        <v>1491</v>
      </c>
      <c r="C34" s="919"/>
      <c r="D34" s="919"/>
      <c r="E34" s="919"/>
      <c r="F34" s="919"/>
      <c r="G34" s="919"/>
      <c r="H34" s="919"/>
      <c r="I34" s="919"/>
      <c r="J34" s="919"/>
      <c r="K34" s="919"/>
      <c r="L34" s="1021" t="s">
        <v>149</v>
      </c>
      <c r="M34" s="220" t="s">
        <v>12</v>
      </c>
      <c r="N34" s="976" t="s">
        <v>351</v>
      </c>
      <c r="O34" s="1022">
        <v>0</v>
      </c>
      <c r="P34" s="1022">
        <v>0</v>
      </c>
      <c r="Q34" s="1022">
        <v>0</v>
      </c>
      <c r="R34" s="1022">
        <v>0</v>
      </c>
      <c r="S34" s="1022">
        <v>0</v>
      </c>
      <c r="T34" s="1022">
        <v>0</v>
      </c>
      <c r="U34" s="1022">
        <v>0</v>
      </c>
      <c r="V34" s="1022">
        <v>0</v>
      </c>
      <c r="W34" s="1022">
        <v>0</v>
      </c>
      <c r="X34" s="1022">
        <v>0</v>
      </c>
      <c r="Y34" s="1022">
        <v>0</v>
      </c>
      <c r="Z34" s="1022">
        <v>0</v>
      </c>
      <c r="AA34" s="1022">
        <v>0</v>
      </c>
      <c r="AB34" s="1022">
        <v>0</v>
      </c>
      <c r="AC34" s="1022">
        <v>0</v>
      </c>
      <c r="AD34" s="1022">
        <v>0</v>
      </c>
      <c r="AE34" s="1022">
        <v>0</v>
      </c>
      <c r="AF34" s="1022">
        <v>0</v>
      </c>
      <c r="AG34" s="1022">
        <v>0</v>
      </c>
      <c r="AH34" s="1022">
        <v>0</v>
      </c>
      <c r="AI34" s="1022">
        <v>0</v>
      </c>
      <c r="AJ34" s="1022">
        <v>0</v>
      </c>
      <c r="AK34" s="1022">
        <v>0</v>
      </c>
      <c r="AL34" s="1022">
        <v>0</v>
      </c>
      <c r="AM34" s="951"/>
    </row>
    <row r="35" spans="1:39" s="80" customFormat="1" ht="22.5">
      <c r="A35" s="974">
        <v>3</v>
      </c>
      <c r="B35" s="919" t="s">
        <v>1567</v>
      </c>
      <c r="C35" s="919"/>
      <c r="D35" s="919"/>
      <c r="E35" s="919"/>
      <c r="F35" s="919"/>
      <c r="G35" s="919"/>
      <c r="H35" s="919"/>
      <c r="I35" s="919"/>
      <c r="J35" s="919"/>
      <c r="K35" s="919"/>
      <c r="L35" s="1021" t="s">
        <v>393</v>
      </c>
      <c r="M35" s="1023" t="s">
        <v>394</v>
      </c>
      <c r="N35" s="976" t="s">
        <v>351</v>
      </c>
      <c r="O35" s="1022"/>
      <c r="P35" s="1022"/>
      <c r="Q35" s="1022"/>
      <c r="R35" s="1022"/>
      <c r="S35" s="1022"/>
      <c r="T35" s="1022"/>
      <c r="U35" s="1022"/>
      <c r="V35" s="1022"/>
      <c r="W35" s="1022"/>
      <c r="X35" s="1022"/>
      <c r="Y35" s="1022"/>
      <c r="Z35" s="1022"/>
      <c r="AA35" s="1022"/>
      <c r="AB35" s="1022"/>
      <c r="AC35" s="1022"/>
      <c r="AD35" s="1022"/>
      <c r="AE35" s="1022"/>
      <c r="AF35" s="1022"/>
      <c r="AG35" s="1022"/>
      <c r="AH35" s="1022"/>
      <c r="AI35" s="1022"/>
      <c r="AJ35" s="1022"/>
      <c r="AK35" s="1022"/>
      <c r="AL35" s="1022"/>
      <c r="AM35" s="951"/>
    </row>
    <row r="36" spans="1:39" s="80" customFormat="1">
      <c r="A36" s="974">
        <v>3</v>
      </c>
      <c r="B36" s="919" t="s">
        <v>1568</v>
      </c>
      <c r="C36" s="919"/>
      <c r="D36" s="919"/>
      <c r="E36" s="919"/>
      <c r="F36" s="919"/>
      <c r="G36" s="919"/>
      <c r="H36" s="919"/>
      <c r="I36" s="919"/>
      <c r="J36" s="919"/>
      <c r="K36" s="919"/>
      <c r="L36" s="1021" t="s">
        <v>395</v>
      </c>
      <c r="M36" s="1023" t="s">
        <v>396</v>
      </c>
      <c r="N36" s="976" t="s">
        <v>351</v>
      </c>
      <c r="O36" s="1022"/>
      <c r="P36" s="1022"/>
      <c r="Q36" s="1022"/>
      <c r="R36" s="1022"/>
      <c r="S36" s="1022"/>
      <c r="T36" s="1022"/>
      <c r="U36" s="1022"/>
      <c r="V36" s="1022"/>
      <c r="W36" s="1022"/>
      <c r="X36" s="1022"/>
      <c r="Y36" s="1022"/>
      <c r="Z36" s="1022"/>
      <c r="AA36" s="1022"/>
      <c r="AB36" s="1022"/>
      <c r="AC36" s="1022"/>
      <c r="AD36" s="1022"/>
      <c r="AE36" s="1022"/>
      <c r="AF36" s="1022"/>
      <c r="AG36" s="1022"/>
      <c r="AH36" s="1022"/>
      <c r="AI36" s="1022"/>
      <c r="AJ36" s="1022"/>
      <c r="AK36" s="1022"/>
      <c r="AL36" s="1022"/>
      <c r="AM36" s="951"/>
    </row>
    <row r="37" spans="1:39" s="80" customFormat="1">
      <c r="A37" s="974">
        <v>3</v>
      </c>
      <c r="B37" s="919" t="s">
        <v>1489</v>
      </c>
      <c r="C37" s="919"/>
      <c r="D37" s="919"/>
      <c r="E37" s="919"/>
      <c r="F37" s="919"/>
      <c r="G37" s="919"/>
      <c r="H37" s="919"/>
      <c r="I37" s="919"/>
      <c r="J37" s="919"/>
      <c r="K37" s="919"/>
      <c r="L37" s="1021" t="s">
        <v>150</v>
      </c>
      <c r="M37" s="1024" t="s">
        <v>397</v>
      </c>
      <c r="N37" s="976" t="s">
        <v>351</v>
      </c>
      <c r="O37" s="1022"/>
      <c r="P37" s="1022"/>
      <c r="Q37" s="1022"/>
      <c r="R37" s="1022"/>
      <c r="S37" s="1022"/>
      <c r="T37" s="1022"/>
      <c r="U37" s="1022"/>
      <c r="V37" s="1022"/>
      <c r="W37" s="1022"/>
      <c r="X37" s="1022"/>
      <c r="Y37" s="1022"/>
      <c r="Z37" s="1022"/>
      <c r="AA37" s="1022"/>
      <c r="AB37" s="1022"/>
      <c r="AC37" s="1022"/>
      <c r="AD37" s="1022"/>
      <c r="AE37" s="1022"/>
      <c r="AF37" s="1022"/>
      <c r="AG37" s="1022"/>
      <c r="AH37" s="1022"/>
      <c r="AI37" s="1022"/>
      <c r="AJ37" s="1022"/>
      <c r="AK37" s="1022"/>
      <c r="AL37" s="1022"/>
      <c r="AM37" s="951"/>
    </row>
    <row r="38" spans="1:39" s="80" customFormat="1">
      <c r="A38" s="974">
        <v>3</v>
      </c>
      <c r="B38" s="919" t="s">
        <v>1490</v>
      </c>
      <c r="C38" s="919"/>
      <c r="D38" s="919"/>
      <c r="E38" s="919"/>
      <c r="F38" s="919"/>
      <c r="G38" s="919"/>
      <c r="H38" s="919"/>
      <c r="I38" s="919"/>
      <c r="J38" s="919"/>
      <c r="K38" s="919"/>
      <c r="L38" s="1021" t="s">
        <v>359</v>
      </c>
      <c r="M38" s="1025" t="s">
        <v>398</v>
      </c>
      <c r="N38" s="976" t="s">
        <v>351</v>
      </c>
      <c r="O38" s="1022"/>
      <c r="P38" s="1022"/>
      <c r="Q38" s="1022"/>
      <c r="R38" s="1022"/>
      <c r="S38" s="1022"/>
      <c r="T38" s="1022"/>
      <c r="U38" s="1022"/>
      <c r="V38" s="1022"/>
      <c r="W38" s="1022"/>
      <c r="X38" s="1022"/>
      <c r="Y38" s="1022"/>
      <c r="Z38" s="1022"/>
      <c r="AA38" s="1022"/>
      <c r="AB38" s="1022"/>
      <c r="AC38" s="1022"/>
      <c r="AD38" s="1022"/>
      <c r="AE38" s="1022"/>
      <c r="AF38" s="1022"/>
      <c r="AG38" s="1022"/>
      <c r="AH38" s="1022"/>
      <c r="AI38" s="1022"/>
      <c r="AJ38" s="1022"/>
      <c r="AK38" s="1022"/>
      <c r="AL38" s="1022"/>
      <c r="AM38" s="951"/>
    </row>
    <row r="39" spans="1:39" s="80" customFormat="1">
      <c r="A39" s="974">
        <v>3</v>
      </c>
      <c r="B39" s="919" t="s">
        <v>1488</v>
      </c>
      <c r="C39" s="919"/>
      <c r="D39" s="919"/>
      <c r="E39" s="919"/>
      <c r="F39" s="919"/>
      <c r="G39" s="919"/>
      <c r="H39" s="919"/>
      <c r="I39" s="919"/>
      <c r="J39" s="919"/>
      <c r="K39" s="919"/>
      <c r="L39" s="1021" t="s">
        <v>361</v>
      </c>
      <c r="M39" s="1025" t="s">
        <v>399</v>
      </c>
      <c r="N39" s="976" t="s">
        <v>351</v>
      </c>
      <c r="O39" s="1022"/>
      <c r="P39" s="1022"/>
      <c r="Q39" s="1022"/>
      <c r="R39" s="1022"/>
      <c r="S39" s="1022"/>
      <c r="T39" s="1022"/>
      <c r="U39" s="1022"/>
      <c r="V39" s="1022"/>
      <c r="W39" s="1022"/>
      <c r="X39" s="1022"/>
      <c r="Y39" s="1022"/>
      <c r="Z39" s="1022"/>
      <c r="AA39" s="1022"/>
      <c r="AB39" s="1022"/>
      <c r="AC39" s="1022"/>
      <c r="AD39" s="1022"/>
      <c r="AE39" s="1022"/>
      <c r="AF39" s="1022"/>
      <c r="AG39" s="1022"/>
      <c r="AH39" s="1022"/>
      <c r="AI39" s="1022"/>
      <c r="AJ39" s="1022"/>
      <c r="AK39" s="1022"/>
      <c r="AL39" s="1022"/>
      <c r="AM39" s="951"/>
    </row>
    <row r="40" spans="1:39">
      <c r="A40" s="1012"/>
      <c r="B40" s="1012"/>
      <c r="C40" s="1012"/>
      <c r="D40" s="1012"/>
      <c r="E40" s="1012"/>
      <c r="F40" s="1012"/>
      <c r="G40" s="1012"/>
      <c r="H40" s="1012"/>
      <c r="I40" s="1012"/>
      <c r="J40" s="1012"/>
      <c r="K40" s="1012"/>
      <c r="L40" s="1012"/>
      <c r="M40" s="1012"/>
      <c r="N40" s="1012"/>
      <c r="O40" s="1014"/>
      <c r="P40" s="1012"/>
      <c r="Q40" s="1012"/>
      <c r="R40" s="1012"/>
      <c r="S40" s="1012"/>
      <c r="T40" s="1012"/>
      <c r="U40" s="1012"/>
      <c r="V40" s="1012"/>
      <c r="W40" s="1012"/>
      <c r="X40" s="1012"/>
      <c r="Y40" s="1012"/>
      <c r="Z40" s="1012"/>
      <c r="AA40" s="1012"/>
      <c r="AB40" s="1012"/>
      <c r="AC40" s="1012"/>
      <c r="AD40" s="1012"/>
      <c r="AE40" s="1012"/>
      <c r="AF40" s="1012"/>
      <c r="AG40" s="1012"/>
      <c r="AH40" s="1012"/>
      <c r="AI40" s="1012"/>
      <c r="AJ40" s="1012"/>
      <c r="AK40" s="1012"/>
      <c r="AL40" s="1012"/>
      <c r="AM40" s="1012"/>
    </row>
    <row r="41" spans="1:39" s="86" customFormat="1" ht="15" customHeight="1">
      <c r="A41" s="926"/>
      <c r="B41" s="926"/>
      <c r="C41" s="926"/>
      <c r="D41" s="926"/>
      <c r="E41" s="926"/>
      <c r="F41" s="926"/>
      <c r="G41" s="926"/>
      <c r="H41" s="926"/>
      <c r="I41" s="926"/>
      <c r="J41" s="926"/>
      <c r="K41" s="926"/>
      <c r="L41" s="941" t="s">
        <v>1425</v>
      </c>
      <c r="M41" s="941"/>
      <c r="N41" s="941"/>
      <c r="O41" s="941"/>
      <c r="P41" s="941"/>
      <c r="Q41" s="941"/>
      <c r="R41" s="941"/>
      <c r="S41" s="971"/>
      <c r="T41" s="971"/>
      <c r="U41" s="971"/>
      <c r="V41" s="971"/>
      <c r="W41" s="971"/>
      <c r="X41" s="971"/>
      <c r="Y41" s="971"/>
      <c r="Z41" s="971"/>
      <c r="AA41" s="971"/>
      <c r="AB41" s="971"/>
      <c r="AC41" s="971"/>
      <c r="AD41" s="971"/>
      <c r="AE41" s="971"/>
      <c r="AF41" s="971"/>
      <c r="AG41" s="971"/>
      <c r="AH41" s="971"/>
      <c r="AI41" s="971"/>
      <c r="AJ41" s="971"/>
      <c r="AK41" s="971"/>
      <c r="AL41" s="971"/>
      <c r="AM41" s="971"/>
    </row>
    <row r="42" spans="1:39" s="86" customFormat="1" ht="15" customHeight="1">
      <c r="A42" s="926"/>
      <c r="B42" s="926"/>
      <c r="C42" s="926"/>
      <c r="D42" s="926"/>
      <c r="E42" s="926"/>
      <c r="F42" s="926"/>
      <c r="G42" s="926"/>
      <c r="H42" s="926"/>
      <c r="I42" s="926"/>
      <c r="J42" s="926"/>
      <c r="K42" s="804"/>
      <c r="L42" s="989" t="s">
        <v>2998</v>
      </c>
      <c r="M42" s="972"/>
      <c r="N42" s="972"/>
      <c r="O42" s="972"/>
      <c r="P42" s="972"/>
      <c r="Q42" s="972"/>
      <c r="R42" s="972"/>
      <c r="S42" s="973"/>
      <c r="T42" s="973"/>
      <c r="U42" s="973"/>
      <c r="V42" s="973"/>
      <c r="W42" s="973"/>
      <c r="X42" s="973"/>
      <c r="Y42" s="973"/>
      <c r="Z42" s="973"/>
      <c r="AA42" s="973"/>
      <c r="AB42" s="973"/>
      <c r="AC42" s="973"/>
      <c r="AD42" s="973"/>
      <c r="AE42" s="973"/>
      <c r="AF42" s="973"/>
      <c r="AG42" s="973"/>
      <c r="AH42" s="973"/>
      <c r="AI42" s="973"/>
      <c r="AJ42" s="973"/>
      <c r="AK42" s="973"/>
      <c r="AL42" s="973"/>
      <c r="AM42" s="973"/>
    </row>
  </sheetData>
  <sheetProtection formatColumns="0" formatRows="0" autoFilter="0"/>
  <mergeCells count="6">
    <mergeCell ref="L41:AM41"/>
    <mergeCell ref="L42:AM42"/>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AM33:AM39">
      <formula1>900</formula1>
    </dataValidation>
    <dataValidation type="decimal" allowBlank="1" showErrorMessage="1" errorTitle="Ошибка" error="Допускается ввод только неотрицательных чисел!" sqref="O19:AL23 O27:AL31 O35:AL39">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78"/>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L58" sqref="L58:AM58"/>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26"/>
      <c r="B1" s="1026"/>
      <c r="C1" s="1026"/>
      <c r="D1" s="1026"/>
      <c r="E1" s="1026"/>
      <c r="F1" s="1026"/>
      <c r="G1" s="1026"/>
      <c r="H1" s="1026"/>
      <c r="I1" s="1026"/>
      <c r="J1" s="1026"/>
      <c r="K1" s="1026"/>
      <c r="L1" s="1026"/>
      <c r="M1" s="1026"/>
      <c r="N1" s="1026"/>
      <c r="O1" s="1026">
        <v>2022</v>
      </c>
      <c r="P1" s="1026">
        <v>2022</v>
      </c>
      <c r="Q1" s="1026">
        <v>2022</v>
      </c>
      <c r="R1" s="1026">
        <v>2023</v>
      </c>
      <c r="S1" s="926">
        <v>2024</v>
      </c>
      <c r="T1" s="926">
        <v>2025</v>
      </c>
      <c r="U1" s="926">
        <v>2026</v>
      </c>
      <c r="V1" s="926">
        <v>2027</v>
      </c>
      <c r="W1" s="926">
        <v>2028</v>
      </c>
      <c r="X1" s="926">
        <v>2029</v>
      </c>
      <c r="Y1" s="926">
        <v>2030</v>
      </c>
      <c r="Z1" s="926">
        <v>2031</v>
      </c>
      <c r="AA1" s="926">
        <v>2032</v>
      </c>
      <c r="AB1" s="926">
        <v>2033</v>
      </c>
      <c r="AC1" s="926">
        <v>2024</v>
      </c>
      <c r="AD1" s="926">
        <v>2025</v>
      </c>
      <c r="AE1" s="926">
        <v>2026</v>
      </c>
      <c r="AF1" s="926">
        <v>2027</v>
      </c>
      <c r="AG1" s="926">
        <v>2028</v>
      </c>
      <c r="AH1" s="926">
        <v>2029</v>
      </c>
      <c r="AI1" s="926">
        <v>2030</v>
      </c>
      <c r="AJ1" s="926">
        <v>2031</v>
      </c>
      <c r="AK1" s="926">
        <v>2032</v>
      </c>
      <c r="AL1" s="926">
        <v>2033</v>
      </c>
      <c r="AM1" s="1026"/>
    </row>
    <row r="2" spans="1:39" hidden="1">
      <c r="A2" s="1026"/>
      <c r="B2" s="1026"/>
      <c r="C2" s="1026"/>
      <c r="D2" s="1026"/>
      <c r="E2" s="1026"/>
      <c r="F2" s="1026"/>
      <c r="G2" s="1026"/>
      <c r="H2" s="1026"/>
      <c r="I2" s="1026"/>
      <c r="J2" s="1026"/>
      <c r="K2" s="1026"/>
      <c r="L2" s="1026"/>
      <c r="M2" s="1026"/>
      <c r="N2" s="1026"/>
      <c r="O2" s="1026" t="s">
        <v>267</v>
      </c>
      <c r="P2" s="1026" t="s">
        <v>305</v>
      </c>
      <c r="Q2" s="1026" t="s">
        <v>285</v>
      </c>
      <c r="R2" s="1026" t="s">
        <v>267</v>
      </c>
      <c r="S2" s="1026" t="s">
        <v>268</v>
      </c>
      <c r="T2" s="1026" t="s">
        <v>268</v>
      </c>
      <c r="U2" s="1026" t="s">
        <v>268</v>
      </c>
      <c r="V2" s="1026" t="s">
        <v>268</v>
      </c>
      <c r="W2" s="1026" t="s">
        <v>268</v>
      </c>
      <c r="X2" s="1026" t="s">
        <v>268</v>
      </c>
      <c r="Y2" s="1026" t="s">
        <v>268</v>
      </c>
      <c r="Z2" s="1026" t="s">
        <v>268</v>
      </c>
      <c r="AA2" s="1026" t="s">
        <v>268</v>
      </c>
      <c r="AB2" s="1026" t="s">
        <v>268</v>
      </c>
      <c r="AC2" s="1026" t="s">
        <v>267</v>
      </c>
      <c r="AD2" s="1026" t="s">
        <v>267</v>
      </c>
      <c r="AE2" s="1026" t="s">
        <v>267</v>
      </c>
      <c r="AF2" s="1026" t="s">
        <v>267</v>
      </c>
      <c r="AG2" s="1026" t="s">
        <v>267</v>
      </c>
      <c r="AH2" s="1026" t="s">
        <v>267</v>
      </c>
      <c r="AI2" s="1026" t="s">
        <v>267</v>
      </c>
      <c r="AJ2" s="1026" t="s">
        <v>267</v>
      </c>
      <c r="AK2" s="1026" t="s">
        <v>267</v>
      </c>
      <c r="AL2" s="1026" t="s">
        <v>267</v>
      </c>
      <c r="AM2" s="1026"/>
    </row>
    <row r="3" spans="1:39" ht="11.25" hidden="1">
      <c r="A3" s="1026"/>
      <c r="B3" s="1026"/>
      <c r="C3" s="1026"/>
      <c r="D3" s="1026"/>
      <c r="E3" s="1026"/>
      <c r="F3" s="1026"/>
      <c r="G3" s="1026"/>
      <c r="H3" s="1026"/>
      <c r="I3" s="1026"/>
      <c r="J3" s="1026"/>
      <c r="K3" s="1026"/>
      <c r="L3" s="1026"/>
      <c r="M3" s="1026"/>
      <c r="N3" s="1026"/>
      <c r="O3" s="1026"/>
      <c r="P3" s="1026"/>
      <c r="Q3" s="1026"/>
      <c r="R3" s="1026"/>
      <c r="S3" s="926"/>
      <c r="T3" s="926"/>
      <c r="U3" s="926"/>
      <c r="V3" s="926"/>
      <c r="W3" s="926"/>
      <c r="X3" s="926"/>
      <c r="Y3" s="926"/>
      <c r="Z3" s="926"/>
      <c r="AA3" s="926"/>
      <c r="AB3" s="926"/>
      <c r="AC3" s="926"/>
      <c r="AD3" s="926"/>
      <c r="AE3" s="926"/>
      <c r="AF3" s="926"/>
      <c r="AG3" s="926"/>
      <c r="AH3" s="926"/>
      <c r="AI3" s="926"/>
      <c r="AJ3" s="926"/>
      <c r="AK3" s="926"/>
      <c r="AL3" s="926"/>
      <c r="AM3" s="1026"/>
    </row>
    <row r="4" spans="1:39" ht="11.25" hidden="1">
      <c r="A4" s="1026"/>
      <c r="B4" s="1026"/>
      <c r="C4" s="1026"/>
      <c r="D4" s="1026"/>
      <c r="E4" s="1026"/>
      <c r="F4" s="1026"/>
      <c r="G4" s="1026"/>
      <c r="H4" s="1026"/>
      <c r="I4" s="1026"/>
      <c r="J4" s="1026"/>
      <c r="K4" s="1026"/>
      <c r="L4" s="1026"/>
      <c r="M4" s="1026"/>
      <c r="N4" s="1026"/>
      <c r="O4" s="1026"/>
      <c r="P4" s="1026"/>
      <c r="Q4" s="1026"/>
      <c r="R4" s="1026"/>
      <c r="S4" s="926"/>
      <c r="T4" s="926"/>
      <c r="U4" s="926"/>
      <c r="V4" s="926"/>
      <c r="W4" s="926"/>
      <c r="X4" s="926"/>
      <c r="Y4" s="926"/>
      <c r="Z4" s="926"/>
      <c r="AA4" s="926"/>
      <c r="AB4" s="926"/>
      <c r="AC4" s="926"/>
      <c r="AD4" s="926"/>
      <c r="AE4" s="926"/>
      <c r="AF4" s="926"/>
      <c r="AG4" s="926"/>
      <c r="AH4" s="926"/>
      <c r="AI4" s="926"/>
      <c r="AJ4" s="926"/>
      <c r="AK4" s="926"/>
      <c r="AL4" s="926"/>
      <c r="AM4" s="1026"/>
    </row>
    <row r="5" spans="1:39" ht="11.25" hidden="1">
      <c r="A5" s="1026"/>
      <c r="B5" s="1026"/>
      <c r="C5" s="1026"/>
      <c r="D5" s="1026"/>
      <c r="E5" s="1026"/>
      <c r="F5" s="1026"/>
      <c r="G5" s="1026"/>
      <c r="H5" s="1026"/>
      <c r="I5" s="1026"/>
      <c r="J5" s="1026"/>
      <c r="K5" s="1026"/>
      <c r="L5" s="1026"/>
      <c r="M5" s="1026"/>
      <c r="N5" s="1026"/>
      <c r="O5" s="1026"/>
      <c r="P5" s="1026"/>
      <c r="Q5" s="1026"/>
      <c r="R5" s="1026"/>
      <c r="S5" s="926"/>
      <c r="T5" s="926"/>
      <c r="U5" s="926"/>
      <c r="V5" s="926"/>
      <c r="W5" s="926"/>
      <c r="X5" s="926"/>
      <c r="Y5" s="926"/>
      <c r="Z5" s="926"/>
      <c r="AA5" s="926"/>
      <c r="AB5" s="926"/>
      <c r="AC5" s="926"/>
      <c r="AD5" s="926"/>
      <c r="AE5" s="926"/>
      <c r="AF5" s="926"/>
      <c r="AG5" s="926"/>
      <c r="AH5" s="926"/>
      <c r="AI5" s="926"/>
      <c r="AJ5" s="926"/>
      <c r="AK5" s="926"/>
      <c r="AL5" s="926"/>
      <c r="AM5" s="1026"/>
    </row>
    <row r="6" spans="1:39" ht="11.25" hidden="1">
      <c r="A6" s="1026"/>
      <c r="B6" s="1026"/>
      <c r="C6" s="1026"/>
      <c r="D6" s="1026"/>
      <c r="E6" s="1026"/>
      <c r="F6" s="1026"/>
      <c r="G6" s="1026"/>
      <c r="H6" s="1026"/>
      <c r="I6" s="1026"/>
      <c r="J6" s="1026"/>
      <c r="K6" s="1026"/>
      <c r="L6" s="1026"/>
      <c r="M6" s="1026"/>
      <c r="N6" s="1026"/>
      <c r="O6" s="1026"/>
      <c r="P6" s="1026"/>
      <c r="Q6" s="1026"/>
      <c r="R6" s="1026"/>
      <c r="S6" s="926"/>
      <c r="T6" s="926"/>
      <c r="U6" s="926"/>
      <c r="V6" s="926"/>
      <c r="W6" s="926"/>
      <c r="X6" s="926"/>
      <c r="Y6" s="926"/>
      <c r="Z6" s="926"/>
      <c r="AA6" s="926"/>
      <c r="AB6" s="926"/>
      <c r="AC6" s="926"/>
      <c r="AD6" s="926"/>
      <c r="AE6" s="926"/>
      <c r="AF6" s="926"/>
      <c r="AG6" s="926"/>
      <c r="AH6" s="926"/>
      <c r="AI6" s="926"/>
      <c r="AJ6" s="926"/>
      <c r="AK6" s="926"/>
      <c r="AL6" s="926"/>
      <c r="AM6" s="1026"/>
    </row>
    <row r="7" spans="1:39" ht="11.25" hidden="1">
      <c r="A7" s="1026"/>
      <c r="B7" s="1026"/>
      <c r="C7" s="1026"/>
      <c r="D7" s="1026"/>
      <c r="E7" s="1026"/>
      <c r="F7" s="1026"/>
      <c r="G7" s="1026"/>
      <c r="H7" s="1026"/>
      <c r="I7" s="1026"/>
      <c r="J7" s="1026"/>
      <c r="K7" s="1026"/>
      <c r="L7" s="1026"/>
      <c r="M7" s="1026"/>
      <c r="N7" s="1026"/>
      <c r="O7" s="1026"/>
      <c r="P7" s="1026"/>
      <c r="Q7" s="1026"/>
      <c r="R7" s="1026"/>
      <c r="S7" s="878" t="b">
        <v>1</v>
      </c>
      <c r="T7" s="878" t="b">
        <v>1</v>
      </c>
      <c r="U7" s="878" t="b">
        <v>1</v>
      </c>
      <c r="V7" s="878" t="b">
        <v>1</v>
      </c>
      <c r="W7" s="878" t="b">
        <v>1</v>
      </c>
      <c r="X7" s="878" t="b">
        <v>0</v>
      </c>
      <c r="Y7" s="878" t="b">
        <v>0</v>
      </c>
      <c r="Z7" s="878" t="b">
        <v>0</v>
      </c>
      <c r="AA7" s="878" t="b">
        <v>0</v>
      </c>
      <c r="AB7" s="878" t="b">
        <v>0</v>
      </c>
      <c r="AC7" s="878" t="b">
        <v>1</v>
      </c>
      <c r="AD7" s="878" t="b">
        <v>1</v>
      </c>
      <c r="AE7" s="878" t="b">
        <v>1</v>
      </c>
      <c r="AF7" s="878" t="b">
        <v>1</v>
      </c>
      <c r="AG7" s="878" t="b">
        <v>1</v>
      </c>
      <c r="AH7" s="878" t="b">
        <v>0</v>
      </c>
      <c r="AI7" s="878" t="b">
        <v>0</v>
      </c>
      <c r="AJ7" s="878" t="b">
        <v>0</v>
      </c>
      <c r="AK7" s="878" t="b">
        <v>0</v>
      </c>
      <c r="AL7" s="878" t="b">
        <v>0</v>
      </c>
      <c r="AM7" s="1026"/>
    </row>
    <row r="8" spans="1:39" hidden="1">
      <c r="A8" s="1026"/>
      <c r="B8" s="1026"/>
      <c r="C8" s="1026"/>
      <c r="D8" s="1026"/>
      <c r="E8" s="1026"/>
      <c r="F8" s="1026"/>
      <c r="G8" s="1026"/>
      <c r="H8" s="1026"/>
      <c r="I8" s="1026"/>
      <c r="J8" s="1026"/>
      <c r="K8" s="1026"/>
      <c r="L8" s="1026"/>
      <c r="M8" s="1026"/>
      <c r="N8" s="1026"/>
      <c r="O8" s="1026"/>
      <c r="P8" s="1026"/>
      <c r="Q8" s="1026"/>
      <c r="R8" s="1026"/>
      <c r="S8" s="1026"/>
      <c r="T8" s="1026"/>
      <c r="U8" s="1026"/>
      <c r="V8" s="1026"/>
      <c r="W8" s="1026"/>
      <c r="X8" s="1026"/>
      <c r="Y8" s="1026"/>
      <c r="Z8" s="1026"/>
      <c r="AA8" s="1026"/>
      <c r="AB8" s="1026"/>
      <c r="AC8" s="1026"/>
      <c r="AD8" s="1026"/>
      <c r="AE8" s="1026"/>
      <c r="AF8" s="1026"/>
      <c r="AG8" s="1026"/>
      <c r="AH8" s="1026"/>
      <c r="AI8" s="1026"/>
      <c r="AJ8" s="1026"/>
      <c r="AK8" s="1026"/>
      <c r="AL8" s="1026"/>
      <c r="AM8" s="1026"/>
    </row>
    <row r="9" spans="1:39" hidden="1">
      <c r="A9" s="1026"/>
      <c r="B9" s="1026"/>
      <c r="C9" s="1026"/>
      <c r="D9" s="1026"/>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026"/>
      <c r="AC9" s="1026"/>
      <c r="AD9" s="1026"/>
      <c r="AE9" s="1026"/>
      <c r="AF9" s="1026"/>
      <c r="AG9" s="1026"/>
      <c r="AH9" s="1026"/>
      <c r="AI9" s="1026"/>
      <c r="AJ9" s="1026"/>
      <c r="AK9" s="1026"/>
      <c r="AL9" s="1026"/>
      <c r="AM9" s="1026"/>
    </row>
    <row r="10" spans="1:39" hidden="1">
      <c r="A10" s="1026"/>
      <c r="B10" s="1026"/>
      <c r="C10" s="1026"/>
      <c r="D10" s="1026"/>
      <c r="E10" s="1026"/>
      <c r="F10" s="1026"/>
      <c r="G10" s="1026"/>
      <c r="H10" s="1026"/>
      <c r="I10" s="1026"/>
      <c r="J10" s="1026"/>
      <c r="K10" s="1026"/>
      <c r="L10" s="1026"/>
      <c r="M10" s="1026"/>
      <c r="N10" s="1026"/>
      <c r="O10" s="1026"/>
      <c r="P10" s="1026"/>
      <c r="Q10" s="1026"/>
      <c r="R10" s="1026"/>
      <c r="S10" s="1026"/>
      <c r="T10" s="1026"/>
      <c r="U10" s="1026"/>
      <c r="V10" s="1026"/>
      <c r="W10" s="1026"/>
      <c r="X10" s="1026"/>
      <c r="Y10" s="1026"/>
      <c r="Z10" s="1026"/>
      <c r="AA10" s="1026"/>
      <c r="AB10" s="1026"/>
      <c r="AC10" s="1026"/>
      <c r="AD10" s="1026"/>
      <c r="AE10" s="1026"/>
      <c r="AF10" s="1026"/>
      <c r="AG10" s="1026"/>
      <c r="AH10" s="1026"/>
      <c r="AI10" s="1026"/>
      <c r="AJ10" s="1026"/>
      <c r="AK10" s="1026"/>
      <c r="AL10" s="1026"/>
      <c r="AM10" s="1026"/>
    </row>
    <row r="11" spans="1:39" ht="15" hidden="1" customHeight="1">
      <c r="A11" s="1026"/>
      <c r="B11" s="1026"/>
      <c r="C11" s="1026"/>
      <c r="D11" s="1026"/>
      <c r="E11" s="1026"/>
      <c r="F11" s="1026"/>
      <c r="G11" s="1026"/>
      <c r="H11" s="1026"/>
      <c r="I11" s="1026"/>
      <c r="J11" s="1026"/>
      <c r="K11" s="1026"/>
      <c r="L11" s="1026"/>
      <c r="M11" s="993"/>
      <c r="N11" s="1026"/>
      <c r="O11" s="1026"/>
      <c r="P11" s="1026"/>
      <c r="Q11" s="1026"/>
      <c r="R11" s="1026"/>
      <c r="S11" s="1026"/>
      <c r="T11" s="1026"/>
      <c r="U11" s="1026"/>
      <c r="V11" s="1026"/>
      <c r="W11" s="1026"/>
      <c r="X11" s="1026"/>
      <c r="Y11" s="1026"/>
      <c r="Z11" s="1026"/>
      <c r="AA11" s="1026"/>
      <c r="AB11" s="1026"/>
      <c r="AC11" s="1026"/>
      <c r="AD11" s="1026"/>
      <c r="AE11" s="1026"/>
      <c r="AF11" s="1026"/>
      <c r="AG11" s="1026"/>
      <c r="AH11" s="1026"/>
      <c r="AI11" s="1026"/>
      <c r="AJ11" s="1026"/>
      <c r="AK11" s="1026"/>
      <c r="AL11" s="1026"/>
      <c r="AM11" s="1026"/>
    </row>
    <row r="12" spans="1:39" ht="20.100000000000001" customHeight="1">
      <c r="A12" s="1026"/>
      <c r="B12" s="1026"/>
      <c r="C12" s="1026"/>
      <c r="D12" s="1026"/>
      <c r="E12" s="1026"/>
      <c r="F12" s="1026"/>
      <c r="G12" s="1026"/>
      <c r="H12" s="1026"/>
      <c r="I12" s="1026"/>
      <c r="J12" s="1026"/>
      <c r="K12" s="1026"/>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26"/>
      <c r="B13" s="1026"/>
      <c r="C13" s="1026"/>
      <c r="D13" s="1026"/>
      <c r="E13" s="1026"/>
      <c r="F13" s="1026"/>
      <c r="G13" s="1026"/>
      <c r="H13" s="1026"/>
      <c r="I13" s="1026"/>
      <c r="J13" s="1026"/>
      <c r="K13" s="1026"/>
      <c r="L13" s="1027"/>
      <c r="M13" s="1028"/>
      <c r="N13" s="1028"/>
      <c r="O13" s="1028"/>
      <c r="P13" s="1028"/>
      <c r="Q13" s="1028"/>
      <c r="R13" s="1028"/>
      <c r="S13" s="1028"/>
      <c r="T13" s="1028"/>
      <c r="U13" s="1028"/>
      <c r="V13" s="1028"/>
      <c r="W13" s="1028"/>
      <c r="X13" s="1028"/>
      <c r="Y13" s="1028"/>
      <c r="Z13" s="1028"/>
      <c r="AA13" s="1028"/>
      <c r="AB13" s="1028"/>
      <c r="AC13" s="1028"/>
      <c r="AD13" s="1029"/>
      <c r="AE13" s="1029"/>
      <c r="AF13" s="1029"/>
      <c r="AG13" s="1029"/>
      <c r="AH13" s="1029"/>
      <c r="AI13" s="1029"/>
      <c r="AJ13" s="1029"/>
      <c r="AK13" s="1029"/>
      <c r="AL13" s="1029"/>
      <c r="AM13" s="1026"/>
    </row>
    <row r="14" spans="1:39" ht="15" customHeight="1">
      <c r="A14" s="1026"/>
      <c r="B14" s="1026"/>
      <c r="C14" s="1026"/>
      <c r="D14" s="1026"/>
      <c r="E14" s="1026"/>
      <c r="F14" s="1026"/>
      <c r="G14" s="1026"/>
      <c r="H14" s="1026"/>
      <c r="I14" s="1026"/>
      <c r="J14" s="1026"/>
      <c r="K14" s="1026"/>
      <c r="L14" s="996" t="s">
        <v>355</v>
      </c>
      <c r="M14" s="997" t="s">
        <v>212</v>
      </c>
      <c r="N14" s="996" t="s">
        <v>135</v>
      </c>
      <c r="O14" s="930" t="s">
        <v>3031</v>
      </c>
      <c r="P14" s="930" t="s">
        <v>3031</v>
      </c>
      <c r="Q14" s="930" t="s">
        <v>3031</v>
      </c>
      <c r="R14" s="931" t="s">
        <v>3032</v>
      </c>
      <c r="S14" s="932" t="s">
        <v>3033</v>
      </c>
      <c r="T14" s="932" t="s">
        <v>3065</v>
      </c>
      <c r="U14" s="932" t="s">
        <v>3066</v>
      </c>
      <c r="V14" s="932" t="s">
        <v>3067</v>
      </c>
      <c r="W14" s="932" t="s">
        <v>3068</v>
      </c>
      <c r="X14" s="932" t="s">
        <v>3069</v>
      </c>
      <c r="Y14" s="932" t="s">
        <v>3070</v>
      </c>
      <c r="Z14" s="932" t="s">
        <v>3071</v>
      </c>
      <c r="AA14" s="932" t="s">
        <v>3072</v>
      </c>
      <c r="AB14" s="932" t="s">
        <v>3073</v>
      </c>
      <c r="AC14" s="932" t="s">
        <v>3033</v>
      </c>
      <c r="AD14" s="932" t="s">
        <v>3065</v>
      </c>
      <c r="AE14" s="932" t="s">
        <v>3066</v>
      </c>
      <c r="AF14" s="932" t="s">
        <v>3067</v>
      </c>
      <c r="AG14" s="932" t="s">
        <v>3068</v>
      </c>
      <c r="AH14" s="932" t="s">
        <v>3069</v>
      </c>
      <c r="AI14" s="932" t="s">
        <v>3070</v>
      </c>
      <c r="AJ14" s="932" t="s">
        <v>3071</v>
      </c>
      <c r="AK14" s="932" t="s">
        <v>3072</v>
      </c>
      <c r="AL14" s="932" t="s">
        <v>3073</v>
      </c>
      <c r="AM14" s="928" t="s">
        <v>304</v>
      </c>
    </row>
    <row r="15" spans="1:39" ht="50.1" customHeight="1">
      <c r="A15" s="1026"/>
      <c r="B15" s="1026"/>
      <c r="C15" s="1026"/>
      <c r="D15" s="1026"/>
      <c r="E15" s="1026"/>
      <c r="F15" s="1026"/>
      <c r="G15" s="1026"/>
      <c r="H15" s="1026"/>
      <c r="I15" s="1026"/>
      <c r="J15" s="1026"/>
      <c r="K15" s="1026"/>
      <c r="L15" s="1030"/>
      <c r="M15" s="1030"/>
      <c r="N15" s="1030"/>
      <c r="O15" s="932" t="s">
        <v>267</v>
      </c>
      <c r="P15" s="932" t="s">
        <v>305</v>
      </c>
      <c r="Q15" s="932" t="s">
        <v>285</v>
      </c>
      <c r="R15" s="932" t="s">
        <v>267</v>
      </c>
      <c r="S15" s="935" t="s">
        <v>268</v>
      </c>
      <c r="T15" s="935" t="s">
        <v>268</v>
      </c>
      <c r="U15" s="935" t="s">
        <v>268</v>
      </c>
      <c r="V15" s="935" t="s">
        <v>268</v>
      </c>
      <c r="W15" s="935" t="s">
        <v>268</v>
      </c>
      <c r="X15" s="935" t="s">
        <v>268</v>
      </c>
      <c r="Y15" s="935" t="s">
        <v>268</v>
      </c>
      <c r="Z15" s="935" t="s">
        <v>268</v>
      </c>
      <c r="AA15" s="935" t="s">
        <v>268</v>
      </c>
      <c r="AB15" s="935" t="s">
        <v>268</v>
      </c>
      <c r="AC15" s="935" t="s">
        <v>267</v>
      </c>
      <c r="AD15" s="935" t="s">
        <v>267</v>
      </c>
      <c r="AE15" s="935" t="s">
        <v>267</v>
      </c>
      <c r="AF15" s="935" t="s">
        <v>267</v>
      </c>
      <c r="AG15" s="935" t="s">
        <v>267</v>
      </c>
      <c r="AH15" s="935" t="s">
        <v>267</v>
      </c>
      <c r="AI15" s="935" t="s">
        <v>267</v>
      </c>
      <c r="AJ15" s="935" t="s">
        <v>267</v>
      </c>
      <c r="AK15" s="935" t="s">
        <v>267</v>
      </c>
      <c r="AL15" s="935" t="s">
        <v>267</v>
      </c>
      <c r="AM15" s="1030"/>
    </row>
    <row r="16" spans="1:39" ht="11.25">
      <c r="A16" s="943" t="s">
        <v>18</v>
      </c>
      <c r="B16" s="1026" t="s">
        <v>1194</v>
      </c>
      <c r="C16" s="1026"/>
      <c r="D16" s="1026"/>
      <c r="E16" s="1026"/>
      <c r="F16" s="1026"/>
      <c r="G16" s="1026"/>
      <c r="H16" s="1026"/>
      <c r="I16" s="1026"/>
      <c r="J16" s="1026"/>
      <c r="K16" s="1026"/>
      <c r="L16" s="1000" t="s">
        <v>3024</v>
      </c>
      <c r="M16" s="837"/>
      <c r="N16" s="837"/>
      <c r="O16" s="1031">
        <v>0</v>
      </c>
      <c r="P16" s="1031">
        <v>0</v>
      </c>
      <c r="Q16" s="1031">
        <v>0</v>
      </c>
      <c r="R16" s="1031">
        <v>0</v>
      </c>
      <c r="S16" s="1031">
        <v>1500</v>
      </c>
      <c r="T16" s="1031">
        <v>0</v>
      </c>
      <c r="U16" s="1031">
        <v>0</v>
      </c>
      <c r="V16" s="1031">
        <v>0</v>
      </c>
      <c r="W16" s="1031">
        <v>0</v>
      </c>
      <c r="X16" s="1031">
        <v>0</v>
      </c>
      <c r="Y16" s="1031">
        <v>0</v>
      </c>
      <c r="Z16" s="1031">
        <v>0</v>
      </c>
      <c r="AA16" s="1031">
        <v>0</v>
      </c>
      <c r="AB16" s="1031">
        <v>0</v>
      </c>
      <c r="AC16" s="1031">
        <v>1980.3</v>
      </c>
      <c r="AD16" s="1031">
        <v>0</v>
      </c>
      <c r="AE16" s="1031">
        <v>0</v>
      </c>
      <c r="AF16" s="1031">
        <v>0</v>
      </c>
      <c r="AG16" s="1031">
        <v>0</v>
      </c>
      <c r="AH16" s="1031">
        <v>0</v>
      </c>
      <c r="AI16" s="1031">
        <v>0</v>
      </c>
      <c r="AJ16" s="1031">
        <v>0</v>
      </c>
      <c r="AK16" s="1031">
        <v>0</v>
      </c>
      <c r="AL16" s="1031">
        <v>0</v>
      </c>
      <c r="AM16" s="1032"/>
    </row>
    <row r="17" spans="1:39" ht="11.25">
      <c r="A17" s="974">
        <v>1</v>
      </c>
      <c r="B17" s="1026" t="s">
        <v>1480</v>
      </c>
      <c r="C17" s="1026"/>
      <c r="D17" s="1026"/>
      <c r="E17" s="1026"/>
      <c r="F17" s="1026"/>
      <c r="G17" s="1026"/>
      <c r="H17" s="1026"/>
      <c r="I17" s="1026"/>
      <c r="J17" s="1026"/>
      <c r="K17" s="1026"/>
      <c r="L17" s="1003">
        <v>1</v>
      </c>
      <c r="M17" s="1033" t="s">
        <v>401</v>
      </c>
      <c r="N17" s="213" t="s">
        <v>351</v>
      </c>
      <c r="O17" s="1004">
        <v>0</v>
      </c>
      <c r="P17" s="1004">
        <v>0</v>
      </c>
      <c r="Q17" s="1004">
        <v>0</v>
      </c>
      <c r="R17" s="1004">
        <v>0</v>
      </c>
      <c r="S17" s="1004">
        <v>1500</v>
      </c>
      <c r="T17" s="1034">
        <v>0</v>
      </c>
      <c r="U17" s="1034">
        <v>0</v>
      </c>
      <c r="V17" s="1034">
        <v>0</v>
      </c>
      <c r="W17" s="1034">
        <v>0</v>
      </c>
      <c r="X17" s="1034">
        <v>0</v>
      </c>
      <c r="Y17" s="1034">
        <v>0</v>
      </c>
      <c r="Z17" s="1034">
        <v>0</v>
      </c>
      <c r="AA17" s="1034">
        <v>0</v>
      </c>
      <c r="AB17" s="1034">
        <v>0</v>
      </c>
      <c r="AC17" s="1004">
        <v>1980.3</v>
      </c>
      <c r="AD17" s="1034">
        <v>0</v>
      </c>
      <c r="AE17" s="1034">
        <v>0</v>
      </c>
      <c r="AF17" s="1034">
        <v>0</v>
      </c>
      <c r="AG17" s="1034">
        <v>0</v>
      </c>
      <c r="AH17" s="1034">
        <v>0</v>
      </c>
      <c r="AI17" s="1034">
        <v>0</v>
      </c>
      <c r="AJ17" s="1034">
        <v>0</v>
      </c>
      <c r="AK17" s="1034">
        <v>0</v>
      </c>
      <c r="AL17" s="1034">
        <v>0</v>
      </c>
      <c r="AM17" s="951"/>
    </row>
    <row r="18" spans="1:39" ht="0.2" customHeight="1">
      <c r="A18" s="974">
        <v>1</v>
      </c>
      <c r="B18" s="1026"/>
      <c r="C18" s="1026"/>
      <c r="D18" s="1026"/>
      <c r="E18" s="1026"/>
      <c r="F18" s="1026"/>
      <c r="G18" s="1026"/>
      <c r="H18" s="1026"/>
      <c r="I18" s="1026"/>
      <c r="J18" s="1035" t="s">
        <v>1041</v>
      </c>
      <c r="K18" s="1026"/>
      <c r="L18" s="1003"/>
      <c r="M18" s="1033"/>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22.5">
      <c r="A19" s="839">
        <v>1</v>
      </c>
      <c r="B19" s="1026" t="s">
        <v>1480</v>
      </c>
      <c r="C19" s="1029" t="s">
        <v>2994</v>
      </c>
      <c r="D19" s="1026"/>
      <c r="E19" s="1026"/>
      <c r="F19" s="1026"/>
      <c r="G19" s="1026"/>
      <c r="H19" s="1026"/>
      <c r="I19" s="1026"/>
      <c r="J19" s="1036" t="s">
        <v>149</v>
      </c>
      <c r="K19" s="804"/>
      <c r="L19" s="1037" t="s">
        <v>149</v>
      </c>
      <c r="M19" s="211" t="s">
        <v>2994</v>
      </c>
      <c r="N19" s="213" t="s">
        <v>351</v>
      </c>
      <c r="O19" s="1006"/>
      <c r="P19" s="1006"/>
      <c r="Q19" s="1006"/>
      <c r="R19" s="1006"/>
      <c r="S19" s="1006">
        <v>1500</v>
      </c>
      <c r="T19" s="1006"/>
      <c r="U19" s="1006"/>
      <c r="V19" s="1006"/>
      <c r="W19" s="1006"/>
      <c r="X19" s="1006"/>
      <c r="Y19" s="1006"/>
      <c r="Z19" s="1006"/>
      <c r="AA19" s="1006"/>
      <c r="AB19" s="1006"/>
      <c r="AC19" s="1006">
        <v>1980.3</v>
      </c>
      <c r="AD19" s="1006"/>
      <c r="AE19" s="1006"/>
      <c r="AF19" s="1006"/>
      <c r="AG19" s="1006"/>
      <c r="AH19" s="1006"/>
      <c r="AI19" s="1006"/>
      <c r="AJ19" s="1006"/>
      <c r="AK19" s="1006"/>
      <c r="AL19" s="1006"/>
      <c r="AM19" s="951"/>
    </row>
    <row r="20" spans="1:39" ht="11.25">
      <c r="A20" s="974">
        <v>1</v>
      </c>
      <c r="B20" s="1026" t="s">
        <v>1491</v>
      </c>
      <c r="C20" s="1029" t="s">
        <v>2994</v>
      </c>
      <c r="D20" s="1026"/>
      <c r="E20" s="1026"/>
      <c r="F20" s="1026"/>
      <c r="G20" s="1026"/>
      <c r="H20" s="1026"/>
      <c r="I20" s="1026"/>
      <c r="J20" s="1036"/>
      <c r="K20" s="1026"/>
      <c r="L20" s="1038" t="s">
        <v>393</v>
      </c>
      <c r="M20" s="235" t="s">
        <v>1139</v>
      </c>
      <c r="N20" s="208" t="s">
        <v>310</v>
      </c>
      <c r="O20" s="1006"/>
      <c r="P20" s="1006"/>
      <c r="Q20" s="1006"/>
      <c r="R20" s="1006"/>
      <c r="S20" s="1006">
        <v>1</v>
      </c>
      <c r="T20" s="1006"/>
      <c r="U20" s="1006"/>
      <c r="V20" s="1006"/>
      <c r="W20" s="1006"/>
      <c r="X20" s="1006"/>
      <c r="Y20" s="1006"/>
      <c r="Z20" s="1006"/>
      <c r="AA20" s="1006"/>
      <c r="AB20" s="1006"/>
      <c r="AC20" s="1006">
        <v>1</v>
      </c>
      <c r="AD20" s="1006"/>
      <c r="AE20" s="1006"/>
      <c r="AF20" s="1006"/>
      <c r="AG20" s="1006"/>
      <c r="AH20" s="1006"/>
      <c r="AI20" s="1006"/>
      <c r="AJ20" s="1006"/>
      <c r="AK20" s="1006"/>
      <c r="AL20" s="1006"/>
      <c r="AM20" s="951"/>
    </row>
    <row r="21" spans="1:39" ht="11.25">
      <c r="A21" s="974">
        <v>1</v>
      </c>
      <c r="B21" s="1026" t="s">
        <v>1489</v>
      </c>
      <c r="C21" s="1029" t="s">
        <v>2994</v>
      </c>
      <c r="D21" s="1026"/>
      <c r="E21" s="1026"/>
      <c r="F21" s="1026"/>
      <c r="G21" s="1026"/>
      <c r="H21" s="1026"/>
      <c r="I21" s="1026"/>
      <c r="J21" s="1036"/>
      <c r="K21" s="1026"/>
      <c r="L21" s="1038" t="s">
        <v>395</v>
      </c>
      <c r="M21" s="235" t="s">
        <v>400</v>
      </c>
      <c r="N21" s="208" t="s">
        <v>652</v>
      </c>
      <c r="O21" s="970">
        <v>0</v>
      </c>
      <c r="P21" s="970">
        <v>0</v>
      </c>
      <c r="Q21" s="970">
        <v>0</v>
      </c>
      <c r="R21" s="970">
        <v>0</v>
      </c>
      <c r="S21" s="970">
        <v>1500</v>
      </c>
      <c r="T21" s="970">
        <v>0</v>
      </c>
      <c r="U21" s="970">
        <v>0</v>
      </c>
      <c r="V21" s="970">
        <v>0</v>
      </c>
      <c r="W21" s="970">
        <v>0</v>
      </c>
      <c r="X21" s="970">
        <v>0</v>
      </c>
      <c r="Y21" s="970">
        <v>0</v>
      </c>
      <c r="Z21" s="970">
        <v>0</v>
      </c>
      <c r="AA21" s="970">
        <v>0</v>
      </c>
      <c r="AB21" s="970">
        <v>0</v>
      </c>
      <c r="AC21" s="970">
        <v>1980.3</v>
      </c>
      <c r="AD21" s="970">
        <v>0</v>
      </c>
      <c r="AE21" s="970">
        <v>0</v>
      </c>
      <c r="AF21" s="970">
        <v>0</v>
      </c>
      <c r="AG21" s="970">
        <v>0</v>
      </c>
      <c r="AH21" s="970">
        <v>0</v>
      </c>
      <c r="AI21" s="970">
        <v>0</v>
      </c>
      <c r="AJ21" s="970">
        <v>0</v>
      </c>
      <c r="AK21" s="970">
        <v>0</v>
      </c>
      <c r="AL21" s="970">
        <v>0</v>
      </c>
      <c r="AM21" s="951"/>
    </row>
    <row r="22" spans="1:39" ht="11.25">
      <c r="A22" s="974">
        <v>1</v>
      </c>
      <c r="B22" s="1026" t="s">
        <v>1481</v>
      </c>
      <c r="C22" s="1026"/>
      <c r="D22" s="1026"/>
      <c r="E22" s="1026"/>
      <c r="F22" s="1026"/>
      <c r="G22" s="1026"/>
      <c r="H22" s="1026"/>
      <c r="I22" s="1026"/>
      <c r="J22" s="1026"/>
      <c r="K22" s="1026"/>
      <c r="L22" s="1003">
        <v>2</v>
      </c>
      <c r="M22" s="1033" t="s">
        <v>403</v>
      </c>
      <c r="N22" s="213" t="s">
        <v>351</v>
      </c>
      <c r="O22" s="1004">
        <v>0</v>
      </c>
      <c r="P22" s="1004">
        <v>0</v>
      </c>
      <c r="Q22" s="1004">
        <v>0</v>
      </c>
      <c r="R22" s="1004">
        <v>0</v>
      </c>
      <c r="S22" s="1004">
        <v>0</v>
      </c>
      <c r="T22" s="1034">
        <v>0</v>
      </c>
      <c r="U22" s="1034">
        <v>0</v>
      </c>
      <c r="V22" s="1034">
        <v>0</v>
      </c>
      <c r="W22" s="1034">
        <v>0</v>
      </c>
      <c r="X22" s="1034">
        <v>0</v>
      </c>
      <c r="Y22" s="1034">
        <v>0</v>
      </c>
      <c r="Z22" s="1034">
        <v>0</v>
      </c>
      <c r="AA22" s="1034">
        <v>0</v>
      </c>
      <c r="AB22" s="1034">
        <v>0</v>
      </c>
      <c r="AC22" s="1004">
        <v>0</v>
      </c>
      <c r="AD22" s="1034">
        <v>0</v>
      </c>
      <c r="AE22" s="1034">
        <v>0</v>
      </c>
      <c r="AF22" s="1034">
        <v>0</v>
      </c>
      <c r="AG22" s="1034">
        <v>0</v>
      </c>
      <c r="AH22" s="1034">
        <v>0</v>
      </c>
      <c r="AI22" s="1034">
        <v>0</v>
      </c>
      <c r="AJ22" s="1034">
        <v>0</v>
      </c>
      <c r="AK22" s="1034">
        <v>0</v>
      </c>
      <c r="AL22" s="1034">
        <v>0</v>
      </c>
      <c r="AM22" s="951"/>
    </row>
    <row r="23" spans="1:39" ht="0.2" customHeight="1">
      <c r="A23" s="974">
        <v>1</v>
      </c>
      <c r="B23" s="1026"/>
      <c r="C23" s="1026"/>
      <c r="D23" s="1026"/>
      <c r="E23" s="1026"/>
      <c r="F23" s="1026"/>
      <c r="G23" s="1026"/>
      <c r="H23" s="1026"/>
      <c r="I23" s="1026"/>
      <c r="J23" s="1035" t="s">
        <v>1042</v>
      </c>
      <c r="K23" s="1026"/>
      <c r="L23" s="1003"/>
      <c r="M23" s="1033"/>
      <c r="N23" s="213"/>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32"/>
    </row>
    <row r="24" spans="1:39" ht="11.25">
      <c r="A24" s="974">
        <v>1</v>
      </c>
      <c r="B24" s="1026" t="s">
        <v>1483</v>
      </c>
      <c r="C24" s="1026"/>
      <c r="D24" s="1026"/>
      <c r="E24" s="1026"/>
      <c r="F24" s="1026"/>
      <c r="G24" s="1026"/>
      <c r="H24" s="1026"/>
      <c r="I24" s="1026"/>
      <c r="J24" s="1026"/>
      <c r="K24" s="1026"/>
      <c r="L24" s="1003">
        <v>3</v>
      </c>
      <c r="M24" s="1033" t="s">
        <v>405</v>
      </c>
      <c r="N24" s="213" t="s">
        <v>351</v>
      </c>
      <c r="O24" s="1004">
        <v>0</v>
      </c>
      <c r="P24" s="1004">
        <v>0</v>
      </c>
      <c r="Q24" s="1004">
        <v>0</v>
      </c>
      <c r="R24" s="1004">
        <v>0</v>
      </c>
      <c r="S24" s="1004">
        <v>0</v>
      </c>
      <c r="T24" s="1034">
        <v>0</v>
      </c>
      <c r="U24" s="1034">
        <v>0</v>
      </c>
      <c r="V24" s="1034">
        <v>0</v>
      </c>
      <c r="W24" s="1034">
        <v>0</v>
      </c>
      <c r="X24" s="1034">
        <v>0</v>
      </c>
      <c r="Y24" s="1034">
        <v>0</v>
      </c>
      <c r="Z24" s="1034">
        <v>0</v>
      </c>
      <c r="AA24" s="1034">
        <v>0</v>
      </c>
      <c r="AB24" s="1034">
        <v>0</v>
      </c>
      <c r="AC24" s="1004">
        <v>0</v>
      </c>
      <c r="AD24" s="1034">
        <v>0</v>
      </c>
      <c r="AE24" s="1034">
        <v>0</v>
      </c>
      <c r="AF24" s="1034">
        <v>0</v>
      </c>
      <c r="AG24" s="1034">
        <v>0</v>
      </c>
      <c r="AH24" s="1034">
        <v>0</v>
      </c>
      <c r="AI24" s="1034">
        <v>0</v>
      </c>
      <c r="AJ24" s="1034">
        <v>0</v>
      </c>
      <c r="AK24" s="1034">
        <v>0</v>
      </c>
      <c r="AL24" s="1034">
        <v>0</v>
      </c>
      <c r="AM24" s="951"/>
    </row>
    <row r="25" spans="1:39" ht="0.2" customHeight="1">
      <c r="A25" s="974">
        <v>1</v>
      </c>
      <c r="B25" s="1026"/>
      <c r="C25" s="1026"/>
      <c r="D25" s="1026"/>
      <c r="E25" s="1026"/>
      <c r="F25" s="1026"/>
      <c r="G25" s="1026"/>
      <c r="H25" s="1026"/>
      <c r="I25" s="1026"/>
      <c r="J25" s="1035" t="s">
        <v>1043</v>
      </c>
      <c r="K25" s="1026"/>
      <c r="L25" s="1003"/>
      <c r="M25" s="1033"/>
      <c r="N25" s="213"/>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32"/>
    </row>
    <row r="26" spans="1:39" ht="11.25">
      <c r="A26" s="974">
        <v>1</v>
      </c>
      <c r="B26" s="1026" t="s">
        <v>1484</v>
      </c>
      <c r="C26" s="1026"/>
      <c r="D26" s="1026"/>
      <c r="E26" s="1026"/>
      <c r="F26" s="1026"/>
      <c r="G26" s="1026"/>
      <c r="H26" s="1026"/>
      <c r="I26" s="1026"/>
      <c r="J26" s="1026"/>
      <c r="K26" s="1026"/>
      <c r="L26" s="1003">
        <v>4</v>
      </c>
      <c r="M26" s="1033" t="s">
        <v>406</v>
      </c>
      <c r="N26" s="213" t="s">
        <v>351</v>
      </c>
      <c r="O26" s="1004">
        <v>0</v>
      </c>
      <c r="P26" s="1004">
        <v>0</v>
      </c>
      <c r="Q26" s="1004">
        <v>0</v>
      </c>
      <c r="R26" s="1004">
        <v>0</v>
      </c>
      <c r="S26" s="1004">
        <v>0</v>
      </c>
      <c r="T26" s="1034">
        <v>0</v>
      </c>
      <c r="U26" s="1034">
        <v>0</v>
      </c>
      <c r="V26" s="1034">
        <v>0</v>
      </c>
      <c r="W26" s="1034">
        <v>0</v>
      </c>
      <c r="X26" s="1034">
        <v>0</v>
      </c>
      <c r="Y26" s="1034">
        <v>0</v>
      </c>
      <c r="Z26" s="1034">
        <v>0</v>
      </c>
      <c r="AA26" s="1034">
        <v>0</v>
      </c>
      <c r="AB26" s="1034">
        <v>0</v>
      </c>
      <c r="AC26" s="1004">
        <v>0</v>
      </c>
      <c r="AD26" s="1034">
        <v>0</v>
      </c>
      <c r="AE26" s="1034">
        <v>0</v>
      </c>
      <c r="AF26" s="1034">
        <v>0</v>
      </c>
      <c r="AG26" s="1034">
        <v>0</v>
      </c>
      <c r="AH26" s="1034">
        <v>0</v>
      </c>
      <c r="AI26" s="1034">
        <v>0</v>
      </c>
      <c r="AJ26" s="1034">
        <v>0</v>
      </c>
      <c r="AK26" s="1034">
        <v>0</v>
      </c>
      <c r="AL26" s="1034">
        <v>0</v>
      </c>
      <c r="AM26" s="951"/>
    </row>
    <row r="27" spans="1:39" ht="0.2" customHeight="1">
      <c r="A27" s="974">
        <v>1</v>
      </c>
      <c r="B27" s="1026"/>
      <c r="C27" s="1026"/>
      <c r="D27" s="1026"/>
      <c r="E27" s="1026"/>
      <c r="F27" s="1026"/>
      <c r="G27" s="1026"/>
      <c r="H27" s="1026"/>
      <c r="I27" s="1026"/>
      <c r="J27" s="1035" t="s">
        <v>1044</v>
      </c>
      <c r="K27" s="1026"/>
      <c r="L27" s="1003"/>
      <c r="M27" s="1033"/>
      <c r="N27" s="213"/>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32"/>
    </row>
    <row r="28" spans="1:39" ht="11.25">
      <c r="A28" s="974">
        <v>1</v>
      </c>
      <c r="B28" s="1026" t="s">
        <v>1485</v>
      </c>
      <c r="C28" s="1026"/>
      <c r="D28" s="1026"/>
      <c r="E28" s="1026"/>
      <c r="F28" s="1026"/>
      <c r="G28" s="1026"/>
      <c r="H28" s="1026"/>
      <c r="I28" s="1026"/>
      <c r="J28" s="1026"/>
      <c r="K28" s="1026"/>
      <c r="L28" s="1003">
        <v>5</v>
      </c>
      <c r="M28" s="1033" t="s">
        <v>1276</v>
      </c>
      <c r="N28" s="213" t="s">
        <v>351</v>
      </c>
      <c r="O28" s="1004">
        <v>0</v>
      </c>
      <c r="P28" s="1004">
        <v>0</v>
      </c>
      <c r="Q28" s="1004">
        <v>0</v>
      </c>
      <c r="R28" s="1004">
        <v>0</v>
      </c>
      <c r="S28" s="1004">
        <v>0</v>
      </c>
      <c r="T28" s="1034">
        <v>0</v>
      </c>
      <c r="U28" s="1034">
        <v>0</v>
      </c>
      <c r="V28" s="1034">
        <v>0</v>
      </c>
      <c r="W28" s="1034">
        <v>0</v>
      </c>
      <c r="X28" s="1034">
        <v>0</v>
      </c>
      <c r="Y28" s="1034">
        <v>0</v>
      </c>
      <c r="Z28" s="1034">
        <v>0</v>
      </c>
      <c r="AA28" s="1034">
        <v>0</v>
      </c>
      <c r="AB28" s="1034">
        <v>0</v>
      </c>
      <c r="AC28" s="1004">
        <v>0</v>
      </c>
      <c r="AD28" s="1034">
        <v>0</v>
      </c>
      <c r="AE28" s="1034">
        <v>0</v>
      </c>
      <c r="AF28" s="1034">
        <v>0</v>
      </c>
      <c r="AG28" s="1034">
        <v>0</v>
      </c>
      <c r="AH28" s="1034">
        <v>0</v>
      </c>
      <c r="AI28" s="1034">
        <v>0</v>
      </c>
      <c r="AJ28" s="1034">
        <v>0</v>
      </c>
      <c r="AK28" s="1034">
        <v>0</v>
      </c>
      <c r="AL28" s="1034">
        <v>0</v>
      </c>
      <c r="AM28" s="951"/>
    </row>
    <row r="29" spans="1:39" ht="0.2" customHeight="1">
      <c r="A29" s="974">
        <v>1</v>
      </c>
      <c r="B29" s="1026"/>
      <c r="C29" s="1026"/>
      <c r="D29" s="1026"/>
      <c r="E29" s="1026"/>
      <c r="F29" s="1026"/>
      <c r="G29" s="1026"/>
      <c r="H29" s="1026"/>
      <c r="I29" s="1026"/>
      <c r="J29" s="1035" t="s">
        <v>1291</v>
      </c>
      <c r="K29" s="1026"/>
      <c r="L29" s="1003"/>
      <c r="M29" s="1033"/>
      <c r="N29" s="213"/>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32"/>
    </row>
    <row r="30" spans="1:39" s="97" customFormat="1" ht="11.25">
      <c r="A30" s="974">
        <v>1</v>
      </c>
      <c r="B30" s="1026" t="s">
        <v>1486</v>
      </c>
      <c r="C30" s="1027"/>
      <c r="D30" s="1027"/>
      <c r="E30" s="1027"/>
      <c r="F30" s="1027"/>
      <c r="G30" s="1027"/>
      <c r="H30" s="1027"/>
      <c r="I30" s="1027"/>
      <c r="J30" s="1027"/>
      <c r="K30" s="1027"/>
      <c r="L30" s="1003">
        <v>6</v>
      </c>
      <c r="M30" s="1033" t="s">
        <v>407</v>
      </c>
      <c r="N30" s="213" t="s">
        <v>351</v>
      </c>
      <c r="O30" s="1034"/>
      <c r="P30" s="1034"/>
      <c r="Q30" s="1034"/>
      <c r="R30" s="1034"/>
      <c r="S30" s="1034"/>
      <c r="T30" s="1034"/>
      <c r="U30" s="1034"/>
      <c r="V30" s="1034"/>
      <c r="W30" s="1034"/>
      <c r="X30" s="1034"/>
      <c r="Y30" s="1034"/>
      <c r="Z30" s="1034"/>
      <c r="AA30" s="1034"/>
      <c r="AB30" s="1034"/>
      <c r="AC30" s="1034"/>
      <c r="AD30" s="1034"/>
      <c r="AE30" s="1034"/>
      <c r="AF30" s="1034"/>
      <c r="AG30" s="1034"/>
      <c r="AH30" s="1034"/>
      <c r="AI30" s="1034"/>
      <c r="AJ30" s="1034"/>
      <c r="AK30" s="1034"/>
      <c r="AL30" s="1034"/>
      <c r="AM30" s="951"/>
    </row>
    <row r="31" spans="1:39" s="97" customFormat="1" ht="11.25">
      <c r="A31" s="974">
        <v>1</v>
      </c>
      <c r="B31" s="1026" t="s">
        <v>1487</v>
      </c>
      <c r="C31" s="1027"/>
      <c r="D31" s="1027"/>
      <c r="E31" s="1027"/>
      <c r="F31" s="1027"/>
      <c r="G31" s="1027"/>
      <c r="H31" s="1027"/>
      <c r="I31" s="1027"/>
      <c r="J31" s="1027"/>
      <c r="K31" s="1027"/>
      <c r="L31" s="1003">
        <v>7</v>
      </c>
      <c r="M31" s="1033" t="s">
        <v>408</v>
      </c>
      <c r="N31" s="213" t="s">
        <v>351</v>
      </c>
      <c r="O31" s="1034"/>
      <c r="P31" s="1034"/>
      <c r="Q31" s="1034"/>
      <c r="R31" s="1034"/>
      <c r="S31" s="1034"/>
      <c r="T31" s="1034"/>
      <c r="U31" s="1034"/>
      <c r="V31" s="1034"/>
      <c r="W31" s="1034"/>
      <c r="X31" s="1034"/>
      <c r="Y31" s="1034"/>
      <c r="Z31" s="1034"/>
      <c r="AA31" s="1034"/>
      <c r="AB31" s="1034"/>
      <c r="AC31" s="1034"/>
      <c r="AD31" s="1034"/>
      <c r="AE31" s="1034"/>
      <c r="AF31" s="1034"/>
      <c r="AG31" s="1034"/>
      <c r="AH31" s="1034"/>
      <c r="AI31" s="1034"/>
      <c r="AJ31" s="1034"/>
      <c r="AK31" s="1034"/>
      <c r="AL31" s="1034"/>
      <c r="AM31" s="951"/>
    </row>
    <row r="32" spans="1:39" s="97" customFormat="1" ht="11.25">
      <c r="A32" s="974">
        <v>1</v>
      </c>
      <c r="B32" s="1026" t="s">
        <v>1494</v>
      </c>
      <c r="C32" s="1027"/>
      <c r="D32" s="1027"/>
      <c r="E32" s="1027"/>
      <c r="F32" s="1027"/>
      <c r="G32" s="1027"/>
      <c r="H32" s="1027"/>
      <c r="I32" s="1027"/>
      <c r="J32" s="1027"/>
      <c r="K32" s="1027"/>
      <c r="L32" s="1003">
        <v>8</v>
      </c>
      <c r="M32" s="1033" t="s">
        <v>409</v>
      </c>
      <c r="N32" s="213" t="s">
        <v>351</v>
      </c>
      <c r="O32" s="1034"/>
      <c r="P32" s="1034"/>
      <c r="Q32" s="1034"/>
      <c r="R32" s="1034"/>
      <c r="S32" s="1034"/>
      <c r="T32" s="1034"/>
      <c r="U32" s="1034"/>
      <c r="V32" s="1034"/>
      <c r="W32" s="1034"/>
      <c r="X32" s="1034"/>
      <c r="Y32" s="1034"/>
      <c r="Z32" s="1034"/>
      <c r="AA32" s="1034"/>
      <c r="AB32" s="1034"/>
      <c r="AC32" s="1034"/>
      <c r="AD32" s="1034"/>
      <c r="AE32" s="1034"/>
      <c r="AF32" s="1034"/>
      <c r="AG32" s="1034"/>
      <c r="AH32" s="1034"/>
      <c r="AI32" s="1034"/>
      <c r="AJ32" s="1034"/>
      <c r="AK32" s="1034"/>
      <c r="AL32" s="1034"/>
      <c r="AM32" s="951"/>
    </row>
    <row r="33" spans="1:39" ht="11.25">
      <c r="A33" s="943" t="s">
        <v>102</v>
      </c>
      <c r="B33" s="1026" t="s">
        <v>1194</v>
      </c>
      <c r="C33" s="1026"/>
      <c r="D33" s="1026"/>
      <c r="E33" s="1026"/>
      <c r="F33" s="1026"/>
      <c r="G33" s="1026"/>
      <c r="H33" s="1026"/>
      <c r="I33" s="1026"/>
      <c r="J33" s="1026"/>
      <c r="K33" s="1026"/>
      <c r="L33" s="1000" t="s">
        <v>3028</v>
      </c>
      <c r="M33" s="837"/>
      <c r="N33" s="837"/>
      <c r="O33" s="1031">
        <v>0</v>
      </c>
      <c r="P33" s="1031">
        <v>0</v>
      </c>
      <c r="Q33" s="1031">
        <v>0</v>
      </c>
      <c r="R33" s="1031">
        <v>0</v>
      </c>
      <c r="S33" s="1031">
        <v>0</v>
      </c>
      <c r="T33" s="1031">
        <v>0</v>
      </c>
      <c r="U33" s="1031">
        <v>0</v>
      </c>
      <c r="V33" s="1031">
        <v>0</v>
      </c>
      <c r="W33" s="1031">
        <v>0</v>
      </c>
      <c r="X33" s="1031">
        <v>0</v>
      </c>
      <c r="Y33" s="1031">
        <v>0</v>
      </c>
      <c r="Z33" s="1031">
        <v>0</v>
      </c>
      <c r="AA33" s="1031">
        <v>0</v>
      </c>
      <c r="AB33" s="1031">
        <v>0</v>
      </c>
      <c r="AC33" s="1031">
        <v>0</v>
      </c>
      <c r="AD33" s="1031">
        <v>0</v>
      </c>
      <c r="AE33" s="1031">
        <v>0</v>
      </c>
      <c r="AF33" s="1031">
        <v>0</v>
      </c>
      <c r="AG33" s="1031">
        <v>0</v>
      </c>
      <c r="AH33" s="1031">
        <v>0</v>
      </c>
      <c r="AI33" s="1031">
        <v>0</v>
      </c>
      <c r="AJ33" s="1031">
        <v>0</v>
      </c>
      <c r="AK33" s="1031">
        <v>0</v>
      </c>
      <c r="AL33" s="1031">
        <v>0</v>
      </c>
      <c r="AM33" s="1032"/>
    </row>
    <row r="34" spans="1:39" ht="11.25">
      <c r="A34" s="974">
        <v>2</v>
      </c>
      <c r="B34" s="1026" t="s">
        <v>1480</v>
      </c>
      <c r="C34" s="1026"/>
      <c r="D34" s="1026"/>
      <c r="E34" s="1026"/>
      <c r="F34" s="1026"/>
      <c r="G34" s="1026"/>
      <c r="H34" s="1026"/>
      <c r="I34" s="1026"/>
      <c r="J34" s="1026"/>
      <c r="K34" s="1026"/>
      <c r="L34" s="1003">
        <v>1</v>
      </c>
      <c r="M34" s="1033" t="s">
        <v>401</v>
      </c>
      <c r="N34" s="213" t="s">
        <v>351</v>
      </c>
      <c r="O34" s="1004">
        <v>0</v>
      </c>
      <c r="P34" s="1004">
        <v>0</v>
      </c>
      <c r="Q34" s="1004">
        <v>0</v>
      </c>
      <c r="R34" s="1004">
        <v>0</v>
      </c>
      <c r="S34" s="1004">
        <v>0</v>
      </c>
      <c r="T34" s="1034">
        <v>0</v>
      </c>
      <c r="U34" s="1034">
        <v>0</v>
      </c>
      <c r="V34" s="1034">
        <v>0</v>
      </c>
      <c r="W34" s="1034">
        <v>0</v>
      </c>
      <c r="X34" s="1034">
        <v>0</v>
      </c>
      <c r="Y34" s="1034">
        <v>0</v>
      </c>
      <c r="Z34" s="1034">
        <v>0</v>
      </c>
      <c r="AA34" s="1034">
        <v>0</v>
      </c>
      <c r="AB34" s="1034">
        <v>0</v>
      </c>
      <c r="AC34" s="1004">
        <v>0</v>
      </c>
      <c r="AD34" s="1034">
        <v>0</v>
      </c>
      <c r="AE34" s="1034">
        <v>0</v>
      </c>
      <c r="AF34" s="1034">
        <v>0</v>
      </c>
      <c r="AG34" s="1034">
        <v>0</v>
      </c>
      <c r="AH34" s="1034">
        <v>0</v>
      </c>
      <c r="AI34" s="1034">
        <v>0</v>
      </c>
      <c r="AJ34" s="1034">
        <v>0</v>
      </c>
      <c r="AK34" s="1034">
        <v>0</v>
      </c>
      <c r="AL34" s="1034">
        <v>0</v>
      </c>
      <c r="AM34" s="951"/>
    </row>
    <row r="35" spans="1:39" ht="0.2" customHeight="1">
      <c r="A35" s="974">
        <v>2</v>
      </c>
      <c r="B35" s="1026"/>
      <c r="C35" s="1026"/>
      <c r="D35" s="1026"/>
      <c r="E35" s="1026"/>
      <c r="F35" s="1026"/>
      <c r="G35" s="1026"/>
      <c r="H35" s="1026"/>
      <c r="I35" s="1026"/>
      <c r="J35" s="1035" t="s">
        <v>1041</v>
      </c>
      <c r="K35" s="1026"/>
      <c r="L35" s="1003"/>
      <c r="M35" s="1033"/>
      <c r="N35" s="213"/>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32"/>
    </row>
    <row r="36" spans="1:39" ht="11.25">
      <c r="A36" s="974">
        <v>2</v>
      </c>
      <c r="B36" s="1026" t="s">
        <v>1481</v>
      </c>
      <c r="C36" s="1026"/>
      <c r="D36" s="1026"/>
      <c r="E36" s="1026"/>
      <c r="F36" s="1026"/>
      <c r="G36" s="1026"/>
      <c r="H36" s="1026"/>
      <c r="I36" s="1026"/>
      <c r="J36" s="1026"/>
      <c r="K36" s="1026"/>
      <c r="L36" s="1003">
        <v>2</v>
      </c>
      <c r="M36" s="1033" t="s">
        <v>403</v>
      </c>
      <c r="N36" s="213" t="s">
        <v>351</v>
      </c>
      <c r="O36" s="1004">
        <v>0</v>
      </c>
      <c r="P36" s="1004">
        <v>0</v>
      </c>
      <c r="Q36" s="1004">
        <v>0</v>
      </c>
      <c r="R36" s="1004">
        <v>0</v>
      </c>
      <c r="S36" s="1004">
        <v>0</v>
      </c>
      <c r="T36" s="1034">
        <v>0</v>
      </c>
      <c r="U36" s="1034">
        <v>0</v>
      </c>
      <c r="V36" s="1034">
        <v>0</v>
      </c>
      <c r="W36" s="1034">
        <v>0</v>
      </c>
      <c r="X36" s="1034">
        <v>0</v>
      </c>
      <c r="Y36" s="1034">
        <v>0</v>
      </c>
      <c r="Z36" s="1034">
        <v>0</v>
      </c>
      <c r="AA36" s="1034">
        <v>0</v>
      </c>
      <c r="AB36" s="1034">
        <v>0</v>
      </c>
      <c r="AC36" s="1004">
        <v>0</v>
      </c>
      <c r="AD36" s="1034">
        <v>0</v>
      </c>
      <c r="AE36" s="1034">
        <v>0</v>
      </c>
      <c r="AF36" s="1034">
        <v>0</v>
      </c>
      <c r="AG36" s="1034">
        <v>0</v>
      </c>
      <c r="AH36" s="1034">
        <v>0</v>
      </c>
      <c r="AI36" s="1034">
        <v>0</v>
      </c>
      <c r="AJ36" s="1034">
        <v>0</v>
      </c>
      <c r="AK36" s="1034">
        <v>0</v>
      </c>
      <c r="AL36" s="1034">
        <v>0</v>
      </c>
      <c r="AM36" s="951"/>
    </row>
    <row r="37" spans="1:39" ht="0.2" customHeight="1">
      <c r="A37" s="974">
        <v>2</v>
      </c>
      <c r="B37" s="1026"/>
      <c r="C37" s="1026"/>
      <c r="D37" s="1026"/>
      <c r="E37" s="1026"/>
      <c r="F37" s="1026"/>
      <c r="G37" s="1026"/>
      <c r="H37" s="1026"/>
      <c r="I37" s="1026"/>
      <c r="J37" s="1035" t="s">
        <v>1042</v>
      </c>
      <c r="K37" s="1026"/>
      <c r="L37" s="1003"/>
      <c r="M37" s="1033"/>
      <c r="N37" s="213"/>
      <c r="O37" s="214"/>
      <c r="P37" s="214"/>
      <c r="Q37" s="214"/>
      <c r="R37" s="214"/>
      <c r="S37" s="214"/>
      <c r="T37" s="214"/>
      <c r="U37" s="214"/>
      <c r="V37" s="214"/>
      <c r="W37" s="214"/>
      <c r="X37" s="214"/>
      <c r="Y37" s="214"/>
      <c r="Z37" s="214"/>
      <c r="AA37" s="214"/>
      <c r="AB37" s="214"/>
      <c r="AC37" s="214"/>
      <c r="AD37" s="214"/>
      <c r="AE37" s="214"/>
      <c r="AF37" s="214"/>
      <c r="AG37" s="214"/>
      <c r="AH37" s="214"/>
      <c r="AI37" s="214"/>
      <c r="AJ37" s="214"/>
      <c r="AK37" s="214"/>
      <c r="AL37" s="214"/>
      <c r="AM37" s="232"/>
    </row>
    <row r="38" spans="1:39" ht="11.25">
      <c r="A38" s="974">
        <v>2</v>
      </c>
      <c r="B38" s="1026" t="s">
        <v>1483</v>
      </c>
      <c r="C38" s="1026"/>
      <c r="D38" s="1026"/>
      <c r="E38" s="1026"/>
      <c r="F38" s="1026"/>
      <c r="G38" s="1026"/>
      <c r="H38" s="1026"/>
      <c r="I38" s="1026"/>
      <c r="J38" s="1026"/>
      <c r="K38" s="1026"/>
      <c r="L38" s="1003">
        <v>3</v>
      </c>
      <c r="M38" s="1033" t="s">
        <v>405</v>
      </c>
      <c r="N38" s="213" t="s">
        <v>351</v>
      </c>
      <c r="O38" s="1004">
        <v>0</v>
      </c>
      <c r="P38" s="1004">
        <v>0</v>
      </c>
      <c r="Q38" s="1004">
        <v>0</v>
      </c>
      <c r="R38" s="1004">
        <v>0</v>
      </c>
      <c r="S38" s="1004">
        <v>0</v>
      </c>
      <c r="T38" s="1034">
        <v>0</v>
      </c>
      <c r="U38" s="1034">
        <v>0</v>
      </c>
      <c r="V38" s="1034">
        <v>0</v>
      </c>
      <c r="W38" s="1034">
        <v>0</v>
      </c>
      <c r="X38" s="1034">
        <v>0</v>
      </c>
      <c r="Y38" s="1034">
        <v>0</v>
      </c>
      <c r="Z38" s="1034">
        <v>0</v>
      </c>
      <c r="AA38" s="1034">
        <v>0</v>
      </c>
      <c r="AB38" s="1034">
        <v>0</v>
      </c>
      <c r="AC38" s="1004">
        <v>0</v>
      </c>
      <c r="AD38" s="1034">
        <v>0</v>
      </c>
      <c r="AE38" s="1034">
        <v>0</v>
      </c>
      <c r="AF38" s="1034">
        <v>0</v>
      </c>
      <c r="AG38" s="1034">
        <v>0</v>
      </c>
      <c r="AH38" s="1034">
        <v>0</v>
      </c>
      <c r="AI38" s="1034">
        <v>0</v>
      </c>
      <c r="AJ38" s="1034">
        <v>0</v>
      </c>
      <c r="AK38" s="1034">
        <v>0</v>
      </c>
      <c r="AL38" s="1034">
        <v>0</v>
      </c>
      <c r="AM38" s="951"/>
    </row>
    <row r="39" spans="1:39" ht="0.2" customHeight="1">
      <c r="A39" s="974">
        <v>2</v>
      </c>
      <c r="B39" s="1026"/>
      <c r="C39" s="1026"/>
      <c r="D39" s="1026"/>
      <c r="E39" s="1026"/>
      <c r="F39" s="1026"/>
      <c r="G39" s="1026"/>
      <c r="H39" s="1026"/>
      <c r="I39" s="1026"/>
      <c r="J39" s="1035" t="s">
        <v>1043</v>
      </c>
      <c r="K39" s="1026"/>
      <c r="L39" s="1003"/>
      <c r="M39" s="1033"/>
      <c r="N39" s="213"/>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32"/>
    </row>
    <row r="40" spans="1:39" ht="11.25">
      <c r="A40" s="974">
        <v>2</v>
      </c>
      <c r="B40" s="1026" t="s">
        <v>1484</v>
      </c>
      <c r="C40" s="1026"/>
      <c r="D40" s="1026"/>
      <c r="E40" s="1026"/>
      <c r="F40" s="1026"/>
      <c r="G40" s="1026"/>
      <c r="H40" s="1026"/>
      <c r="I40" s="1026"/>
      <c r="J40" s="1026"/>
      <c r="K40" s="1026"/>
      <c r="L40" s="1003">
        <v>4</v>
      </c>
      <c r="M40" s="1033" t="s">
        <v>406</v>
      </c>
      <c r="N40" s="213" t="s">
        <v>351</v>
      </c>
      <c r="O40" s="1004">
        <v>0</v>
      </c>
      <c r="P40" s="1004">
        <v>0</v>
      </c>
      <c r="Q40" s="1004">
        <v>0</v>
      </c>
      <c r="R40" s="1004">
        <v>0</v>
      </c>
      <c r="S40" s="1004">
        <v>0</v>
      </c>
      <c r="T40" s="1034">
        <v>0</v>
      </c>
      <c r="U40" s="1034">
        <v>0</v>
      </c>
      <c r="V40" s="1034">
        <v>0</v>
      </c>
      <c r="W40" s="1034">
        <v>0</v>
      </c>
      <c r="X40" s="1034">
        <v>0</v>
      </c>
      <c r="Y40" s="1034">
        <v>0</v>
      </c>
      <c r="Z40" s="1034">
        <v>0</v>
      </c>
      <c r="AA40" s="1034">
        <v>0</v>
      </c>
      <c r="AB40" s="1034">
        <v>0</v>
      </c>
      <c r="AC40" s="1004">
        <v>0</v>
      </c>
      <c r="AD40" s="1034">
        <v>0</v>
      </c>
      <c r="AE40" s="1034">
        <v>0</v>
      </c>
      <c r="AF40" s="1034">
        <v>0</v>
      </c>
      <c r="AG40" s="1034">
        <v>0</v>
      </c>
      <c r="AH40" s="1034">
        <v>0</v>
      </c>
      <c r="AI40" s="1034">
        <v>0</v>
      </c>
      <c r="AJ40" s="1034">
        <v>0</v>
      </c>
      <c r="AK40" s="1034">
        <v>0</v>
      </c>
      <c r="AL40" s="1034">
        <v>0</v>
      </c>
      <c r="AM40" s="951"/>
    </row>
    <row r="41" spans="1:39" ht="0.2" customHeight="1">
      <c r="A41" s="974">
        <v>2</v>
      </c>
      <c r="B41" s="1026"/>
      <c r="C41" s="1026"/>
      <c r="D41" s="1026"/>
      <c r="E41" s="1026"/>
      <c r="F41" s="1026"/>
      <c r="G41" s="1026"/>
      <c r="H41" s="1026"/>
      <c r="I41" s="1026"/>
      <c r="J41" s="1035" t="s">
        <v>1044</v>
      </c>
      <c r="K41" s="1026"/>
      <c r="L41" s="1003"/>
      <c r="M41" s="1033"/>
      <c r="N41" s="213"/>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32"/>
    </row>
    <row r="42" spans="1:39" ht="11.25">
      <c r="A42" s="974">
        <v>2</v>
      </c>
      <c r="B42" s="1026" t="s">
        <v>1485</v>
      </c>
      <c r="C42" s="1026"/>
      <c r="D42" s="1026"/>
      <c r="E42" s="1026"/>
      <c r="F42" s="1026"/>
      <c r="G42" s="1026"/>
      <c r="H42" s="1026"/>
      <c r="I42" s="1026"/>
      <c r="J42" s="1026"/>
      <c r="K42" s="1026"/>
      <c r="L42" s="1003">
        <v>5</v>
      </c>
      <c r="M42" s="1033" t="s">
        <v>1276</v>
      </c>
      <c r="N42" s="213" t="s">
        <v>351</v>
      </c>
      <c r="O42" s="1004">
        <v>0</v>
      </c>
      <c r="P42" s="1004">
        <v>0</v>
      </c>
      <c r="Q42" s="1004">
        <v>0</v>
      </c>
      <c r="R42" s="1004">
        <v>0</v>
      </c>
      <c r="S42" s="1004">
        <v>0</v>
      </c>
      <c r="T42" s="1034">
        <v>0</v>
      </c>
      <c r="U42" s="1034">
        <v>0</v>
      </c>
      <c r="V42" s="1034">
        <v>0</v>
      </c>
      <c r="W42" s="1034">
        <v>0</v>
      </c>
      <c r="X42" s="1034">
        <v>0</v>
      </c>
      <c r="Y42" s="1034">
        <v>0</v>
      </c>
      <c r="Z42" s="1034">
        <v>0</v>
      </c>
      <c r="AA42" s="1034">
        <v>0</v>
      </c>
      <c r="AB42" s="1034">
        <v>0</v>
      </c>
      <c r="AC42" s="1004">
        <v>0</v>
      </c>
      <c r="AD42" s="1034">
        <v>0</v>
      </c>
      <c r="AE42" s="1034">
        <v>0</v>
      </c>
      <c r="AF42" s="1034">
        <v>0</v>
      </c>
      <c r="AG42" s="1034">
        <v>0</v>
      </c>
      <c r="AH42" s="1034">
        <v>0</v>
      </c>
      <c r="AI42" s="1034">
        <v>0</v>
      </c>
      <c r="AJ42" s="1034">
        <v>0</v>
      </c>
      <c r="AK42" s="1034">
        <v>0</v>
      </c>
      <c r="AL42" s="1034">
        <v>0</v>
      </c>
      <c r="AM42" s="951"/>
    </row>
    <row r="43" spans="1:39" ht="0.2" customHeight="1">
      <c r="A43" s="974">
        <v>2</v>
      </c>
      <c r="B43" s="1026"/>
      <c r="C43" s="1026"/>
      <c r="D43" s="1026"/>
      <c r="E43" s="1026"/>
      <c r="F43" s="1026"/>
      <c r="G43" s="1026"/>
      <c r="H43" s="1026"/>
      <c r="I43" s="1026"/>
      <c r="J43" s="1035" t="s">
        <v>1291</v>
      </c>
      <c r="K43" s="1026"/>
      <c r="L43" s="1003"/>
      <c r="M43" s="1033"/>
      <c r="N43" s="213"/>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32"/>
    </row>
    <row r="44" spans="1:39" s="97" customFormat="1" ht="11.25">
      <c r="A44" s="974">
        <v>2</v>
      </c>
      <c r="B44" s="1026" t="s">
        <v>1486</v>
      </c>
      <c r="C44" s="1027"/>
      <c r="D44" s="1027"/>
      <c r="E44" s="1027"/>
      <c r="F44" s="1027"/>
      <c r="G44" s="1027"/>
      <c r="H44" s="1027"/>
      <c r="I44" s="1027"/>
      <c r="J44" s="1027"/>
      <c r="K44" s="1027"/>
      <c r="L44" s="1003">
        <v>6</v>
      </c>
      <c r="M44" s="1033" t="s">
        <v>407</v>
      </c>
      <c r="N44" s="213" t="s">
        <v>351</v>
      </c>
      <c r="O44" s="1034"/>
      <c r="P44" s="1034"/>
      <c r="Q44" s="1034"/>
      <c r="R44" s="1034"/>
      <c r="S44" s="1034"/>
      <c r="T44" s="1034"/>
      <c r="U44" s="1034"/>
      <c r="V44" s="1034"/>
      <c r="W44" s="1034"/>
      <c r="X44" s="1034"/>
      <c r="Y44" s="1034"/>
      <c r="Z44" s="1034"/>
      <c r="AA44" s="1034"/>
      <c r="AB44" s="1034"/>
      <c r="AC44" s="1034"/>
      <c r="AD44" s="1034"/>
      <c r="AE44" s="1034"/>
      <c r="AF44" s="1034"/>
      <c r="AG44" s="1034"/>
      <c r="AH44" s="1034"/>
      <c r="AI44" s="1034"/>
      <c r="AJ44" s="1034"/>
      <c r="AK44" s="1034"/>
      <c r="AL44" s="1034"/>
      <c r="AM44" s="951"/>
    </row>
    <row r="45" spans="1:39" s="97" customFormat="1" ht="11.25">
      <c r="A45" s="974">
        <v>2</v>
      </c>
      <c r="B45" s="1026" t="s">
        <v>1487</v>
      </c>
      <c r="C45" s="1027"/>
      <c r="D45" s="1027"/>
      <c r="E45" s="1027"/>
      <c r="F45" s="1027"/>
      <c r="G45" s="1027"/>
      <c r="H45" s="1027"/>
      <c r="I45" s="1027"/>
      <c r="J45" s="1027"/>
      <c r="K45" s="1027"/>
      <c r="L45" s="1003">
        <v>7</v>
      </c>
      <c r="M45" s="1033" t="s">
        <v>408</v>
      </c>
      <c r="N45" s="213" t="s">
        <v>351</v>
      </c>
      <c r="O45" s="1034"/>
      <c r="P45" s="1034"/>
      <c r="Q45" s="1034"/>
      <c r="R45" s="1034"/>
      <c r="S45" s="1034"/>
      <c r="T45" s="1034"/>
      <c r="U45" s="1034"/>
      <c r="V45" s="1034"/>
      <c r="W45" s="1034"/>
      <c r="X45" s="1034"/>
      <c r="Y45" s="1034"/>
      <c r="Z45" s="1034"/>
      <c r="AA45" s="1034"/>
      <c r="AB45" s="1034"/>
      <c r="AC45" s="1034"/>
      <c r="AD45" s="1034"/>
      <c r="AE45" s="1034"/>
      <c r="AF45" s="1034"/>
      <c r="AG45" s="1034"/>
      <c r="AH45" s="1034"/>
      <c r="AI45" s="1034"/>
      <c r="AJ45" s="1034"/>
      <c r="AK45" s="1034"/>
      <c r="AL45" s="1034"/>
      <c r="AM45" s="951"/>
    </row>
    <row r="46" spans="1:39" s="97" customFormat="1" ht="11.25">
      <c r="A46" s="974">
        <v>2</v>
      </c>
      <c r="B46" s="1026" t="s">
        <v>1494</v>
      </c>
      <c r="C46" s="1027"/>
      <c r="D46" s="1027"/>
      <c r="E46" s="1027"/>
      <c r="F46" s="1027"/>
      <c r="G46" s="1027"/>
      <c r="H46" s="1027"/>
      <c r="I46" s="1027"/>
      <c r="J46" s="1027"/>
      <c r="K46" s="1027"/>
      <c r="L46" s="1003">
        <v>8</v>
      </c>
      <c r="M46" s="1033" t="s">
        <v>409</v>
      </c>
      <c r="N46" s="213" t="s">
        <v>351</v>
      </c>
      <c r="O46" s="1034"/>
      <c r="P46" s="1034"/>
      <c r="Q46" s="1034"/>
      <c r="R46" s="1034"/>
      <c r="S46" s="1034"/>
      <c r="T46" s="1034"/>
      <c r="U46" s="1034"/>
      <c r="V46" s="1034"/>
      <c r="W46" s="1034"/>
      <c r="X46" s="1034"/>
      <c r="Y46" s="1034"/>
      <c r="Z46" s="1034"/>
      <c r="AA46" s="1034"/>
      <c r="AB46" s="1034"/>
      <c r="AC46" s="1034"/>
      <c r="AD46" s="1034"/>
      <c r="AE46" s="1034"/>
      <c r="AF46" s="1034"/>
      <c r="AG46" s="1034"/>
      <c r="AH46" s="1034"/>
      <c r="AI46" s="1034"/>
      <c r="AJ46" s="1034"/>
      <c r="AK46" s="1034"/>
      <c r="AL46" s="1034"/>
      <c r="AM46" s="951"/>
    </row>
    <row r="47" spans="1:39" ht="11.25">
      <c r="A47" s="943" t="s">
        <v>103</v>
      </c>
      <c r="B47" s="1026" t="s">
        <v>1194</v>
      </c>
      <c r="C47" s="1026"/>
      <c r="D47" s="1026"/>
      <c r="E47" s="1026"/>
      <c r="F47" s="1026"/>
      <c r="G47" s="1026"/>
      <c r="H47" s="1026"/>
      <c r="I47" s="1026"/>
      <c r="J47" s="1026"/>
      <c r="K47" s="1026"/>
      <c r="L47" s="1000" t="s">
        <v>3030</v>
      </c>
      <c r="M47" s="837"/>
      <c r="N47" s="837"/>
      <c r="O47" s="1031">
        <v>0</v>
      </c>
      <c r="P47" s="1031">
        <v>0</v>
      </c>
      <c r="Q47" s="1031">
        <v>0</v>
      </c>
      <c r="R47" s="1031">
        <v>0</v>
      </c>
      <c r="S47" s="1031">
        <v>0</v>
      </c>
      <c r="T47" s="1031">
        <v>0</v>
      </c>
      <c r="U47" s="1031">
        <v>0</v>
      </c>
      <c r="V47" s="1031">
        <v>0</v>
      </c>
      <c r="W47" s="1031">
        <v>0</v>
      </c>
      <c r="X47" s="1031">
        <v>0</v>
      </c>
      <c r="Y47" s="1031">
        <v>0</v>
      </c>
      <c r="Z47" s="1031">
        <v>0</v>
      </c>
      <c r="AA47" s="1031">
        <v>0</v>
      </c>
      <c r="AB47" s="1031">
        <v>0</v>
      </c>
      <c r="AC47" s="1031">
        <v>0</v>
      </c>
      <c r="AD47" s="1031">
        <v>0</v>
      </c>
      <c r="AE47" s="1031">
        <v>0</v>
      </c>
      <c r="AF47" s="1031">
        <v>0</v>
      </c>
      <c r="AG47" s="1031">
        <v>0</v>
      </c>
      <c r="AH47" s="1031">
        <v>0</v>
      </c>
      <c r="AI47" s="1031">
        <v>0</v>
      </c>
      <c r="AJ47" s="1031">
        <v>0</v>
      </c>
      <c r="AK47" s="1031">
        <v>0</v>
      </c>
      <c r="AL47" s="1031">
        <v>0</v>
      </c>
      <c r="AM47" s="1032"/>
    </row>
    <row r="48" spans="1:39" ht="11.25">
      <c r="A48" s="974">
        <v>3</v>
      </c>
      <c r="B48" s="1026" t="s">
        <v>1480</v>
      </c>
      <c r="C48" s="1026"/>
      <c r="D48" s="1026"/>
      <c r="E48" s="1026"/>
      <c r="F48" s="1026"/>
      <c r="G48" s="1026"/>
      <c r="H48" s="1026"/>
      <c r="I48" s="1026"/>
      <c r="J48" s="1026"/>
      <c r="K48" s="1026"/>
      <c r="L48" s="1003">
        <v>1</v>
      </c>
      <c r="M48" s="1033" t="s">
        <v>401</v>
      </c>
      <c r="N48" s="213" t="s">
        <v>351</v>
      </c>
      <c r="O48" s="1004">
        <v>0</v>
      </c>
      <c r="P48" s="1004">
        <v>0</v>
      </c>
      <c r="Q48" s="1004">
        <v>0</v>
      </c>
      <c r="R48" s="1004">
        <v>0</v>
      </c>
      <c r="S48" s="1004">
        <v>0</v>
      </c>
      <c r="T48" s="1034">
        <v>0</v>
      </c>
      <c r="U48" s="1034">
        <v>0</v>
      </c>
      <c r="V48" s="1034">
        <v>0</v>
      </c>
      <c r="W48" s="1034">
        <v>0</v>
      </c>
      <c r="X48" s="1034">
        <v>0</v>
      </c>
      <c r="Y48" s="1034">
        <v>0</v>
      </c>
      <c r="Z48" s="1034">
        <v>0</v>
      </c>
      <c r="AA48" s="1034">
        <v>0</v>
      </c>
      <c r="AB48" s="1034">
        <v>0</v>
      </c>
      <c r="AC48" s="1004">
        <v>0</v>
      </c>
      <c r="AD48" s="1034">
        <v>0</v>
      </c>
      <c r="AE48" s="1034">
        <v>0</v>
      </c>
      <c r="AF48" s="1034">
        <v>0</v>
      </c>
      <c r="AG48" s="1034">
        <v>0</v>
      </c>
      <c r="AH48" s="1034">
        <v>0</v>
      </c>
      <c r="AI48" s="1034">
        <v>0</v>
      </c>
      <c r="AJ48" s="1034">
        <v>0</v>
      </c>
      <c r="AK48" s="1034">
        <v>0</v>
      </c>
      <c r="AL48" s="1034">
        <v>0</v>
      </c>
      <c r="AM48" s="951"/>
    </row>
    <row r="49" spans="1:39" ht="0.2" customHeight="1">
      <c r="A49" s="974">
        <v>3</v>
      </c>
      <c r="B49" s="1026"/>
      <c r="C49" s="1026"/>
      <c r="D49" s="1026"/>
      <c r="E49" s="1026"/>
      <c r="F49" s="1026"/>
      <c r="G49" s="1026"/>
      <c r="H49" s="1026"/>
      <c r="I49" s="1026"/>
      <c r="J49" s="1035" t="s">
        <v>1041</v>
      </c>
      <c r="K49" s="1026"/>
      <c r="L49" s="1003"/>
      <c r="M49" s="1033"/>
      <c r="N49" s="213"/>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32"/>
    </row>
    <row r="50" spans="1:39" ht="11.25">
      <c r="A50" s="974">
        <v>3</v>
      </c>
      <c r="B50" s="1026" t="s">
        <v>1481</v>
      </c>
      <c r="C50" s="1026"/>
      <c r="D50" s="1026"/>
      <c r="E50" s="1026"/>
      <c r="F50" s="1026"/>
      <c r="G50" s="1026"/>
      <c r="H50" s="1026"/>
      <c r="I50" s="1026"/>
      <c r="J50" s="1026"/>
      <c r="K50" s="1026"/>
      <c r="L50" s="1003">
        <v>2</v>
      </c>
      <c r="M50" s="1033" t="s">
        <v>403</v>
      </c>
      <c r="N50" s="213" t="s">
        <v>351</v>
      </c>
      <c r="O50" s="1004">
        <v>0</v>
      </c>
      <c r="P50" s="1004">
        <v>0</v>
      </c>
      <c r="Q50" s="1004">
        <v>0</v>
      </c>
      <c r="R50" s="1004">
        <v>0</v>
      </c>
      <c r="S50" s="1004">
        <v>0</v>
      </c>
      <c r="T50" s="1034">
        <v>0</v>
      </c>
      <c r="U50" s="1034">
        <v>0</v>
      </c>
      <c r="V50" s="1034">
        <v>0</v>
      </c>
      <c r="W50" s="1034">
        <v>0</v>
      </c>
      <c r="X50" s="1034">
        <v>0</v>
      </c>
      <c r="Y50" s="1034">
        <v>0</v>
      </c>
      <c r="Z50" s="1034">
        <v>0</v>
      </c>
      <c r="AA50" s="1034">
        <v>0</v>
      </c>
      <c r="AB50" s="1034">
        <v>0</v>
      </c>
      <c r="AC50" s="1004">
        <v>0</v>
      </c>
      <c r="AD50" s="1034">
        <v>0</v>
      </c>
      <c r="AE50" s="1034">
        <v>0</v>
      </c>
      <c r="AF50" s="1034">
        <v>0</v>
      </c>
      <c r="AG50" s="1034">
        <v>0</v>
      </c>
      <c r="AH50" s="1034">
        <v>0</v>
      </c>
      <c r="AI50" s="1034">
        <v>0</v>
      </c>
      <c r="AJ50" s="1034">
        <v>0</v>
      </c>
      <c r="AK50" s="1034">
        <v>0</v>
      </c>
      <c r="AL50" s="1034">
        <v>0</v>
      </c>
      <c r="AM50" s="951"/>
    </row>
    <row r="51" spans="1:39" ht="0.2" customHeight="1">
      <c r="A51" s="974">
        <v>3</v>
      </c>
      <c r="B51" s="1026"/>
      <c r="C51" s="1026"/>
      <c r="D51" s="1026"/>
      <c r="E51" s="1026"/>
      <c r="F51" s="1026"/>
      <c r="G51" s="1026"/>
      <c r="H51" s="1026"/>
      <c r="I51" s="1026"/>
      <c r="J51" s="1035" t="s">
        <v>1042</v>
      </c>
      <c r="K51" s="1026"/>
      <c r="L51" s="1003"/>
      <c r="M51" s="1033"/>
      <c r="N51" s="213"/>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32"/>
    </row>
    <row r="52" spans="1:39" ht="11.25">
      <c r="A52" s="974">
        <v>3</v>
      </c>
      <c r="B52" s="1026" t="s">
        <v>1483</v>
      </c>
      <c r="C52" s="1026"/>
      <c r="D52" s="1026"/>
      <c r="E52" s="1026"/>
      <c r="F52" s="1026"/>
      <c r="G52" s="1026"/>
      <c r="H52" s="1026"/>
      <c r="I52" s="1026"/>
      <c r="J52" s="1026"/>
      <c r="K52" s="1026"/>
      <c r="L52" s="1003">
        <v>3</v>
      </c>
      <c r="M52" s="1033" t="s">
        <v>405</v>
      </c>
      <c r="N52" s="213" t="s">
        <v>351</v>
      </c>
      <c r="O52" s="1004">
        <v>0</v>
      </c>
      <c r="P52" s="1004">
        <v>0</v>
      </c>
      <c r="Q52" s="1004">
        <v>0</v>
      </c>
      <c r="R52" s="1004">
        <v>0</v>
      </c>
      <c r="S52" s="1004">
        <v>0</v>
      </c>
      <c r="T52" s="1034">
        <v>0</v>
      </c>
      <c r="U52" s="1034">
        <v>0</v>
      </c>
      <c r="V52" s="1034">
        <v>0</v>
      </c>
      <c r="W52" s="1034">
        <v>0</v>
      </c>
      <c r="X52" s="1034">
        <v>0</v>
      </c>
      <c r="Y52" s="1034">
        <v>0</v>
      </c>
      <c r="Z52" s="1034">
        <v>0</v>
      </c>
      <c r="AA52" s="1034">
        <v>0</v>
      </c>
      <c r="AB52" s="1034">
        <v>0</v>
      </c>
      <c r="AC52" s="1004">
        <v>0</v>
      </c>
      <c r="AD52" s="1034">
        <v>0</v>
      </c>
      <c r="AE52" s="1034">
        <v>0</v>
      </c>
      <c r="AF52" s="1034">
        <v>0</v>
      </c>
      <c r="AG52" s="1034">
        <v>0</v>
      </c>
      <c r="AH52" s="1034">
        <v>0</v>
      </c>
      <c r="AI52" s="1034">
        <v>0</v>
      </c>
      <c r="AJ52" s="1034">
        <v>0</v>
      </c>
      <c r="AK52" s="1034">
        <v>0</v>
      </c>
      <c r="AL52" s="1034">
        <v>0</v>
      </c>
      <c r="AM52" s="951"/>
    </row>
    <row r="53" spans="1:39" ht="0.2" customHeight="1">
      <c r="A53" s="974">
        <v>3</v>
      </c>
      <c r="B53" s="1026"/>
      <c r="C53" s="1026"/>
      <c r="D53" s="1026"/>
      <c r="E53" s="1026"/>
      <c r="F53" s="1026"/>
      <c r="G53" s="1026"/>
      <c r="H53" s="1026"/>
      <c r="I53" s="1026"/>
      <c r="J53" s="1035" t="s">
        <v>1043</v>
      </c>
      <c r="K53" s="1026"/>
      <c r="L53" s="1003"/>
      <c r="M53" s="1033"/>
      <c r="N53" s="213"/>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32"/>
    </row>
    <row r="54" spans="1:39" ht="11.25">
      <c r="A54" s="974">
        <v>3</v>
      </c>
      <c r="B54" s="1026" t="s">
        <v>1484</v>
      </c>
      <c r="C54" s="1026"/>
      <c r="D54" s="1026"/>
      <c r="E54" s="1026"/>
      <c r="F54" s="1026"/>
      <c r="G54" s="1026"/>
      <c r="H54" s="1026"/>
      <c r="I54" s="1026"/>
      <c r="J54" s="1026"/>
      <c r="K54" s="1026"/>
      <c r="L54" s="1003">
        <v>4</v>
      </c>
      <c r="M54" s="1033" t="s">
        <v>406</v>
      </c>
      <c r="N54" s="213" t="s">
        <v>351</v>
      </c>
      <c r="O54" s="1004">
        <v>0</v>
      </c>
      <c r="P54" s="1004">
        <v>0</v>
      </c>
      <c r="Q54" s="1004">
        <v>0</v>
      </c>
      <c r="R54" s="1004">
        <v>0</v>
      </c>
      <c r="S54" s="1004">
        <v>0</v>
      </c>
      <c r="T54" s="1034">
        <v>0</v>
      </c>
      <c r="U54" s="1034">
        <v>0</v>
      </c>
      <c r="V54" s="1034">
        <v>0</v>
      </c>
      <c r="W54" s="1034">
        <v>0</v>
      </c>
      <c r="X54" s="1034">
        <v>0</v>
      </c>
      <c r="Y54" s="1034">
        <v>0</v>
      </c>
      <c r="Z54" s="1034">
        <v>0</v>
      </c>
      <c r="AA54" s="1034">
        <v>0</v>
      </c>
      <c r="AB54" s="1034">
        <v>0</v>
      </c>
      <c r="AC54" s="1004">
        <v>0</v>
      </c>
      <c r="AD54" s="1034">
        <v>0</v>
      </c>
      <c r="AE54" s="1034">
        <v>0</v>
      </c>
      <c r="AF54" s="1034">
        <v>0</v>
      </c>
      <c r="AG54" s="1034">
        <v>0</v>
      </c>
      <c r="AH54" s="1034">
        <v>0</v>
      </c>
      <c r="AI54" s="1034">
        <v>0</v>
      </c>
      <c r="AJ54" s="1034">
        <v>0</v>
      </c>
      <c r="AK54" s="1034">
        <v>0</v>
      </c>
      <c r="AL54" s="1034">
        <v>0</v>
      </c>
      <c r="AM54" s="951"/>
    </row>
    <row r="55" spans="1:39" ht="0.2" customHeight="1">
      <c r="A55" s="974">
        <v>3</v>
      </c>
      <c r="B55" s="1026"/>
      <c r="C55" s="1026"/>
      <c r="D55" s="1026"/>
      <c r="E55" s="1026"/>
      <c r="F55" s="1026"/>
      <c r="G55" s="1026"/>
      <c r="H55" s="1026"/>
      <c r="I55" s="1026"/>
      <c r="J55" s="1035" t="s">
        <v>1044</v>
      </c>
      <c r="K55" s="1026"/>
      <c r="L55" s="1003"/>
      <c r="M55" s="1033"/>
      <c r="N55" s="213"/>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32"/>
    </row>
    <row r="56" spans="1:39" ht="11.25">
      <c r="A56" s="974">
        <v>3</v>
      </c>
      <c r="B56" s="1026" t="s">
        <v>1485</v>
      </c>
      <c r="C56" s="1026"/>
      <c r="D56" s="1026"/>
      <c r="E56" s="1026"/>
      <c r="F56" s="1026"/>
      <c r="G56" s="1026"/>
      <c r="H56" s="1026"/>
      <c r="I56" s="1026"/>
      <c r="J56" s="1026"/>
      <c r="K56" s="1026"/>
      <c r="L56" s="1003">
        <v>5</v>
      </c>
      <c r="M56" s="1033" t="s">
        <v>1276</v>
      </c>
      <c r="N56" s="213" t="s">
        <v>351</v>
      </c>
      <c r="O56" s="1004">
        <v>0</v>
      </c>
      <c r="P56" s="1004">
        <v>0</v>
      </c>
      <c r="Q56" s="1004">
        <v>0</v>
      </c>
      <c r="R56" s="1004">
        <v>0</v>
      </c>
      <c r="S56" s="1004">
        <v>0</v>
      </c>
      <c r="T56" s="1034">
        <v>0</v>
      </c>
      <c r="U56" s="1034">
        <v>0</v>
      </c>
      <c r="V56" s="1034">
        <v>0</v>
      </c>
      <c r="W56" s="1034">
        <v>0</v>
      </c>
      <c r="X56" s="1034">
        <v>0</v>
      </c>
      <c r="Y56" s="1034">
        <v>0</v>
      </c>
      <c r="Z56" s="1034">
        <v>0</v>
      </c>
      <c r="AA56" s="1034">
        <v>0</v>
      </c>
      <c r="AB56" s="1034">
        <v>0</v>
      </c>
      <c r="AC56" s="1004">
        <v>0</v>
      </c>
      <c r="AD56" s="1034">
        <v>0</v>
      </c>
      <c r="AE56" s="1034">
        <v>0</v>
      </c>
      <c r="AF56" s="1034">
        <v>0</v>
      </c>
      <c r="AG56" s="1034">
        <v>0</v>
      </c>
      <c r="AH56" s="1034">
        <v>0</v>
      </c>
      <c r="AI56" s="1034">
        <v>0</v>
      </c>
      <c r="AJ56" s="1034">
        <v>0</v>
      </c>
      <c r="AK56" s="1034">
        <v>0</v>
      </c>
      <c r="AL56" s="1034">
        <v>0</v>
      </c>
      <c r="AM56" s="951"/>
    </row>
    <row r="57" spans="1:39" ht="0.2" customHeight="1">
      <c r="A57" s="974">
        <v>3</v>
      </c>
      <c r="B57" s="1026"/>
      <c r="C57" s="1026"/>
      <c r="D57" s="1026"/>
      <c r="E57" s="1026"/>
      <c r="F57" s="1026"/>
      <c r="G57" s="1026"/>
      <c r="H57" s="1026"/>
      <c r="I57" s="1026"/>
      <c r="J57" s="1035" t="s">
        <v>1291</v>
      </c>
      <c r="K57" s="1026"/>
      <c r="L57" s="1003"/>
      <c r="M57" s="1033"/>
      <c r="N57" s="213"/>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32"/>
    </row>
    <row r="58" spans="1:39" s="97" customFormat="1" ht="11.25">
      <c r="A58" s="974">
        <v>3</v>
      </c>
      <c r="B58" s="1026" t="s">
        <v>1486</v>
      </c>
      <c r="C58" s="1027"/>
      <c r="D58" s="1027"/>
      <c r="E58" s="1027"/>
      <c r="F58" s="1027"/>
      <c r="G58" s="1027"/>
      <c r="H58" s="1027"/>
      <c r="I58" s="1027"/>
      <c r="J58" s="1027"/>
      <c r="K58" s="1027"/>
      <c r="L58" s="1003">
        <v>6</v>
      </c>
      <c r="M58" s="1033" t="s">
        <v>407</v>
      </c>
      <c r="N58" s="213" t="s">
        <v>351</v>
      </c>
      <c r="O58" s="1034"/>
      <c r="P58" s="1034"/>
      <c r="Q58" s="1034"/>
      <c r="R58" s="1034"/>
      <c r="S58" s="1034"/>
      <c r="T58" s="1034"/>
      <c r="U58" s="1034"/>
      <c r="V58" s="1034"/>
      <c r="W58" s="1034"/>
      <c r="X58" s="1034"/>
      <c r="Y58" s="1034"/>
      <c r="Z58" s="1034"/>
      <c r="AA58" s="1034"/>
      <c r="AB58" s="1034"/>
      <c r="AC58" s="1034"/>
      <c r="AD58" s="1034"/>
      <c r="AE58" s="1034"/>
      <c r="AF58" s="1034"/>
      <c r="AG58" s="1034"/>
      <c r="AH58" s="1034"/>
      <c r="AI58" s="1034"/>
      <c r="AJ58" s="1034"/>
      <c r="AK58" s="1034"/>
      <c r="AL58" s="1034"/>
      <c r="AM58" s="951"/>
    </row>
    <row r="59" spans="1:39" s="97" customFormat="1" ht="11.25">
      <c r="A59" s="974">
        <v>3</v>
      </c>
      <c r="B59" s="1026" t="s">
        <v>1487</v>
      </c>
      <c r="C59" s="1027"/>
      <c r="D59" s="1027"/>
      <c r="E59" s="1027"/>
      <c r="F59" s="1027"/>
      <c r="G59" s="1027"/>
      <c r="H59" s="1027"/>
      <c r="I59" s="1027"/>
      <c r="J59" s="1027"/>
      <c r="K59" s="1027"/>
      <c r="L59" s="1003">
        <v>7</v>
      </c>
      <c r="M59" s="1033" t="s">
        <v>408</v>
      </c>
      <c r="N59" s="213" t="s">
        <v>351</v>
      </c>
      <c r="O59" s="1034"/>
      <c r="P59" s="1034"/>
      <c r="Q59" s="1034"/>
      <c r="R59" s="1034"/>
      <c r="S59" s="1034"/>
      <c r="T59" s="1034"/>
      <c r="U59" s="1034"/>
      <c r="V59" s="1034"/>
      <c r="W59" s="1034"/>
      <c r="X59" s="1034"/>
      <c r="Y59" s="1034"/>
      <c r="Z59" s="1034"/>
      <c r="AA59" s="1034"/>
      <c r="AB59" s="1034"/>
      <c r="AC59" s="1034"/>
      <c r="AD59" s="1034"/>
      <c r="AE59" s="1034"/>
      <c r="AF59" s="1034"/>
      <c r="AG59" s="1034"/>
      <c r="AH59" s="1034"/>
      <c r="AI59" s="1034"/>
      <c r="AJ59" s="1034"/>
      <c r="AK59" s="1034"/>
      <c r="AL59" s="1034"/>
      <c r="AM59" s="951"/>
    </row>
    <row r="60" spans="1:39" s="97" customFormat="1" ht="11.25">
      <c r="A60" s="974">
        <v>3</v>
      </c>
      <c r="B60" s="1026" t="s">
        <v>1494</v>
      </c>
      <c r="C60" s="1027"/>
      <c r="D60" s="1027"/>
      <c r="E60" s="1027"/>
      <c r="F60" s="1027"/>
      <c r="G60" s="1027"/>
      <c r="H60" s="1027"/>
      <c r="I60" s="1027"/>
      <c r="J60" s="1027"/>
      <c r="K60" s="1027"/>
      <c r="L60" s="1003">
        <v>8</v>
      </c>
      <c r="M60" s="1033" t="s">
        <v>409</v>
      </c>
      <c r="N60" s="213" t="s">
        <v>351</v>
      </c>
      <c r="O60" s="1034"/>
      <c r="P60" s="1034"/>
      <c r="Q60" s="1034"/>
      <c r="R60" s="1034"/>
      <c r="S60" s="1034"/>
      <c r="T60" s="1034"/>
      <c r="U60" s="1034"/>
      <c r="V60" s="1034"/>
      <c r="W60" s="1034"/>
      <c r="X60" s="1034"/>
      <c r="Y60" s="1034"/>
      <c r="Z60" s="1034"/>
      <c r="AA60" s="1034"/>
      <c r="AB60" s="1034"/>
      <c r="AC60" s="1034"/>
      <c r="AD60" s="1034"/>
      <c r="AE60" s="1034"/>
      <c r="AF60" s="1034"/>
      <c r="AG60" s="1034"/>
      <c r="AH60" s="1034"/>
      <c r="AI60" s="1034"/>
      <c r="AJ60" s="1034"/>
      <c r="AK60" s="1034"/>
      <c r="AL60" s="1034"/>
      <c r="AM60" s="951"/>
    </row>
    <row r="61" spans="1:39" ht="11.25">
      <c r="A61" s="1026"/>
      <c r="B61" s="1026"/>
      <c r="C61" s="1026"/>
      <c r="D61" s="1026"/>
      <c r="E61" s="1026"/>
      <c r="F61" s="1026"/>
      <c r="G61" s="1026"/>
      <c r="H61" s="1026"/>
      <c r="I61" s="1026"/>
      <c r="J61" s="1026"/>
      <c r="K61" s="1026"/>
      <c r="L61" s="991"/>
      <c r="M61" s="990"/>
      <c r="N61" s="990"/>
      <c r="O61" s="990"/>
      <c r="P61" s="990"/>
      <c r="Q61" s="990"/>
      <c r="R61" s="990"/>
      <c r="S61" s="990"/>
      <c r="T61" s="990"/>
      <c r="U61" s="990"/>
      <c r="V61" s="990"/>
      <c r="W61" s="990"/>
      <c r="X61" s="990"/>
      <c r="Y61" s="990"/>
      <c r="Z61" s="990"/>
      <c r="AA61" s="990"/>
      <c r="AB61" s="990"/>
      <c r="AC61" s="990"/>
      <c r="AD61" s="990"/>
      <c r="AE61" s="990"/>
      <c r="AF61" s="990"/>
      <c r="AG61" s="990"/>
      <c r="AH61" s="990"/>
      <c r="AI61" s="990"/>
      <c r="AJ61" s="990"/>
      <c r="AK61" s="990"/>
      <c r="AL61" s="990"/>
      <c r="AM61" s="990"/>
    </row>
    <row r="62" spans="1:39" s="86" customFormat="1" ht="15" customHeight="1">
      <c r="A62" s="926"/>
      <c r="B62" s="926"/>
      <c r="C62" s="926"/>
      <c r="D62" s="926"/>
      <c r="E62" s="926"/>
      <c r="F62" s="926"/>
      <c r="G62" s="926"/>
      <c r="H62" s="926"/>
      <c r="I62" s="926"/>
      <c r="J62" s="926"/>
      <c r="K62" s="926"/>
      <c r="L62" s="941" t="s">
        <v>1425</v>
      </c>
      <c r="M62" s="941"/>
      <c r="N62" s="941"/>
      <c r="O62" s="941"/>
      <c r="P62" s="941"/>
      <c r="Q62" s="941"/>
      <c r="R62" s="941"/>
      <c r="S62" s="971"/>
      <c r="T62" s="971"/>
      <c r="U62" s="971"/>
      <c r="V62" s="971"/>
      <c r="W62" s="971"/>
      <c r="X62" s="971"/>
      <c r="Y62" s="971"/>
      <c r="Z62" s="971"/>
      <c r="AA62" s="971"/>
      <c r="AB62" s="971"/>
      <c r="AC62" s="971"/>
      <c r="AD62" s="971"/>
      <c r="AE62" s="971"/>
      <c r="AF62" s="971"/>
      <c r="AG62" s="971"/>
      <c r="AH62" s="971"/>
      <c r="AI62" s="971"/>
      <c r="AJ62" s="971"/>
      <c r="AK62" s="971"/>
      <c r="AL62" s="971"/>
      <c r="AM62" s="971"/>
    </row>
    <row r="63" spans="1:39" s="86" customFormat="1" ht="15" customHeight="1">
      <c r="A63" s="926"/>
      <c r="B63" s="926"/>
      <c r="C63" s="926"/>
      <c r="D63" s="926"/>
      <c r="E63" s="926"/>
      <c r="F63" s="926"/>
      <c r="G63" s="926"/>
      <c r="H63" s="926"/>
      <c r="I63" s="926"/>
      <c r="J63" s="926"/>
      <c r="K63" s="804"/>
      <c r="L63" s="989" t="s">
        <v>2999</v>
      </c>
      <c r="M63" s="972"/>
      <c r="N63" s="972"/>
      <c r="O63" s="972"/>
      <c r="P63" s="972"/>
      <c r="Q63" s="972"/>
      <c r="R63" s="972"/>
      <c r="S63" s="973"/>
      <c r="T63" s="973"/>
      <c r="U63" s="973"/>
      <c r="V63" s="973"/>
      <c r="W63" s="973"/>
      <c r="X63" s="973"/>
      <c r="Y63" s="973"/>
      <c r="Z63" s="973"/>
      <c r="AA63" s="973"/>
      <c r="AB63" s="973"/>
      <c r="AC63" s="973"/>
      <c r="AD63" s="973"/>
      <c r="AE63" s="973"/>
      <c r="AF63" s="973"/>
      <c r="AG63" s="973"/>
      <c r="AH63" s="973"/>
      <c r="AI63" s="973"/>
      <c r="AJ63" s="973"/>
      <c r="AK63" s="973"/>
      <c r="AL63" s="973"/>
      <c r="AM63" s="973"/>
    </row>
    <row r="64" spans="1:39">
      <c r="A64" s="1026"/>
      <c r="B64" s="1026"/>
      <c r="C64" s="1026"/>
      <c r="D64" s="1026"/>
      <c r="E64" s="1026"/>
      <c r="F64" s="1026"/>
      <c r="G64" s="1026"/>
      <c r="H64" s="1026"/>
      <c r="I64" s="1026"/>
      <c r="J64" s="1026"/>
      <c r="K64" s="1026"/>
      <c r="L64" s="1026"/>
      <c r="M64" s="1026"/>
      <c r="N64" s="1026"/>
      <c r="O64" s="1026"/>
      <c r="P64" s="1026"/>
      <c r="Q64" s="1026"/>
      <c r="R64" s="1026"/>
      <c r="S64" s="1026"/>
      <c r="T64" s="1026"/>
      <c r="U64" s="1026"/>
      <c r="V64" s="1026"/>
      <c r="W64" s="1026"/>
      <c r="X64" s="1026"/>
      <c r="Y64" s="1026"/>
      <c r="Z64" s="1026"/>
      <c r="AA64" s="1026"/>
      <c r="AB64" s="1026"/>
      <c r="AC64" s="1026"/>
      <c r="AD64" s="1026"/>
      <c r="AE64" s="1026"/>
      <c r="AF64" s="1026"/>
      <c r="AG64" s="1026"/>
      <c r="AH64" s="1026"/>
      <c r="AI64" s="1026"/>
      <c r="AJ64" s="1026"/>
      <c r="AK64" s="1026"/>
      <c r="AL64" s="1026"/>
      <c r="AM64" s="1026"/>
    </row>
    <row r="65" spans="1:39">
      <c r="A65" s="1026"/>
      <c r="B65" s="1026"/>
      <c r="C65" s="1026"/>
      <c r="D65" s="1026"/>
      <c r="E65" s="1026"/>
      <c r="F65" s="1026"/>
      <c r="G65" s="1026"/>
      <c r="H65" s="1026"/>
      <c r="I65" s="1026"/>
      <c r="J65" s="1026"/>
      <c r="K65" s="1026"/>
      <c r="L65" s="1026"/>
      <c r="M65" s="1026"/>
      <c r="N65" s="1026"/>
      <c r="O65" s="1026"/>
      <c r="P65" s="1026"/>
      <c r="Q65" s="1026"/>
      <c r="R65" s="1026"/>
      <c r="S65" s="1026"/>
      <c r="T65" s="1026"/>
      <c r="U65" s="1026"/>
      <c r="V65" s="1026"/>
      <c r="W65" s="1026"/>
      <c r="X65" s="1026"/>
      <c r="Y65" s="1026"/>
      <c r="Z65" s="1026"/>
      <c r="AA65" s="1026"/>
      <c r="AB65" s="1026"/>
      <c r="AC65" s="1026"/>
      <c r="AD65" s="1026"/>
      <c r="AE65" s="1026"/>
      <c r="AF65" s="1026"/>
      <c r="AG65" s="1026"/>
      <c r="AH65" s="1026"/>
      <c r="AI65" s="1026"/>
      <c r="AJ65" s="1026"/>
      <c r="AK65" s="1026"/>
      <c r="AL65" s="1026"/>
      <c r="AM65" s="1026"/>
    </row>
    <row r="66" spans="1:39">
      <c r="A66" s="1026"/>
      <c r="B66" s="1026"/>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1026"/>
      <c r="AL66" s="1026"/>
      <c r="AM66" s="1026"/>
    </row>
    <row r="67" spans="1:39">
      <c r="A67" s="1026"/>
      <c r="B67" s="1026"/>
      <c r="C67" s="1026"/>
      <c r="D67" s="1026"/>
      <c r="E67" s="1026"/>
      <c r="F67" s="1026"/>
      <c r="G67" s="1026"/>
      <c r="H67" s="1026"/>
      <c r="I67" s="1026"/>
      <c r="J67" s="1026"/>
      <c r="K67" s="1026"/>
      <c r="L67" s="1026"/>
      <c r="M67" s="1026"/>
      <c r="N67" s="1026"/>
      <c r="O67" s="1026"/>
      <c r="P67" s="1026"/>
      <c r="Q67" s="1026"/>
      <c r="R67" s="1026"/>
      <c r="S67" s="1026"/>
      <c r="T67" s="1026"/>
      <c r="U67" s="1026"/>
      <c r="V67" s="1026"/>
      <c r="W67" s="1026"/>
      <c r="X67" s="1026"/>
      <c r="Y67" s="1026"/>
      <c r="Z67" s="1026"/>
      <c r="AA67" s="1026"/>
      <c r="AB67" s="1026"/>
      <c r="AC67" s="1026"/>
      <c r="AD67" s="1026"/>
      <c r="AE67" s="1026"/>
      <c r="AF67" s="1026"/>
      <c r="AG67" s="1026"/>
      <c r="AH67" s="1026"/>
      <c r="AI67" s="1026"/>
      <c r="AJ67" s="1026"/>
      <c r="AK67" s="1026"/>
      <c r="AL67" s="1026"/>
      <c r="AM67" s="1026"/>
    </row>
    <row r="68" spans="1:39">
      <c r="A68" s="1026"/>
      <c r="B68" s="1026"/>
      <c r="C68" s="1026"/>
      <c r="D68" s="1026"/>
      <c r="E68" s="1026"/>
      <c r="F68" s="1026"/>
      <c r="G68" s="1026"/>
      <c r="H68" s="1026"/>
      <c r="I68" s="1026"/>
      <c r="J68" s="1026"/>
      <c r="K68" s="1026"/>
      <c r="L68" s="1026"/>
      <c r="M68" s="1026"/>
      <c r="N68" s="1026"/>
      <c r="O68" s="1026"/>
      <c r="P68" s="1026"/>
      <c r="Q68" s="1026"/>
      <c r="R68" s="1026"/>
      <c r="S68" s="1026"/>
      <c r="T68" s="1026"/>
      <c r="U68" s="1026"/>
      <c r="V68" s="1026"/>
      <c r="W68" s="1026"/>
      <c r="X68" s="1026"/>
      <c r="Y68" s="1026"/>
      <c r="Z68" s="1026"/>
      <c r="AA68" s="1026"/>
      <c r="AB68" s="1026"/>
      <c r="AC68" s="1026"/>
      <c r="AD68" s="1026"/>
      <c r="AE68" s="1026"/>
      <c r="AF68" s="1026"/>
      <c r="AG68" s="1026"/>
      <c r="AH68" s="1026"/>
      <c r="AI68" s="1026"/>
      <c r="AJ68" s="1026"/>
      <c r="AK68" s="1026"/>
      <c r="AL68" s="1026"/>
      <c r="AM68" s="1026"/>
    </row>
    <row r="69" spans="1:39">
      <c r="A69" s="1026"/>
      <c r="B69" s="1026"/>
      <c r="C69" s="1026"/>
      <c r="D69" s="1026"/>
      <c r="E69" s="1026"/>
      <c r="F69" s="1026"/>
      <c r="G69" s="1026"/>
      <c r="H69" s="1026"/>
      <c r="I69" s="1026"/>
      <c r="J69" s="1026"/>
      <c r="K69" s="1026"/>
      <c r="L69" s="1026"/>
      <c r="M69" s="1039"/>
      <c r="N69" s="1026"/>
      <c r="O69" s="1026"/>
      <c r="P69" s="1026"/>
      <c r="Q69" s="1026"/>
      <c r="R69" s="1026"/>
      <c r="S69" s="1026"/>
      <c r="T69" s="1026"/>
      <c r="U69" s="1026"/>
      <c r="V69" s="1026"/>
      <c r="W69" s="1026"/>
      <c r="X69" s="1026"/>
      <c r="Y69" s="1026"/>
      <c r="Z69" s="1026"/>
      <c r="AA69" s="1026"/>
      <c r="AB69" s="1026"/>
      <c r="AC69" s="1026"/>
      <c r="AD69" s="1026"/>
      <c r="AE69" s="1026"/>
      <c r="AF69" s="1026"/>
      <c r="AG69" s="1026"/>
      <c r="AH69" s="1026"/>
      <c r="AI69" s="1026"/>
      <c r="AJ69" s="1026"/>
      <c r="AK69" s="1026"/>
      <c r="AL69" s="1026"/>
      <c r="AM69" s="1026"/>
    </row>
    <row r="70" spans="1:39">
      <c r="A70" s="1026"/>
      <c r="B70" s="1026"/>
      <c r="C70" s="1026"/>
      <c r="D70" s="1026"/>
      <c r="E70" s="1026"/>
      <c r="F70" s="1026"/>
      <c r="G70" s="1026"/>
      <c r="H70" s="1026"/>
      <c r="I70" s="1026"/>
      <c r="J70" s="1026"/>
      <c r="K70" s="1026"/>
      <c r="L70" s="1026"/>
      <c r="M70" s="1040"/>
      <c r="N70" s="1026"/>
      <c r="O70" s="1026"/>
      <c r="P70" s="1026"/>
      <c r="Q70" s="1026"/>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row>
    <row r="71" spans="1:39">
      <c r="A71" s="1026"/>
      <c r="B71" s="1026"/>
      <c r="C71" s="1026"/>
      <c r="D71" s="1026"/>
      <c r="E71" s="1026"/>
      <c r="F71" s="1026"/>
      <c r="G71" s="1026"/>
      <c r="H71" s="1026"/>
      <c r="I71" s="1026"/>
      <c r="J71" s="1026"/>
      <c r="K71" s="1026"/>
      <c r="L71" s="1026"/>
      <c r="M71" s="1040"/>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row>
    <row r="72" spans="1:39">
      <c r="A72" s="1026"/>
      <c r="B72" s="1026"/>
      <c r="C72" s="1026"/>
      <c r="D72" s="1026"/>
      <c r="E72" s="1026"/>
      <c r="F72" s="1026"/>
      <c r="G72" s="1026"/>
      <c r="H72" s="1026"/>
      <c r="I72" s="1026"/>
      <c r="J72" s="1026"/>
      <c r="K72" s="1026"/>
      <c r="L72" s="1026"/>
      <c r="M72" s="1040"/>
      <c r="N72" s="1026"/>
      <c r="O72" s="1026"/>
      <c r="P72" s="1026"/>
      <c r="Q72" s="1026"/>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row>
    <row r="73" spans="1:39">
      <c r="A73" s="1026"/>
      <c r="B73" s="1026"/>
      <c r="C73" s="1026"/>
      <c r="D73" s="1026"/>
      <c r="E73" s="1026"/>
      <c r="F73" s="1026"/>
      <c r="G73" s="1026"/>
      <c r="H73" s="1026"/>
      <c r="I73" s="1026"/>
      <c r="J73" s="1026"/>
      <c r="K73" s="1026"/>
      <c r="L73" s="1026"/>
      <c r="M73" s="1040"/>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row>
    <row r="74" spans="1:39">
      <c r="A74" s="1026"/>
      <c r="B74" s="1026"/>
      <c r="C74" s="1026"/>
      <c r="D74" s="1026"/>
      <c r="E74" s="1026"/>
      <c r="F74" s="1026"/>
      <c r="G74" s="1026"/>
      <c r="H74" s="1026"/>
      <c r="I74" s="1026"/>
      <c r="J74" s="1026"/>
      <c r="K74" s="1026"/>
      <c r="L74" s="1026"/>
      <c r="M74" s="1040"/>
      <c r="N74" s="1026"/>
      <c r="O74" s="1026"/>
      <c r="P74" s="1026"/>
      <c r="Q74" s="1026"/>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row>
    <row r="75" spans="1:39">
      <c r="A75" s="1026"/>
      <c r="B75" s="1026"/>
      <c r="C75" s="1026"/>
      <c r="D75" s="1026"/>
      <c r="E75" s="1026"/>
      <c r="F75" s="1026"/>
      <c r="G75" s="1026"/>
      <c r="H75" s="1026"/>
      <c r="I75" s="1026"/>
      <c r="J75" s="1026"/>
      <c r="K75" s="1026"/>
      <c r="L75" s="1026"/>
      <c r="M75" s="1040"/>
      <c r="N75" s="1026"/>
      <c r="O75" s="1026"/>
      <c r="P75" s="1026"/>
      <c r="Q75" s="1026"/>
      <c r="R75" s="1026"/>
      <c r="S75" s="1026"/>
      <c r="T75" s="1026"/>
      <c r="U75" s="1026"/>
      <c r="V75" s="1026"/>
      <c r="W75" s="1026"/>
      <c r="X75" s="1026"/>
      <c r="Y75" s="1026"/>
      <c r="Z75" s="1026"/>
      <c r="AA75" s="1026"/>
      <c r="AB75" s="1026"/>
      <c r="AC75" s="1026"/>
      <c r="AD75" s="1026"/>
      <c r="AE75" s="1026"/>
      <c r="AF75" s="1026"/>
      <c r="AG75" s="1026"/>
      <c r="AH75" s="1026"/>
      <c r="AI75" s="1026"/>
      <c r="AJ75" s="1026"/>
      <c r="AK75" s="1026"/>
      <c r="AL75" s="1026"/>
      <c r="AM75" s="1026"/>
    </row>
    <row r="76" spans="1:39">
      <c r="A76" s="1026"/>
      <c r="B76" s="1026"/>
      <c r="C76" s="1026"/>
      <c r="D76" s="1026"/>
      <c r="E76" s="1026"/>
      <c r="F76" s="1026"/>
      <c r="G76" s="1026"/>
      <c r="H76" s="1026"/>
      <c r="I76" s="1026"/>
      <c r="J76" s="1026"/>
      <c r="K76" s="1026"/>
      <c r="L76" s="1026"/>
      <c r="M76" s="1040"/>
      <c r="N76" s="1026"/>
      <c r="O76" s="1026"/>
      <c r="P76" s="1026"/>
      <c r="Q76" s="1026"/>
      <c r="R76" s="1026"/>
      <c r="S76" s="1026"/>
      <c r="T76" s="1026"/>
      <c r="U76" s="1026"/>
      <c r="V76" s="1026"/>
      <c r="W76" s="1026"/>
      <c r="X76" s="1026"/>
      <c r="Y76" s="1026"/>
      <c r="Z76" s="1026"/>
      <c r="AA76" s="1026"/>
      <c r="AB76" s="1026"/>
      <c r="AC76" s="1026"/>
      <c r="AD76" s="1026"/>
      <c r="AE76" s="1026"/>
      <c r="AF76" s="1026"/>
      <c r="AG76" s="1026"/>
      <c r="AH76" s="1026"/>
      <c r="AI76" s="1026"/>
      <c r="AJ76" s="1026"/>
      <c r="AK76" s="1026"/>
      <c r="AL76" s="1026"/>
      <c r="AM76" s="1026"/>
    </row>
    <row r="77" spans="1:39">
      <c r="A77" s="1026"/>
      <c r="B77" s="1026"/>
      <c r="C77" s="1026"/>
      <c r="D77" s="1026"/>
      <c r="E77" s="1026"/>
      <c r="F77" s="1026"/>
      <c r="G77" s="1026"/>
      <c r="H77" s="1026"/>
      <c r="I77" s="1026"/>
      <c r="J77" s="1026"/>
      <c r="K77" s="1026"/>
      <c r="L77" s="1026"/>
      <c r="M77" s="1040"/>
      <c r="N77" s="1026"/>
      <c r="O77" s="1026"/>
      <c r="P77" s="1026"/>
      <c r="Q77" s="1026"/>
      <c r="R77" s="1026"/>
      <c r="S77" s="1026"/>
      <c r="T77" s="1026"/>
      <c r="U77" s="1026"/>
      <c r="V77" s="1026"/>
      <c r="W77" s="1026"/>
      <c r="X77" s="1026"/>
      <c r="Y77" s="1026"/>
      <c r="Z77" s="1026"/>
      <c r="AA77" s="1026"/>
      <c r="AB77" s="1026"/>
      <c r="AC77" s="1026"/>
      <c r="AD77" s="1026"/>
      <c r="AE77" s="1026"/>
      <c r="AF77" s="1026"/>
      <c r="AG77" s="1026"/>
      <c r="AH77" s="1026"/>
      <c r="AI77" s="1026"/>
      <c r="AJ77" s="1026"/>
      <c r="AK77" s="1026"/>
      <c r="AL77" s="1026"/>
      <c r="AM77" s="1026"/>
    </row>
    <row r="78" spans="1:39">
      <c r="A78" s="1026"/>
      <c r="B78" s="1026"/>
      <c r="C78" s="1026"/>
      <c r="D78" s="1026"/>
      <c r="E78" s="1026"/>
      <c r="F78" s="1026"/>
      <c r="G78" s="1026"/>
      <c r="H78" s="1026"/>
      <c r="I78" s="1026"/>
      <c r="J78" s="1026"/>
      <c r="K78" s="1026"/>
      <c r="L78" s="1026"/>
      <c r="M78" s="1040"/>
      <c r="N78" s="1026"/>
      <c r="O78" s="1026"/>
      <c r="P78" s="1026"/>
      <c r="Q78" s="1026"/>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row>
  </sheetData>
  <sheetProtection formatColumns="0" formatRows="0" autoFilter="0"/>
  <mergeCells count="7">
    <mergeCell ref="J19:J21"/>
    <mergeCell ref="L62:AM62"/>
    <mergeCell ref="L63:AM63"/>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22 AM24 AM26 AM19:AM21 AM28 AM30:AM32 AM34 AM36 AM38 AM40 AM42 AM44:AM46 AM48 AM50 AM52 AM54 AM58:AM60 AM56">
      <formula1>900</formula1>
    </dataValidation>
    <dataValidation type="decimal" allowBlank="1" showErrorMessage="1" errorTitle="Ошибка" error="Допускается ввод только неотрицательных чисел!" sqref="O19:AL20 O30:AL32 O44:AL46 O58:AL60">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77"/>
  <sheetViews>
    <sheetView showGridLines="0" view="pageBreakPreview" topLeftCell="K54" zoomScaleNormal="100" zoomScaleSheetLayoutView="100" workbookViewId="0">
      <selection activeCell="T80" sqref="T80"/>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41"/>
      <c r="B1" s="1042"/>
      <c r="C1" s="1041"/>
      <c r="D1" s="1041"/>
      <c r="E1" s="1041"/>
      <c r="F1" s="1041"/>
      <c r="G1" s="1041"/>
      <c r="H1" s="1041"/>
      <c r="I1" s="1041"/>
      <c r="J1" s="1041"/>
      <c r="K1" s="1041"/>
      <c r="L1" s="1041"/>
      <c r="M1" s="1041"/>
      <c r="N1" s="1041"/>
      <c r="O1" s="1041">
        <v>2022</v>
      </c>
      <c r="P1" s="1041">
        <v>2022</v>
      </c>
      <c r="Q1" s="1041">
        <v>2022</v>
      </c>
      <c r="R1" s="1041">
        <v>2023</v>
      </c>
      <c r="S1" s="1041">
        <v>2024</v>
      </c>
      <c r="T1" s="926">
        <v>2024</v>
      </c>
      <c r="U1" s="1026"/>
    </row>
    <row r="2" spans="1:21" hidden="1">
      <c r="A2" s="1041"/>
      <c r="B2" s="1042"/>
      <c r="C2" s="1041"/>
      <c r="D2" s="1041"/>
      <c r="E2" s="1041"/>
      <c r="F2" s="1041"/>
      <c r="G2" s="1041"/>
      <c r="H2" s="1041"/>
      <c r="I2" s="1041"/>
      <c r="J2" s="1041"/>
      <c r="K2" s="1041"/>
      <c r="L2" s="1041"/>
      <c r="M2" s="1041"/>
      <c r="N2" s="1041"/>
      <c r="O2" s="878" t="s">
        <v>267</v>
      </c>
      <c r="P2" s="878" t="s">
        <v>305</v>
      </c>
      <c r="Q2" s="878" t="s">
        <v>285</v>
      </c>
      <c r="R2" s="878" t="s">
        <v>267</v>
      </c>
      <c r="S2" s="878" t="s">
        <v>268</v>
      </c>
      <c r="T2" s="878" t="s">
        <v>267</v>
      </c>
      <c r="U2" s="1041"/>
    </row>
    <row r="3" spans="1:21" hidden="1">
      <c r="A3" s="1041"/>
      <c r="B3" s="1042"/>
      <c r="C3" s="1041"/>
      <c r="D3" s="1041"/>
      <c r="E3" s="1041"/>
      <c r="F3" s="1041"/>
      <c r="G3" s="1041"/>
      <c r="H3" s="1041"/>
      <c r="I3" s="1041"/>
      <c r="J3" s="1041"/>
      <c r="K3" s="1041"/>
      <c r="L3" s="1041"/>
      <c r="M3" s="1041"/>
      <c r="N3" s="1041"/>
      <c r="O3" s="878" t="s">
        <v>3037</v>
      </c>
      <c r="P3" s="878" t="s">
        <v>3038</v>
      </c>
      <c r="Q3" s="878" t="s">
        <v>3039</v>
      </c>
      <c r="R3" s="878" t="s">
        <v>3041</v>
      </c>
      <c r="S3" s="878" t="s">
        <v>3042</v>
      </c>
      <c r="T3" s="878" t="s">
        <v>3043</v>
      </c>
      <c r="U3" s="1041"/>
    </row>
    <row r="4" spans="1:21" hidden="1">
      <c r="A4" s="1041"/>
      <c r="B4" s="1042"/>
      <c r="C4" s="1041"/>
      <c r="D4" s="1041"/>
      <c r="E4" s="1041"/>
      <c r="F4" s="1041"/>
      <c r="G4" s="1041"/>
      <c r="H4" s="1041"/>
      <c r="I4" s="1041"/>
      <c r="J4" s="1041"/>
      <c r="K4" s="1041"/>
      <c r="L4" s="1041"/>
      <c r="M4" s="1041"/>
      <c r="N4" s="1041"/>
      <c r="O4" s="1041"/>
      <c r="P4" s="1041"/>
      <c r="Q4" s="1041"/>
      <c r="R4" s="1041"/>
      <c r="S4" s="1041"/>
      <c r="T4" s="1041"/>
      <c r="U4" s="1041"/>
    </row>
    <row r="5" spans="1:21" hidden="1">
      <c r="A5" s="1041"/>
      <c r="B5" s="1042"/>
      <c r="C5" s="1041"/>
      <c r="D5" s="1041"/>
      <c r="E5" s="1041"/>
      <c r="F5" s="1041"/>
      <c r="G5" s="1041"/>
      <c r="H5" s="1041"/>
      <c r="I5" s="1041"/>
      <c r="J5" s="1041"/>
      <c r="K5" s="1041"/>
      <c r="L5" s="1041"/>
      <c r="M5" s="1041"/>
      <c r="N5" s="1041"/>
      <c r="O5" s="1041"/>
      <c r="P5" s="1041"/>
      <c r="Q5" s="1041"/>
      <c r="R5" s="1041"/>
      <c r="S5" s="1041"/>
      <c r="T5" s="1041"/>
      <c r="U5" s="1041"/>
    </row>
    <row r="6" spans="1:21" hidden="1">
      <c r="A6" s="1041"/>
      <c r="B6" s="1042"/>
      <c r="C6" s="1041"/>
      <c r="D6" s="1041"/>
      <c r="E6" s="1041"/>
      <c r="F6" s="1041"/>
      <c r="G6" s="1041"/>
      <c r="H6" s="1041"/>
      <c r="I6" s="1041"/>
      <c r="J6" s="1041"/>
      <c r="K6" s="1041"/>
      <c r="L6" s="1041"/>
      <c r="M6" s="1041"/>
      <c r="N6" s="1041"/>
      <c r="O6" s="1041"/>
      <c r="P6" s="1041"/>
      <c r="Q6" s="1041"/>
      <c r="R6" s="1041"/>
      <c r="S6" s="1041"/>
      <c r="T6" s="1041"/>
      <c r="U6" s="1041"/>
    </row>
    <row r="7" spans="1:21" hidden="1">
      <c r="A7" s="1041"/>
      <c r="B7" s="1042"/>
      <c r="C7" s="1041"/>
      <c r="D7" s="1041"/>
      <c r="E7" s="1041"/>
      <c r="F7" s="1041"/>
      <c r="G7" s="1041"/>
      <c r="H7" s="1041"/>
      <c r="I7" s="1041"/>
      <c r="J7" s="1041"/>
      <c r="K7" s="1041"/>
      <c r="L7" s="1041"/>
      <c r="M7" s="1041"/>
      <c r="N7" s="1041"/>
      <c r="O7" s="1043"/>
      <c r="P7" s="1043"/>
      <c r="Q7" s="1043"/>
      <c r="R7" s="1043"/>
      <c r="S7" s="878" t="b">
        <v>1</v>
      </c>
      <c r="T7" s="878" t="b">
        <v>1</v>
      </c>
      <c r="U7" s="1026"/>
    </row>
    <row r="8" spans="1:21" hidden="1">
      <c r="A8" s="1041"/>
      <c r="B8" s="1042"/>
      <c r="C8" s="1041"/>
      <c r="D8" s="1041"/>
      <c r="E8" s="1041"/>
      <c r="F8" s="1041"/>
      <c r="G8" s="1041"/>
      <c r="H8" s="1041"/>
      <c r="I8" s="1041"/>
      <c r="J8" s="1041"/>
      <c r="K8" s="1041"/>
      <c r="L8" s="1041"/>
      <c r="M8" s="1041"/>
      <c r="N8" s="1041"/>
      <c r="O8" s="1041"/>
      <c r="P8" s="1041"/>
      <c r="Q8" s="1041"/>
      <c r="R8" s="1041"/>
      <c r="S8" s="1041"/>
      <c r="T8" s="1041"/>
      <c r="U8" s="1041"/>
    </row>
    <row r="9" spans="1:21" hidden="1">
      <c r="A9" s="1041"/>
      <c r="B9" s="1042"/>
      <c r="C9" s="1041"/>
      <c r="D9" s="1041"/>
      <c r="E9" s="1041"/>
      <c r="F9" s="1041"/>
      <c r="G9" s="1041"/>
      <c r="H9" s="1041"/>
      <c r="I9" s="1041"/>
      <c r="J9" s="1041"/>
      <c r="K9" s="1041"/>
      <c r="L9" s="1041"/>
      <c r="M9" s="1041"/>
      <c r="N9" s="1041"/>
      <c r="O9" s="1041"/>
      <c r="P9" s="1041"/>
      <c r="Q9" s="1041"/>
      <c r="R9" s="1041"/>
      <c r="S9" s="1041"/>
      <c r="T9" s="1041"/>
      <c r="U9" s="1041"/>
    </row>
    <row r="10" spans="1:21" hidden="1">
      <c r="A10" s="1041"/>
      <c r="B10" s="1042"/>
      <c r="C10" s="1041"/>
      <c r="D10" s="1041"/>
      <c r="E10" s="1041"/>
      <c r="F10" s="1041"/>
      <c r="G10" s="1041"/>
      <c r="H10" s="1041"/>
      <c r="I10" s="1041"/>
      <c r="J10" s="1041"/>
      <c r="K10" s="1041"/>
      <c r="L10" s="1041"/>
      <c r="M10" s="1041"/>
      <c r="N10" s="1041"/>
      <c r="O10" s="1041"/>
      <c r="P10" s="1041"/>
      <c r="Q10" s="1041"/>
      <c r="R10" s="1041"/>
      <c r="S10" s="1041"/>
      <c r="T10" s="1041"/>
      <c r="U10" s="1041"/>
    </row>
    <row r="11" spans="1:21" ht="15" hidden="1" customHeight="1">
      <c r="A11" s="1041"/>
      <c r="B11" s="1042"/>
      <c r="C11" s="1041"/>
      <c r="D11" s="1041"/>
      <c r="E11" s="1041"/>
      <c r="F11" s="1041"/>
      <c r="G11" s="1041"/>
      <c r="H11" s="1041"/>
      <c r="I11" s="1041"/>
      <c r="J11" s="1041"/>
      <c r="K11" s="1041"/>
      <c r="L11" s="1041"/>
      <c r="M11" s="1044"/>
      <c r="N11" s="1041"/>
      <c r="O11" s="1041"/>
      <c r="P11" s="1041"/>
      <c r="Q11" s="1041"/>
      <c r="R11" s="1041"/>
      <c r="S11" s="1041"/>
      <c r="T11" s="1041"/>
      <c r="U11" s="1041"/>
    </row>
    <row r="12" spans="1:21" s="296" customFormat="1" ht="20.100000000000001" customHeight="1">
      <c r="A12" s="1045"/>
      <c r="B12" s="1046"/>
      <c r="C12" s="1045"/>
      <c r="D12" s="1045"/>
      <c r="E12" s="1045"/>
      <c r="F12" s="1045"/>
      <c r="G12" s="1045"/>
      <c r="H12" s="1045"/>
      <c r="I12" s="1045"/>
      <c r="J12" s="1045"/>
      <c r="K12" s="1045"/>
      <c r="L12" s="1047" t="s">
        <v>1474</v>
      </c>
      <c r="M12" s="1048"/>
      <c r="N12" s="1048"/>
      <c r="O12" s="1048"/>
      <c r="P12" s="1048"/>
      <c r="Q12" s="1048"/>
      <c r="R12" s="1048"/>
      <c r="S12" s="1048"/>
      <c r="T12" s="1048"/>
      <c r="U12" s="1048"/>
    </row>
    <row r="13" spans="1:21" s="296" customFormat="1">
      <c r="A13" s="1045"/>
      <c r="B13" s="1046"/>
      <c r="C13" s="1045"/>
      <c r="D13" s="1045"/>
      <c r="E13" s="1045"/>
      <c r="F13" s="1045"/>
      <c r="G13" s="1045"/>
      <c r="H13" s="1045"/>
      <c r="I13" s="1045"/>
      <c r="J13" s="1045"/>
      <c r="K13" s="1045"/>
      <c r="L13" s="1049"/>
      <c r="M13" s="1050"/>
      <c r="N13" s="1050"/>
      <c r="O13" s="1050"/>
      <c r="P13" s="1050"/>
      <c r="Q13" s="1050"/>
      <c r="R13" s="1050"/>
      <c r="S13" s="1050"/>
      <c r="T13" s="1050"/>
      <c r="U13" s="1050"/>
    </row>
    <row r="14" spans="1:21" s="483" customFormat="1" ht="15" customHeight="1">
      <c r="A14" s="1051"/>
      <c r="B14" s="1042"/>
      <c r="C14" s="1051"/>
      <c r="D14" s="1051"/>
      <c r="E14" s="1051"/>
      <c r="F14" s="1051"/>
      <c r="G14" s="1051"/>
      <c r="H14" s="1051"/>
      <c r="I14" s="1051"/>
      <c r="J14" s="1051"/>
      <c r="K14" s="1051"/>
      <c r="L14" s="996" t="s">
        <v>355</v>
      </c>
      <c r="M14" s="997" t="s">
        <v>212</v>
      </c>
      <c r="N14" s="996" t="s">
        <v>135</v>
      </c>
      <c r="O14" s="1052" t="s">
        <v>3031</v>
      </c>
      <c r="P14" s="1052" t="s">
        <v>3031</v>
      </c>
      <c r="Q14" s="1052" t="s">
        <v>3031</v>
      </c>
      <c r="R14" s="1052" t="s">
        <v>3032</v>
      </c>
      <c r="S14" s="932" t="s">
        <v>3033</v>
      </c>
      <c r="T14" s="932" t="s">
        <v>3033</v>
      </c>
      <c r="U14" s="1053" t="s">
        <v>304</v>
      </c>
    </row>
    <row r="15" spans="1:21" s="483" customFormat="1" ht="45" customHeight="1">
      <c r="A15" s="1051"/>
      <c r="B15" s="1042"/>
      <c r="C15" s="1051"/>
      <c r="D15" s="1051"/>
      <c r="E15" s="1051"/>
      <c r="F15" s="1051"/>
      <c r="G15" s="1051"/>
      <c r="H15" s="1051"/>
      <c r="I15" s="1051"/>
      <c r="J15" s="1051"/>
      <c r="K15" s="1051"/>
      <c r="L15" s="1054"/>
      <c r="M15" s="1054"/>
      <c r="N15" s="1054"/>
      <c r="O15" s="1052" t="s">
        <v>267</v>
      </c>
      <c r="P15" s="1052" t="s">
        <v>305</v>
      </c>
      <c r="Q15" s="1052" t="s">
        <v>285</v>
      </c>
      <c r="R15" s="1052" t="s">
        <v>267</v>
      </c>
      <c r="S15" s="935" t="s">
        <v>268</v>
      </c>
      <c r="T15" s="935" t="s">
        <v>267</v>
      </c>
      <c r="U15" s="1054"/>
    </row>
    <row r="16" spans="1:21" s="495" customFormat="1">
      <c r="A16" s="943" t="s">
        <v>18</v>
      </c>
      <c r="B16" s="1055"/>
      <c r="C16" s="1055"/>
      <c r="D16" s="1055"/>
      <c r="E16" s="1056"/>
      <c r="F16" s="1056"/>
      <c r="G16" s="1056"/>
      <c r="H16" s="1056"/>
      <c r="I16" s="1056"/>
      <c r="J16" s="1056"/>
      <c r="K16" s="1056"/>
      <c r="L16" s="1057" t="s">
        <v>3024</v>
      </c>
      <c r="M16" s="837"/>
      <c r="N16" s="837"/>
      <c r="O16" s="1031">
        <v>0</v>
      </c>
      <c r="P16" s="1031">
        <v>0</v>
      </c>
      <c r="Q16" s="1031">
        <v>0</v>
      </c>
      <c r="R16" s="1031">
        <v>0</v>
      </c>
      <c r="S16" s="1031">
        <v>3080.1018999999997</v>
      </c>
      <c r="T16" s="1031">
        <v>1309.9762000000001</v>
      </c>
      <c r="U16" s="1031"/>
    </row>
    <row r="17" spans="1:21" s="495" customFormat="1" ht="22.5">
      <c r="A17" s="1058" t="s">
        <v>18</v>
      </c>
      <c r="B17" s="1042" t="s">
        <v>1283</v>
      </c>
      <c r="C17" s="1055" t="s">
        <v>1480</v>
      </c>
      <c r="D17" s="1055"/>
      <c r="E17" s="1056"/>
      <c r="F17" s="1056"/>
      <c r="G17" s="1056"/>
      <c r="H17" s="1056"/>
      <c r="I17" s="1056"/>
      <c r="J17" s="1056"/>
      <c r="K17" s="1056"/>
      <c r="L17" s="1059">
        <v>1</v>
      </c>
      <c r="M17" s="1060" t="s">
        <v>1284</v>
      </c>
      <c r="N17" s="1061" t="s">
        <v>351</v>
      </c>
      <c r="O17" s="1062"/>
      <c r="P17" s="1062"/>
      <c r="Q17" s="1062"/>
      <c r="R17" s="1062"/>
      <c r="S17" s="1004">
        <v>910.27200000000005</v>
      </c>
      <c r="T17" s="1004">
        <v>682.70399999999995</v>
      </c>
      <c r="U17" s="1063"/>
    </row>
    <row r="18" spans="1:21" s="495" customFormat="1">
      <c r="A18" s="1058" t="s">
        <v>18</v>
      </c>
      <c r="B18" s="1042"/>
      <c r="C18" s="1055"/>
      <c r="D18" s="1055"/>
      <c r="E18" s="1056"/>
      <c r="F18" s="1056"/>
      <c r="G18" s="1056"/>
      <c r="H18" s="1056"/>
      <c r="I18" s="1056"/>
      <c r="J18" s="1056">
        <v>1</v>
      </c>
      <c r="K18" s="1056"/>
      <c r="L18" s="1059"/>
      <c r="M18" s="1060"/>
      <c r="N18" s="1061"/>
      <c r="O18" s="1064"/>
      <c r="P18" s="1064"/>
      <c r="Q18" s="1064"/>
      <c r="R18" s="1064"/>
      <c r="S18" s="1004"/>
      <c r="T18" s="1004"/>
      <c r="U18" s="1065"/>
    </row>
    <row r="19" spans="1:21" s="495" customFormat="1" ht="14.25">
      <c r="A19" s="1066">
        <v>1</v>
      </c>
      <c r="B19" s="1055"/>
      <c r="C19" s="1055" t="s">
        <v>1480</v>
      </c>
      <c r="D19" s="1055" t="s">
        <v>2995</v>
      </c>
      <c r="E19" s="1056"/>
      <c r="F19" s="1056"/>
      <c r="G19" s="1056"/>
      <c r="H19" s="1056"/>
      <c r="I19" s="1056"/>
      <c r="J19" s="1067" t="s">
        <v>149</v>
      </c>
      <c r="K19" s="804"/>
      <c r="L19" s="1059" t="s">
        <v>149</v>
      </c>
      <c r="M19" s="1068" t="s">
        <v>2995</v>
      </c>
      <c r="N19" s="1061" t="s">
        <v>351</v>
      </c>
      <c r="O19" s="1069"/>
      <c r="P19" s="1069"/>
      <c r="Q19" s="1069"/>
      <c r="R19" s="1069"/>
      <c r="S19" s="1006">
        <v>910.27200000000005</v>
      </c>
      <c r="T19" s="1006">
        <v>682.70399999999995</v>
      </c>
      <c r="U19" s="1063"/>
    </row>
    <row r="20" spans="1:21" s="495" customFormat="1">
      <c r="A20" s="1070">
        <v>1</v>
      </c>
      <c r="B20" s="1055"/>
      <c r="C20" s="1055" t="s">
        <v>1491</v>
      </c>
      <c r="D20" s="1055" t="s">
        <v>2995</v>
      </c>
      <c r="E20" s="1056"/>
      <c r="F20" s="1056"/>
      <c r="G20" s="1056"/>
      <c r="H20" s="1056"/>
      <c r="I20" s="1056"/>
      <c r="J20" s="1067"/>
      <c r="K20" s="1056"/>
      <c r="L20" s="1071" t="s">
        <v>393</v>
      </c>
      <c r="M20" s="1072" t="s">
        <v>1293</v>
      </c>
      <c r="N20" s="1061" t="s">
        <v>1294</v>
      </c>
      <c r="O20" s="1069"/>
      <c r="P20" s="1069"/>
      <c r="Q20" s="1069"/>
      <c r="R20" s="1069"/>
      <c r="S20" s="1062">
        <v>4</v>
      </c>
      <c r="T20" s="1062">
        <v>3</v>
      </c>
      <c r="U20" s="1063"/>
    </row>
    <row r="21" spans="1:21" s="495" customFormat="1">
      <c r="A21" s="1070">
        <v>1</v>
      </c>
      <c r="B21" s="1055"/>
      <c r="C21" s="1055" t="s">
        <v>1489</v>
      </c>
      <c r="D21" s="1055" t="s">
        <v>2995</v>
      </c>
      <c r="E21" s="1056"/>
      <c r="F21" s="1056"/>
      <c r="G21" s="1056"/>
      <c r="H21" s="1056"/>
      <c r="I21" s="1056"/>
      <c r="J21" s="1067"/>
      <c r="K21" s="1056"/>
      <c r="L21" s="1071" t="s">
        <v>395</v>
      </c>
      <c r="M21" s="1072" t="s">
        <v>1295</v>
      </c>
      <c r="N21" s="1061" t="s">
        <v>1296</v>
      </c>
      <c r="O21" s="1069"/>
      <c r="P21" s="1069"/>
      <c r="Q21" s="1069"/>
      <c r="R21" s="1069"/>
      <c r="S21" s="1062">
        <v>18964</v>
      </c>
      <c r="T21" s="1062">
        <v>18964</v>
      </c>
      <c r="U21" s="1063"/>
    </row>
    <row r="22" spans="1:21" s="495" customFormat="1" ht="22.5">
      <c r="A22" s="1058" t="s">
        <v>18</v>
      </c>
      <c r="B22" s="1042" t="s">
        <v>1285</v>
      </c>
      <c r="C22" s="1055" t="s">
        <v>1481</v>
      </c>
      <c r="D22" s="1055"/>
      <c r="E22" s="1056"/>
      <c r="F22" s="1056"/>
      <c r="G22" s="1056"/>
      <c r="H22" s="1056"/>
      <c r="I22" s="1056"/>
      <c r="J22" s="1056"/>
      <c r="K22" s="1056"/>
      <c r="L22" s="1059" t="s">
        <v>102</v>
      </c>
      <c r="M22" s="1060" t="s">
        <v>1467</v>
      </c>
      <c r="N22" s="1061" t="s">
        <v>351</v>
      </c>
      <c r="O22" s="1062">
        <v>0</v>
      </c>
      <c r="P22" s="1062">
        <v>0</v>
      </c>
      <c r="Q22" s="1062">
        <v>0</v>
      </c>
      <c r="R22" s="1062">
        <v>0</v>
      </c>
      <c r="S22" s="1062">
        <v>274.89999999999998</v>
      </c>
      <c r="T22" s="1062">
        <v>206.18</v>
      </c>
      <c r="U22" s="1063"/>
    </row>
    <row r="23" spans="1:21" s="495" customFormat="1">
      <c r="A23" s="1058" t="s">
        <v>18</v>
      </c>
      <c r="B23" s="1042" t="s">
        <v>1286</v>
      </c>
      <c r="C23" s="1055" t="s">
        <v>1483</v>
      </c>
      <c r="D23" s="1055"/>
      <c r="E23" s="1056"/>
      <c r="F23" s="1056"/>
      <c r="G23" s="1056"/>
      <c r="H23" s="1056"/>
      <c r="I23" s="1056"/>
      <c r="J23" s="1056"/>
      <c r="K23" s="1056"/>
      <c r="L23" s="1059" t="s">
        <v>103</v>
      </c>
      <c r="M23" s="1060" t="s">
        <v>1287</v>
      </c>
      <c r="N23" s="1061" t="s">
        <v>351</v>
      </c>
      <c r="O23" s="1062"/>
      <c r="P23" s="1062"/>
      <c r="Q23" s="1062"/>
      <c r="R23" s="1062"/>
      <c r="S23" s="1004">
        <v>0</v>
      </c>
      <c r="T23" s="1004">
        <v>0</v>
      </c>
      <c r="U23" s="1063"/>
    </row>
    <row r="24" spans="1:21" s="495" customFormat="1">
      <c r="A24" s="1058" t="s">
        <v>18</v>
      </c>
      <c r="B24" s="1042"/>
      <c r="C24" s="1055"/>
      <c r="D24" s="1055"/>
      <c r="E24" s="1056"/>
      <c r="F24" s="1056"/>
      <c r="G24" s="1056"/>
      <c r="H24" s="1056"/>
      <c r="I24" s="1056"/>
      <c r="J24" s="1056">
        <v>3</v>
      </c>
      <c r="K24" s="1056"/>
      <c r="L24" s="1059"/>
      <c r="M24" s="1060"/>
      <c r="N24" s="1061"/>
      <c r="O24" s="1064"/>
      <c r="P24" s="1064"/>
      <c r="Q24" s="1064"/>
      <c r="R24" s="1064"/>
      <c r="S24" s="1004"/>
      <c r="T24" s="1004"/>
      <c r="U24" s="1065"/>
    </row>
    <row r="25" spans="1:21" s="495" customFormat="1" ht="22.5">
      <c r="A25" s="1058" t="s">
        <v>18</v>
      </c>
      <c r="B25" s="1042" t="s">
        <v>1288</v>
      </c>
      <c r="C25" s="1055" t="s">
        <v>1484</v>
      </c>
      <c r="D25" s="1055"/>
      <c r="E25" s="1056"/>
      <c r="F25" s="1056"/>
      <c r="G25" s="1056"/>
      <c r="H25" s="1056"/>
      <c r="I25" s="1056"/>
      <c r="J25" s="1056"/>
      <c r="K25" s="1056"/>
      <c r="L25" s="1059" t="s">
        <v>104</v>
      </c>
      <c r="M25" s="1060" t="s">
        <v>1475</v>
      </c>
      <c r="N25" s="1061" t="s">
        <v>351</v>
      </c>
      <c r="O25" s="1062">
        <v>0</v>
      </c>
      <c r="P25" s="1062">
        <v>0</v>
      </c>
      <c r="Q25" s="1062">
        <v>0</v>
      </c>
      <c r="R25" s="1062">
        <v>0</v>
      </c>
      <c r="S25" s="1062">
        <v>0</v>
      </c>
      <c r="T25" s="1062">
        <v>0</v>
      </c>
      <c r="U25" s="1063"/>
    </row>
    <row r="26" spans="1:21" s="495" customFormat="1" ht="22.5">
      <c r="A26" s="1058" t="s">
        <v>18</v>
      </c>
      <c r="B26" s="1042" t="s">
        <v>1289</v>
      </c>
      <c r="C26" s="1055" t="s">
        <v>1485</v>
      </c>
      <c r="D26" s="1055"/>
      <c r="E26" s="1056"/>
      <c r="F26" s="1056"/>
      <c r="G26" s="1056"/>
      <c r="H26" s="1056"/>
      <c r="I26" s="1056"/>
      <c r="J26" s="1056"/>
      <c r="K26" s="1056"/>
      <c r="L26" s="1059" t="s">
        <v>120</v>
      </c>
      <c r="M26" s="1060" t="s">
        <v>1290</v>
      </c>
      <c r="N26" s="1061" t="s">
        <v>351</v>
      </c>
      <c r="O26" s="1062"/>
      <c r="P26" s="1062"/>
      <c r="Q26" s="1062"/>
      <c r="R26" s="1062"/>
      <c r="S26" s="1004">
        <v>1455.3998999999999</v>
      </c>
      <c r="T26" s="1004">
        <v>323.42219999999998</v>
      </c>
      <c r="U26" s="1063"/>
    </row>
    <row r="27" spans="1:21" s="495" customFormat="1">
      <c r="A27" s="1058" t="s">
        <v>18</v>
      </c>
      <c r="B27" s="1042"/>
      <c r="C27" s="1055"/>
      <c r="D27" s="1055"/>
      <c r="E27" s="1056"/>
      <c r="F27" s="1056"/>
      <c r="G27" s="1056"/>
      <c r="H27" s="1056"/>
      <c r="I27" s="1056"/>
      <c r="J27" s="1056">
        <v>5</v>
      </c>
      <c r="K27" s="1056"/>
      <c r="L27" s="1059"/>
      <c r="M27" s="1060"/>
      <c r="N27" s="1061"/>
      <c r="O27" s="1064"/>
      <c r="P27" s="1064"/>
      <c r="Q27" s="1064"/>
      <c r="R27" s="1064"/>
      <c r="S27" s="1004"/>
      <c r="T27" s="1004"/>
      <c r="U27" s="1065"/>
    </row>
    <row r="28" spans="1:21" s="495" customFormat="1" ht="14.25">
      <c r="A28" s="1066">
        <v>1</v>
      </c>
      <c r="B28" s="1055"/>
      <c r="C28" s="1055" t="s">
        <v>1485</v>
      </c>
      <c r="D28" s="1055" t="s">
        <v>2996</v>
      </c>
      <c r="E28" s="1056"/>
      <c r="F28" s="1056"/>
      <c r="G28" s="1056"/>
      <c r="H28" s="1056"/>
      <c r="I28" s="1056"/>
      <c r="J28" s="1067" t="s">
        <v>122</v>
      </c>
      <c r="K28" s="804"/>
      <c r="L28" s="1059" t="s">
        <v>122</v>
      </c>
      <c r="M28" s="1068" t="s">
        <v>2996</v>
      </c>
      <c r="N28" s="1061" t="s">
        <v>351</v>
      </c>
      <c r="O28" s="1069"/>
      <c r="P28" s="1069"/>
      <c r="Q28" s="1069"/>
      <c r="R28" s="1069"/>
      <c r="S28" s="1006">
        <v>1455.3998999999999</v>
      </c>
      <c r="T28" s="1006">
        <v>323.42219999999998</v>
      </c>
      <c r="U28" s="1063"/>
    </row>
    <row r="29" spans="1:21" s="495" customFormat="1">
      <c r="A29" s="1070">
        <v>1</v>
      </c>
      <c r="B29" s="1055"/>
      <c r="C29" s="1055" t="s">
        <v>1502</v>
      </c>
      <c r="D29" s="1055" t="s">
        <v>2996</v>
      </c>
      <c r="E29" s="1056"/>
      <c r="F29" s="1056"/>
      <c r="G29" s="1056"/>
      <c r="H29" s="1056"/>
      <c r="I29" s="1056"/>
      <c r="J29" s="1067"/>
      <c r="K29" s="1056"/>
      <c r="L29" s="1071" t="s">
        <v>3075</v>
      </c>
      <c r="M29" s="1072" t="s">
        <v>1293</v>
      </c>
      <c r="N29" s="1061" t="s">
        <v>1294</v>
      </c>
      <c r="O29" s="1069"/>
      <c r="P29" s="1069"/>
      <c r="Q29" s="1069"/>
      <c r="R29" s="1069"/>
      <c r="S29" s="1062">
        <v>4.5</v>
      </c>
      <c r="T29" s="1062">
        <v>1</v>
      </c>
      <c r="U29" s="1063"/>
    </row>
    <row r="30" spans="1:21" s="495" customFormat="1">
      <c r="A30" s="1070">
        <v>1</v>
      </c>
      <c r="B30" s="1055"/>
      <c r="C30" s="1055" t="s">
        <v>1503</v>
      </c>
      <c r="D30" s="1055" t="s">
        <v>2996</v>
      </c>
      <c r="E30" s="1056"/>
      <c r="F30" s="1056"/>
      <c r="G30" s="1056"/>
      <c r="H30" s="1056"/>
      <c r="I30" s="1056"/>
      <c r="J30" s="1067"/>
      <c r="K30" s="1056"/>
      <c r="L30" s="1071" t="s">
        <v>3076</v>
      </c>
      <c r="M30" s="1072" t="s">
        <v>1295</v>
      </c>
      <c r="N30" s="1061" t="s">
        <v>1296</v>
      </c>
      <c r="O30" s="1069"/>
      <c r="P30" s="1069"/>
      <c r="Q30" s="1069"/>
      <c r="R30" s="1069"/>
      <c r="S30" s="1062">
        <v>26951.85</v>
      </c>
      <c r="T30" s="1062">
        <v>26951.85</v>
      </c>
      <c r="U30" s="1063"/>
    </row>
    <row r="31" spans="1:21" s="495" customFormat="1" ht="22.5">
      <c r="A31" s="1058" t="s">
        <v>18</v>
      </c>
      <c r="B31" s="1042" t="s">
        <v>1292</v>
      </c>
      <c r="C31" s="1055" t="s">
        <v>1486</v>
      </c>
      <c r="D31" s="1055"/>
      <c r="E31" s="1056"/>
      <c r="F31" s="1056"/>
      <c r="G31" s="1056"/>
      <c r="H31" s="1056"/>
      <c r="I31" s="1056"/>
      <c r="J31" s="1056"/>
      <c r="K31" s="1056"/>
      <c r="L31" s="1059" t="s">
        <v>124</v>
      </c>
      <c r="M31" s="1060" t="s">
        <v>1476</v>
      </c>
      <c r="N31" s="1061" t="s">
        <v>351</v>
      </c>
      <c r="O31" s="1062">
        <v>0</v>
      </c>
      <c r="P31" s="1062">
        <v>0</v>
      </c>
      <c r="Q31" s="1062">
        <v>0</v>
      </c>
      <c r="R31" s="1062">
        <v>0</v>
      </c>
      <c r="S31" s="1062">
        <v>439.53</v>
      </c>
      <c r="T31" s="1062">
        <v>97.67</v>
      </c>
      <c r="U31" s="1063"/>
    </row>
    <row r="32" spans="1:21" s="495" customFormat="1">
      <c r="A32" s="1058" t="s">
        <v>18</v>
      </c>
      <c r="B32" s="1042" t="s">
        <v>1355</v>
      </c>
      <c r="C32" s="1055" t="s">
        <v>1487</v>
      </c>
      <c r="D32" s="1055"/>
      <c r="E32" s="1056"/>
      <c r="F32" s="1056"/>
      <c r="G32" s="1056"/>
      <c r="H32" s="1056"/>
      <c r="I32" s="1056"/>
      <c r="J32" s="1056"/>
      <c r="K32" s="1056"/>
      <c r="L32" s="1059" t="s">
        <v>125</v>
      </c>
      <c r="M32" s="1060" t="s">
        <v>1356</v>
      </c>
      <c r="N32" s="1061" t="s">
        <v>351</v>
      </c>
      <c r="O32" s="1062"/>
      <c r="P32" s="1062"/>
      <c r="Q32" s="1062"/>
      <c r="R32" s="1062"/>
      <c r="S32" s="1004">
        <v>0</v>
      </c>
      <c r="T32" s="1004">
        <v>0</v>
      </c>
      <c r="U32" s="1063"/>
    </row>
    <row r="33" spans="1:21" s="495" customFormat="1">
      <c r="A33" s="1058" t="s">
        <v>18</v>
      </c>
      <c r="B33" s="1042"/>
      <c r="C33" s="1055"/>
      <c r="D33" s="1055"/>
      <c r="E33" s="1056"/>
      <c r="F33" s="1056"/>
      <c r="G33" s="1056"/>
      <c r="H33" s="1056"/>
      <c r="I33" s="1056"/>
      <c r="J33" s="1056">
        <v>7</v>
      </c>
      <c r="K33" s="1056"/>
      <c r="L33" s="1059"/>
      <c r="M33" s="1060"/>
      <c r="N33" s="1061"/>
      <c r="O33" s="1064"/>
      <c r="P33" s="1064"/>
      <c r="Q33" s="1064"/>
      <c r="R33" s="1064"/>
      <c r="S33" s="1004"/>
      <c r="T33" s="1004"/>
      <c r="U33" s="1065"/>
    </row>
    <row r="34" spans="1:21" s="495" customFormat="1" ht="22.5">
      <c r="A34" s="1058" t="s">
        <v>18</v>
      </c>
      <c r="B34" s="1042" t="s">
        <v>1357</v>
      </c>
      <c r="C34" s="1055" t="s">
        <v>1494</v>
      </c>
      <c r="D34" s="1055"/>
      <c r="E34" s="1056"/>
      <c r="F34" s="1056"/>
      <c r="G34" s="1056"/>
      <c r="H34" s="1056"/>
      <c r="I34" s="1056"/>
      <c r="J34" s="1056"/>
      <c r="K34" s="1056"/>
      <c r="L34" s="1059" t="s">
        <v>126</v>
      </c>
      <c r="M34" s="1060" t="s">
        <v>1477</v>
      </c>
      <c r="N34" s="1061" t="s">
        <v>351</v>
      </c>
      <c r="O34" s="1062">
        <v>0</v>
      </c>
      <c r="P34" s="1062">
        <v>0</v>
      </c>
      <c r="Q34" s="1062">
        <v>0</v>
      </c>
      <c r="R34" s="1062">
        <v>0</v>
      </c>
      <c r="S34" s="1062">
        <v>0</v>
      </c>
      <c r="T34" s="1062">
        <v>0</v>
      </c>
      <c r="U34" s="1063"/>
    </row>
    <row r="35" spans="1:21" s="495" customFormat="1">
      <c r="A35" s="943" t="s">
        <v>102</v>
      </c>
      <c r="B35" s="1055"/>
      <c r="C35" s="1055"/>
      <c r="D35" s="1055"/>
      <c r="E35" s="1056"/>
      <c r="F35" s="1056"/>
      <c r="G35" s="1056"/>
      <c r="H35" s="1056"/>
      <c r="I35" s="1056"/>
      <c r="J35" s="1056"/>
      <c r="K35" s="1056"/>
      <c r="L35" s="1057" t="s">
        <v>3028</v>
      </c>
      <c r="M35" s="837"/>
      <c r="N35" s="837"/>
      <c r="O35" s="1031">
        <v>0</v>
      </c>
      <c r="P35" s="1031">
        <v>0</v>
      </c>
      <c r="Q35" s="1031">
        <v>0</v>
      </c>
      <c r="R35" s="1031">
        <v>0</v>
      </c>
      <c r="S35" s="1031">
        <v>879.39472000000001</v>
      </c>
      <c r="T35" s="1031">
        <v>879.39472000000001</v>
      </c>
      <c r="U35" s="1031"/>
    </row>
    <row r="36" spans="1:21" s="495" customFormat="1" ht="22.5">
      <c r="A36" s="1058" t="s">
        <v>102</v>
      </c>
      <c r="B36" s="1042" t="s">
        <v>1283</v>
      </c>
      <c r="C36" s="1055" t="s">
        <v>1480</v>
      </c>
      <c r="D36" s="1055"/>
      <c r="E36" s="1056"/>
      <c r="F36" s="1056"/>
      <c r="G36" s="1056"/>
      <c r="H36" s="1056"/>
      <c r="I36" s="1056"/>
      <c r="J36" s="1056"/>
      <c r="K36" s="1056"/>
      <c r="L36" s="1059">
        <v>1</v>
      </c>
      <c r="M36" s="1060" t="s">
        <v>1284</v>
      </c>
      <c r="N36" s="1061" t="s">
        <v>351</v>
      </c>
      <c r="O36" s="1062"/>
      <c r="P36" s="1062"/>
      <c r="Q36" s="1062"/>
      <c r="R36" s="1062"/>
      <c r="S36" s="1004">
        <v>430.32</v>
      </c>
      <c r="T36" s="1004">
        <v>430.32</v>
      </c>
      <c r="U36" s="1063"/>
    </row>
    <row r="37" spans="1:21" s="495" customFormat="1">
      <c r="A37" s="1058" t="s">
        <v>102</v>
      </c>
      <c r="B37" s="1042"/>
      <c r="C37" s="1055"/>
      <c r="D37" s="1055"/>
      <c r="E37" s="1056"/>
      <c r="F37" s="1056"/>
      <c r="G37" s="1056"/>
      <c r="H37" s="1056"/>
      <c r="I37" s="1056"/>
      <c r="J37" s="1056">
        <v>1</v>
      </c>
      <c r="K37" s="1056"/>
      <c r="L37" s="1059"/>
      <c r="M37" s="1060"/>
      <c r="N37" s="1061"/>
      <c r="O37" s="1064"/>
      <c r="P37" s="1064"/>
      <c r="Q37" s="1064"/>
      <c r="R37" s="1064"/>
      <c r="S37" s="1004"/>
      <c r="T37" s="1004"/>
      <c r="U37" s="1065"/>
    </row>
    <row r="38" spans="1:21" s="495" customFormat="1" ht="14.25">
      <c r="A38" s="1066">
        <v>2</v>
      </c>
      <c r="B38" s="1055"/>
      <c r="C38" s="1055" t="s">
        <v>1480</v>
      </c>
      <c r="D38" s="1055" t="s">
        <v>2996</v>
      </c>
      <c r="E38" s="1056"/>
      <c r="F38" s="1056"/>
      <c r="G38" s="1056"/>
      <c r="H38" s="1056"/>
      <c r="I38" s="1056"/>
      <c r="J38" s="1067" t="s">
        <v>149</v>
      </c>
      <c r="K38" s="804"/>
      <c r="L38" s="1059" t="s">
        <v>149</v>
      </c>
      <c r="M38" s="1068" t="s">
        <v>2996</v>
      </c>
      <c r="N38" s="1061" t="s">
        <v>351</v>
      </c>
      <c r="O38" s="1069"/>
      <c r="P38" s="1069"/>
      <c r="Q38" s="1069"/>
      <c r="R38" s="1069"/>
      <c r="S38" s="1006">
        <v>430.32</v>
      </c>
      <c r="T38" s="1006">
        <v>430.32</v>
      </c>
      <c r="U38" s="1063"/>
    </row>
    <row r="39" spans="1:21" s="495" customFormat="1">
      <c r="A39" s="1070">
        <v>2</v>
      </c>
      <c r="B39" s="1055"/>
      <c r="C39" s="1055" t="s">
        <v>1491</v>
      </c>
      <c r="D39" s="1055" t="s">
        <v>2996</v>
      </c>
      <c r="E39" s="1056"/>
      <c r="F39" s="1056"/>
      <c r="G39" s="1056"/>
      <c r="H39" s="1056"/>
      <c r="I39" s="1056"/>
      <c r="J39" s="1067"/>
      <c r="K39" s="1056"/>
      <c r="L39" s="1071" t="s">
        <v>393</v>
      </c>
      <c r="M39" s="1072" t="s">
        <v>1293</v>
      </c>
      <c r="N39" s="1061" t="s">
        <v>1294</v>
      </c>
      <c r="O39" s="1069"/>
      <c r="P39" s="1069"/>
      <c r="Q39" s="1069"/>
      <c r="R39" s="1069"/>
      <c r="S39" s="1062">
        <v>2</v>
      </c>
      <c r="T39" s="1062">
        <v>2</v>
      </c>
      <c r="U39" s="1063"/>
    </row>
    <row r="40" spans="1:21" s="495" customFormat="1">
      <c r="A40" s="1070">
        <v>2</v>
      </c>
      <c r="B40" s="1055"/>
      <c r="C40" s="1055" t="s">
        <v>1489</v>
      </c>
      <c r="D40" s="1055" t="s">
        <v>2996</v>
      </c>
      <c r="E40" s="1056"/>
      <c r="F40" s="1056"/>
      <c r="G40" s="1056"/>
      <c r="H40" s="1056"/>
      <c r="I40" s="1056"/>
      <c r="J40" s="1067"/>
      <c r="K40" s="1056"/>
      <c r="L40" s="1071" t="s">
        <v>395</v>
      </c>
      <c r="M40" s="1072" t="s">
        <v>1295</v>
      </c>
      <c r="N40" s="1061" t="s">
        <v>1296</v>
      </c>
      <c r="O40" s="1069"/>
      <c r="P40" s="1069"/>
      <c r="Q40" s="1069"/>
      <c r="R40" s="1069"/>
      <c r="S40" s="1062">
        <v>17930</v>
      </c>
      <c r="T40" s="1062">
        <v>17930</v>
      </c>
      <c r="U40" s="1063"/>
    </row>
    <row r="41" spans="1:21" s="495" customFormat="1" ht="22.5">
      <c r="A41" s="1058" t="s">
        <v>102</v>
      </c>
      <c r="B41" s="1042" t="s">
        <v>1285</v>
      </c>
      <c r="C41" s="1055" t="s">
        <v>1481</v>
      </c>
      <c r="D41" s="1055"/>
      <c r="E41" s="1056"/>
      <c r="F41" s="1056"/>
      <c r="G41" s="1056"/>
      <c r="H41" s="1056"/>
      <c r="I41" s="1056"/>
      <c r="J41" s="1056"/>
      <c r="K41" s="1056"/>
      <c r="L41" s="1059" t="s">
        <v>102</v>
      </c>
      <c r="M41" s="1060" t="s">
        <v>1467</v>
      </c>
      <c r="N41" s="1061" t="s">
        <v>351</v>
      </c>
      <c r="O41" s="1062">
        <v>0</v>
      </c>
      <c r="P41" s="1062">
        <v>0</v>
      </c>
      <c r="Q41" s="1062">
        <v>0</v>
      </c>
      <c r="R41" s="1062">
        <v>0</v>
      </c>
      <c r="S41" s="1062">
        <v>129.96</v>
      </c>
      <c r="T41" s="1062">
        <v>129.96</v>
      </c>
      <c r="U41" s="1063"/>
    </row>
    <row r="42" spans="1:21" s="495" customFormat="1">
      <c r="A42" s="1058" t="s">
        <v>102</v>
      </c>
      <c r="B42" s="1042" t="s">
        <v>1286</v>
      </c>
      <c r="C42" s="1055" t="s">
        <v>1483</v>
      </c>
      <c r="D42" s="1055"/>
      <c r="E42" s="1056"/>
      <c r="F42" s="1056"/>
      <c r="G42" s="1056"/>
      <c r="H42" s="1056"/>
      <c r="I42" s="1056"/>
      <c r="J42" s="1056"/>
      <c r="K42" s="1056"/>
      <c r="L42" s="1059" t="s">
        <v>103</v>
      </c>
      <c r="M42" s="1060" t="s">
        <v>1287</v>
      </c>
      <c r="N42" s="1061" t="s">
        <v>351</v>
      </c>
      <c r="O42" s="1062"/>
      <c r="P42" s="1062"/>
      <c r="Q42" s="1062"/>
      <c r="R42" s="1062"/>
      <c r="S42" s="1004">
        <v>0</v>
      </c>
      <c r="T42" s="1004">
        <v>0</v>
      </c>
      <c r="U42" s="1063"/>
    </row>
    <row r="43" spans="1:21" s="495" customFormat="1">
      <c r="A43" s="1058" t="s">
        <v>102</v>
      </c>
      <c r="B43" s="1042"/>
      <c r="C43" s="1055"/>
      <c r="D43" s="1055"/>
      <c r="E43" s="1056"/>
      <c r="F43" s="1056"/>
      <c r="G43" s="1056"/>
      <c r="H43" s="1056"/>
      <c r="I43" s="1056"/>
      <c r="J43" s="1056">
        <v>3</v>
      </c>
      <c r="K43" s="1056"/>
      <c r="L43" s="1059"/>
      <c r="M43" s="1060"/>
      <c r="N43" s="1061"/>
      <c r="O43" s="1064"/>
      <c r="P43" s="1064"/>
      <c r="Q43" s="1064"/>
      <c r="R43" s="1064"/>
      <c r="S43" s="1004"/>
      <c r="T43" s="1004"/>
      <c r="U43" s="1065"/>
    </row>
    <row r="44" spans="1:21" s="495" customFormat="1" ht="22.5">
      <c r="A44" s="1058" t="s">
        <v>102</v>
      </c>
      <c r="B44" s="1042" t="s">
        <v>1288</v>
      </c>
      <c r="C44" s="1055" t="s">
        <v>1484</v>
      </c>
      <c r="D44" s="1055"/>
      <c r="E44" s="1056"/>
      <c r="F44" s="1056"/>
      <c r="G44" s="1056"/>
      <c r="H44" s="1056"/>
      <c r="I44" s="1056"/>
      <c r="J44" s="1056"/>
      <c r="K44" s="1056"/>
      <c r="L44" s="1059" t="s">
        <v>104</v>
      </c>
      <c r="M44" s="1060" t="s">
        <v>1475</v>
      </c>
      <c r="N44" s="1061" t="s">
        <v>351</v>
      </c>
      <c r="O44" s="1062">
        <v>0</v>
      </c>
      <c r="P44" s="1062">
        <v>0</v>
      </c>
      <c r="Q44" s="1062">
        <v>0</v>
      </c>
      <c r="R44" s="1062">
        <v>0</v>
      </c>
      <c r="S44" s="1062">
        <v>0</v>
      </c>
      <c r="T44" s="1062">
        <v>0</v>
      </c>
      <c r="U44" s="1063"/>
    </row>
    <row r="45" spans="1:21" s="495" customFormat="1" ht="22.5">
      <c r="A45" s="1058" t="s">
        <v>102</v>
      </c>
      <c r="B45" s="1042" t="s">
        <v>1289</v>
      </c>
      <c r="C45" s="1055" t="s">
        <v>1485</v>
      </c>
      <c r="D45" s="1055"/>
      <c r="E45" s="1056"/>
      <c r="F45" s="1056"/>
      <c r="G45" s="1056"/>
      <c r="H45" s="1056"/>
      <c r="I45" s="1056"/>
      <c r="J45" s="1056"/>
      <c r="K45" s="1056"/>
      <c r="L45" s="1059" t="s">
        <v>120</v>
      </c>
      <c r="M45" s="1060" t="s">
        <v>1290</v>
      </c>
      <c r="N45" s="1061" t="s">
        <v>351</v>
      </c>
      <c r="O45" s="1062"/>
      <c r="P45" s="1062"/>
      <c r="Q45" s="1062"/>
      <c r="R45" s="1062"/>
      <c r="S45" s="1004">
        <v>245.09472000000002</v>
      </c>
      <c r="T45" s="1004">
        <v>245.09472000000002</v>
      </c>
      <c r="U45" s="1063"/>
    </row>
    <row r="46" spans="1:21" s="495" customFormat="1">
      <c r="A46" s="1058" t="s">
        <v>102</v>
      </c>
      <c r="B46" s="1042"/>
      <c r="C46" s="1055"/>
      <c r="D46" s="1055"/>
      <c r="E46" s="1056"/>
      <c r="F46" s="1056"/>
      <c r="G46" s="1056"/>
      <c r="H46" s="1056"/>
      <c r="I46" s="1056"/>
      <c r="J46" s="1056">
        <v>5</v>
      </c>
      <c r="K46" s="1056"/>
      <c r="L46" s="1059"/>
      <c r="M46" s="1060"/>
      <c r="N46" s="1061"/>
      <c r="O46" s="1064"/>
      <c r="P46" s="1064"/>
      <c r="Q46" s="1064"/>
      <c r="R46" s="1064"/>
      <c r="S46" s="1004"/>
      <c r="T46" s="1004"/>
      <c r="U46" s="1065"/>
    </row>
    <row r="47" spans="1:21" s="495" customFormat="1" ht="14.25">
      <c r="A47" s="1066">
        <v>2</v>
      </c>
      <c r="B47" s="1055"/>
      <c r="C47" s="1055" t="s">
        <v>1485</v>
      </c>
      <c r="D47" s="1055" t="s">
        <v>2996</v>
      </c>
      <c r="E47" s="1056"/>
      <c r="F47" s="1056"/>
      <c r="G47" s="1056"/>
      <c r="H47" s="1056"/>
      <c r="I47" s="1056"/>
      <c r="J47" s="1067" t="s">
        <v>122</v>
      </c>
      <c r="K47" s="804"/>
      <c r="L47" s="1059" t="s">
        <v>122</v>
      </c>
      <c r="M47" s="1068" t="s">
        <v>2996</v>
      </c>
      <c r="N47" s="1061" t="s">
        <v>351</v>
      </c>
      <c r="O47" s="1069"/>
      <c r="P47" s="1069"/>
      <c r="Q47" s="1069"/>
      <c r="R47" s="1069"/>
      <c r="S47" s="1006">
        <v>245.09472000000002</v>
      </c>
      <c r="T47" s="1006">
        <v>245.09472000000002</v>
      </c>
      <c r="U47" s="1063"/>
    </row>
    <row r="48" spans="1:21" s="495" customFormat="1">
      <c r="A48" s="1070">
        <v>2</v>
      </c>
      <c r="B48" s="1055"/>
      <c r="C48" s="1055" t="s">
        <v>1502</v>
      </c>
      <c r="D48" s="1055" t="s">
        <v>2996</v>
      </c>
      <c r="E48" s="1056"/>
      <c r="F48" s="1056"/>
      <c r="G48" s="1056"/>
      <c r="H48" s="1056"/>
      <c r="I48" s="1056"/>
      <c r="J48" s="1067"/>
      <c r="K48" s="1056"/>
      <c r="L48" s="1071" t="s">
        <v>3075</v>
      </c>
      <c r="M48" s="1072" t="s">
        <v>1293</v>
      </c>
      <c r="N48" s="1061" t="s">
        <v>1294</v>
      </c>
      <c r="O48" s="1069"/>
      <c r="P48" s="1069"/>
      <c r="Q48" s="1069"/>
      <c r="R48" s="1069"/>
      <c r="S48" s="1062">
        <v>1</v>
      </c>
      <c r="T48" s="1062">
        <v>1</v>
      </c>
      <c r="U48" s="1063"/>
    </row>
    <row r="49" spans="1:21" s="495" customFormat="1">
      <c r="A49" s="1070">
        <v>2</v>
      </c>
      <c r="B49" s="1055"/>
      <c r="C49" s="1055" t="s">
        <v>1503</v>
      </c>
      <c r="D49" s="1055" t="s">
        <v>2996</v>
      </c>
      <c r="E49" s="1056"/>
      <c r="F49" s="1056"/>
      <c r="G49" s="1056"/>
      <c r="H49" s="1056"/>
      <c r="I49" s="1056"/>
      <c r="J49" s="1067"/>
      <c r="K49" s="1056"/>
      <c r="L49" s="1071" t="s">
        <v>3076</v>
      </c>
      <c r="M49" s="1072" t="s">
        <v>1295</v>
      </c>
      <c r="N49" s="1061" t="s">
        <v>1296</v>
      </c>
      <c r="O49" s="1069"/>
      <c r="P49" s="1069"/>
      <c r="Q49" s="1069"/>
      <c r="R49" s="1069"/>
      <c r="S49" s="1062">
        <v>20424.560000000001</v>
      </c>
      <c r="T49" s="1062">
        <v>20424.560000000001</v>
      </c>
      <c r="U49" s="1063"/>
    </row>
    <row r="50" spans="1:21" s="495" customFormat="1" ht="22.5">
      <c r="A50" s="1058" t="s">
        <v>102</v>
      </c>
      <c r="B50" s="1042" t="s">
        <v>1292</v>
      </c>
      <c r="C50" s="1055" t="s">
        <v>1486</v>
      </c>
      <c r="D50" s="1055"/>
      <c r="E50" s="1056"/>
      <c r="F50" s="1056"/>
      <c r="G50" s="1056"/>
      <c r="H50" s="1056"/>
      <c r="I50" s="1056"/>
      <c r="J50" s="1056"/>
      <c r="K50" s="1056"/>
      <c r="L50" s="1059" t="s">
        <v>124</v>
      </c>
      <c r="M50" s="1060" t="s">
        <v>1476</v>
      </c>
      <c r="N50" s="1061" t="s">
        <v>351</v>
      </c>
      <c r="O50" s="1062">
        <v>0</v>
      </c>
      <c r="P50" s="1062">
        <v>0</v>
      </c>
      <c r="Q50" s="1062">
        <v>0</v>
      </c>
      <c r="R50" s="1062">
        <v>0</v>
      </c>
      <c r="S50" s="1062">
        <v>74.02</v>
      </c>
      <c r="T50" s="1062">
        <v>74.02</v>
      </c>
      <c r="U50" s="1063"/>
    </row>
    <row r="51" spans="1:21" s="495" customFormat="1">
      <c r="A51" s="1058" t="s">
        <v>102</v>
      </c>
      <c r="B51" s="1042" t="s">
        <v>1355</v>
      </c>
      <c r="C51" s="1055" t="s">
        <v>1487</v>
      </c>
      <c r="D51" s="1055"/>
      <c r="E51" s="1056"/>
      <c r="F51" s="1056"/>
      <c r="G51" s="1056"/>
      <c r="H51" s="1056"/>
      <c r="I51" s="1056"/>
      <c r="J51" s="1056"/>
      <c r="K51" s="1056"/>
      <c r="L51" s="1059" t="s">
        <v>125</v>
      </c>
      <c r="M51" s="1060" t="s">
        <v>1356</v>
      </c>
      <c r="N51" s="1061" t="s">
        <v>351</v>
      </c>
      <c r="O51" s="1062"/>
      <c r="P51" s="1062"/>
      <c r="Q51" s="1062"/>
      <c r="R51" s="1062"/>
      <c r="S51" s="1004">
        <v>0</v>
      </c>
      <c r="T51" s="1004">
        <v>0</v>
      </c>
      <c r="U51" s="1063"/>
    </row>
    <row r="52" spans="1:21" s="495" customFormat="1">
      <c r="A52" s="1058" t="s">
        <v>102</v>
      </c>
      <c r="B52" s="1042"/>
      <c r="C52" s="1055"/>
      <c r="D52" s="1055"/>
      <c r="E52" s="1056"/>
      <c r="F52" s="1056"/>
      <c r="G52" s="1056"/>
      <c r="H52" s="1056"/>
      <c r="I52" s="1056"/>
      <c r="J52" s="1056">
        <v>7</v>
      </c>
      <c r="K52" s="1056"/>
      <c r="L52" s="1059"/>
      <c r="M52" s="1060"/>
      <c r="N52" s="1061"/>
      <c r="O52" s="1064"/>
      <c r="P52" s="1064"/>
      <c r="Q52" s="1064"/>
      <c r="R52" s="1064"/>
      <c r="S52" s="1004"/>
      <c r="T52" s="1004"/>
      <c r="U52" s="1065"/>
    </row>
    <row r="53" spans="1:21" s="495" customFormat="1" ht="22.5">
      <c r="A53" s="1058" t="s">
        <v>102</v>
      </c>
      <c r="B53" s="1042" t="s">
        <v>1357</v>
      </c>
      <c r="C53" s="1055" t="s">
        <v>1494</v>
      </c>
      <c r="D53" s="1055"/>
      <c r="E53" s="1056"/>
      <c r="F53" s="1056"/>
      <c r="G53" s="1056"/>
      <c r="H53" s="1056"/>
      <c r="I53" s="1056"/>
      <c r="J53" s="1056"/>
      <c r="K53" s="1056"/>
      <c r="L53" s="1059" t="s">
        <v>126</v>
      </c>
      <c r="M53" s="1060" t="s">
        <v>1477</v>
      </c>
      <c r="N53" s="1061" t="s">
        <v>351</v>
      </c>
      <c r="O53" s="1062">
        <v>0</v>
      </c>
      <c r="P53" s="1062">
        <v>0</v>
      </c>
      <c r="Q53" s="1062">
        <v>0</v>
      </c>
      <c r="R53" s="1062">
        <v>0</v>
      </c>
      <c r="S53" s="1062">
        <v>0</v>
      </c>
      <c r="T53" s="1062">
        <v>0</v>
      </c>
      <c r="U53" s="1063"/>
    </row>
    <row r="54" spans="1:21" s="495" customFormat="1">
      <c r="A54" s="943" t="s">
        <v>103</v>
      </c>
      <c r="B54" s="1055"/>
      <c r="C54" s="1055"/>
      <c r="D54" s="1055"/>
      <c r="E54" s="1056"/>
      <c r="F54" s="1056"/>
      <c r="G54" s="1056"/>
      <c r="H54" s="1056"/>
      <c r="I54" s="1056"/>
      <c r="J54" s="1056"/>
      <c r="K54" s="1056"/>
      <c r="L54" s="1057" t="s">
        <v>3030</v>
      </c>
      <c r="M54" s="837"/>
      <c r="N54" s="837"/>
      <c r="O54" s="1031">
        <v>0</v>
      </c>
      <c r="P54" s="1031">
        <v>0</v>
      </c>
      <c r="Q54" s="1031">
        <v>0</v>
      </c>
      <c r="R54" s="1031">
        <v>0</v>
      </c>
      <c r="S54" s="1031">
        <v>2852.1087199999997</v>
      </c>
      <c r="T54" s="1031">
        <v>1961.4443999999999</v>
      </c>
      <c r="U54" s="1031"/>
    </row>
    <row r="55" spans="1:21" s="495" customFormat="1" ht="22.5">
      <c r="A55" s="1058" t="s">
        <v>103</v>
      </c>
      <c r="B55" s="1042" t="s">
        <v>1283</v>
      </c>
      <c r="C55" s="1055" t="s">
        <v>1480</v>
      </c>
      <c r="D55" s="1055"/>
      <c r="E55" s="1056"/>
      <c r="F55" s="1056"/>
      <c r="G55" s="1056"/>
      <c r="H55" s="1056"/>
      <c r="I55" s="1056"/>
      <c r="J55" s="1056"/>
      <c r="K55" s="1056"/>
      <c r="L55" s="1059">
        <v>1</v>
      </c>
      <c r="M55" s="1060" t="s">
        <v>1284</v>
      </c>
      <c r="N55" s="1061" t="s">
        <v>351</v>
      </c>
      <c r="O55" s="1062"/>
      <c r="P55" s="1062"/>
      <c r="Q55" s="1062"/>
      <c r="R55" s="1062"/>
      <c r="S55" s="1004">
        <v>860.64</v>
      </c>
      <c r="T55" s="1004">
        <v>860.64</v>
      </c>
      <c r="U55" s="1063"/>
    </row>
    <row r="56" spans="1:21" s="495" customFormat="1">
      <c r="A56" s="1058" t="s">
        <v>103</v>
      </c>
      <c r="B56" s="1042"/>
      <c r="C56" s="1055"/>
      <c r="D56" s="1055"/>
      <c r="E56" s="1056"/>
      <c r="F56" s="1056"/>
      <c r="G56" s="1056"/>
      <c r="H56" s="1056"/>
      <c r="I56" s="1056"/>
      <c r="J56" s="1056">
        <v>1</v>
      </c>
      <c r="K56" s="1056"/>
      <c r="L56" s="1059"/>
      <c r="M56" s="1060"/>
      <c r="N56" s="1061"/>
      <c r="O56" s="1064"/>
      <c r="P56" s="1064"/>
      <c r="Q56" s="1064"/>
      <c r="R56" s="1064"/>
      <c r="S56" s="1004"/>
      <c r="T56" s="1004"/>
      <c r="U56" s="1065"/>
    </row>
    <row r="57" spans="1:21" s="495" customFormat="1" ht="14.25">
      <c r="A57" s="1066">
        <v>3</v>
      </c>
      <c r="B57" s="1055"/>
      <c r="C57" s="1055" t="s">
        <v>1480</v>
      </c>
      <c r="D57" s="1055" t="s">
        <v>2996</v>
      </c>
      <c r="E57" s="1056"/>
      <c r="F57" s="1056"/>
      <c r="G57" s="1056"/>
      <c r="H57" s="1056"/>
      <c r="I57" s="1056"/>
      <c r="J57" s="1067" t="s">
        <v>149</v>
      </c>
      <c r="K57" s="804"/>
      <c r="L57" s="1059" t="s">
        <v>149</v>
      </c>
      <c r="M57" s="1068" t="s">
        <v>2996</v>
      </c>
      <c r="N57" s="1061" t="s">
        <v>351</v>
      </c>
      <c r="O57" s="1069"/>
      <c r="P57" s="1069"/>
      <c r="Q57" s="1069"/>
      <c r="R57" s="1069"/>
      <c r="S57" s="1006">
        <v>860.64</v>
      </c>
      <c r="T57" s="1006">
        <v>860.64</v>
      </c>
      <c r="U57" s="1063"/>
    </row>
    <row r="58" spans="1:21" s="495" customFormat="1">
      <c r="A58" s="1070">
        <v>3</v>
      </c>
      <c r="B58" s="1055"/>
      <c r="C58" s="1055" t="s">
        <v>1491</v>
      </c>
      <c r="D58" s="1055" t="s">
        <v>2996</v>
      </c>
      <c r="E58" s="1056"/>
      <c r="F58" s="1056"/>
      <c r="G58" s="1056"/>
      <c r="H58" s="1056"/>
      <c r="I58" s="1056"/>
      <c r="J58" s="1067"/>
      <c r="K58" s="1056"/>
      <c r="L58" s="1071" t="s">
        <v>393</v>
      </c>
      <c r="M58" s="1072" t="s">
        <v>1293</v>
      </c>
      <c r="N58" s="1061" t="s">
        <v>1294</v>
      </c>
      <c r="O58" s="1069"/>
      <c r="P58" s="1069"/>
      <c r="Q58" s="1069"/>
      <c r="R58" s="1069"/>
      <c r="S58" s="1062">
        <v>4</v>
      </c>
      <c r="T58" s="1062">
        <v>4</v>
      </c>
      <c r="U58" s="1063"/>
    </row>
    <row r="59" spans="1:21" s="495" customFormat="1">
      <c r="A59" s="1070">
        <v>3</v>
      </c>
      <c r="B59" s="1055"/>
      <c r="C59" s="1055" t="s">
        <v>1489</v>
      </c>
      <c r="D59" s="1055" t="s">
        <v>2996</v>
      </c>
      <c r="E59" s="1056"/>
      <c r="F59" s="1056"/>
      <c r="G59" s="1056"/>
      <c r="H59" s="1056"/>
      <c r="I59" s="1056"/>
      <c r="J59" s="1067"/>
      <c r="K59" s="1056"/>
      <c r="L59" s="1071" t="s">
        <v>395</v>
      </c>
      <c r="M59" s="1072" t="s">
        <v>1295</v>
      </c>
      <c r="N59" s="1061" t="s">
        <v>1296</v>
      </c>
      <c r="O59" s="1069"/>
      <c r="P59" s="1069"/>
      <c r="Q59" s="1069"/>
      <c r="R59" s="1069"/>
      <c r="S59" s="1062">
        <v>17930</v>
      </c>
      <c r="T59" s="1062">
        <v>17930</v>
      </c>
      <c r="U59" s="1063"/>
    </row>
    <row r="60" spans="1:21" s="495" customFormat="1" ht="22.5">
      <c r="A60" s="1058" t="s">
        <v>103</v>
      </c>
      <c r="B60" s="1042" t="s">
        <v>1285</v>
      </c>
      <c r="C60" s="1055" t="s">
        <v>1481</v>
      </c>
      <c r="D60" s="1055"/>
      <c r="E60" s="1056"/>
      <c r="F60" s="1056"/>
      <c r="G60" s="1056"/>
      <c r="H60" s="1056"/>
      <c r="I60" s="1056"/>
      <c r="J60" s="1056"/>
      <c r="K60" s="1056"/>
      <c r="L60" s="1059" t="s">
        <v>102</v>
      </c>
      <c r="M60" s="1060" t="s">
        <v>1467</v>
      </c>
      <c r="N60" s="1061" t="s">
        <v>351</v>
      </c>
      <c r="O60" s="1062">
        <v>0</v>
      </c>
      <c r="P60" s="1062">
        <v>0</v>
      </c>
      <c r="Q60" s="1062">
        <v>0</v>
      </c>
      <c r="R60" s="1062">
        <v>0</v>
      </c>
      <c r="S60" s="1062">
        <v>259.91000000000003</v>
      </c>
      <c r="T60" s="1062">
        <v>259.91000000000003</v>
      </c>
      <c r="U60" s="1063"/>
    </row>
    <row r="61" spans="1:21" s="495" customFormat="1">
      <c r="A61" s="1058" t="s">
        <v>103</v>
      </c>
      <c r="B61" s="1042" t="s">
        <v>1286</v>
      </c>
      <c r="C61" s="1055" t="s">
        <v>1483</v>
      </c>
      <c r="D61" s="1055"/>
      <c r="E61" s="1056"/>
      <c r="F61" s="1056"/>
      <c r="G61" s="1056"/>
      <c r="H61" s="1056"/>
      <c r="I61" s="1056"/>
      <c r="J61" s="1056"/>
      <c r="K61" s="1056"/>
      <c r="L61" s="1059" t="s">
        <v>103</v>
      </c>
      <c r="M61" s="1060" t="s">
        <v>1287</v>
      </c>
      <c r="N61" s="1061" t="s">
        <v>351</v>
      </c>
      <c r="O61" s="1062"/>
      <c r="P61" s="1062"/>
      <c r="Q61" s="1062"/>
      <c r="R61" s="1062"/>
      <c r="S61" s="1004">
        <v>0</v>
      </c>
      <c r="T61" s="1004">
        <v>0</v>
      </c>
      <c r="U61" s="1063"/>
    </row>
    <row r="62" spans="1:21" s="495" customFormat="1">
      <c r="A62" s="1058" t="s">
        <v>103</v>
      </c>
      <c r="B62" s="1042"/>
      <c r="C62" s="1055"/>
      <c r="D62" s="1055"/>
      <c r="E62" s="1056"/>
      <c r="F62" s="1056"/>
      <c r="G62" s="1056"/>
      <c r="H62" s="1056"/>
      <c r="I62" s="1056"/>
      <c r="J62" s="1056">
        <v>3</v>
      </c>
      <c r="K62" s="1056"/>
      <c r="L62" s="1059"/>
      <c r="M62" s="1060"/>
      <c r="N62" s="1061"/>
      <c r="O62" s="1064"/>
      <c r="P62" s="1064"/>
      <c r="Q62" s="1064"/>
      <c r="R62" s="1064"/>
      <c r="S62" s="1004"/>
      <c r="T62" s="1004"/>
      <c r="U62" s="1065"/>
    </row>
    <row r="63" spans="1:21" s="495" customFormat="1" ht="22.5">
      <c r="A63" s="1058" t="s">
        <v>103</v>
      </c>
      <c r="B63" s="1042" t="s">
        <v>1288</v>
      </c>
      <c r="C63" s="1055" t="s">
        <v>1484</v>
      </c>
      <c r="D63" s="1055"/>
      <c r="E63" s="1056"/>
      <c r="F63" s="1056"/>
      <c r="G63" s="1056"/>
      <c r="H63" s="1056"/>
      <c r="I63" s="1056"/>
      <c r="J63" s="1056"/>
      <c r="K63" s="1056"/>
      <c r="L63" s="1059" t="s">
        <v>104</v>
      </c>
      <c r="M63" s="1060" t="s">
        <v>1475</v>
      </c>
      <c r="N63" s="1061" t="s">
        <v>351</v>
      </c>
      <c r="O63" s="1062">
        <v>0</v>
      </c>
      <c r="P63" s="1062">
        <v>0</v>
      </c>
      <c r="Q63" s="1062">
        <v>0</v>
      </c>
      <c r="R63" s="1062">
        <v>0</v>
      </c>
      <c r="S63" s="1062">
        <v>0</v>
      </c>
      <c r="T63" s="1062">
        <v>0</v>
      </c>
      <c r="U63" s="1063"/>
    </row>
    <row r="64" spans="1:21" s="495" customFormat="1" ht="22.5">
      <c r="A64" s="1058" t="s">
        <v>103</v>
      </c>
      <c r="B64" s="1042" t="s">
        <v>1289</v>
      </c>
      <c r="C64" s="1055" t="s">
        <v>1485</v>
      </c>
      <c r="D64" s="1055"/>
      <c r="E64" s="1056"/>
      <c r="F64" s="1056"/>
      <c r="G64" s="1056"/>
      <c r="H64" s="1056"/>
      <c r="I64" s="1056"/>
      <c r="J64" s="1056"/>
      <c r="K64" s="1056"/>
      <c r="L64" s="1059" t="s">
        <v>120</v>
      </c>
      <c r="M64" s="1060" t="s">
        <v>1290</v>
      </c>
      <c r="N64" s="1061" t="s">
        <v>351</v>
      </c>
      <c r="O64" s="1062"/>
      <c r="P64" s="1062"/>
      <c r="Q64" s="1062"/>
      <c r="R64" s="1062"/>
      <c r="S64" s="1004">
        <v>1329.9187199999999</v>
      </c>
      <c r="T64" s="1004">
        <v>646.84439999999995</v>
      </c>
      <c r="U64" s="1063"/>
    </row>
    <row r="65" spans="1:21" s="495" customFormat="1">
      <c r="A65" s="1058" t="s">
        <v>103</v>
      </c>
      <c r="B65" s="1042"/>
      <c r="C65" s="1055"/>
      <c r="D65" s="1055"/>
      <c r="E65" s="1056"/>
      <c r="F65" s="1056"/>
      <c r="G65" s="1056"/>
      <c r="H65" s="1056"/>
      <c r="I65" s="1056"/>
      <c r="J65" s="1056">
        <v>5</v>
      </c>
      <c r="K65" s="1056"/>
      <c r="L65" s="1059"/>
      <c r="M65" s="1060"/>
      <c r="N65" s="1061"/>
      <c r="O65" s="1064"/>
      <c r="P65" s="1064"/>
      <c r="Q65" s="1064"/>
      <c r="R65" s="1064"/>
      <c r="S65" s="1004"/>
      <c r="T65" s="1004"/>
      <c r="U65" s="1065"/>
    </row>
    <row r="66" spans="1:21" s="495" customFormat="1" ht="14.25">
      <c r="A66" s="1066">
        <v>3</v>
      </c>
      <c r="B66" s="1055"/>
      <c r="C66" s="1055" t="s">
        <v>1485</v>
      </c>
      <c r="D66" s="1055" t="s">
        <v>2996</v>
      </c>
      <c r="E66" s="1056"/>
      <c r="F66" s="1056"/>
      <c r="G66" s="1056"/>
      <c r="H66" s="1056"/>
      <c r="I66" s="1056"/>
      <c r="J66" s="1067" t="s">
        <v>122</v>
      </c>
      <c r="K66" s="804"/>
      <c r="L66" s="1059" t="s">
        <v>122</v>
      </c>
      <c r="M66" s="1068" t="s">
        <v>2996</v>
      </c>
      <c r="N66" s="1061" t="s">
        <v>351</v>
      </c>
      <c r="O66" s="1069"/>
      <c r="P66" s="1069"/>
      <c r="Q66" s="1069"/>
      <c r="R66" s="1069"/>
      <c r="S66" s="1006">
        <v>1329.9187199999999</v>
      </c>
      <c r="T66" s="1006">
        <v>646.84439999999995</v>
      </c>
      <c r="U66" s="1063"/>
    </row>
    <row r="67" spans="1:21" s="495" customFormat="1">
      <c r="A67" s="1070">
        <v>3</v>
      </c>
      <c r="B67" s="1055"/>
      <c r="C67" s="1055" t="s">
        <v>1502</v>
      </c>
      <c r="D67" s="1055" t="s">
        <v>2996</v>
      </c>
      <c r="E67" s="1056"/>
      <c r="F67" s="1056"/>
      <c r="G67" s="1056"/>
      <c r="H67" s="1056"/>
      <c r="I67" s="1056"/>
      <c r="J67" s="1067"/>
      <c r="K67" s="1056"/>
      <c r="L67" s="1071" t="s">
        <v>3075</v>
      </c>
      <c r="M67" s="1072" t="s">
        <v>1293</v>
      </c>
      <c r="N67" s="1061" t="s">
        <v>1294</v>
      </c>
      <c r="O67" s="1069"/>
      <c r="P67" s="1069"/>
      <c r="Q67" s="1069"/>
      <c r="R67" s="1069"/>
      <c r="S67" s="1062">
        <v>2</v>
      </c>
      <c r="T67" s="1062">
        <v>2</v>
      </c>
      <c r="U67" s="1063"/>
    </row>
    <row r="68" spans="1:21" s="495" customFormat="1">
      <c r="A68" s="1070">
        <v>3</v>
      </c>
      <c r="B68" s="1055"/>
      <c r="C68" s="1055" t="s">
        <v>1503</v>
      </c>
      <c r="D68" s="1055" t="s">
        <v>2996</v>
      </c>
      <c r="E68" s="1056"/>
      <c r="F68" s="1056"/>
      <c r="G68" s="1056"/>
      <c r="H68" s="1056"/>
      <c r="I68" s="1056"/>
      <c r="J68" s="1067"/>
      <c r="K68" s="1056"/>
      <c r="L68" s="1071" t="s">
        <v>3076</v>
      </c>
      <c r="M68" s="1072" t="s">
        <v>1295</v>
      </c>
      <c r="N68" s="1061" t="s">
        <v>1296</v>
      </c>
      <c r="O68" s="1069"/>
      <c r="P68" s="1069"/>
      <c r="Q68" s="1069"/>
      <c r="R68" s="1069"/>
      <c r="S68" s="1062">
        <v>55413.279999999999</v>
      </c>
      <c r="T68" s="1062">
        <v>26951.85</v>
      </c>
      <c r="U68" s="1063"/>
    </row>
    <row r="69" spans="1:21" s="495" customFormat="1" ht="22.5">
      <c r="A69" s="1058" t="s">
        <v>103</v>
      </c>
      <c r="B69" s="1042" t="s">
        <v>1292</v>
      </c>
      <c r="C69" s="1055" t="s">
        <v>1486</v>
      </c>
      <c r="D69" s="1055"/>
      <c r="E69" s="1056"/>
      <c r="F69" s="1056"/>
      <c r="G69" s="1056"/>
      <c r="H69" s="1056"/>
      <c r="I69" s="1056"/>
      <c r="J69" s="1056"/>
      <c r="K69" s="1056"/>
      <c r="L69" s="1059" t="s">
        <v>124</v>
      </c>
      <c r="M69" s="1060" t="s">
        <v>1476</v>
      </c>
      <c r="N69" s="1061" t="s">
        <v>351</v>
      </c>
      <c r="O69" s="1062">
        <v>0</v>
      </c>
      <c r="P69" s="1062">
        <v>0</v>
      </c>
      <c r="Q69" s="1062">
        <v>0</v>
      </c>
      <c r="R69" s="1062">
        <v>0</v>
      </c>
      <c r="S69" s="1062">
        <v>401.64</v>
      </c>
      <c r="T69" s="1062">
        <v>194.05</v>
      </c>
      <c r="U69" s="1063"/>
    </row>
    <row r="70" spans="1:21" s="495" customFormat="1">
      <c r="A70" s="1058" t="s">
        <v>103</v>
      </c>
      <c r="B70" s="1042" t="s">
        <v>1355</v>
      </c>
      <c r="C70" s="1055" t="s">
        <v>1487</v>
      </c>
      <c r="D70" s="1055"/>
      <c r="E70" s="1056"/>
      <c r="F70" s="1056"/>
      <c r="G70" s="1056"/>
      <c r="H70" s="1056"/>
      <c r="I70" s="1056"/>
      <c r="J70" s="1056"/>
      <c r="K70" s="1056"/>
      <c r="L70" s="1059" t="s">
        <v>125</v>
      </c>
      <c r="M70" s="1060" t="s">
        <v>1356</v>
      </c>
      <c r="N70" s="1061" t="s">
        <v>351</v>
      </c>
      <c r="O70" s="1062"/>
      <c r="P70" s="1062"/>
      <c r="Q70" s="1062"/>
      <c r="R70" s="1062"/>
      <c r="S70" s="1004">
        <v>0</v>
      </c>
      <c r="T70" s="1004">
        <v>0</v>
      </c>
      <c r="U70" s="1063"/>
    </row>
    <row r="71" spans="1:21" s="495" customFormat="1">
      <c r="A71" s="1058" t="s">
        <v>103</v>
      </c>
      <c r="B71" s="1042"/>
      <c r="C71" s="1055"/>
      <c r="D71" s="1055"/>
      <c r="E71" s="1056"/>
      <c r="F71" s="1056"/>
      <c r="G71" s="1056"/>
      <c r="H71" s="1056"/>
      <c r="I71" s="1056"/>
      <c r="J71" s="1056">
        <v>7</v>
      </c>
      <c r="K71" s="1056"/>
      <c r="L71" s="1059"/>
      <c r="M71" s="1060"/>
      <c r="N71" s="1061"/>
      <c r="O71" s="1064"/>
      <c r="P71" s="1064"/>
      <c r="Q71" s="1064"/>
      <c r="R71" s="1064"/>
      <c r="S71" s="1004"/>
      <c r="T71" s="1004"/>
      <c r="U71" s="1065"/>
    </row>
    <row r="72" spans="1:21" s="495" customFormat="1" ht="22.5">
      <c r="A72" s="1058" t="s">
        <v>103</v>
      </c>
      <c r="B72" s="1042" t="s">
        <v>1357</v>
      </c>
      <c r="C72" s="1055" t="s">
        <v>1494</v>
      </c>
      <c r="D72" s="1055"/>
      <c r="E72" s="1056"/>
      <c r="F72" s="1056"/>
      <c r="G72" s="1056"/>
      <c r="H72" s="1056"/>
      <c r="I72" s="1056"/>
      <c r="J72" s="1056"/>
      <c r="K72" s="1056"/>
      <c r="L72" s="1059" t="s">
        <v>126</v>
      </c>
      <c r="M72" s="1060" t="s">
        <v>1477</v>
      </c>
      <c r="N72" s="1061" t="s">
        <v>351</v>
      </c>
      <c r="O72" s="1062">
        <v>0</v>
      </c>
      <c r="P72" s="1062">
        <v>0</v>
      </c>
      <c r="Q72" s="1062">
        <v>0</v>
      </c>
      <c r="R72" s="1062">
        <v>0</v>
      </c>
      <c r="S72" s="1062">
        <v>0</v>
      </c>
      <c r="T72" s="1062">
        <v>0</v>
      </c>
      <c r="U72" s="1063"/>
    </row>
    <row r="73" spans="1:21">
      <c r="A73" s="1041"/>
      <c r="B73" s="1042"/>
      <c r="C73" s="1041"/>
      <c r="D73" s="1041"/>
      <c r="E73" s="1041"/>
      <c r="F73" s="1041"/>
      <c r="G73" s="1041"/>
      <c r="H73" s="1041"/>
      <c r="I73" s="1041"/>
      <c r="J73" s="1041"/>
      <c r="K73" s="1041"/>
      <c r="L73" s="1041"/>
      <c r="M73" s="1041"/>
      <c r="N73" s="1041"/>
      <c r="O73" s="1041"/>
      <c r="P73" s="1041"/>
      <c r="Q73" s="1041"/>
      <c r="R73" s="1041"/>
      <c r="S73" s="1041"/>
      <c r="T73" s="1041"/>
      <c r="U73" s="1041"/>
    </row>
    <row r="74" spans="1:21" s="482" customFormat="1" ht="15" customHeight="1">
      <c r="A74" s="1043"/>
      <c r="B74" s="1073"/>
      <c r="C74" s="1043"/>
      <c r="D74" s="1043"/>
      <c r="E74" s="1043"/>
      <c r="F74" s="1043"/>
      <c r="G74" s="1043"/>
      <c r="H74" s="1043"/>
      <c r="I74" s="1043"/>
      <c r="J74" s="1043"/>
      <c r="K74" s="1043"/>
      <c r="L74" s="1074" t="s">
        <v>1425</v>
      </c>
      <c r="M74" s="1074"/>
      <c r="N74" s="1074"/>
      <c r="O74" s="1074"/>
      <c r="P74" s="1074"/>
      <c r="Q74" s="1074"/>
      <c r="R74" s="1074"/>
      <c r="S74" s="1075"/>
      <c r="T74" s="1075"/>
      <c r="U74" s="1075"/>
    </row>
    <row r="75" spans="1:21" s="482" customFormat="1" ht="45" customHeight="1">
      <c r="A75" s="1043"/>
      <c r="B75" s="1073"/>
      <c r="C75" s="1043"/>
      <c r="D75" s="1043"/>
      <c r="E75" s="1043"/>
      <c r="F75" s="1043"/>
      <c r="G75" s="1043"/>
      <c r="H75" s="1043"/>
      <c r="I75" s="1043"/>
      <c r="J75" s="1043"/>
      <c r="K75" s="804"/>
      <c r="L75" s="1076" t="s">
        <v>3004</v>
      </c>
      <c r="M75" s="1077"/>
      <c r="N75" s="1077"/>
      <c r="O75" s="1077"/>
      <c r="P75" s="1077"/>
      <c r="Q75" s="1077"/>
      <c r="R75" s="1077"/>
      <c r="S75" s="1078"/>
      <c r="T75" s="1078"/>
      <c r="U75" s="1078"/>
    </row>
    <row r="76" spans="1:21" s="482" customFormat="1" ht="45" customHeight="1">
      <c r="A76" s="1043"/>
      <c r="B76" s="1073"/>
      <c r="C76" s="1043"/>
      <c r="D76" s="1043"/>
      <c r="E76" s="1043"/>
      <c r="F76" s="1043"/>
      <c r="G76" s="1043"/>
      <c r="H76" s="1043"/>
      <c r="I76" s="1043"/>
      <c r="J76" s="1043"/>
      <c r="K76" s="804" t="s">
        <v>3074</v>
      </c>
      <c r="L76" s="1076" t="s">
        <v>3010</v>
      </c>
      <c r="M76" s="1077"/>
      <c r="N76" s="1077"/>
      <c r="O76" s="1077"/>
      <c r="P76" s="1077"/>
      <c r="Q76" s="1077"/>
      <c r="R76" s="1077"/>
      <c r="S76" s="1078"/>
      <c r="T76" s="1078"/>
      <c r="U76" s="1078"/>
    </row>
    <row r="77" spans="1:21" s="482" customFormat="1" ht="45" customHeight="1">
      <c r="A77" s="1043"/>
      <c r="B77" s="1073"/>
      <c r="C77" s="1043"/>
      <c r="D77" s="1043"/>
      <c r="E77" s="1043"/>
      <c r="F77" s="1043"/>
      <c r="G77" s="1043"/>
      <c r="H77" s="1043"/>
      <c r="I77" s="1043"/>
      <c r="J77" s="1043"/>
      <c r="K77" s="804" t="s">
        <v>3074</v>
      </c>
      <c r="L77" s="1076" t="s">
        <v>3011</v>
      </c>
      <c r="M77" s="1077"/>
      <c r="N77" s="1077"/>
      <c r="O77" s="1077"/>
      <c r="P77" s="1077"/>
      <c r="Q77" s="1077"/>
      <c r="R77" s="1077"/>
      <c r="S77" s="1078"/>
      <c r="T77" s="1078"/>
      <c r="U77" s="1078"/>
    </row>
  </sheetData>
  <sheetProtection formatColumns="0" formatRows="0" autoFilter="0"/>
  <mergeCells count="14">
    <mergeCell ref="L74:U74"/>
    <mergeCell ref="L75:U75"/>
    <mergeCell ref="J47:J49"/>
    <mergeCell ref="L76:U76"/>
    <mergeCell ref="L77:U77"/>
    <mergeCell ref="J57:J59"/>
    <mergeCell ref="J66:J68"/>
    <mergeCell ref="L14:L15"/>
    <mergeCell ref="M14:M15"/>
    <mergeCell ref="N14:N15"/>
    <mergeCell ref="U14:U15"/>
    <mergeCell ref="J38:J40"/>
    <mergeCell ref="J19:J21"/>
    <mergeCell ref="J28:J30"/>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76"/>
  <sheetViews>
    <sheetView showGridLines="0" view="pageBreakPreview" topLeftCell="K31" zoomScaleNormal="100" zoomScaleSheetLayoutView="100" workbookViewId="0">
      <selection activeCell="L76" sqref="L76:U76"/>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79"/>
      <c r="B1" s="1070"/>
      <c r="C1" s="1079"/>
      <c r="D1" s="1079"/>
      <c r="E1" s="1079"/>
      <c r="F1" s="1079"/>
      <c r="G1" s="1079"/>
      <c r="H1" s="1079"/>
      <c r="I1" s="1079"/>
      <c r="J1" s="1079"/>
      <c r="K1" s="1079"/>
      <c r="L1" s="1079"/>
      <c r="M1" s="1079"/>
      <c r="N1" s="1079"/>
      <c r="O1" s="1079">
        <v>2022</v>
      </c>
      <c r="P1" s="1079">
        <v>2022</v>
      </c>
      <c r="Q1" s="1079">
        <v>2022</v>
      </c>
      <c r="R1" s="1079">
        <v>2023</v>
      </c>
      <c r="S1" s="926">
        <v>2024</v>
      </c>
      <c r="T1" s="926">
        <v>2024</v>
      </c>
      <c r="U1" s="1026"/>
    </row>
    <row r="2" spans="1:21" hidden="1">
      <c r="A2" s="1079"/>
      <c r="B2" s="1070"/>
      <c r="C2" s="1079"/>
      <c r="D2" s="1079"/>
      <c r="E2" s="1079"/>
      <c r="F2" s="1079"/>
      <c r="G2" s="1079"/>
      <c r="H2" s="1079"/>
      <c r="I2" s="1079"/>
      <c r="J2" s="1079"/>
      <c r="K2" s="1079"/>
      <c r="L2" s="1079"/>
      <c r="M2" s="1079"/>
      <c r="N2" s="1079"/>
      <c r="O2" s="1079" t="s">
        <v>267</v>
      </c>
      <c r="P2" s="1079" t="s">
        <v>305</v>
      </c>
      <c r="Q2" s="1079" t="s">
        <v>285</v>
      </c>
      <c r="R2" s="1079" t="s">
        <v>267</v>
      </c>
      <c r="S2" s="1079" t="s">
        <v>268</v>
      </c>
      <c r="T2" s="1079" t="s">
        <v>267</v>
      </c>
      <c r="U2" s="1079"/>
    </row>
    <row r="3" spans="1:21" hidden="1">
      <c r="A3" s="1079"/>
      <c r="B3" s="1070"/>
      <c r="C3" s="1079"/>
      <c r="D3" s="1079"/>
      <c r="E3" s="1079"/>
      <c r="F3" s="1079"/>
      <c r="G3" s="1079"/>
      <c r="H3" s="1079"/>
      <c r="I3" s="1079"/>
      <c r="J3" s="1079"/>
      <c r="K3" s="1079"/>
      <c r="L3" s="1079"/>
      <c r="M3" s="1079"/>
      <c r="N3" s="1079"/>
      <c r="O3" s="1079"/>
      <c r="P3" s="1079"/>
      <c r="Q3" s="1079"/>
      <c r="R3" s="1079"/>
      <c r="S3" s="1079"/>
      <c r="T3" s="1079"/>
      <c r="U3" s="1079"/>
    </row>
    <row r="4" spans="1:21" hidden="1">
      <c r="A4" s="1079"/>
      <c r="B4" s="1070"/>
      <c r="C4" s="1079"/>
      <c r="D4" s="1079"/>
      <c r="E4" s="1079"/>
      <c r="F4" s="1079"/>
      <c r="G4" s="1079"/>
      <c r="H4" s="1079"/>
      <c r="I4" s="1079"/>
      <c r="J4" s="1079"/>
      <c r="K4" s="1079"/>
      <c r="L4" s="1079"/>
      <c r="M4" s="1079"/>
      <c r="N4" s="1079"/>
      <c r="O4" s="1079"/>
      <c r="P4" s="1079"/>
      <c r="Q4" s="1079"/>
      <c r="R4" s="1079"/>
      <c r="S4" s="1079"/>
      <c r="T4" s="1079"/>
      <c r="U4" s="1079"/>
    </row>
    <row r="5" spans="1:21" hidden="1">
      <c r="A5" s="1079"/>
      <c r="B5" s="1070"/>
      <c r="C5" s="1079"/>
      <c r="D5" s="1079"/>
      <c r="E5" s="1079"/>
      <c r="F5" s="1079"/>
      <c r="G5" s="1079"/>
      <c r="H5" s="1079"/>
      <c r="I5" s="1079"/>
      <c r="J5" s="1079"/>
      <c r="K5" s="1079"/>
      <c r="L5" s="1079"/>
      <c r="M5" s="1079"/>
      <c r="N5" s="1079"/>
      <c r="O5" s="1079"/>
      <c r="P5" s="1079"/>
      <c r="Q5" s="1079"/>
      <c r="R5" s="1079"/>
      <c r="S5" s="1079"/>
      <c r="T5" s="1079"/>
      <c r="U5" s="1079"/>
    </row>
    <row r="6" spans="1:21" hidden="1">
      <c r="A6" s="1079"/>
      <c r="B6" s="1070"/>
      <c r="C6" s="1079"/>
      <c r="D6" s="1079"/>
      <c r="E6" s="1079"/>
      <c r="F6" s="1079"/>
      <c r="G6" s="1079"/>
      <c r="H6" s="1079"/>
      <c r="I6" s="1079"/>
      <c r="J6" s="1079"/>
      <c r="K6" s="1079"/>
      <c r="L6" s="1079"/>
      <c r="M6" s="1079"/>
      <c r="N6" s="1079"/>
      <c r="O6" s="1079"/>
      <c r="P6" s="1079"/>
      <c r="Q6" s="1079"/>
      <c r="R6" s="1079"/>
      <c r="S6" s="1079"/>
      <c r="T6" s="1079"/>
      <c r="U6" s="1079"/>
    </row>
    <row r="7" spans="1:21" hidden="1">
      <c r="A7" s="1079"/>
      <c r="B7" s="1070"/>
      <c r="C7" s="1079"/>
      <c r="D7" s="1079"/>
      <c r="E7" s="1079"/>
      <c r="F7" s="1079"/>
      <c r="G7" s="1079"/>
      <c r="H7" s="1079"/>
      <c r="I7" s="1079"/>
      <c r="J7" s="1079"/>
      <c r="K7" s="1079"/>
      <c r="L7" s="1079"/>
      <c r="M7" s="1079"/>
      <c r="N7" s="1079"/>
      <c r="O7" s="1079"/>
      <c r="P7" s="1079"/>
      <c r="Q7" s="1079"/>
      <c r="R7" s="1079"/>
      <c r="S7" s="878" t="b">
        <v>1</v>
      </c>
      <c r="T7" s="878" t="b">
        <v>1</v>
      </c>
      <c r="U7" s="1026"/>
    </row>
    <row r="8" spans="1:21" hidden="1">
      <c r="A8" s="1079"/>
      <c r="B8" s="1070"/>
      <c r="C8" s="1079"/>
      <c r="D8" s="1079"/>
      <c r="E8" s="1079"/>
      <c r="F8" s="1079"/>
      <c r="G8" s="1079"/>
      <c r="H8" s="1079"/>
      <c r="I8" s="1079"/>
      <c r="J8" s="1079"/>
      <c r="K8" s="1079"/>
      <c r="L8" s="1079"/>
      <c r="M8" s="1079"/>
      <c r="N8" s="1079"/>
      <c r="O8" s="1079"/>
      <c r="P8" s="1079"/>
      <c r="Q8" s="1079"/>
      <c r="R8" s="1079"/>
      <c r="S8" s="1079"/>
      <c r="T8" s="1079"/>
      <c r="U8" s="1079"/>
    </row>
    <row r="9" spans="1:21" hidden="1">
      <c r="A9" s="1079"/>
      <c r="B9" s="1070"/>
      <c r="C9" s="1079"/>
      <c r="D9" s="1079"/>
      <c r="E9" s="1079"/>
      <c r="F9" s="1079"/>
      <c r="G9" s="1079"/>
      <c r="H9" s="1079"/>
      <c r="I9" s="1079"/>
      <c r="J9" s="1079"/>
      <c r="K9" s="1079"/>
      <c r="L9" s="1079"/>
      <c r="M9" s="1079"/>
      <c r="N9" s="1079"/>
      <c r="O9" s="1079"/>
      <c r="P9" s="1079"/>
      <c r="Q9" s="1079"/>
      <c r="R9" s="1079"/>
      <c r="S9" s="1079"/>
      <c r="T9" s="1079"/>
      <c r="U9" s="1079"/>
    </row>
    <row r="10" spans="1:21" hidden="1">
      <c r="A10" s="1079"/>
      <c r="B10" s="1070"/>
      <c r="C10" s="1079"/>
      <c r="D10" s="1079"/>
      <c r="E10" s="1079"/>
      <c r="F10" s="1079"/>
      <c r="G10" s="1079"/>
      <c r="H10" s="1079"/>
      <c r="I10" s="1079"/>
      <c r="J10" s="1079"/>
      <c r="K10" s="1079"/>
      <c r="L10" s="1079"/>
      <c r="M10" s="1079"/>
      <c r="N10" s="1079"/>
      <c r="O10" s="1079"/>
      <c r="P10" s="1079"/>
      <c r="Q10" s="1079"/>
      <c r="R10" s="1079"/>
      <c r="S10" s="1079"/>
      <c r="T10" s="1079"/>
      <c r="U10" s="1079"/>
    </row>
    <row r="11" spans="1:21" ht="15" hidden="1" customHeight="1">
      <c r="A11" s="1079"/>
      <c r="B11" s="1070"/>
      <c r="C11" s="1079"/>
      <c r="D11" s="1079"/>
      <c r="E11" s="1079"/>
      <c r="F11" s="1079"/>
      <c r="G11" s="1079"/>
      <c r="H11" s="1079"/>
      <c r="I11" s="1079"/>
      <c r="J11" s="1079"/>
      <c r="K11" s="1079"/>
      <c r="L11" s="1079"/>
      <c r="M11" s="1080"/>
      <c r="N11" s="1079"/>
      <c r="O11" s="1079"/>
      <c r="P11" s="1079"/>
      <c r="Q11" s="1079"/>
      <c r="R11" s="1079"/>
      <c r="S11" s="1079"/>
      <c r="T11" s="1079"/>
      <c r="U11" s="1079"/>
    </row>
    <row r="12" spans="1:21" s="296" customFormat="1" ht="20.25" customHeight="1">
      <c r="A12" s="1045"/>
      <c r="B12" s="1046"/>
      <c r="C12" s="1045"/>
      <c r="D12" s="1045"/>
      <c r="E12" s="1045"/>
      <c r="F12" s="1045"/>
      <c r="G12" s="1045"/>
      <c r="H12" s="1045"/>
      <c r="I12" s="1045"/>
      <c r="J12" s="1045"/>
      <c r="K12" s="1045"/>
      <c r="L12" s="1081" t="s">
        <v>1332</v>
      </c>
      <c r="M12" s="1082"/>
      <c r="N12" s="1082"/>
      <c r="O12" s="1082"/>
      <c r="P12" s="1082"/>
      <c r="Q12" s="1082"/>
      <c r="R12" s="1082"/>
      <c r="S12" s="1082"/>
      <c r="T12" s="1082"/>
      <c r="U12" s="1082"/>
    </row>
    <row r="13" spans="1:21" s="296" customFormat="1">
      <c r="A13" s="1045"/>
      <c r="B13" s="1046"/>
      <c r="C13" s="1045"/>
      <c r="D13" s="1045"/>
      <c r="E13" s="1045"/>
      <c r="F13" s="1045"/>
      <c r="G13" s="1045"/>
      <c r="H13" s="1045"/>
      <c r="I13" s="1045"/>
      <c r="J13" s="1045"/>
      <c r="K13" s="1045"/>
      <c r="L13" s="1083"/>
      <c r="M13" s="1084"/>
      <c r="N13" s="1084"/>
      <c r="O13" s="1084"/>
      <c r="P13" s="1084"/>
      <c r="Q13" s="1084"/>
      <c r="R13" s="1084"/>
      <c r="S13" s="1084"/>
      <c r="T13" s="1084"/>
      <c r="U13" s="1084"/>
    </row>
    <row r="14" spans="1:21" s="486" customFormat="1" ht="15" customHeight="1">
      <c r="A14" s="1085"/>
      <c r="B14" s="1070"/>
      <c r="C14" s="1085"/>
      <c r="D14" s="1085"/>
      <c r="E14" s="1085"/>
      <c r="F14" s="1085"/>
      <c r="G14" s="1085"/>
      <c r="H14" s="1085"/>
      <c r="I14" s="1085"/>
      <c r="J14" s="1085"/>
      <c r="K14" s="1085"/>
      <c r="L14" s="996" t="s">
        <v>355</v>
      </c>
      <c r="M14" s="997" t="s">
        <v>212</v>
      </c>
      <c r="N14" s="996" t="s">
        <v>135</v>
      </c>
      <c r="O14" s="1052" t="s">
        <v>3031</v>
      </c>
      <c r="P14" s="1052" t="s">
        <v>3031</v>
      </c>
      <c r="Q14" s="1052" t="s">
        <v>3031</v>
      </c>
      <c r="R14" s="1052" t="s">
        <v>3032</v>
      </c>
      <c r="S14" s="932" t="s">
        <v>3033</v>
      </c>
      <c r="T14" s="932" t="s">
        <v>3033</v>
      </c>
      <c r="U14" s="1086" t="s">
        <v>304</v>
      </c>
    </row>
    <row r="15" spans="1:21" s="486" customFormat="1" ht="45" customHeight="1">
      <c r="A15" s="1085"/>
      <c r="B15" s="1070"/>
      <c r="C15" s="1085"/>
      <c r="D15" s="1085"/>
      <c r="E15" s="1085"/>
      <c r="F15" s="1085"/>
      <c r="G15" s="1085"/>
      <c r="H15" s="1085"/>
      <c r="I15" s="1085"/>
      <c r="J15" s="1085"/>
      <c r="K15" s="1085"/>
      <c r="L15" s="1087"/>
      <c r="M15" s="1087"/>
      <c r="N15" s="1087"/>
      <c r="O15" s="1052" t="s">
        <v>267</v>
      </c>
      <c r="P15" s="1052" t="s">
        <v>305</v>
      </c>
      <c r="Q15" s="1052" t="s">
        <v>285</v>
      </c>
      <c r="R15" s="1052" t="s">
        <v>267</v>
      </c>
      <c r="S15" s="935" t="s">
        <v>268</v>
      </c>
      <c r="T15" s="935" t="s">
        <v>267</v>
      </c>
      <c r="U15" s="1087"/>
    </row>
    <row r="16" spans="1:21" s="510" customFormat="1">
      <c r="A16" s="943" t="s">
        <v>18</v>
      </c>
      <c r="B16" s="1088"/>
      <c r="C16" s="1088"/>
      <c r="D16" s="1088"/>
      <c r="E16" s="1088"/>
      <c r="F16" s="1088"/>
      <c r="G16" s="1088"/>
      <c r="H16" s="1088"/>
      <c r="I16" s="1088"/>
      <c r="J16" s="1088"/>
      <c r="K16" s="1088"/>
      <c r="L16" s="1057" t="s">
        <v>3024</v>
      </c>
      <c r="M16" s="837"/>
      <c r="N16" s="837"/>
      <c r="O16" s="1031">
        <v>0</v>
      </c>
      <c r="P16" s="1031">
        <v>0</v>
      </c>
      <c r="Q16" s="1031">
        <v>0</v>
      </c>
      <c r="R16" s="1031">
        <v>0</v>
      </c>
      <c r="S16" s="1031">
        <v>1995.9298999999999</v>
      </c>
      <c r="T16" s="1031">
        <v>421.09219999999999</v>
      </c>
      <c r="U16" s="838"/>
    </row>
    <row r="17" spans="1:21" s="510" customFormat="1" ht="22.5">
      <c r="A17" s="1058" t="s">
        <v>18</v>
      </c>
      <c r="B17" s="1088"/>
      <c r="C17" s="1089" t="s">
        <v>1480</v>
      </c>
      <c r="D17" s="1088"/>
      <c r="E17" s="1088"/>
      <c r="F17" s="1088"/>
      <c r="G17" s="1088"/>
      <c r="H17" s="1088"/>
      <c r="I17" s="1088"/>
      <c r="J17" s="1088"/>
      <c r="K17" s="1088"/>
      <c r="L17" s="1090">
        <v>1</v>
      </c>
      <c r="M17" s="1060" t="s">
        <v>1290</v>
      </c>
      <c r="N17" s="1061" t="s">
        <v>351</v>
      </c>
      <c r="O17" s="1091">
        <v>0</v>
      </c>
      <c r="P17" s="1091">
        <v>0</v>
      </c>
      <c r="Q17" s="1091">
        <v>0</v>
      </c>
      <c r="R17" s="1091">
        <v>0</v>
      </c>
      <c r="S17" s="1091">
        <v>1455.3998999999999</v>
      </c>
      <c r="T17" s="1091">
        <v>323.42219999999998</v>
      </c>
      <c r="U17" s="1092"/>
    </row>
    <row r="18" spans="1:21" s="510" customFormat="1" ht="22.5">
      <c r="A18" s="1058" t="s">
        <v>18</v>
      </c>
      <c r="B18" s="1088"/>
      <c r="C18" s="1089" t="s">
        <v>1481</v>
      </c>
      <c r="D18" s="1088"/>
      <c r="E18" s="1088"/>
      <c r="F18" s="1088"/>
      <c r="G18" s="1088"/>
      <c r="H18" s="1088"/>
      <c r="I18" s="1088"/>
      <c r="J18" s="1088"/>
      <c r="K18" s="1088"/>
      <c r="L18" s="1090" t="s">
        <v>102</v>
      </c>
      <c r="M18" s="1060" t="s">
        <v>1476</v>
      </c>
      <c r="N18" s="1061" t="s">
        <v>351</v>
      </c>
      <c r="O18" s="1091">
        <v>0</v>
      </c>
      <c r="P18" s="1091">
        <v>0</v>
      </c>
      <c r="Q18" s="1091">
        <v>0</v>
      </c>
      <c r="R18" s="1091">
        <v>0</v>
      </c>
      <c r="S18" s="1091">
        <v>439.53</v>
      </c>
      <c r="T18" s="1091">
        <v>97.67</v>
      </c>
      <c r="U18" s="1092"/>
    </row>
    <row r="19" spans="1:21" s="510" customFormat="1" ht="33.75">
      <c r="A19" s="1058" t="s">
        <v>18</v>
      </c>
      <c r="B19" s="1070" t="s">
        <v>1298</v>
      </c>
      <c r="C19" s="1089" t="s">
        <v>1483</v>
      </c>
      <c r="D19" s="1088"/>
      <c r="E19" s="1088"/>
      <c r="F19" s="1088"/>
      <c r="G19" s="1088"/>
      <c r="H19" s="1088"/>
      <c r="I19" s="1088"/>
      <c r="J19" s="1088"/>
      <c r="K19" s="1088"/>
      <c r="L19" s="1090" t="s">
        <v>103</v>
      </c>
      <c r="M19" s="1060" t="s">
        <v>1299</v>
      </c>
      <c r="N19" s="1061" t="s">
        <v>351</v>
      </c>
      <c r="O19" s="1093">
        <v>0</v>
      </c>
      <c r="P19" s="1093">
        <v>0</v>
      </c>
      <c r="Q19" s="1093">
        <v>0</v>
      </c>
      <c r="R19" s="1093">
        <v>0</v>
      </c>
      <c r="S19" s="1093">
        <v>101</v>
      </c>
      <c r="T19" s="1093">
        <v>0</v>
      </c>
      <c r="U19" s="1092"/>
    </row>
    <row r="20" spans="1:21" s="510" customFormat="1">
      <c r="A20" s="1058" t="s">
        <v>18</v>
      </c>
      <c r="B20" s="1094" t="s">
        <v>1346</v>
      </c>
      <c r="C20" s="1089" t="s">
        <v>1548</v>
      </c>
      <c r="D20" s="1088"/>
      <c r="E20" s="1088"/>
      <c r="F20" s="1088"/>
      <c r="G20" s="1088"/>
      <c r="H20" s="1088"/>
      <c r="I20" s="1088"/>
      <c r="J20" s="1088"/>
      <c r="K20" s="1088"/>
      <c r="L20" s="1090" t="s">
        <v>154</v>
      </c>
      <c r="M20" s="1095" t="s">
        <v>553</v>
      </c>
      <c r="N20" s="1061" t="s">
        <v>351</v>
      </c>
      <c r="O20" s="1096"/>
      <c r="P20" s="1096"/>
      <c r="Q20" s="1096"/>
      <c r="R20" s="1096"/>
      <c r="S20" s="1096"/>
      <c r="T20" s="1096"/>
      <c r="U20" s="1092"/>
    </row>
    <row r="21" spans="1:21" s="510" customFormat="1">
      <c r="A21" s="1058" t="s">
        <v>18</v>
      </c>
      <c r="B21" s="1094" t="s">
        <v>1345</v>
      </c>
      <c r="C21" s="1089" t="s">
        <v>1550</v>
      </c>
      <c r="D21" s="1088"/>
      <c r="E21" s="1088"/>
      <c r="F21" s="1088"/>
      <c r="G21" s="1088"/>
      <c r="H21" s="1088"/>
      <c r="I21" s="1088"/>
      <c r="J21" s="1088"/>
      <c r="K21" s="1088"/>
      <c r="L21" s="1090" t="s">
        <v>155</v>
      </c>
      <c r="M21" s="1095" t="s">
        <v>555</v>
      </c>
      <c r="N21" s="1061" t="s">
        <v>351</v>
      </c>
      <c r="O21" s="1096"/>
      <c r="P21" s="1096"/>
      <c r="Q21" s="1096"/>
      <c r="R21" s="1096"/>
      <c r="S21" s="1096">
        <v>80</v>
      </c>
      <c r="T21" s="1096"/>
      <c r="U21" s="1092"/>
    </row>
    <row r="22" spans="1:21" s="510" customFormat="1">
      <c r="A22" s="1058" t="s">
        <v>18</v>
      </c>
      <c r="B22" s="1094" t="s">
        <v>1347</v>
      </c>
      <c r="C22" s="1089" t="s">
        <v>1555</v>
      </c>
      <c r="D22" s="1088"/>
      <c r="E22" s="1088"/>
      <c r="F22" s="1088"/>
      <c r="G22" s="1088"/>
      <c r="H22" s="1088"/>
      <c r="I22" s="1088"/>
      <c r="J22" s="1088"/>
      <c r="K22" s="1088"/>
      <c r="L22" s="1090" t="s">
        <v>368</v>
      </c>
      <c r="M22" s="1095" t="s">
        <v>557</v>
      </c>
      <c r="N22" s="1061" t="s">
        <v>351</v>
      </c>
      <c r="O22" s="1096"/>
      <c r="P22" s="1096"/>
      <c r="Q22" s="1096"/>
      <c r="R22" s="1096"/>
      <c r="S22" s="1096"/>
      <c r="T22" s="1096"/>
      <c r="U22" s="1092"/>
    </row>
    <row r="23" spans="1:21" s="510" customFormat="1">
      <c r="A23" s="1058" t="s">
        <v>18</v>
      </c>
      <c r="B23" s="1094" t="s">
        <v>1348</v>
      </c>
      <c r="C23" s="1089" t="s">
        <v>1556</v>
      </c>
      <c r="D23" s="1088"/>
      <c r="E23" s="1088"/>
      <c r="F23" s="1088"/>
      <c r="G23" s="1088"/>
      <c r="H23" s="1088"/>
      <c r="I23" s="1088"/>
      <c r="J23" s="1088"/>
      <c r="K23" s="1088"/>
      <c r="L23" s="1090" t="s">
        <v>369</v>
      </c>
      <c r="M23" s="1095" t="s">
        <v>559</v>
      </c>
      <c r="N23" s="1061" t="s">
        <v>351</v>
      </c>
      <c r="O23" s="1096"/>
      <c r="P23" s="1096"/>
      <c r="Q23" s="1096"/>
      <c r="R23" s="1096"/>
      <c r="S23" s="1096"/>
      <c r="T23" s="1096"/>
      <c r="U23" s="1092"/>
    </row>
    <row r="24" spans="1:21" s="510" customFormat="1">
      <c r="A24" s="1058" t="s">
        <v>18</v>
      </c>
      <c r="B24" s="1094" t="s">
        <v>1349</v>
      </c>
      <c r="C24" s="1089" t="s">
        <v>1557</v>
      </c>
      <c r="D24" s="1088"/>
      <c r="E24" s="1088"/>
      <c r="F24" s="1088"/>
      <c r="G24" s="1088"/>
      <c r="H24" s="1088"/>
      <c r="I24" s="1088"/>
      <c r="J24" s="1088"/>
      <c r="K24" s="1088"/>
      <c r="L24" s="1090" t="s">
        <v>370</v>
      </c>
      <c r="M24" s="1095" t="s">
        <v>561</v>
      </c>
      <c r="N24" s="1061" t="s">
        <v>351</v>
      </c>
      <c r="O24" s="1096"/>
      <c r="P24" s="1096"/>
      <c r="Q24" s="1096"/>
      <c r="R24" s="1096"/>
      <c r="S24" s="1096"/>
      <c r="T24" s="1096"/>
      <c r="U24" s="1092"/>
    </row>
    <row r="25" spans="1:21" s="510" customFormat="1">
      <c r="A25" s="1058" t="s">
        <v>18</v>
      </c>
      <c r="B25" s="1094" t="s">
        <v>1350</v>
      </c>
      <c r="C25" s="1089" t="s">
        <v>1569</v>
      </c>
      <c r="D25" s="1088"/>
      <c r="E25" s="1088"/>
      <c r="F25" s="1088"/>
      <c r="G25" s="1088"/>
      <c r="H25" s="1088"/>
      <c r="I25" s="1088"/>
      <c r="J25" s="1088"/>
      <c r="K25" s="1088"/>
      <c r="L25" s="1090" t="s">
        <v>1300</v>
      </c>
      <c r="M25" s="1095" t="s">
        <v>563</v>
      </c>
      <c r="N25" s="1061" t="s">
        <v>351</v>
      </c>
      <c r="O25" s="1096"/>
      <c r="P25" s="1096"/>
      <c r="Q25" s="1096"/>
      <c r="R25" s="1096"/>
      <c r="S25" s="1096">
        <v>21</v>
      </c>
      <c r="T25" s="1096"/>
      <c r="U25" s="1092"/>
    </row>
    <row r="26" spans="1:21" s="510" customFormat="1">
      <c r="A26" s="1058" t="s">
        <v>18</v>
      </c>
      <c r="B26" s="1094" t="s">
        <v>1457</v>
      </c>
      <c r="C26" s="1089" t="s">
        <v>1570</v>
      </c>
      <c r="D26" s="1088"/>
      <c r="E26" s="1088"/>
      <c r="F26" s="1088"/>
      <c r="G26" s="1088"/>
      <c r="H26" s="1088"/>
      <c r="I26" s="1088"/>
      <c r="J26" s="1088"/>
      <c r="K26" s="1088"/>
      <c r="L26" s="1090" t="s">
        <v>1458</v>
      </c>
      <c r="M26" s="1095" t="s">
        <v>1459</v>
      </c>
      <c r="N26" s="1061" t="s">
        <v>351</v>
      </c>
      <c r="O26" s="1096"/>
      <c r="P26" s="1096"/>
      <c r="Q26" s="1096"/>
      <c r="R26" s="1096"/>
      <c r="S26" s="1096"/>
      <c r="T26" s="1096"/>
      <c r="U26" s="1092"/>
    </row>
    <row r="27" spans="1:21" s="510" customFormat="1" ht="45">
      <c r="A27" s="1058" t="s">
        <v>18</v>
      </c>
      <c r="B27" s="1070" t="s">
        <v>1301</v>
      </c>
      <c r="C27" s="1089" t="s">
        <v>1484</v>
      </c>
      <c r="D27" s="1088"/>
      <c r="E27" s="1088"/>
      <c r="F27" s="1088"/>
      <c r="G27" s="1088"/>
      <c r="H27" s="1088"/>
      <c r="I27" s="1088"/>
      <c r="J27" s="1088"/>
      <c r="K27" s="1088"/>
      <c r="L27" s="1090" t="s">
        <v>104</v>
      </c>
      <c r="M27" s="1060" t="s">
        <v>1302</v>
      </c>
      <c r="N27" s="1061" t="s">
        <v>351</v>
      </c>
      <c r="O27" s="1096"/>
      <c r="P27" s="1096"/>
      <c r="Q27" s="1096"/>
      <c r="R27" s="1096"/>
      <c r="S27" s="1096"/>
      <c r="T27" s="1096"/>
      <c r="U27" s="1092"/>
    </row>
    <row r="28" spans="1:21" s="510" customFormat="1">
      <c r="A28" s="1058" t="s">
        <v>18</v>
      </c>
      <c r="B28" s="1070" t="s">
        <v>1303</v>
      </c>
      <c r="C28" s="1089" t="s">
        <v>1485</v>
      </c>
      <c r="D28" s="1088"/>
      <c r="E28" s="1088"/>
      <c r="F28" s="1088"/>
      <c r="G28" s="1088"/>
      <c r="H28" s="1088"/>
      <c r="I28" s="1088"/>
      <c r="J28" s="1088"/>
      <c r="K28" s="1088"/>
      <c r="L28" s="1090" t="s">
        <v>120</v>
      </c>
      <c r="M28" s="1060" t="s">
        <v>1304</v>
      </c>
      <c r="N28" s="1061" t="s">
        <v>351</v>
      </c>
      <c r="O28" s="1096"/>
      <c r="P28" s="1096"/>
      <c r="Q28" s="1096"/>
      <c r="R28" s="1096"/>
      <c r="S28" s="1096"/>
      <c r="T28" s="1096"/>
      <c r="U28" s="1092"/>
    </row>
    <row r="29" spans="1:21" s="510" customFormat="1">
      <c r="A29" s="1058" t="s">
        <v>18</v>
      </c>
      <c r="B29" s="1070" t="s">
        <v>1305</v>
      </c>
      <c r="C29" s="1089" t="s">
        <v>1486</v>
      </c>
      <c r="D29" s="1088"/>
      <c r="E29" s="1088"/>
      <c r="F29" s="1088"/>
      <c r="G29" s="1088"/>
      <c r="H29" s="1088"/>
      <c r="I29" s="1088"/>
      <c r="J29" s="1088"/>
      <c r="K29" s="1088"/>
      <c r="L29" s="1090" t="s">
        <v>124</v>
      </c>
      <c r="M29" s="1060" t="s">
        <v>1306</v>
      </c>
      <c r="N29" s="1061" t="s">
        <v>351</v>
      </c>
      <c r="O29" s="1096"/>
      <c r="P29" s="1096"/>
      <c r="Q29" s="1096"/>
      <c r="R29" s="1096"/>
      <c r="S29" s="1096"/>
      <c r="T29" s="1096"/>
      <c r="U29" s="1092"/>
    </row>
    <row r="30" spans="1:21" s="510" customFormat="1">
      <c r="A30" s="1058" t="s">
        <v>18</v>
      </c>
      <c r="B30" s="1070" t="s">
        <v>1307</v>
      </c>
      <c r="C30" s="1089" t="s">
        <v>1487</v>
      </c>
      <c r="D30" s="1088"/>
      <c r="E30" s="1088"/>
      <c r="F30" s="1088"/>
      <c r="G30" s="1088"/>
      <c r="H30" s="1088"/>
      <c r="I30" s="1088"/>
      <c r="J30" s="1088"/>
      <c r="K30" s="1088"/>
      <c r="L30" s="1090" t="s">
        <v>125</v>
      </c>
      <c r="M30" s="1060" t="s">
        <v>1308</v>
      </c>
      <c r="N30" s="1061" t="s">
        <v>351</v>
      </c>
      <c r="O30" s="1096"/>
      <c r="P30" s="1096"/>
      <c r="Q30" s="1096"/>
      <c r="R30" s="1096"/>
      <c r="S30" s="1096"/>
      <c r="T30" s="1096"/>
      <c r="U30" s="1092"/>
    </row>
    <row r="31" spans="1:21" s="510" customFormat="1">
      <c r="A31" s="1058" t="s">
        <v>18</v>
      </c>
      <c r="B31" s="1070" t="s">
        <v>1309</v>
      </c>
      <c r="C31" s="1089" t="s">
        <v>1494</v>
      </c>
      <c r="D31" s="1088"/>
      <c r="E31" s="1088"/>
      <c r="F31" s="1088"/>
      <c r="G31" s="1088"/>
      <c r="H31" s="1088"/>
      <c r="I31" s="1088"/>
      <c r="J31" s="1088"/>
      <c r="K31" s="1088"/>
      <c r="L31" s="1090" t="s">
        <v>126</v>
      </c>
      <c r="M31" s="1060" t="s">
        <v>1310</v>
      </c>
      <c r="N31" s="1061" t="s">
        <v>351</v>
      </c>
      <c r="O31" s="1093">
        <v>0</v>
      </c>
      <c r="P31" s="1093">
        <v>0</v>
      </c>
      <c r="Q31" s="1093">
        <v>0</v>
      </c>
      <c r="R31" s="1093">
        <v>0</v>
      </c>
      <c r="S31" s="1093">
        <v>0</v>
      </c>
      <c r="T31" s="1093">
        <v>0</v>
      </c>
      <c r="U31" s="1092"/>
    </row>
    <row r="32" spans="1:21" s="510" customFormat="1">
      <c r="A32" s="1058" t="s">
        <v>18</v>
      </c>
      <c r="B32" s="1070" t="s">
        <v>1311</v>
      </c>
      <c r="C32" s="1089" t="s">
        <v>1504</v>
      </c>
      <c r="D32" s="1088"/>
      <c r="E32" s="1088"/>
      <c r="F32" s="1088"/>
      <c r="G32" s="1088"/>
      <c r="H32" s="1088"/>
      <c r="I32" s="1088"/>
      <c r="J32" s="1088"/>
      <c r="K32" s="1088"/>
      <c r="L32" s="1090" t="s">
        <v>141</v>
      </c>
      <c r="M32" s="1095" t="s">
        <v>1312</v>
      </c>
      <c r="N32" s="1061" t="s">
        <v>351</v>
      </c>
      <c r="O32" s="1096"/>
      <c r="P32" s="1096"/>
      <c r="Q32" s="1096"/>
      <c r="R32" s="1096"/>
      <c r="S32" s="1096"/>
      <c r="T32" s="1096"/>
      <c r="U32" s="1092"/>
    </row>
    <row r="33" spans="1:21" s="510" customFormat="1" ht="45">
      <c r="A33" s="1058" t="s">
        <v>18</v>
      </c>
      <c r="B33" s="1070" t="s">
        <v>1313</v>
      </c>
      <c r="C33" s="1089" t="s">
        <v>1505</v>
      </c>
      <c r="D33" s="1088"/>
      <c r="E33" s="1088"/>
      <c r="F33" s="1088"/>
      <c r="G33" s="1088"/>
      <c r="H33" s="1088"/>
      <c r="I33" s="1088"/>
      <c r="J33" s="1088"/>
      <c r="K33" s="1088"/>
      <c r="L33" s="1090" t="s">
        <v>183</v>
      </c>
      <c r="M33" s="1095" t="s">
        <v>1314</v>
      </c>
      <c r="N33" s="1061" t="s">
        <v>351</v>
      </c>
      <c r="O33" s="1096"/>
      <c r="P33" s="1096"/>
      <c r="Q33" s="1096"/>
      <c r="R33" s="1096"/>
      <c r="S33" s="1096"/>
      <c r="T33" s="1096"/>
      <c r="U33" s="1092"/>
    </row>
    <row r="34" spans="1:21" s="510" customFormat="1">
      <c r="A34" s="1058" t="s">
        <v>18</v>
      </c>
      <c r="B34" s="1094" t="s">
        <v>1460</v>
      </c>
      <c r="C34" s="1089" t="s">
        <v>1506</v>
      </c>
      <c r="D34" s="1088"/>
      <c r="E34" s="1088"/>
      <c r="F34" s="1088"/>
      <c r="G34" s="1088"/>
      <c r="H34" s="1088"/>
      <c r="I34" s="1088"/>
      <c r="J34" s="1088"/>
      <c r="K34" s="1088"/>
      <c r="L34" s="1090" t="s">
        <v>389</v>
      </c>
      <c r="M34" s="1095" t="s">
        <v>1461</v>
      </c>
      <c r="N34" s="1061" t="s">
        <v>351</v>
      </c>
      <c r="O34" s="1096"/>
      <c r="P34" s="1096"/>
      <c r="Q34" s="1096"/>
      <c r="R34" s="1096"/>
      <c r="S34" s="1096"/>
      <c r="T34" s="1096"/>
      <c r="U34" s="1092"/>
    </row>
    <row r="35" spans="1:21" s="510" customFormat="1">
      <c r="A35" s="943" t="s">
        <v>102</v>
      </c>
      <c r="B35" s="1088"/>
      <c r="C35" s="1088"/>
      <c r="D35" s="1088"/>
      <c r="E35" s="1088"/>
      <c r="F35" s="1088"/>
      <c r="G35" s="1088"/>
      <c r="H35" s="1088"/>
      <c r="I35" s="1088"/>
      <c r="J35" s="1088"/>
      <c r="K35" s="1088"/>
      <c r="L35" s="1057" t="s">
        <v>3028</v>
      </c>
      <c r="M35" s="837"/>
      <c r="N35" s="837"/>
      <c r="O35" s="1031">
        <v>0</v>
      </c>
      <c r="P35" s="1031">
        <v>0</v>
      </c>
      <c r="Q35" s="1031">
        <v>0</v>
      </c>
      <c r="R35" s="1031">
        <v>0</v>
      </c>
      <c r="S35" s="1031">
        <v>319.11472000000003</v>
      </c>
      <c r="T35" s="1031">
        <v>319.11472000000003</v>
      </c>
      <c r="U35" s="838"/>
    </row>
    <row r="36" spans="1:21" s="510" customFormat="1" ht="22.5">
      <c r="A36" s="1058" t="s">
        <v>102</v>
      </c>
      <c r="B36" s="1088"/>
      <c r="C36" s="1089" t="s">
        <v>1480</v>
      </c>
      <c r="D36" s="1088"/>
      <c r="E36" s="1088"/>
      <c r="F36" s="1088"/>
      <c r="G36" s="1088"/>
      <c r="H36" s="1088"/>
      <c r="I36" s="1088"/>
      <c r="J36" s="1088"/>
      <c r="K36" s="1088"/>
      <c r="L36" s="1090">
        <v>1</v>
      </c>
      <c r="M36" s="1060" t="s">
        <v>1290</v>
      </c>
      <c r="N36" s="1061" t="s">
        <v>351</v>
      </c>
      <c r="O36" s="1091">
        <v>0</v>
      </c>
      <c r="P36" s="1091">
        <v>0</v>
      </c>
      <c r="Q36" s="1091">
        <v>0</v>
      </c>
      <c r="R36" s="1091">
        <v>0</v>
      </c>
      <c r="S36" s="1091">
        <v>245.09472000000002</v>
      </c>
      <c r="T36" s="1091">
        <v>245.09472000000002</v>
      </c>
      <c r="U36" s="1092"/>
    </row>
    <row r="37" spans="1:21" s="510" customFormat="1" ht="22.5">
      <c r="A37" s="1058" t="s">
        <v>102</v>
      </c>
      <c r="B37" s="1088"/>
      <c r="C37" s="1089" t="s">
        <v>1481</v>
      </c>
      <c r="D37" s="1088"/>
      <c r="E37" s="1088"/>
      <c r="F37" s="1088"/>
      <c r="G37" s="1088"/>
      <c r="H37" s="1088"/>
      <c r="I37" s="1088"/>
      <c r="J37" s="1088"/>
      <c r="K37" s="1088"/>
      <c r="L37" s="1090" t="s">
        <v>102</v>
      </c>
      <c r="M37" s="1060" t="s">
        <v>1476</v>
      </c>
      <c r="N37" s="1061" t="s">
        <v>351</v>
      </c>
      <c r="O37" s="1091">
        <v>0</v>
      </c>
      <c r="P37" s="1091">
        <v>0</v>
      </c>
      <c r="Q37" s="1091">
        <v>0</v>
      </c>
      <c r="R37" s="1091">
        <v>0</v>
      </c>
      <c r="S37" s="1091">
        <v>74.02</v>
      </c>
      <c r="T37" s="1091">
        <v>74.02</v>
      </c>
      <c r="U37" s="1092"/>
    </row>
    <row r="38" spans="1:21" s="510" customFormat="1" ht="33.75">
      <c r="A38" s="1058" t="s">
        <v>102</v>
      </c>
      <c r="B38" s="1070" t="s">
        <v>1298</v>
      </c>
      <c r="C38" s="1089" t="s">
        <v>1483</v>
      </c>
      <c r="D38" s="1088"/>
      <c r="E38" s="1088"/>
      <c r="F38" s="1088"/>
      <c r="G38" s="1088"/>
      <c r="H38" s="1088"/>
      <c r="I38" s="1088"/>
      <c r="J38" s="1088"/>
      <c r="K38" s="1088"/>
      <c r="L38" s="1090" t="s">
        <v>103</v>
      </c>
      <c r="M38" s="1060" t="s">
        <v>1299</v>
      </c>
      <c r="N38" s="1061" t="s">
        <v>351</v>
      </c>
      <c r="O38" s="1093">
        <v>0</v>
      </c>
      <c r="P38" s="1093">
        <v>0</v>
      </c>
      <c r="Q38" s="1093">
        <v>0</v>
      </c>
      <c r="R38" s="1093">
        <v>0</v>
      </c>
      <c r="S38" s="1093">
        <v>0</v>
      </c>
      <c r="T38" s="1093">
        <v>0</v>
      </c>
      <c r="U38" s="1092"/>
    </row>
    <row r="39" spans="1:21" s="510" customFormat="1">
      <c r="A39" s="1058" t="s">
        <v>102</v>
      </c>
      <c r="B39" s="1094" t="s">
        <v>1346</v>
      </c>
      <c r="C39" s="1089" t="s">
        <v>1548</v>
      </c>
      <c r="D39" s="1088"/>
      <c r="E39" s="1088"/>
      <c r="F39" s="1088"/>
      <c r="G39" s="1088"/>
      <c r="H39" s="1088"/>
      <c r="I39" s="1088"/>
      <c r="J39" s="1088"/>
      <c r="K39" s="1088"/>
      <c r="L39" s="1090" t="s">
        <v>154</v>
      </c>
      <c r="M39" s="1095" t="s">
        <v>553</v>
      </c>
      <c r="N39" s="1061" t="s">
        <v>351</v>
      </c>
      <c r="O39" s="1096"/>
      <c r="P39" s="1096"/>
      <c r="Q39" s="1096"/>
      <c r="R39" s="1096"/>
      <c r="S39" s="1096"/>
      <c r="T39" s="1096"/>
      <c r="U39" s="1092"/>
    </row>
    <row r="40" spans="1:21" s="510" customFormat="1">
      <c r="A40" s="1058" t="s">
        <v>102</v>
      </c>
      <c r="B40" s="1094" t="s">
        <v>1345</v>
      </c>
      <c r="C40" s="1089" t="s">
        <v>1550</v>
      </c>
      <c r="D40" s="1088"/>
      <c r="E40" s="1088"/>
      <c r="F40" s="1088"/>
      <c r="G40" s="1088"/>
      <c r="H40" s="1088"/>
      <c r="I40" s="1088"/>
      <c r="J40" s="1088"/>
      <c r="K40" s="1088"/>
      <c r="L40" s="1090" t="s">
        <v>155</v>
      </c>
      <c r="M40" s="1095" t="s">
        <v>555</v>
      </c>
      <c r="N40" s="1061" t="s">
        <v>351</v>
      </c>
      <c r="O40" s="1096"/>
      <c r="P40" s="1096"/>
      <c r="Q40" s="1096"/>
      <c r="R40" s="1096"/>
      <c r="S40" s="1096"/>
      <c r="T40" s="1096"/>
      <c r="U40" s="1092"/>
    </row>
    <row r="41" spans="1:21" s="510" customFormat="1">
      <c r="A41" s="1058" t="s">
        <v>102</v>
      </c>
      <c r="B41" s="1094" t="s">
        <v>1347</v>
      </c>
      <c r="C41" s="1089" t="s">
        <v>1555</v>
      </c>
      <c r="D41" s="1088"/>
      <c r="E41" s="1088"/>
      <c r="F41" s="1088"/>
      <c r="G41" s="1088"/>
      <c r="H41" s="1088"/>
      <c r="I41" s="1088"/>
      <c r="J41" s="1088"/>
      <c r="K41" s="1088"/>
      <c r="L41" s="1090" t="s">
        <v>368</v>
      </c>
      <c r="M41" s="1095" t="s">
        <v>557</v>
      </c>
      <c r="N41" s="1061" t="s">
        <v>351</v>
      </c>
      <c r="O41" s="1096"/>
      <c r="P41" s="1096"/>
      <c r="Q41" s="1096"/>
      <c r="R41" s="1096"/>
      <c r="S41" s="1096"/>
      <c r="T41" s="1096"/>
      <c r="U41" s="1092"/>
    </row>
    <row r="42" spans="1:21" s="510" customFormat="1">
      <c r="A42" s="1058" t="s">
        <v>102</v>
      </c>
      <c r="B42" s="1094" t="s">
        <v>1348</v>
      </c>
      <c r="C42" s="1089" t="s">
        <v>1556</v>
      </c>
      <c r="D42" s="1088"/>
      <c r="E42" s="1088"/>
      <c r="F42" s="1088"/>
      <c r="G42" s="1088"/>
      <c r="H42" s="1088"/>
      <c r="I42" s="1088"/>
      <c r="J42" s="1088"/>
      <c r="K42" s="1088"/>
      <c r="L42" s="1090" t="s">
        <v>369</v>
      </c>
      <c r="M42" s="1095" t="s">
        <v>559</v>
      </c>
      <c r="N42" s="1061" t="s">
        <v>351</v>
      </c>
      <c r="O42" s="1096"/>
      <c r="P42" s="1096"/>
      <c r="Q42" s="1096"/>
      <c r="R42" s="1096"/>
      <c r="S42" s="1096"/>
      <c r="T42" s="1096"/>
      <c r="U42" s="1092"/>
    </row>
    <row r="43" spans="1:21" s="510" customFormat="1">
      <c r="A43" s="1058" t="s">
        <v>102</v>
      </c>
      <c r="B43" s="1094" t="s">
        <v>1349</v>
      </c>
      <c r="C43" s="1089" t="s">
        <v>1557</v>
      </c>
      <c r="D43" s="1088"/>
      <c r="E43" s="1088"/>
      <c r="F43" s="1088"/>
      <c r="G43" s="1088"/>
      <c r="H43" s="1088"/>
      <c r="I43" s="1088"/>
      <c r="J43" s="1088"/>
      <c r="K43" s="1088"/>
      <c r="L43" s="1090" t="s">
        <v>370</v>
      </c>
      <c r="M43" s="1095" t="s">
        <v>561</v>
      </c>
      <c r="N43" s="1061" t="s">
        <v>351</v>
      </c>
      <c r="O43" s="1096"/>
      <c r="P43" s="1096"/>
      <c r="Q43" s="1096"/>
      <c r="R43" s="1096"/>
      <c r="S43" s="1096"/>
      <c r="T43" s="1096"/>
      <c r="U43" s="1092"/>
    </row>
    <row r="44" spans="1:21" s="510" customFormat="1">
      <c r="A44" s="1058" t="s">
        <v>102</v>
      </c>
      <c r="B44" s="1094" t="s">
        <v>1350</v>
      </c>
      <c r="C44" s="1089" t="s">
        <v>1569</v>
      </c>
      <c r="D44" s="1088"/>
      <c r="E44" s="1088"/>
      <c r="F44" s="1088"/>
      <c r="G44" s="1088"/>
      <c r="H44" s="1088"/>
      <c r="I44" s="1088"/>
      <c r="J44" s="1088"/>
      <c r="K44" s="1088"/>
      <c r="L44" s="1090" t="s">
        <v>1300</v>
      </c>
      <c r="M44" s="1095" t="s">
        <v>563</v>
      </c>
      <c r="N44" s="1061" t="s">
        <v>351</v>
      </c>
      <c r="O44" s="1096"/>
      <c r="P44" s="1096"/>
      <c r="Q44" s="1096"/>
      <c r="R44" s="1096"/>
      <c r="S44" s="1096"/>
      <c r="T44" s="1096"/>
      <c r="U44" s="1092"/>
    </row>
    <row r="45" spans="1:21" s="510" customFormat="1">
      <c r="A45" s="1058" t="s">
        <v>102</v>
      </c>
      <c r="B45" s="1094" t="s">
        <v>1457</v>
      </c>
      <c r="C45" s="1089" t="s">
        <v>1570</v>
      </c>
      <c r="D45" s="1088"/>
      <c r="E45" s="1088"/>
      <c r="F45" s="1088"/>
      <c r="G45" s="1088"/>
      <c r="H45" s="1088"/>
      <c r="I45" s="1088"/>
      <c r="J45" s="1088"/>
      <c r="K45" s="1088"/>
      <c r="L45" s="1090" t="s">
        <v>1458</v>
      </c>
      <c r="M45" s="1095" t="s">
        <v>1459</v>
      </c>
      <c r="N45" s="1061" t="s">
        <v>351</v>
      </c>
      <c r="O45" s="1096"/>
      <c r="P45" s="1096"/>
      <c r="Q45" s="1096"/>
      <c r="R45" s="1096"/>
      <c r="S45" s="1096"/>
      <c r="T45" s="1096"/>
      <c r="U45" s="1092"/>
    </row>
    <row r="46" spans="1:21" s="510" customFormat="1" ht="45">
      <c r="A46" s="1058" t="s">
        <v>102</v>
      </c>
      <c r="B46" s="1070" t="s">
        <v>1301</v>
      </c>
      <c r="C46" s="1089" t="s">
        <v>1484</v>
      </c>
      <c r="D46" s="1088"/>
      <c r="E46" s="1088"/>
      <c r="F46" s="1088"/>
      <c r="G46" s="1088"/>
      <c r="H46" s="1088"/>
      <c r="I46" s="1088"/>
      <c r="J46" s="1088"/>
      <c r="K46" s="1088"/>
      <c r="L46" s="1090" t="s">
        <v>104</v>
      </c>
      <c r="M46" s="1060" t="s">
        <v>1302</v>
      </c>
      <c r="N46" s="1061" t="s">
        <v>351</v>
      </c>
      <c r="O46" s="1096"/>
      <c r="P46" s="1096"/>
      <c r="Q46" s="1096"/>
      <c r="R46" s="1096"/>
      <c r="S46" s="1096"/>
      <c r="T46" s="1096"/>
      <c r="U46" s="1092"/>
    </row>
    <row r="47" spans="1:21" s="510" customFormat="1">
      <c r="A47" s="1058" t="s">
        <v>102</v>
      </c>
      <c r="B47" s="1070" t="s">
        <v>1303</v>
      </c>
      <c r="C47" s="1089" t="s">
        <v>1485</v>
      </c>
      <c r="D47" s="1088"/>
      <c r="E47" s="1088"/>
      <c r="F47" s="1088"/>
      <c r="G47" s="1088"/>
      <c r="H47" s="1088"/>
      <c r="I47" s="1088"/>
      <c r="J47" s="1088"/>
      <c r="K47" s="1088"/>
      <c r="L47" s="1090" t="s">
        <v>120</v>
      </c>
      <c r="M47" s="1060" t="s">
        <v>1304</v>
      </c>
      <c r="N47" s="1061" t="s">
        <v>351</v>
      </c>
      <c r="O47" s="1096"/>
      <c r="P47" s="1096"/>
      <c r="Q47" s="1096"/>
      <c r="R47" s="1096"/>
      <c r="S47" s="1096"/>
      <c r="T47" s="1096"/>
      <c r="U47" s="1092"/>
    </row>
    <row r="48" spans="1:21" s="510" customFormat="1">
      <c r="A48" s="1058" t="s">
        <v>102</v>
      </c>
      <c r="B48" s="1070" t="s">
        <v>1305</v>
      </c>
      <c r="C48" s="1089" t="s">
        <v>1486</v>
      </c>
      <c r="D48" s="1088"/>
      <c r="E48" s="1088"/>
      <c r="F48" s="1088"/>
      <c r="G48" s="1088"/>
      <c r="H48" s="1088"/>
      <c r="I48" s="1088"/>
      <c r="J48" s="1088"/>
      <c r="K48" s="1088"/>
      <c r="L48" s="1090" t="s">
        <v>124</v>
      </c>
      <c r="M48" s="1060" t="s">
        <v>1306</v>
      </c>
      <c r="N48" s="1061" t="s">
        <v>351</v>
      </c>
      <c r="O48" s="1096"/>
      <c r="P48" s="1096"/>
      <c r="Q48" s="1096"/>
      <c r="R48" s="1096"/>
      <c r="S48" s="1096"/>
      <c r="T48" s="1096"/>
      <c r="U48" s="1092"/>
    </row>
    <row r="49" spans="1:21" s="510" customFormat="1">
      <c r="A49" s="1058" t="s">
        <v>102</v>
      </c>
      <c r="B49" s="1070" t="s">
        <v>1307</v>
      </c>
      <c r="C49" s="1089" t="s">
        <v>1487</v>
      </c>
      <c r="D49" s="1088"/>
      <c r="E49" s="1088"/>
      <c r="F49" s="1088"/>
      <c r="G49" s="1088"/>
      <c r="H49" s="1088"/>
      <c r="I49" s="1088"/>
      <c r="J49" s="1088"/>
      <c r="K49" s="1088"/>
      <c r="L49" s="1090" t="s">
        <v>125</v>
      </c>
      <c r="M49" s="1060" t="s">
        <v>1308</v>
      </c>
      <c r="N49" s="1061" t="s">
        <v>351</v>
      </c>
      <c r="O49" s="1096"/>
      <c r="P49" s="1096"/>
      <c r="Q49" s="1096"/>
      <c r="R49" s="1096"/>
      <c r="S49" s="1096"/>
      <c r="T49" s="1096"/>
      <c r="U49" s="1092"/>
    </row>
    <row r="50" spans="1:21" s="510" customFormat="1">
      <c r="A50" s="1058" t="s">
        <v>102</v>
      </c>
      <c r="B50" s="1070" t="s">
        <v>1309</v>
      </c>
      <c r="C50" s="1089" t="s">
        <v>1494</v>
      </c>
      <c r="D50" s="1088"/>
      <c r="E50" s="1088"/>
      <c r="F50" s="1088"/>
      <c r="G50" s="1088"/>
      <c r="H50" s="1088"/>
      <c r="I50" s="1088"/>
      <c r="J50" s="1088"/>
      <c r="K50" s="1088"/>
      <c r="L50" s="1090" t="s">
        <v>126</v>
      </c>
      <c r="M50" s="1060" t="s">
        <v>1310</v>
      </c>
      <c r="N50" s="1061" t="s">
        <v>351</v>
      </c>
      <c r="O50" s="1093">
        <v>0</v>
      </c>
      <c r="P50" s="1093">
        <v>0</v>
      </c>
      <c r="Q50" s="1093">
        <v>0</v>
      </c>
      <c r="R50" s="1093">
        <v>0</v>
      </c>
      <c r="S50" s="1093">
        <v>0</v>
      </c>
      <c r="T50" s="1093">
        <v>0</v>
      </c>
      <c r="U50" s="1092"/>
    </row>
    <row r="51" spans="1:21" s="510" customFormat="1">
      <c r="A51" s="1058" t="s">
        <v>102</v>
      </c>
      <c r="B51" s="1070" t="s">
        <v>1311</v>
      </c>
      <c r="C51" s="1089" t="s">
        <v>1504</v>
      </c>
      <c r="D51" s="1088"/>
      <c r="E51" s="1088"/>
      <c r="F51" s="1088"/>
      <c r="G51" s="1088"/>
      <c r="H51" s="1088"/>
      <c r="I51" s="1088"/>
      <c r="J51" s="1088"/>
      <c r="K51" s="1088"/>
      <c r="L51" s="1090" t="s">
        <v>141</v>
      </c>
      <c r="M51" s="1095" t="s">
        <v>1312</v>
      </c>
      <c r="N51" s="1061" t="s">
        <v>351</v>
      </c>
      <c r="O51" s="1096"/>
      <c r="P51" s="1096"/>
      <c r="Q51" s="1096"/>
      <c r="R51" s="1096"/>
      <c r="S51" s="1096"/>
      <c r="T51" s="1096"/>
      <c r="U51" s="1092"/>
    </row>
    <row r="52" spans="1:21" s="510" customFormat="1" ht="45">
      <c r="A52" s="1058" t="s">
        <v>102</v>
      </c>
      <c r="B52" s="1070" t="s">
        <v>1313</v>
      </c>
      <c r="C52" s="1089" t="s">
        <v>1505</v>
      </c>
      <c r="D52" s="1088"/>
      <c r="E52" s="1088"/>
      <c r="F52" s="1088"/>
      <c r="G52" s="1088"/>
      <c r="H52" s="1088"/>
      <c r="I52" s="1088"/>
      <c r="J52" s="1088"/>
      <c r="K52" s="1088"/>
      <c r="L52" s="1090" t="s">
        <v>183</v>
      </c>
      <c r="M52" s="1095" t="s">
        <v>1314</v>
      </c>
      <c r="N52" s="1061" t="s">
        <v>351</v>
      </c>
      <c r="O52" s="1096"/>
      <c r="P52" s="1096"/>
      <c r="Q52" s="1096"/>
      <c r="R52" s="1096"/>
      <c r="S52" s="1096"/>
      <c r="T52" s="1096"/>
      <c r="U52" s="1092"/>
    </row>
    <row r="53" spans="1:21" s="510" customFormat="1">
      <c r="A53" s="1058" t="s">
        <v>102</v>
      </c>
      <c r="B53" s="1094" t="s">
        <v>1460</v>
      </c>
      <c r="C53" s="1089" t="s">
        <v>1506</v>
      </c>
      <c r="D53" s="1088"/>
      <c r="E53" s="1088"/>
      <c r="F53" s="1088"/>
      <c r="G53" s="1088"/>
      <c r="H53" s="1088"/>
      <c r="I53" s="1088"/>
      <c r="J53" s="1088"/>
      <c r="K53" s="1088"/>
      <c r="L53" s="1090" t="s">
        <v>389</v>
      </c>
      <c r="M53" s="1095" t="s">
        <v>1461</v>
      </c>
      <c r="N53" s="1061" t="s">
        <v>351</v>
      </c>
      <c r="O53" s="1096"/>
      <c r="P53" s="1096"/>
      <c r="Q53" s="1096"/>
      <c r="R53" s="1096"/>
      <c r="S53" s="1096"/>
      <c r="T53" s="1096"/>
      <c r="U53" s="1092"/>
    </row>
    <row r="54" spans="1:21" s="510" customFormat="1">
      <c r="A54" s="943" t="s">
        <v>103</v>
      </c>
      <c r="B54" s="1088"/>
      <c r="C54" s="1088"/>
      <c r="D54" s="1088"/>
      <c r="E54" s="1088"/>
      <c r="F54" s="1088"/>
      <c r="G54" s="1088"/>
      <c r="H54" s="1088"/>
      <c r="I54" s="1088"/>
      <c r="J54" s="1088"/>
      <c r="K54" s="1088"/>
      <c r="L54" s="1057" t="s">
        <v>3030</v>
      </c>
      <c r="M54" s="837"/>
      <c r="N54" s="837"/>
      <c r="O54" s="1031">
        <v>0</v>
      </c>
      <c r="P54" s="1031">
        <v>0</v>
      </c>
      <c r="Q54" s="1031">
        <v>0</v>
      </c>
      <c r="R54" s="1031">
        <v>0</v>
      </c>
      <c r="S54" s="1031">
        <v>1781.55872</v>
      </c>
      <c r="T54" s="1031">
        <v>890.89439999999991</v>
      </c>
      <c r="U54" s="838"/>
    </row>
    <row r="55" spans="1:21" s="510" customFormat="1" ht="22.5">
      <c r="A55" s="1058" t="s">
        <v>103</v>
      </c>
      <c r="B55" s="1088"/>
      <c r="C55" s="1089" t="s">
        <v>1480</v>
      </c>
      <c r="D55" s="1088"/>
      <c r="E55" s="1088"/>
      <c r="F55" s="1088"/>
      <c r="G55" s="1088"/>
      <c r="H55" s="1088"/>
      <c r="I55" s="1088"/>
      <c r="J55" s="1088"/>
      <c r="K55" s="1088"/>
      <c r="L55" s="1090">
        <v>1</v>
      </c>
      <c r="M55" s="1060" t="s">
        <v>1290</v>
      </c>
      <c r="N55" s="1061" t="s">
        <v>351</v>
      </c>
      <c r="O55" s="1091">
        <v>0</v>
      </c>
      <c r="P55" s="1091">
        <v>0</v>
      </c>
      <c r="Q55" s="1091">
        <v>0</v>
      </c>
      <c r="R55" s="1091">
        <v>0</v>
      </c>
      <c r="S55" s="1091">
        <v>1329.9187199999999</v>
      </c>
      <c r="T55" s="1091">
        <v>646.84439999999995</v>
      </c>
      <c r="U55" s="1092"/>
    </row>
    <row r="56" spans="1:21" s="510" customFormat="1" ht="22.5">
      <c r="A56" s="1058" t="s">
        <v>103</v>
      </c>
      <c r="B56" s="1088"/>
      <c r="C56" s="1089" t="s">
        <v>1481</v>
      </c>
      <c r="D56" s="1088"/>
      <c r="E56" s="1088"/>
      <c r="F56" s="1088"/>
      <c r="G56" s="1088"/>
      <c r="H56" s="1088"/>
      <c r="I56" s="1088"/>
      <c r="J56" s="1088"/>
      <c r="K56" s="1088"/>
      <c r="L56" s="1090" t="s">
        <v>102</v>
      </c>
      <c r="M56" s="1060" t="s">
        <v>1476</v>
      </c>
      <c r="N56" s="1061" t="s">
        <v>351</v>
      </c>
      <c r="O56" s="1091">
        <v>0</v>
      </c>
      <c r="P56" s="1091">
        <v>0</v>
      </c>
      <c r="Q56" s="1091">
        <v>0</v>
      </c>
      <c r="R56" s="1091">
        <v>0</v>
      </c>
      <c r="S56" s="1091">
        <v>401.64</v>
      </c>
      <c r="T56" s="1091">
        <v>194.05</v>
      </c>
      <c r="U56" s="1092"/>
    </row>
    <row r="57" spans="1:21" s="510" customFormat="1" ht="33.75">
      <c r="A57" s="1058" t="s">
        <v>103</v>
      </c>
      <c r="B57" s="1070" t="s">
        <v>1298</v>
      </c>
      <c r="C57" s="1089" t="s">
        <v>1483</v>
      </c>
      <c r="D57" s="1088"/>
      <c r="E57" s="1088"/>
      <c r="F57" s="1088"/>
      <c r="G57" s="1088"/>
      <c r="H57" s="1088"/>
      <c r="I57" s="1088"/>
      <c r="J57" s="1088"/>
      <c r="K57" s="1088"/>
      <c r="L57" s="1090" t="s">
        <v>103</v>
      </c>
      <c r="M57" s="1060" t="s">
        <v>1299</v>
      </c>
      <c r="N57" s="1061" t="s">
        <v>351</v>
      </c>
      <c r="O57" s="1093">
        <v>0</v>
      </c>
      <c r="P57" s="1093">
        <v>0</v>
      </c>
      <c r="Q57" s="1093">
        <v>0</v>
      </c>
      <c r="R57" s="1093">
        <v>0</v>
      </c>
      <c r="S57" s="1093">
        <v>50</v>
      </c>
      <c r="T57" s="1093">
        <v>50</v>
      </c>
      <c r="U57" s="1092"/>
    </row>
    <row r="58" spans="1:21" s="510" customFormat="1">
      <c r="A58" s="1058" t="s">
        <v>103</v>
      </c>
      <c r="B58" s="1094" t="s">
        <v>1346</v>
      </c>
      <c r="C58" s="1089" t="s">
        <v>1548</v>
      </c>
      <c r="D58" s="1088"/>
      <c r="E58" s="1088"/>
      <c r="F58" s="1088"/>
      <c r="G58" s="1088"/>
      <c r="H58" s="1088"/>
      <c r="I58" s="1088"/>
      <c r="J58" s="1088"/>
      <c r="K58" s="1088"/>
      <c r="L58" s="1090" t="s">
        <v>154</v>
      </c>
      <c r="M58" s="1095" t="s">
        <v>553</v>
      </c>
      <c r="N58" s="1061" t="s">
        <v>351</v>
      </c>
      <c r="O58" s="1096"/>
      <c r="P58" s="1096"/>
      <c r="Q58" s="1096"/>
      <c r="R58" s="1096"/>
      <c r="S58" s="1096"/>
      <c r="T58" s="1096"/>
      <c r="U58" s="1092"/>
    </row>
    <row r="59" spans="1:21" s="510" customFormat="1">
      <c r="A59" s="1058" t="s">
        <v>103</v>
      </c>
      <c r="B59" s="1094" t="s">
        <v>1345</v>
      </c>
      <c r="C59" s="1089" t="s">
        <v>1550</v>
      </c>
      <c r="D59" s="1088"/>
      <c r="E59" s="1088"/>
      <c r="F59" s="1088"/>
      <c r="G59" s="1088"/>
      <c r="H59" s="1088"/>
      <c r="I59" s="1088"/>
      <c r="J59" s="1088"/>
      <c r="K59" s="1088"/>
      <c r="L59" s="1090" t="s">
        <v>155</v>
      </c>
      <c r="M59" s="1095" t="s">
        <v>555</v>
      </c>
      <c r="N59" s="1061" t="s">
        <v>351</v>
      </c>
      <c r="O59" s="1096"/>
      <c r="P59" s="1096"/>
      <c r="Q59" s="1096"/>
      <c r="R59" s="1096"/>
      <c r="S59" s="1096"/>
      <c r="T59" s="1096"/>
      <c r="U59" s="1092"/>
    </row>
    <row r="60" spans="1:21" s="510" customFormat="1">
      <c r="A60" s="1058" t="s">
        <v>103</v>
      </c>
      <c r="B60" s="1094" t="s">
        <v>1347</v>
      </c>
      <c r="C60" s="1089" t="s">
        <v>1555</v>
      </c>
      <c r="D60" s="1088"/>
      <c r="E60" s="1088"/>
      <c r="F60" s="1088"/>
      <c r="G60" s="1088"/>
      <c r="H60" s="1088"/>
      <c r="I60" s="1088"/>
      <c r="J60" s="1088"/>
      <c r="K60" s="1088"/>
      <c r="L60" s="1090" t="s">
        <v>368</v>
      </c>
      <c r="M60" s="1095" t="s">
        <v>557</v>
      </c>
      <c r="N60" s="1061" t="s">
        <v>351</v>
      </c>
      <c r="O60" s="1096"/>
      <c r="P60" s="1096"/>
      <c r="Q60" s="1096"/>
      <c r="R60" s="1096"/>
      <c r="S60" s="1096"/>
      <c r="T60" s="1096"/>
      <c r="U60" s="1092"/>
    </row>
    <row r="61" spans="1:21" s="510" customFormat="1">
      <c r="A61" s="1058" t="s">
        <v>103</v>
      </c>
      <c r="B61" s="1094" t="s">
        <v>1348</v>
      </c>
      <c r="C61" s="1089" t="s">
        <v>1556</v>
      </c>
      <c r="D61" s="1088"/>
      <c r="E61" s="1088"/>
      <c r="F61" s="1088"/>
      <c r="G61" s="1088"/>
      <c r="H61" s="1088"/>
      <c r="I61" s="1088"/>
      <c r="J61" s="1088"/>
      <c r="K61" s="1088"/>
      <c r="L61" s="1090" t="s">
        <v>369</v>
      </c>
      <c r="M61" s="1095" t="s">
        <v>559</v>
      </c>
      <c r="N61" s="1061" t="s">
        <v>351</v>
      </c>
      <c r="O61" s="1096"/>
      <c r="P61" s="1096"/>
      <c r="Q61" s="1096"/>
      <c r="R61" s="1096"/>
      <c r="S61" s="1096"/>
      <c r="T61" s="1096"/>
      <c r="U61" s="1092"/>
    </row>
    <row r="62" spans="1:21" s="510" customFormat="1">
      <c r="A62" s="1058" t="s">
        <v>103</v>
      </c>
      <c r="B62" s="1094" t="s">
        <v>1349</v>
      </c>
      <c r="C62" s="1089" t="s">
        <v>1557</v>
      </c>
      <c r="D62" s="1088"/>
      <c r="E62" s="1088"/>
      <c r="F62" s="1088"/>
      <c r="G62" s="1088"/>
      <c r="H62" s="1088"/>
      <c r="I62" s="1088"/>
      <c r="J62" s="1088"/>
      <c r="K62" s="1088"/>
      <c r="L62" s="1090" t="s">
        <v>370</v>
      </c>
      <c r="M62" s="1095" t="s">
        <v>561</v>
      </c>
      <c r="N62" s="1061" t="s">
        <v>351</v>
      </c>
      <c r="O62" s="1096"/>
      <c r="P62" s="1096"/>
      <c r="Q62" s="1096"/>
      <c r="R62" s="1096"/>
      <c r="S62" s="1096"/>
      <c r="T62" s="1096"/>
      <c r="U62" s="1092"/>
    </row>
    <row r="63" spans="1:21" s="510" customFormat="1">
      <c r="A63" s="1058" t="s">
        <v>103</v>
      </c>
      <c r="B63" s="1094" t="s">
        <v>1350</v>
      </c>
      <c r="C63" s="1089" t="s">
        <v>1569</v>
      </c>
      <c r="D63" s="1088"/>
      <c r="E63" s="1088"/>
      <c r="F63" s="1088"/>
      <c r="G63" s="1088"/>
      <c r="H63" s="1088"/>
      <c r="I63" s="1088"/>
      <c r="J63" s="1088"/>
      <c r="K63" s="1088"/>
      <c r="L63" s="1090" t="s">
        <v>1300</v>
      </c>
      <c r="M63" s="1095" t="s">
        <v>563</v>
      </c>
      <c r="N63" s="1061" t="s">
        <v>351</v>
      </c>
      <c r="O63" s="1096"/>
      <c r="P63" s="1096"/>
      <c r="Q63" s="1096"/>
      <c r="R63" s="1096"/>
      <c r="S63" s="1096"/>
      <c r="T63" s="1096"/>
      <c r="U63" s="1092"/>
    </row>
    <row r="64" spans="1:21" s="510" customFormat="1">
      <c r="A64" s="1058" t="s">
        <v>103</v>
      </c>
      <c r="B64" s="1094" t="s">
        <v>1457</v>
      </c>
      <c r="C64" s="1089" t="s">
        <v>1570</v>
      </c>
      <c r="D64" s="1088"/>
      <c r="E64" s="1088"/>
      <c r="F64" s="1088"/>
      <c r="G64" s="1088"/>
      <c r="H64" s="1088"/>
      <c r="I64" s="1088"/>
      <c r="J64" s="1088"/>
      <c r="K64" s="1088"/>
      <c r="L64" s="1090" t="s">
        <v>1458</v>
      </c>
      <c r="M64" s="1095" t="s">
        <v>1459</v>
      </c>
      <c r="N64" s="1061" t="s">
        <v>351</v>
      </c>
      <c r="O64" s="1096"/>
      <c r="P64" s="1096"/>
      <c r="Q64" s="1096"/>
      <c r="R64" s="1096"/>
      <c r="S64" s="1096">
        <v>50</v>
      </c>
      <c r="T64" s="1096">
        <v>50</v>
      </c>
      <c r="U64" s="1092"/>
    </row>
    <row r="65" spans="1:21" s="510" customFormat="1" ht="45">
      <c r="A65" s="1058" t="s">
        <v>103</v>
      </c>
      <c r="B65" s="1070" t="s">
        <v>1301</v>
      </c>
      <c r="C65" s="1089" t="s">
        <v>1484</v>
      </c>
      <c r="D65" s="1088"/>
      <c r="E65" s="1088"/>
      <c r="F65" s="1088"/>
      <c r="G65" s="1088"/>
      <c r="H65" s="1088"/>
      <c r="I65" s="1088"/>
      <c r="J65" s="1088"/>
      <c r="K65" s="1088"/>
      <c r="L65" s="1090" t="s">
        <v>104</v>
      </c>
      <c r="M65" s="1060" t="s">
        <v>1302</v>
      </c>
      <c r="N65" s="1061" t="s">
        <v>351</v>
      </c>
      <c r="O65" s="1096"/>
      <c r="P65" s="1096"/>
      <c r="Q65" s="1096"/>
      <c r="R65" s="1096"/>
      <c r="S65" s="1096"/>
      <c r="T65" s="1096"/>
      <c r="U65" s="1092"/>
    </row>
    <row r="66" spans="1:21" s="510" customFormat="1">
      <c r="A66" s="1058" t="s">
        <v>103</v>
      </c>
      <c r="B66" s="1070" t="s">
        <v>1303</v>
      </c>
      <c r="C66" s="1089" t="s">
        <v>1485</v>
      </c>
      <c r="D66" s="1088"/>
      <c r="E66" s="1088"/>
      <c r="F66" s="1088"/>
      <c r="G66" s="1088"/>
      <c r="H66" s="1088"/>
      <c r="I66" s="1088"/>
      <c r="J66" s="1088"/>
      <c r="K66" s="1088"/>
      <c r="L66" s="1090" t="s">
        <v>120</v>
      </c>
      <c r="M66" s="1060" t="s">
        <v>1304</v>
      </c>
      <c r="N66" s="1061" t="s">
        <v>351</v>
      </c>
      <c r="O66" s="1096"/>
      <c r="P66" s="1096"/>
      <c r="Q66" s="1096"/>
      <c r="R66" s="1096"/>
      <c r="S66" s="1096"/>
      <c r="T66" s="1096"/>
      <c r="U66" s="1092"/>
    </row>
    <row r="67" spans="1:21" s="510" customFormat="1">
      <c r="A67" s="1058" t="s">
        <v>103</v>
      </c>
      <c r="B67" s="1070" t="s">
        <v>1305</v>
      </c>
      <c r="C67" s="1089" t="s">
        <v>1486</v>
      </c>
      <c r="D67" s="1088"/>
      <c r="E67" s="1088"/>
      <c r="F67" s="1088"/>
      <c r="G67" s="1088"/>
      <c r="H67" s="1088"/>
      <c r="I67" s="1088"/>
      <c r="J67" s="1088"/>
      <c r="K67" s="1088"/>
      <c r="L67" s="1090" t="s">
        <v>124</v>
      </c>
      <c r="M67" s="1060" t="s">
        <v>1306</v>
      </c>
      <c r="N67" s="1061" t="s">
        <v>351</v>
      </c>
      <c r="O67" s="1096"/>
      <c r="P67" s="1096"/>
      <c r="Q67" s="1096"/>
      <c r="R67" s="1096"/>
      <c r="S67" s="1096"/>
      <c r="T67" s="1096"/>
      <c r="U67" s="1092"/>
    </row>
    <row r="68" spans="1:21" s="510" customFormat="1">
      <c r="A68" s="1058" t="s">
        <v>103</v>
      </c>
      <c r="B68" s="1070" t="s">
        <v>1307</v>
      </c>
      <c r="C68" s="1089" t="s">
        <v>1487</v>
      </c>
      <c r="D68" s="1088"/>
      <c r="E68" s="1088"/>
      <c r="F68" s="1088"/>
      <c r="G68" s="1088"/>
      <c r="H68" s="1088"/>
      <c r="I68" s="1088"/>
      <c r="J68" s="1088"/>
      <c r="K68" s="1088"/>
      <c r="L68" s="1090" t="s">
        <v>125</v>
      </c>
      <c r="M68" s="1060" t="s">
        <v>1308</v>
      </c>
      <c r="N68" s="1061" t="s">
        <v>351</v>
      </c>
      <c r="O68" s="1096"/>
      <c r="P68" s="1096"/>
      <c r="Q68" s="1096"/>
      <c r="R68" s="1096"/>
      <c r="S68" s="1096"/>
      <c r="T68" s="1096"/>
      <c r="U68" s="1092"/>
    </row>
    <row r="69" spans="1:21" s="510" customFormat="1">
      <c r="A69" s="1058" t="s">
        <v>103</v>
      </c>
      <c r="B69" s="1070" t="s">
        <v>1309</v>
      </c>
      <c r="C69" s="1089" t="s">
        <v>1494</v>
      </c>
      <c r="D69" s="1088"/>
      <c r="E69" s="1088"/>
      <c r="F69" s="1088"/>
      <c r="G69" s="1088"/>
      <c r="H69" s="1088"/>
      <c r="I69" s="1088"/>
      <c r="J69" s="1088"/>
      <c r="K69" s="1088"/>
      <c r="L69" s="1090" t="s">
        <v>126</v>
      </c>
      <c r="M69" s="1060" t="s">
        <v>1310</v>
      </c>
      <c r="N69" s="1061" t="s">
        <v>351</v>
      </c>
      <c r="O69" s="1093">
        <v>0</v>
      </c>
      <c r="P69" s="1093">
        <v>0</v>
      </c>
      <c r="Q69" s="1093">
        <v>0</v>
      </c>
      <c r="R69" s="1093">
        <v>0</v>
      </c>
      <c r="S69" s="1093">
        <v>0</v>
      </c>
      <c r="T69" s="1093">
        <v>0</v>
      </c>
      <c r="U69" s="1092"/>
    </row>
    <row r="70" spans="1:21" s="510" customFormat="1">
      <c r="A70" s="1058" t="s">
        <v>103</v>
      </c>
      <c r="B70" s="1070" t="s">
        <v>1311</v>
      </c>
      <c r="C70" s="1089" t="s">
        <v>1504</v>
      </c>
      <c r="D70" s="1088"/>
      <c r="E70" s="1088"/>
      <c r="F70" s="1088"/>
      <c r="G70" s="1088"/>
      <c r="H70" s="1088"/>
      <c r="I70" s="1088"/>
      <c r="J70" s="1088"/>
      <c r="K70" s="1088"/>
      <c r="L70" s="1090" t="s">
        <v>141</v>
      </c>
      <c r="M70" s="1095" t="s">
        <v>1312</v>
      </c>
      <c r="N70" s="1061" t="s">
        <v>351</v>
      </c>
      <c r="O70" s="1096"/>
      <c r="P70" s="1096"/>
      <c r="Q70" s="1096"/>
      <c r="R70" s="1096"/>
      <c r="S70" s="1096"/>
      <c r="T70" s="1096"/>
      <c r="U70" s="1092"/>
    </row>
    <row r="71" spans="1:21" s="510" customFormat="1" ht="45">
      <c r="A71" s="1058" t="s">
        <v>103</v>
      </c>
      <c r="B71" s="1070" t="s">
        <v>1313</v>
      </c>
      <c r="C71" s="1089" t="s">
        <v>1505</v>
      </c>
      <c r="D71" s="1088"/>
      <c r="E71" s="1088"/>
      <c r="F71" s="1088"/>
      <c r="G71" s="1088"/>
      <c r="H71" s="1088"/>
      <c r="I71" s="1088"/>
      <c r="J71" s="1088"/>
      <c r="K71" s="1088"/>
      <c r="L71" s="1090" t="s">
        <v>183</v>
      </c>
      <c r="M71" s="1095" t="s">
        <v>1314</v>
      </c>
      <c r="N71" s="1061" t="s">
        <v>351</v>
      </c>
      <c r="O71" s="1096"/>
      <c r="P71" s="1096"/>
      <c r="Q71" s="1096"/>
      <c r="R71" s="1096"/>
      <c r="S71" s="1096"/>
      <c r="T71" s="1096"/>
      <c r="U71" s="1092"/>
    </row>
    <row r="72" spans="1:21" s="510" customFormat="1">
      <c r="A72" s="1058" t="s">
        <v>103</v>
      </c>
      <c r="B72" s="1094" t="s">
        <v>1460</v>
      </c>
      <c r="C72" s="1089" t="s">
        <v>1506</v>
      </c>
      <c r="D72" s="1088"/>
      <c r="E72" s="1088"/>
      <c r="F72" s="1088"/>
      <c r="G72" s="1088"/>
      <c r="H72" s="1088"/>
      <c r="I72" s="1088"/>
      <c r="J72" s="1088"/>
      <c r="K72" s="1088"/>
      <c r="L72" s="1090" t="s">
        <v>389</v>
      </c>
      <c r="M72" s="1095" t="s">
        <v>1461</v>
      </c>
      <c r="N72" s="1061" t="s">
        <v>351</v>
      </c>
      <c r="O72" s="1096"/>
      <c r="P72" s="1096"/>
      <c r="Q72" s="1096"/>
      <c r="R72" s="1096"/>
      <c r="S72" s="1096"/>
      <c r="T72" s="1096"/>
      <c r="U72" s="1092"/>
    </row>
    <row r="73" spans="1:21">
      <c r="A73" s="1079"/>
      <c r="B73" s="1070"/>
      <c r="C73" s="1079"/>
      <c r="D73" s="1079"/>
      <c r="E73" s="1079"/>
      <c r="F73" s="1079"/>
      <c r="G73" s="1079"/>
      <c r="H73" s="1079"/>
      <c r="I73" s="1079"/>
      <c r="J73" s="1079"/>
      <c r="K73" s="1079"/>
      <c r="L73" s="1079"/>
      <c r="M73" s="1079"/>
      <c r="N73" s="1079"/>
      <c r="O73" s="1079"/>
      <c r="P73" s="1079"/>
      <c r="Q73" s="1079"/>
      <c r="R73" s="1079"/>
      <c r="S73" s="1079"/>
      <c r="T73" s="1079"/>
      <c r="U73" s="1079"/>
    </row>
    <row r="74" spans="1:21" ht="15" customHeight="1">
      <c r="A74" s="1079"/>
      <c r="B74" s="1070"/>
      <c r="C74" s="1079"/>
      <c r="D74" s="1079"/>
      <c r="E74" s="1079"/>
      <c r="F74" s="1079"/>
      <c r="G74" s="1079"/>
      <c r="H74" s="1079"/>
      <c r="I74" s="1079"/>
      <c r="J74" s="1079"/>
      <c r="K74" s="1079"/>
      <c r="L74" s="1097" t="s">
        <v>1425</v>
      </c>
      <c r="M74" s="1097"/>
      <c r="N74" s="1097"/>
      <c r="O74" s="1097"/>
      <c r="P74" s="1097"/>
      <c r="Q74" s="1097"/>
      <c r="R74" s="1097"/>
      <c r="S74" s="1098"/>
      <c r="T74" s="1098"/>
      <c r="U74" s="1098"/>
    </row>
    <row r="75" spans="1:21" ht="15" customHeight="1">
      <c r="A75" s="1079"/>
      <c r="B75" s="1070"/>
      <c r="C75" s="1079"/>
      <c r="D75" s="1079"/>
      <c r="E75" s="1079"/>
      <c r="F75" s="1079"/>
      <c r="G75" s="1079"/>
      <c r="H75" s="1079"/>
      <c r="I75" s="1079"/>
      <c r="J75" s="1079"/>
      <c r="K75" s="804"/>
      <c r="L75" s="1099" t="s">
        <v>3005</v>
      </c>
      <c r="M75" s="1100"/>
      <c r="N75" s="1100"/>
      <c r="O75" s="1100"/>
      <c r="P75" s="1100"/>
      <c r="Q75" s="1100"/>
      <c r="R75" s="1100"/>
      <c r="S75" s="1101"/>
      <c r="T75" s="1101"/>
      <c r="U75" s="1101"/>
    </row>
    <row r="76" spans="1:21" ht="15" customHeight="1">
      <c r="A76" s="1079"/>
      <c r="B76" s="1070"/>
      <c r="C76" s="1079"/>
      <c r="D76" s="1079"/>
      <c r="E76" s="1079"/>
      <c r="F76" s="1079"/>
      <c r="G76" s="1079"/>
      <c r="H76" s="1079"/>
      <c r="I76" s="1079"/>
      <c r="J76" s="1079"/>
      <c r="K76" s="804" t="s">
        <v>3074</v>
      </c>
      <c r="L76" s="1099" t="s">
        <v>3012</v>
      </c>
      <c r="M76" s="1100"/>
      <c r="N76" s="1100"/>
      <c r="O76" s="1100"/>
      <c r="P76" s="1100"/>
      <c r="Q76" s="1100"/>
      <c r="R76" s="1100"/>
      <c r="S76" s="1101"/>
      <c r="T76" s="1101"/>
      <c r="U76" s="1101"/>
    </row>
  </sheetData>
  <sheetProtection formatColumns="0" formatRows="0" autoFilter="0"/>
  <mergeCells count="7">
    <mergeCell ref="L74:U74"/>
    <mergeCell ref="L75:U75"/>
    <mergeCell ref="L14:L15"/>
    <mergeCell ref="M14:M15"/>
    <mergeCell ref="N14:N15"/>
    <mergeCell ref="U14:U15"/>
    <mergeCell ref="L76:U76"/>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51"/>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102"/>
      <c r="B1" s="1102"/>
      <c r="C1" s="1102"/>
      <c r="D1" s="1102"/>
      <c r="E1" s="1102"/>
      <c r="F1" s="1102"/>
      <c r="G1" s="1102"/>
      <c r="H1" s="1102"/>
      <c r="I1" s="1102"/>
      <c r="J1" s="1102"/>
      <c r="K1" s="1102"/>
      <c r="L1" s="1102"/>
      <c r="M1" s="1102"/>
      <c r="N1" s="1102"/>
      <c r="O1" s="1102">
        <v>2022</v>
      </c>
      <c r="P1" s="1102">
        <v>2022</v>
      </c>
      <c r="Q1" s="1102">
        <v>2022</v>
      </c>
      <c r="R1" s="1102">
        <v>2023</v>
      </c>
      <c r="S1" s="926">
        <v>2024</v>
      </c>
      <c r="T1" s="926">
        <v>2024</v>
      </c>
      <c r="U1" s="1026"/>
    </row>
    <row r="2" spans="1:21" hidden="1">
      <c r="A2" s="1102"/>
      <c r="B2" s="1102"/>
      <c r="C2" s="1102"/>
      <c r="D2" s="1102"/>
      <c r="E2" s="1102"/>
      <c r="F2" s="1102"/>
      <c r="G2" s="1102"/>
      <c r="H2" s="1102"/>
      <c r="I2" s="1102"/>
      <c r="J2" s="1102"/>
      <c r="K2" s="1102"/>
      <c r="L2" s="1102"/>
      <c r="M2" s="1102"/>
      <c r="N2" s="1102"/>
      <c r="O2" s="1102" t="s">
        <v>267</v>
      </c>
      <c r="P2" s="1102" t="s">
        <v>305</v>
      </c>
      <c r="Q2" s="1102" t="s">
        <v>285</v>
      </c>
      <c r="R2" s="1102" t="s">
        <v>267</v>
      </c>
      <c r="S2" s="1102" t="s">
        <v>268</v>
      </c>
      <c r="T2" s="1102" t="s">
        <v>267</v>
      </c>
      <c r="U2" s="1102"/>
    </row>
    <row r="3" spans="1:21" hidden="1">
      <c r="A3" s="1102"/>
      <c r="B3" s="1102"/>
      <c r="C3" s="1102"/>
      <c r="D3" s="1102"/>
      <c r="E3" s="1102"/>
      <c r="F3" s="1102"/>
      <c r="G3" s="1102"/>
      <c r="H3" s="1102"/>
      <c r="I3" s="1102"/>
      <c r="J3" s="1102"/>
      <c r="K3" s="1102"/>
      <c r="L3" s="1102"/>
      <c r="M3" s="1102"/>
      <c r="N3" s="1102"/>
      <c r="O3" s="1102"/>
      <c r="P3" s="1102"/>
      <c r="Q3" s="1102"/>
      <c r="R3" s="1102"/>
      <c r="S3" s="1102"/>
      <c r="T3" s="1102"/>
      <c r="U3" s="1102"/>
    </row>
    <row r="4" spans="1:21" hidden="1">
      <c r="A4" s="1102"/>
      <c r="B4" s="1102"/>
      <c r="C4" s="1102"/>
      <c r="D4" s="1102"/>
      <c r="E4" s="1102"/>
      <c r="F4" s="1102"/>
      <c r="G4" s="1102"/>
      <c r="H4" s="1102"/>
      <c r="I4" s="1102"/>
      <c r="J4" s="1102"/>
      <c r="K4" s="1102"/>
      <c r="L4" s="1102"/>
      <c r="M4" s="1102"/>
      <c r="N4" s="1102"/>
      <c r="O4" s="1102"/>
      <c r="P4" s="1102"/>
      <c r="Q4" s="1102"/>
      <c r="R4" s="1102"/>
      <c r="S4" s="1102"/>
      <c r="T4" s="1102"/>
      <c r="U4" s="1102"/>
    </row>
    <row r="5" spans="1:21" hidden="1">
      <c r="A5" s="1102"/>
      <c r="B5" s="1102"/>
      <c r="C5" s="1102"/>
      <c r="D5" s="1102"/>
      <c r="E5" s="1102"/>
      <c r="F5" s="1102"/>
      <c r="G5" s="1102"/>
      <c r="H5" s="1102"/>
      <c r="I5" s="1102"/>
      <c r="J5" s="1102"/>
      <c r="K5" s="1102"/>
      <c r="L5" s="1102"/>
      <c r="M5" s="1102"/>
      <c r="N5" s="1102"/>
      <c r="O5" s="1102"/>
      <c r="P5" s="1102"/>
      <c r="Q5" s="1102"/>
      <c r="R5" s="1102"/>
      <c r="S5" s="1102"/>
      <c r="T5" s="1102"/>
      <c r="U5" s="1102"/>
    </row>
    <row r="6" spans="1:21" hidden="1">
      <c r="A6" s="1102"/>
      <c r="B6" s="1102"/>
      <c r="C6" s="1102"/>
      <c r="D6" s="1102"/>
      <c r="E6" s="1102"/>
      <c r="F6" s="1102"/>
      <c r="G6" s="1102"/>
      <c r="H6" s="1102"/>
      <c r="I6" s="1102"/>
      <c r="J6" s="1102"/>
      <c r="K6" s="1102"/>
      <c r="L6" s="1102"/>
      <c r="M6" s="1102"/>
      <c r="N6" s="1102"/>
      <c r="O6" s="1102"/>
      <c r="P6" s="1102"/>
      <c r="Q6" s="1102"/>
      <c r="R6" s="1102"/>
      <c r="S6" s="1102"/>
      <c r="T6" s="1102"/>
      <c r="U6" s="1102"/>
    </row>
    <row r="7" spans="1:21" hidden="1">
      <c r="A7" s="1102"/>
      <c r="B7" s="1102"/>
      <c r="C7" s="1102"/>
      <c r="D7" s="1102"/>
      <c r="E7" s="1102"/>
      <c r="F7" s="1102"/>
      <c r="G7" s="1102"/>
      <c r="H7" s="1102"/>
      <c r="I7" s="1102"/>
      <c r="J7" s="1102"/>
      <c r="K7" s="1102"/>
      <c r="L7" s="1102"/>
      <c r="M7" s="1102"/>
      <c r="N7" s="1102"/>
      <c r="O7" s="1079"/>
      <c r="P7" s="1079"/>
      <c r="Q7" s="1079"/>
      <c r="R7" s="1079"/>
      <c r="S7" s="878" t="b">
        <v>1</v>
      </c>
      <c r="T7" s="878" t="b">
        <v>1</v>
      </c>
      <c r="U7" s="1026"/>
    </row>
    <row r="8" spans="1:21" hidden="1">
      <c r="A8" s="1102"/>
      <c r="B8" s="1102"/>
      <c r="C8" s="1102"/>
      <c r="D8" s="1102"/>
      <c r="E8" s="1102"/>
      <c r="F8" s="1102"/>
      <c r="G8" s="1102"/>
      <c r="H8" s="1102"/>
      <c r="I8" s="1102"/>
      <c r="J8" s="1102"/>
      <c r="K8" s="1102"/>
      <c r="L8" s="1102"/>
      <c r="M8" s="1102"/>
      <c r="N8" s="1102"/>
      <c r="O8" s="1102"/>
      <c r="P8" s="1102"/>
      <c r="Q8" s="1102"/>
      <c r="R8" s="1102"/>
      <c r="S8" s="1102"/>
      <c r="T8" s="1102"/>
      <c r="U8" s="1102"/>
    </row>
    <row r="9" spans="1:21" hidden="1">
      <c r="A9" s="1102"/>
      <c r="B9" s="1102"/>
      <c r="C9" s="1102"/>
      <c r="D9" s="1102"/>
      <c r="E9" s="1102"/>
      <c r="F9" s="1102"/>
      <c r="G9" s="1102"/>
      <c r="H9" s="1102"/>
      <c r="I9" s="1102"/>
      <c r="J9" s="1102"/>
      <c r="K9" s="1102"/>
      <c r="L9" s="1102"/>
      <c r="M9" s="1102"/>
      <c r="N9" s="1102"/>
      <c r="O9" s="1102"/>
      <c r="P9" s="1102"/>
      <c r="Q9" s="1102"/>
      <c r="R9" s="1102"/>
      <c r="S9" s="1102"/>
      <c r="T9" s="1102"/>
      <c r="U9" s="1102"/>
    </row>
    <row r="10" spans="1:21" hidden="1">
      <c r="A10" s="1102"/>
      <c r="B10" s="1102"/>
      <c r="C10" s="1102"/>
      <c r="D10" s="1102"/>
      <c r="E10" s="1102"/>
      <c r="F10" s="1102"/>
      <c r="G10" s="1102"/>
      <c r="H10" s="1102"/>
      <c r="I10" s="1102"/>
      <c r="J10" s="1102"/>
      <c r="K10" s="1102"/>
      <c r="L10" s="1102"/>
      <c r="M10" s="1102"/>
      <c r="N10" s="1102"/>
      <c r="O10" s="1102"/>
      <c r="P10" s="1102"/>
      <c r="Q10" s="1102"/>
      <c r="R10" s="1102"/>
      <c r="S10" s="1102"/>
      <c r="T10" s="1102"/>
      <c r="U10" s="1102"/>
    </row>
    <row r="11" spans="1:21" ht="15" hidden="1" customHeight="1">
      <c r="A11" s="1102"/>
      <c r="B11" s="1102"/>
      <c r="C11" s="1102"/>
      <c r="D11" s="1102"/>
      <c r="E11" s="1102"/>
      <c r="F11" s="1102"/>
      <c r="G11" s="1102"/>
      <c r="H11" s="1102"/>
      <c r="I11" s="1102"/>
      <c r="J11" s="1102"/>
      <c r="K11" s="1102"/>
      <c r="L11" s="1102"/>
      <c r="M11" s="1080"/>
      <c r="N11" s="1102"/>
      <c r="O11" s="1102"/>
      <c r="P11" s="1102"/>
      <c r="Q11" s="1102"/>
      <c r="R11" s="1102"/>
      <c r="S11" s="1102"/>
      <c r="T11" s="1102"/>
      <c r="U11" s="1102"/>
    </row>
    <row r="12" spans="1:21" ht="20.100000000000001" customHeight="1">
      <c r="A12" s="1102"/>
      <c r="B12" s="1102"/>
      <c r="C12" s="1102"/>
      <c r="D12" s="1102"/>
      <c r="E12" s="1102"/>
      <c r="F12" s="1102"/>
      <c r="G12" s="1102"/>
      <c r="H12" s="1102"/>
      <c r="I12" s="1102"/>
      <c r="J12" s="1102"/>
      <c r="K12" s="1102"/>
      <c r="L12" s="1081" t="s">
        <v>1333</v>
      </c>
      <c r="M12" s="1103"/>
      <c r="N12" s="1103"/>
      <c r="O12" s="1103"/>
      <c r="P12" s="1103"/>
      <c r="Q12" s="1103"/>
      <c r="R12" s="1103"/>
      <c r="S12" s="1103"/>
      <c r="T12" s="1103"/>
      <c r="U12" s="1104"/>
    </row>
    <row r="13" spans="1:21">
      <c r="A13" s="1102"/>
      <c r="B13" s="1102"/>
      <c r="C13" s="1102"/>
      <c r="D13" s="1102"/>
      <c r="E13" s="1102"/>
      <c r="F13" s="1102"/>
      <c r="G13" s="1102"/>
      <c r="H13" s="1102"/>
      <c r="I13" s="1102"/>
      <c r="J13" s="1102"/>
      <c r="K13" s="1102"/>
      <c r="L13" s="1105"/>
      <c r="M13" s="1105"/>
      <c r="N13" s="1105"/>
      <c r="O13" s="1105"/>
      <c r="P13" s="1105"/>
      <c r="Q13" s="1105"/>
      <c r="R13" s="1105"/>
      <c r="S13" s="1105"/>
      <c r="T13" s="1105"/>
      <c r="U13" s="1105"/>
    </row>
    <row r="14" spans="1:21" ht="15" customHeight="1">
      <c r="A14" s="1102"/>
      <c r="B14" s="1102"/>
      <c r="C14" s="1102"/>
      <c r="D14" s="1102"/>
      <c r="E14" s="1102"/>
      <c r="F14" s="1102"/>
      <c r="G14" s="1102"/>
      <c r="H14" s="1102"/>
      <c r="I14" s="1102"/>
      <c r="J14" s="1102"/>
      <c r="K14" s="1102"/>
      <c r="L14" s="1097" t="s">
        <v>16</v>
      </c>
      <c r="M14" s="1097" t="s">
        <v>121</v>
      </c>
      <c r="N14" s="1097" t="s">
        <v>266</v>
      </c>
      <c r="O14" s="1052" t="s">
        <v>3031</v>
      </c>
      <c r="P14" s="1052" t="s">
        <v>3031</v>
      </c>
      <c r="Q14" s="1052" t="s">
        <v>3031</v>
      </c>
      <c r="R14" s="1052" t="s">
        <v>3032</v>
      </c>
      <c r="S14" s="932" t="s">
        <v>3033</v>
      </c>
      <c r="T14" s="932" t="s">
        <v>3033</v>
      </c>
      <c r="U14" s="1086" t="s">
        <v>304</v>
      </c>
    </row>
    <row r="15" spans="1:21" ht="45" customHeight="1">
      <c r="A15" s="1102"/>
      <c r="B15" s="1102"/>
      <c r="C15" s="1102"/>
      <c r="D15" s="1102"/>
      <c r="E15" s="1102"/>
      <c r="F15" s="1102"/>
      <c r="G15" s="1102"/>
      <c r="H15" s="1102"/>
      <c r="I15" s="1102"/>
      <c r="J15" s="1102"/>
      <c r="K15" s="1102"/>
      <c r="L15" s="1097"/>
      <c r="M15" s="1097"/>
      <c r="N15" s="1097"/>
      <c r="O15" s="1052" t="s">
        <v>267</v>
      </c>
      <c r="P15" s="1052" t="s">
        <v>305</v>
      </c>
      <c r="Q15" s="1052" t="s">
        <v>285</v>
      </c>
      <c r="R15" s="1052" t="s">
        <v>267</v>
      </c>
      <c r="S15" s="935" t="s">
        <v>268</v>
      </c>
      <c r="T15" s="935" t="s">
        <v>267</v>
      </c>
      <c r="U15" s="1086"/>
    </row>
    <row r="16" spans="1:21">
      <c r="A16" s="943" t="s">
        <v>18</v>
      </c>
      <c r="B16" s="1106" t="s">
        <v>1549</v>
      </c>
      <c r="C16" s="1102"/>
      <c r="D16" s="1102"/>
      <c r="E16" s="1102"/>
      <c r="F16" s="1102"/>
      <c r="G16" s="1102"/>
      <c r="H16" s="1102"/>
      <c r="I16" s="1102"/>
      <c r="J16" s="1102"/>
      <c r="K16" s="1102"/>
      <c r="L16" s="1057" t="s">
        <v>3024</v>
      </c>
      <c r="M16" s="1107"/>
      <c r="N16" s="1107"/>
      <c r="O16" s="1108">
        <v>0</v>
      </c>
      <c r="P16" s="1108">
        <v>0</v>
      </c>
      <c r="Q16" s="1108">
        <v>0</v>
      </c>
      <c r="R16" s="1108">
        <v>0</v>
      </c>
      <c r="S16" s="1108">
        <v>0</v>
      </c>
      <c r="T16" s="1108">
        <v>0</v>
      </c>
      <c r="U16" s="1107"/>
    </row>
    <row r="17" spans="1:21" ht="22.5">
      <c r="A17" s="1058" t="s">
        <v>18</v>
      </c>
      <c r="B17" s="1106" t="s">
        <v>1480</v>
      </c>
      <c r="C17" s="1102"/>
      <c r="D17" s="1102"/>
      <c r="E17" s="1102"/>
      <c r="F17" s="1102"/>
      <c r="G17" s="1102"/>
      <c r="H17" s="1102"/>
      <c r="I17" s="1102"/>
      <c r="J17" s="1102"/>
      <c r="K17" s="1102"/>
      <c r="L17" s="1109" t="s">
        <v>18</v>
      </c>
      <c r="M17" s="1110" t="s">
        <v>1316</v>
      </c>
      <c r="N17" s="1111" t="s">
        <v>351</v>
      </c>
      <c r="O17" s="1112"/>
      <c r="P17" s="1096"/>
      <c r="Q17" s="1096"/>
      <c r="R17" s="1096"/>
      <c r="S17" s="1096"/>
      <c r="T17" s="1096"/>
      <c r="U17" s="1113"/>
    </row>
    <row r="18" spans="1:21" ht="22.5">
      <c r="A18" s="1058" t="s">
        <v>18</v>
      </c>
      <c r="B18" s="1106" t="s">
        <v>1481</v>
      </c>
      <c r="C18" s="1102"/>
      <c r="D18" s="1102"/>
      <c r="E18" s="1102"/>
      <c r="F18" s="1102"/>
      <c r="G18" s="1102"/>
      <c r="H18" s="1102"/>
      <c r="I18" s="1102"/>
      <c r="J18" s="1102"/>
      <c r="K18" s="1102"/>
      <c r="L18" s="1109" t="s">
        <v>102</v>
      </c>
      <c r="M18" s="1110" t="s">
        <v>1317</v>
      </c>
      <c r="N18" s="1111" t="s">
        <v>351</v>
      </c>
      <c r="O18" s="1112"/>
      <c r="P18" s="1096"/>
      <c r="Q18" s="1096"/>
      <c r="R18" s="1096"/>
      <c r="S18" s="1096"/>
      <c r="T18" s="1096"/>
      <c r="U18" s="1113"/>
    </row>
    <row r="19" spans="1:21" ht="22.5">
      <c r="A19" s="1058" t="s">
        <v>18</v>
      </c>
      <c r="B19" s="1106" t="s">
        <v>1483</v>
      </c>
      <c r="C19" s="1102"/>
      <c r="D19" s="1102"/>
      <c r="E19" s="1102"/>
      <c r="F19" s="1102"/>
      <c r="G19" s="1102"/>
      <c r="H19" s="1102"/>
      <c r="I19" s="1102"/>
      <c r="J19" s="1102"/>
      <c r="K19" s="1102"/>
      <c r="L19" s="1109" t="s">
        <v>103</v>
      </c>
      <c r="M19" s="1110" t="s">
        <v>1318</v>
      </c>
      <c r="N19" s="1111" t="s">
        <v>351</v>
      </c>
      <c r="O19" s="1112"/>
      <c r="P19" s="1096"/>
      <c r="Q19" s="1096"/>
      <c r="R19" s="1096"/>
      <c r="S19" s="1096"/>
      <c r="T19" s="1096"/>
      <c r="U19" s="1113"/>
    </row>
    <row r="20" spans="1:21" ht="33.75">
      <c r="A20" s="1058" t="s">
        <v>18</v>
      </c>
      <c r="B20" s="1106" t="s">
        <v>1484</v>
      </c>
      <c r="C20" s="1102"/>
      <c r="D20" s="1102"/>
      <c r="E20" s="1102"/>
      <c r="F20" s="1102"/>
      <c r="G20" s="1102"/>
      <c r="H20" s="1102"/>
      <c r="I20" s="1102"/>
      <c r="J20" s="1102"/>
      <c r="K20" s="1102"/>
      <c r="L20" s="1114">
        <v>4</v>
      </c>
      <c r="M20" s="1110" t="s">
        <v>1319</v>
      </c>
      <c r="N20" s="1111" t="s">
        <v>351</v>
      </c>
      <c r="O20" s="1115">
        <v>0</v>
      </c>
      <c r="P20" s="1115">
        <v>0</v>
      </c>
      <c r="Q20" s="1115">
        <v>0</v>
      </c>
      <c r="R20" s="1115">
        <v>0</v>
      </c>
      <c r="S20" s="1115">
        <v>0</v>
      </c>
      <c r="T20" s="1115">
        <v>0</v>
      </c>
      <c r="U20" s="1113"/>
    </row>
    <row r="21" spans="1:21" ht="33.75">
      <c r="A21" s="1058" t="s">
        <v>18</v>
      </c>
      <c r="B21" s="1106" t="s">
        <v>1485</v>
      </c>
      <c r="C21" s="1102"/>
      <c r="D21" s="1102"/>
      <c r="E21" s="1102"/>
      <c r="F21" s="1102"/>
      <c r="G21" s="1102"/>
      <c r="H21" s="1102"/>
      <c r="I21" s="1102"/>
      <c r="J21" s="1102"/>
      <c r="K21" s="1102"/>
      <c r="L21" s="1109" t="s">
        <v>120</v>
      </c>
      <c r="M21" s="1110" t="s">
        <v>1320</v>
      </c>
      <c r="N21" s="1111" t="s">
        <v>351</v>
      </c>
      <c r="O21" s="1112"/>
      <c r="P21" s="1112"/>
      <c r="Q21" s="1112"/>
      <c r="R21" s="1112"/>
      <c r="S21" s="1112"/>
      <c r="T21" s="1112"/>
      <c r="U21" s="1113"/>
    </row>
    <row r="22" spans="1:21" ht="22.5">
      <c r="A22" s="1058" t="s">
        <v>18</v>
      </c>
      <c r="B22" s="1106" t="s">
        <v>1486</v>
      </c>
      <c r="C22" s="1102"/>
      <c r="D22" s="1102"/>
      <c r="E22" s="1102"/>
      <c r="F22" s="1102"/>
      <c r="G22" s="1102"/>
      <c r="H22" s="1102"/>
      <c r="I22" s="1102"/>
      <c r="J22" s="1102"/>
      <c r="K22" s="1102"/>
      <c r="L22" s="1109" t="s">
        <v>124</v>
      </c>
      <c r="M22" s="1110" t="s">
        <v>1321</v>
      </c>
      <c r="N22" s="1111" t="s">
        <v>351</v>
      </c>
      <c r="O22" s="1112"/>
      <c r="P22" s="1112"/>
      <c r="Q22" s="1112"/>
      <c r="R22" s="1112"/>
      <c r="S22" s="1112"/>
      <c r="T22" s="1112"/>
      <c r="U22" s="1113"/>
    </row>
    <row r="23" spans="1:21" ht="45">
      <c r="A23" s="1058" t="s">
        <v>18</v>
      </c>
      <c r="B23" s="1106" t="s">
        <v>1487</v>
      </c>
      <c r="C23" s="1102"/>
      <c r="D23" s="1102"/>
      <c r="E23" s="1102"/>
      <c r="F23" s="1102"/>
      <c r="G23" s="1102"/>
      <c r="H23" s="1102"/>
      <c r="I23" s="1102"/>
      <c r="J23" s="1102"/>
      <c r="K23" s="1102"/>
      <c r="L23" s="1109" t="s">
        <v>125</v>
      </c>
      <c r="M23" s="1110" t="s">
        <v>1322</v>
      </c>
      <c r="N23" s="1111" t="s">
        <v>351</v>
      </c>
      <c r="O23" s="1112"/>
      <c r="P23" s="1112"/>
      <c r="Q23" s="1112"/>
      <c r="R23" s="1112"/>
      <c r="S23" s="1112"/>
      <c r="T23" s="1112"/>
      <c r="U23" s="1113"/>
    </row>
    <row r="24" spans="1:21" ht="45">
      <c r="A24" s="1058" t="s">
        <v>18</v>
      </c>
      <c r="B24" s="1106" t="s">
        <v>1494</v>
      </c>
      <c r="C24" s="1102"/>
      <c r="D24" s="1102"/>
      <c r="E24" s="1102"/>
      <c r="F24" s="1102"/>
      <c r="G24" s="1102"/>
      <c r="H24" s="1102"/>
      <c r="I24" s="1102"/>
      <c r="J24" s="1102"/>
      <c r="K24" s="1102"/>
      <c r="L24" s="1109" t="s">
        <v>126</v>
      </c>
      <c r="M24" s="1110" t="s">
        <v>1323</v>
      </c>
      <c r="N24" s="1111" t="s">
        <v>351</v>
      </c>
      <c r="O24" s="1112"/>
      <c r="P24" s="1112"/>
      <c r="Q24" s="1112"/>
      <c r="R24" s="1112"/>
      <c r="S24" s="1112"/>
      <c r="T24" s="1112"/>
      <c r="U24" s="1113"/>
    </row>
    <row r="25" spans="1:21">
      <c r="A25" s="1058" t="s">
        <v>18</v>
      </c>
      <c r="B25" s="1106" t="s">
        <v>1495</v>
      </c>
      <c r="C25" s="1102"/>
      <c r="D25" s="1102"/>
      <c r="E25" s="1102"/>
      <c r="F25" s="1102"/>
      <c r="G25" s="1102"/>
      <c r="H25" s="1102"/>
      <c r="I25" s="1102"/>
      <c r="J25" s="1102"/>
      <c r="K25" s="1102"/>
      <c r="L25" s="1114">
        <v>9</v>
      </c>
      <c r="M25" s="1110" t="s">
        <v>1324</v>
      </c>
      <c r="N25" s="1111" t="s">
        <v>351</v>
      </c>
      <c r="O25" s="1116">
        <v>0</v>
      </c>
      <c r="P25" s="1116">
        <v>0</v>
      </c>
      <c r="Q25" s="1116">
        <v>0</v>
      </c>
      <c r="R25" s="1116">
        <v>0</v>
      </c>
      <c r="S25" s="1116">
        <v>0</v>
      </c>
      <c r="T25" s="1116">
        <v>0</v>
      </c>
      <c r="U25" s="1113"/>
    </row>
    <row r="26" spans="1:21">
      <c r="A26" s="1058" t="s">
        <v>18</v>
      </c>
      <c r="B26" s="1102"/>
      <c r="C26" s="1102"/>
      <c r="D26" s="1102"/>
      <c r="E26" s="1102"/>
      <c r="F26" s="1102"/>
      <c r="G26" s="1102"/>
      <c r="H26" s="1102"/>
      <c r="I26" s="1102"/>
      <c r="J26" s="1102"/>
      <c r="K26" s="1102"/>
      <c r="L26" s="1117" t="s">
        <v>1325</v>
      </c>
      <c r="M26" s="1118"/>
      <c r="N26" s="1111"/>
      <c r="O26" s="1119"/>
      <c r="P26" s="1119"/>
      <c r="Q26" s="1119"/>
      <c r="R26" s="1119"/>
      <c r="S26" s="1119"/>
      <c r="T26" s="1119"/>
      <c r="U26" s="1120"/>
    </row>
    <row r="27" spans="1:21">
      <c r="A27" s="943" t="s">
        <v>102</v>
      </c>
      <c r="B27" s="1106" t="s">
        <v>1549</v>
      </c>
      <c r="C27" s="1102"/>
      <c r="D27" s="1102"/>
      <c r="E27" s="1102"/>
      <c r="F27" s="1102"/>
      <c r="G27" s="1102"/>
      <c r="H27" s="1102"/>
      <c r="I27" s="1102"/>
      <c r="J27" s="1102"/>
      <c r="K27" s="1102"/>
      <c r="L27" s="1057" t="s">
        <v>3028</v>
      </c>
      <c r="M27" s="1107"/>
      <c r="N27" s="1107"/>
      <c r="O27" s="1108">
        <v>0</v>
      </c>
      <c r="P27" s="1108">
        <v>0</v>
      </c>
      <c r="Q27" s="1108">
        <v>0</v>
      </c>
      <c r="R27" s="1108">
        <v>0</v>
      </c>
      <c r="S27" s="1108">
        <v>0</v>
      </c>
      <c r="T27" s="1108">
        <v>0</v>
      </c>
      <c r="U27" s="1107"/>
    </row>
    <row r="28" spans="1:21" ht="22.5">
      <c r="A28" s="1058" t="s">
        <v>102</v>
      </c>
      <c r="B28" s="1106" t="s">
        <v>1480</v>
      </c>
      <c r="C28" s="1102"/>
      <c r="D28" s="1102"/>
      <c r="E28" s="1102"/>
      <c r="F28" s="1102"/>
      <c r="G28" s="1102"/>
      <c r="H28" s="1102"/>
      <c r="I28" s="1102"/>
      <c r="J28" s="1102"/>
      <c r="K28" s="1102"/>
      <c r="L28" s="1109" t="s">
        <v>18</v>
      </c>
      <c r="M28" s="1110" t="s">
        <v>1316</v>
      </c>
      <c r="N28" s="1111" t="s">
        <v>351</v>
      </c>
      <c r="O28" s="1112"/>
      <c r="P28" s="1096"/>
      <c r="Q28" s="1096"/>
      <c r="R28" s="1096"/>
      <c r="S28" s="1096"/>
      <c r="T28" s="1096"/>
      <c r="U28" s="1113"/>
    </row>
    <row r="29" spans="1:21" ht="22.5">
      <c r="A29" s="1058" t="s">
        <v>102</v>
      </c>
      <c r="B29" s="1106" t="s">
        <v>1481</v>
      </c>
      <c r="C29" s="1102"/>
      <c r="D29" s="1102"/>
      <c r="E29" s="1102"/>
      <c r="F29" s="1102"/>
      <c r="G29" s="1102"/>
      <c r="H29" s="1102"/>
      <c r="I29" s="1102"/>
      <c r="J29" s="1102"/>
      <c r="K29" s="1102"/>
      <c r="L29" s="1109" t="s">
        <v>102</v>
      </c>
      <c r="M29" s="1110" t="s">
        <v>1317</v>
      </c>
      <c r="N29" s="1111" t="s">
        <v>351</v>
      </c>
      <c r="O29" s="1112"/>
      <c r="P29" s="1096"/>
      <c r="Q29" s="1096"/>
      <c r="R29" s="1096"/>
      <c r="S29" s="1096"/>
      <c r="T29" s="1096"/>
      <c r="U29" s="1113"/>
    </row>
    <row r="30" spans="1:21" ht="22.5">
      <c r="A30" s="1058" t="s">
        <v>102</v>
      </c>
      <c r="B30" s="1106" t="s">
        <v>1483</v>
      </c>
      <c r="C30" s="1102"/>
      <c r="D30" s="1102"/>
      <c r="E30" s="1102"/>
      <c r="F30" s="1102"/>
      <c r="G30" s="1102"/>
      <c r="H30" s="1102"/>
      <c r="I30" s="1102"/>
      <c r="J30" s="1102"/>
      <c r="K30" s="1102"/>
      <c r="L30" s="1109" t="s">
        <v>103</v>
      </c>
      <c r="M30" s="1110" t="s">
        <v>1318</v>
      </c>
      <c r="N30" s="1111" t="s">
        <v>351</v>
      </c>
      <c r="O30" s="1112"/>
      <c r="P30" s="1096"/>
      <c r="Q30" s="1096"/>
      <c r="R30" s="1096"/>
      <c r="S30" s="1096"/>
      <c r="T30" s="1096"/>
      <c r="U30" s="1113"/>
    </row>
    <row r="31" spans="1:21" ht="33.75">
      <c r="A31" s="1058" t="s">
        <v>102</v>
      </c>
      <c r="B31" s="1106" t="s">
        <v>1484</v>
      </c>
      <c r="C31" s="1102"/>
      <c r="D31" s="1102"/>
      <c r="E31" s="1102"/>
      <c r="F31" s="1102"/>
      <c r="G31" s="1102"/>
      <c r="H31" s="1102"/>
      <c r="I31" s="1102"/>
      <c r="J31" s="1102"/>
      <c r="K31" s="1102"/>
      <c r="L31" s="1114">
        <v>4</v>
      </c>
      <c r="M31" s="1110" t="s">
        <v>1319</v>
      </c>
      <c r="N31" s="1111" t="s">
        <v>351</v>
      </c>
      <c r="O31" s="1115">
        <v>0</v>
      </c>
      <c r="P31" s="1115">
        <v>0</v>
      </c>
      <c r="Q31" s="1115">
        <v>0</v>
      </c>
      <c r="R31" s="1115">
        <v>0</v>
      </c>
      <c r="S31" s="1115">
        <v>0</v>
      </c>
      <c r="T31" s="1115">
        <v>0</v>
      </c>
      <c r="U31" s="1113"/>
    </row>
    <row r="32" spans="1:21" ht="33.75">
      <c r="A32" s="1058" t="s">
        <v>102</v>
      </c>
      <c r="B32" s="1106" t="s">
        <v>1485</v>
      </c>
      <c r="C32" s="1102"/>
      <c r="D32" s="1102"/>
      <c r="E32" s="1102"/>
      <c r="F32" s="1102"/>
      <c r="G32" s="1102"/>
      <c r="H32" s="1102"/>
      <c r="I32" s="1102"/>
      <c r="J32" s="1102"/>
      <c r="K32" s="1102"/>
      <c r="L32" s="1109" t="s">
        <v>120</v>
      </c>
      <c r="M32" s="1110" t="s">
        <v>1320</v>
      </c>
      <c r="N32" s="1111" t="s">
        <v>351</v>
      </c>
      <c r="O32" s="1112"/>
      <c r="P32" s="1112"/>
      <c r="Q32" s="1112"/>
      <c r="R32" s="1112"/>
      <c r="S32" s="1112"/>
      <c r="T32" s="1112"/>
      <c r="U32" s="1113"/>
    </row>
    <row r="33" spans="1:21" ht="22.5">
      <c r="A33" s="1058" t="s">
        <v>102</v>
      </c>
      <c r="B33" s="1106" t="s">
        <v>1486</v>
      </c>
      <c r="C33" s="1102"/>
      <c r="D33" s="1102"/>
      <c r="E33" s="1102"/>
      <c r="F33" s="1102"/>
      <c r="G33" s="1102"/>
      <c r="H33" s="1102"/>
      <c r="I33" s="1102"/>
      <c r="J33" s="1102"/>
      <c r="K33" s="1102"/>
      <c r="L33" s="1109" t="s">
        <v>124</v>
      </c>
      <c r="M33" s="1110" t="s">
        <v>1321</v>
      </c>
      <c r="N33" s="1111" t="s">
        <v>351</v>
      </c>
      <c r="O33" s="1112"/>
      <c r="P33" s="1112"/>
      <c r="Q33" s="1112"/>
      <c r="R33" s="1112"/>
      <c r="S33" s="1112"/>
      <c r="T33" s="1112"/>
      <c r="U33" s="1113"/>
    </row>
    <row r="34" spans="1:21" ht="45">
      <c r="A34" s="1058" t="s">
        <v>102</v>
      </c>
      <c r="B34" s="1106" t="s">
        <v>1487</v>
      </c>
      <c r="C34" s="1102"/>
      <c r="D34" s="1102"/>
      <c r="E34" s="1102"/>
      <c r="F34" s="1102"/>
      <c r="G34" s="1102"/>
      <c r="H34" s="1102"/>
      <c r="I34" s="1102"/>
      <c r="J34" s="1102"/>
      <c r="K34" s="1102"/>
      <c r="L34" s="1109" t="s">
        <v>125</v>
      </c>
      <c r="M34" s="1110" t="s">
        <v>1322</v>
      </c>
      <c r="N34" s="1111" t="s">
        <v>351</v>
      </c>
      <c r="O34" s="1112"/>
      <c r="P34" s="1112"/>
      <c r="Q34" s="1112"/>
      <c r="R34" s="1112"/>
      <c r="S34" s="1112"/>
      <c r="T34" s="1112"/>
      <c r="U34" s="1113"/>
    </row>
    <row r="35" spans="1:21" ht="45">
      <c r="A35" s="1058" t="s">
        <v>102</v>
      </c>
      <c r="B35" s="1106" t="s">
        <v>1494</v>
      </c>
      <c r="C35" s="1102"/>
      <c r="D35" s="1102"/>
      <c r="E35" s="1102"/>
      <c r="F35" s="1102"/>
      <c r="G35" s="1102"/>
      <c r="H35" s="1102"/>
      <c r="I35" s="1102"/>
      <c r="J35" s="1102"/>
      <c r="K35" s="1102"/>
      <c r="L35" s="1109" t="s">
        <v>126</v>
      </c>
      <c r="M35" s="1110" t="s">
        <v>1323</v>
      </c>
      <c r="N35" s="1111" t="s">
        <v>351</v>
      </c>
      <c r="O35" s="1112"/>
      <c r="P35" s="1112"/>
      <c r="Q35" s="1112"/>
      <c r="R35" s="1112"/>
      <c r="S35" s="1112"/>
      <c r="T35" s="1112"/>
      <c r="U35" s="1113"/>
    </row>
    <row r="36" spans="1:21">
      <c r="A36" s="1058" t="s">
        <v>102</v>
      </c>
      <c r="B36" s="1106" t="s">
        <v>1495</v>
      </c>
      <c r="C36" s="1102"/>
      <c r="D36" s="1102"/>
      <c r="E36" s="1102"/>
      <c r="F36" s="1102"/>
      <c r="G36" s="1102"/>
      <c r="H36" s="1102"/>
      <c r="I36" s="1102"/>
      <c r="J36" s="1102"/>
      <c r="K36" s="1102"/>
      <c r="L36" s="1114">
        <v>9</v>
      </c>
      <c r="M36" s="1110" t="s">
        <v>1324</v>
      </c>
      <c r="N36" s="1111" t="s">
        <v>351</v>
      </c>
      <c r="O36" s="1116">
        <v>0</v>
      </c>
      <c r="P36" s="1116">
        <v>0</v>
      </c>
      <c r="Q36" s="1116">
        <v>0</v>
      </c>
      <c r="R36" s="1116">
        <v>0</v>
      </c>
      <c r="S36" s="1116">
        <v>0</v>
      </c>
      <c r="T36" s="1116">
        <v>0</v>
      </c>
      <c r="U36" s="1113"/>
    </row>
    <row r="37" spans="1:21">
      <c r="A37" s="1058" t="s">
        <v>102</v>
      </c>
      <c r="B37" s="1102"/>
      <c r="C37" s="1102"/>
      <c r="D37" s="1102"/>
      <c r="E37" s="1102"/>
      <c r="F37" s="1102"/>
      <c r="G37" s="1102"/>
      <c r="H37" s="1102"/>
      <c r="I37" s="1102"/>
      <c r="J37" s="1102"/>
      <c r="K37" s="1102"/>
      <c r="L37" s="1117" t="s">
        <v>1325</v>
      </c>
      <c r="M37" s="1118"/>
      <c r="N37" s="1111"/>
      <c r="O37" s="1119"/>
      <c r="P37" s="1119"/>
      <c r="Q37" s="1119"/>
      <c r="R37" s="1119"/>
      <c r="S37" s="1119"/>
      <c r="T37" s="1119"/>
      <c r="U37" s="1120"/>
    </row>
    <row r="38" spans="1:21">
      <c r="A38" s="943" t="s">
        <v>103</v>
      </c>
      <c r="B38" s="1106" t="s">
        <v>1549</v>
      </c>
      <c r="C38" s="1102"/>
      <c r="D38" s="1102"/>
      <c r="E38" s="1102"/>
      <c r="F38" s="1102"/>
      <c r="G38" s="1102"/>
      <c r="H38" s="1102"/>
      <c r="I38" s="1102"/>
      <c r="J38" s="1102"/>
      <c r="K38" s="1102"/>
      <c r="L38" s="1057" t="s">
        <v>3030</v>
      </c>
      <c r="M38" s="1107"/>
      <c r="N38" s="1107"/>
      <c r="O38" s="1108">
        <v>0</v>
      </c>
      <c r="P38" s="1108">
        <v>0</v>
      </c>
      <c r="Q38" s="1108">
        <v>0</v>
      </c>
      <c r="R38" s="1108">
        <v>0</v>
      </c>
      <c r="S38" s="1108">
        <v>0</v>
      </c>
      <c r="T38" s="1108">
        <v>0</v>
      </c>
      <c r="U38" s="1107"/>
    </row>
    <row r="39" spans="1:21" ht="22.5">
      <c r="A39" s="1058" t="s">
        <v>103</v>
      </c>
      <c r="B39" s="1106" t="s">
        <v>1480</v>
      </c>
      <c r="C39" s="1102"/>
      <c r="D39" s="1102"/>
      <c r="E39" s="1102"/>
      <c r="F39" s="1102"/>
      <c r="G39" s="1102"/>
      <c r="H39" s="1102"/>
      <c r="I39" s="1102"/>
      <c r="J39" s="1102"/>
      <c r="K39" s="1102"/>
      <c r="L39" s="1109" t="s">
        <v>18</v>
      </c>
      <c r="M39" s="1110" t="s">
        <v>1316</v>
      </c>
      <c r="N39" s="1111" t="s">
        <v>351</v>
      </c>
      <c r="O39" s="1112"/>
      <c r="P39" s="1096"/>
      <c r="Q39" s="1096"/>
      <c r="R39" s="1096"/>
      <c r="S39" s="1096"/>
      <c r="T39" s="1096"/>
      <c r="U39" s="1113"/>
    </row>
    <row r="40" spans="1:21" ht="22.5">
      <c r="A40" s="1058" t="s">
        <v>103</v>
      </c>
      <c r="B40" s="1106" t="s">
        <v>1481</v>
      </c>
      <c r="C40" s="1102"/>
      <c r="D40" s="1102"/>
      <c r="E40" s="1102"/>
      <c r="F40" s="1102"/>
      <c r="G40" s="1102"/>
      <c r="H40" s="1102"/>
      <c r="I40" s="1102"/>
      <c r="J40" s="1102"/>
      <c r="K40" s="1102"/>
      <c r="L40" s="1109" t="s">
        <v>102</v>
      </c>
      <c r="M40" s="1110" t="s">
        <v>1317</v>
      </c>
      <c r="N40" s="1111" t="s">
        <v>351</v>
      </c>
      <c r="O40" s="1112"/>
      <c r="P40" s="1096"/>
      <c r="Q40" s="1096"/>
      <c r="R40" s="1096"/>
      <c r="S40" s="1096"/>
      <c r="T40" s="1096"/>
      <c r="U40" s="1113"/>
    </row>
    <row r="41" spans="1:21" ht="22.5">
      <c r="A41" s="1058" t="s">
        <v>103</v>
      </c>
      <c r="B41" s="1106" t="s">
        <v>1483</v>
      </c>
      <c r="C41" s="1102"/>
      <c r="D41" s="1102"/>
      <c r="E41" s="1102"/>
      <c r="F41" s="1102"/>
      <c r="G41" s="1102"/>
      <c r="H41" s="1102"/>
      <c r="I41" s="1102"/>
      <c r="J41" s="1102"/>
      <c r="K41" s="1102"/>
      <c r="L41" s="1109" t="s">
        <v>103</v>
      </c>
      <c r="M41" s="1110" t="s">
        <v>1318</v>
      </c>
      <c r="N41" s="1111" t="s">
        <v>351</v>
      </c>
      <c r="O41" s="1112"/>
      <c r="P41" s="1096"/>
      <c r="Q41" s="1096"/>
      <c r="R41" s="1096"/>
      <c r="S41" s="1096"/>
      <c r="T41" s="1096"/>
      <c r="U41" s="1113"/>
    </row>
    <row r="42" spans="1:21" ht="33.75">
      <c r="A42" s="1058" t="s">
        <v>103</v>
      </c>
      <c r="B42" s="1106" t="s">
        <v>1484</v>
      </c>
      <c r="C42" s="1102"/>
      <c r="D42" s="1102"/>
      <c r="E42" s="1102"/>
      <c r="F42" s="1102"/>
      <c r="G42" s="1102"/>
      <c r="H42" s="1102"/>
      <c r="I42" s="1102"/>
      <c r="J42" s="1102"/>
      <c r="K42" s="1102"/>
      <c r="L42" s="1114">
        <v>4</v>
      </c>
      <c r="M42" s="1110" t="s">
        <v>1319</v>
      </c>
      <c r="N42" s="1111" t="s">
        <v>351</v>
      </c>
      <c r="O42" s="1115">
        <v>0</v>
      </c>
      <c r="P42" s="1115">
        <v>0</v>
      </c>
      <c r="Q42" s="1115">
        <v>0</v>
      </c>
      <c r="R42" s="1115">
        <v>0</v>
      </c>
      <c r="S42" s="1115">
        <v>0</v>
      </c>
      <c r="T42" s="1115">
        <v>0</v>
      </c>
      <c r="U42" s="1113"/>
    </row>
    <row r="43" spans="1:21" ht="33.75">
      <c r="A43" s="1058" t="s">
        <v>103</v>
      </c>
      <c r="B43" s="1106" t="s">
        <v>1485</v>
      </c>
      <c r="C43" s="1102"/>
      <c r="D43" s="1102"/>
      <c r="E43" s="1102"/>
      <c r="F43" s="1102"/>
      <c r="G43" s="1102"/>
      <c r="H43" s="1102"/>
      <c r="I43" s="1102"/>
      <c r="J43" s="1102"/>
      <c r="K43" s="1102"/>
      <c r="L43" s="1109" t="s">
        <v>120</v>
      </c>
      <c r="M43" s="1110" t="s">
        <v>1320</v>
      </c>
      <c r="N43" s="1111" t="s">
        <v>351</v>
      </c>
      <c r="O43" s="1112"/>
      <c r="P43" s="1112"/>
      <c r="Q43" s="1112"/>
      <c r="R43" s="1112"/>
      <c r="S43" s="1112"/>
      <c r="T43" s="1112"/>
      <c r="U43" s="1113"/>
    </row>
    <row r="44" spans="1:21" ht="22.5">
      <c r="A44" s="1058" t="s">
        <v>103</v>
      </c>
      <c r="B44" s="1106" t="s">
        <v>1486</v>
      </c>
      <c r="C44" s="1102"/>
      <c r="D44" s="1102"/>
      <c r="E44" s="1102"/>
      <c r="F44" s="1102"/>
      <c r="G44" s="1102"/>
      <c r="H44" s="1102"/>
      <c r="I44" s="1102"/>
      <c r="J44" s="1102"/>
      <c r="K44" s="1102"/>
      <c r="L44" s="1109" t="s">
        <v>124</v>
      </c>
      <c r="M44" s="1110" t="s">
        <v>1321</v>
      </c>
      <c r="N44" s="1111" t="s">
        <v>351</v>
      </c>
      <c r="O44" s="1112"/>
      <c r="P44" s="1112"/>
      <c r="Q44" s="1112"/>
      <c r="R44" s="1112"/>
      <c r="S44" s="1112"/>
      <c r="T44" s="1112"/>
      <c r="U44" s="1113"/>
    </row>
    <row r="45" spans="1:21" ht="45">
      <c r="A45" s="1058" t="s">
        <v>103</v>
      </c>
      <c r="B45" s="1106" t="s">
        <v>1487</v>
      </c>
      <c r="C45" s="1102"/>
      <c r="D45" s="1102"/>
      <c r="E45" s="1102"/>
      <c r="F45" s="1102"/>
      <c r="G45" s="1102"/>
      <c r="H45" s="1102"/>
      <c r="I45" s="1102"/>
      <c r="J45" s="1102"/>
      <c r="K45" s="1102"/>
      <c r="L45" s="1109" t="s">
        <v>125</v>
      </c>
      <c r="M45" s="1110" t="s">
        <v>1322</v>
      </c>
      <c r="N45" s="1111" t="s">
        <v>351</v>
      </c>
      <c r="O45" s="1112"/>
      <c r="P45" s="1112"/>
      <c r="Q45" s="1112"/>
      <c r="R45" s="1112"/>
      <c r="S45" s="1112"/>
      <c r="T45" s="1112"/>
      <c r="U45" s="1113"/>
    </row>
    <row r="46" spans="1:21" ht="45">
      <c r="A46" s="1058" t="s">
        <v>103</v>
      </c>
      <c r="B46" s="1106" t="s">
        <v>1494</v>
      </c>
      <c r="C46" s="1102"/>
      <c r="D46" s="1102"/>
      <c r="E46" s="1102"/>
      <c r="F46" s="1102"/>
      <c r="G46" s="1102"/>
      <c r="H46" s="1102"/>
      <c r="I46" s="1102"/>
      <c r="J46" s="1102"/>
      <c r="K46" s="1102"/>
      <c r="L46" s="1109" t="s">
        <v>126</v>
      </c>
      <c r="M46" s="1110" t="s">
        <v>1323</v>
      </c>
      <c r="N46" s="1111" t="s">
        <v>351</v>
      </c>
      <c r="O46" s="1112"/>
      <c r="P46" s="1112"/>
      <c r="Q46" s="1112"/>
      <c r="R46" s="1112"/>
      <c r="S46" s="1112"/>
      <c r="T46" s="1112"/>
      <c r="U46" s="1113"/>
    </row>
    <row r="47" spans="1:21">
      <c r="A47" s="1058" t="s">
        <v>103</v>
      </c>
      <c r="B47" s="1106" t="s">
        <v>1495</v>
      </c>
      <c r="C47" s="1102"/>
      <c r="D47" s="1102"/>
      <c r="E47" s="1102"/>
      <c r="F47" s="1102"/>
      <c r="G47" s="1102"/>
      <c r="H47" s="1102"/>
      <c r="I47" s="1102"/>
      <c r="J47" s="1102"/>
      <c r="K47" s="1102"/>
      <c r="L47" s="1114">
        <v>9</v>
      </c>
      <c r="M47" s="1110" t="s">
        <v>1324</v>
      </c>
      <c r="N47" s="1111" t="s">
        <v>351</v>
      </c>
      <c r="O47" s="1116">
        <v>0</v>
      </c>
      <c r="P47" s="1116">
        <v>0</v>
      </c>
      <c r="Q47" s="1116">
        <v>0</v>
      </c>
      <c r="R47" s="1116">
        <v>0</v>
      </c>
      <c r="S47" s="1116">
        <v>0</v>
      </c>
      <c r="T47" s="1116">
        <v>0</v>
      </c>
      <c r="U47" s="1113"/>
    </row>
    <row r="48" spans="1:21">
      <c r="A48" s="1058" t="s">
        <v>103</v>
      </c>
      <c r="B48" s="1102"/>
      <c r="C48" s="1102"/>
      <c r="D48" s="1102"/>
      <c r="E48" s="1102"/>
      <c r="F48" s="1102"/>
      <c r="G48" s="1102"/>
      <c r="H48" s="1102"/>
      <c r="I48" s="1102"/>
      <c r="J48" s="1102"/>
      <c r="K48" s="1102"/>
      <c r="L48" s="1117" t="s">
        <v>1325</v>
      </c>
      <c r="M48" s="1118"/>
      <c r="N48" s="1111"/>
      <c r="O48" s="1119"/>
      <c r="P48" s="1119"/>
      <c r="Q48" s="1119"/>
      <c r="R48" s="1119"/>
      <c r="S48" s="1119"/>
      <c r="T48" s="1119"/>
      <c r="U48" s="1120"/>
    </row>
    <row r="49" spans="1:21">
      <c r="A49" s="1102"/>
      <c r="B49" s="1102"/>
      <c r="C49" s="1102"/>
      <c r="D49" s="1102"/>
      <c r="E49" s="1102"/>
      <c r="F49" s="1102"/>
      <c r="G49" s="1102"/>
      <c r="H49" s="1102"/>
      <c r="I49" s="1102"/>
      <c r="J49" s="1102"/>
      <c r="K49" s="1102"/>
      <c r="L49" s="1105"/>
      <c r="M49" s="1105"/>
      <c r="N49" s="1105"/>
      <c r="O49" s="1105"/>
      <c r="P49" s="1105"/>
      <c r="Q49" s="1105"/>
      <c r="R49" s="1105"/>
      <c r="S49" s="1105"/>
      <c r="T49" s="1105"/>
      <c r="U49" s="1105"/>
    </row>
    <row r="50" spans="1:21" s="485" customFormat="1" ht="15" customHeight="1">
      <c r="A50" s="1079"/>
      <c r="B50" s="1079"/>
      <c r="C50" s="1079"/>
      <c r="D50" s="1079"/>
      <c r="E50" s="1079"/>
      <c r="F50" s="1079"/>
      <c r="G50" s="1079"/>
      <c r="H50" s="1079"/>
      <c r="I50" s="1079"/>
      <c r="J50" s="1079"/>
      <c r="K50" s="1079"/>
      <c r="L50" s="1097" t="s">
        <v>1425</v>
      </c>
      <c r="M50" s="1097"/>
      <c r="N50" s="1097"/>
      <c r="O50" s="1097"/>
      <c r="P50" s="1097"/>
      <c r="Q50" s="1097"/>
      <c r="R50" s="1097"/>
      <c r="S50" s="1098"/>
      <c r="T50" s="1098"/>
      <c r="U50" s="1098"/>
    </row>
    <row r="51" spans="1:21" s="485" customFormat="1" ht="15" customHeight="1">
      <c r="A51" s="1079"/>
      <c r="B51" s="1079"/>
      <c r="C51" s="1079"/>
      <c r="D51" s="1079"/>
      <c r="E51" s="1079"/>
      <c r="F51" s="1079"/>
      <c r="G51" s="1079"/>
      <c r="H51" s="1079"/>
      <c r="I51" s="1079"/>
      <c r="J51" s="1079"/>
      <c r="K51" s="804"/>
      <c r="L51" s="1100"/>
      <c r="M51" s="1100"/>
      <c r="N51" s="1100"/>
      <c r="O51" s="1100"/>
      <c r="P51" s="1100"/>
      <c r="Q51" s="1100"/>
      <c r="R51" s="1100"/>
      <c r="S51" s="1101"/>
      <c r="T51" s="1101"/>
      <c r="U51" s="1101"/>
    </row>
  </sheetData>
  <sheetProtection formatColumns="0" formatRows="0" autoFilter="0"/>
  <mergeCells count="6">
    <mergeCell ref="L50:U50"/>
    <mergeCell ref="L51:U51"/>
    <mergeCell ref="L14:L15"/>
    <mergeCell ref="M14:M15"/>
    <mergeCell ref="N14:N15"/>
    <mergeCell ref="U14:U15"/>
  </mergeCells>
  <dataValidations count="3">
    <dataValidation allowBlank="1" showInputMessage="1" showErrorMessage="1" sqref="S49:U51 S26:T26 S37:T37 S48:T48"/>
    <dataValidation type="textLength" operator="lessThanOrEqual" allowBlank="1" showInputMessage="1" showErrorMessage="1" errorTitle="Ошибка" error="Допускается ввод не более 900 символов!" sqref="U17:U25 U28:U36 U39:U47">
      <formula1>900</formula1>
    </dataValidation>
    <dataValidation type="decimal" allowBlank="1" showErrorMessage="1" errorTitle="Ошибка" error="Допускается ввод только неотрицательных чисел!" sqref="O17:T24 O28:T35 O39:T46">
      <formula1>0</formula1>
      <formula2>9.99999999999999E+23</formula2>
    </dataValidation>
  </dataValidations>
  <pageMargins left="0.7" right="0.7" top="0.75" bottom="0.47222222222222221" header="0.3" footer="0.3"/>
  <pageSetup paperSize="9" fitToWidth="0" orientation="landscape" horizontalDpi="0" verticalDpi="0"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54"/>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12"/>
      <c r="B1" s="1012"/>
      <c r="C1" s="1012"/>
      <c r="D1" s="1012"/>
      <c r="E1" s="1012"/>
      <c r="F1" s="1012"/>
      <c r="G1" s="1012"/>
      <c r="H1" s="1012"/>
      <c r="I1" s="1012"/>
      <c r="J1" s="1012"/>
      <c r="K1" s="1012"/>
      <c r="L1" s="1012"/>
      <c r="M1" s="1012"/>
      <c r="N1" s="1012"/>
      <c r="O1" s="1012">
        <v>2022</v>
      </c>
      <c r="P1" s="1012">
        <v>2022</v>
      </c>
      <c r="Q1" s="1012">
        <v>2022</v>
      </c>
      <c r="R1" s="1012">
        <v>2023</v>
      </c>
      <c r="S1" s="926">
        <v>2024</v>
      </c>
      <c r="T1" s="926">
        <v>2025</v>
      </c>
      <c r="U1" s="926">
        <v>2026</v>
      </c>
      <c r="V1" s="926">
        <v>2027</v>
      </c>
      <c r="W1" s="926">
        <v>2028</v>
      </c>
      <c r="X1" s="926">
        <v>2029</v>
      </c>
      <c r="Y1" s="926">
        <v>2030</v>
      </c>
      <c r="Z1" s="926">
        <v>2031</v>
      </c>
      <c r="AA1" s="926">
        <v>2032</v>
      </c>
      <c r="AB1" s="926">
        <v>2033</v>
      </c>
      <c r="AC1" s="926">
        <v>2024</v>
      </c>
      <c r="AD1" s="926">
        <v>2025</v>
      </c>
      <c r="AE1" s="926">
        <v>2026</v>
      </c>
      <c r="AF1" s="926">
        <v>2027</v>
      </c>
      <c r="AG1" s="926">
        <v>2028</v>
      </c>
      <c r="AH1" s="926">
        <v>2029</v>
      </c>
      <c r="AI1" s="926">
        <v>2030</v>
      </c>
      <c r="AJ1" s="926">
        <v>2031</v>
      </c>
      <c r="AK1" s="926">
        <v>2032</v>
      </c>
      <c r="AL1" s="926">
        <v>2033</v>
      </c>
      <c r="AM1" s="1012"/>
    </row>
    <row r="2" spans="1:39" hidden="1">
      <c r="A2" s="1012"/>
      <c r="B2" s="1012"/>
      <c r="C2" s="1012"/>
      <c r="D2" s="1012"/>
      <c r="E2" s="1012"/>
      <c r="F2" s="1012"/>
      <c r="G2" s="1012"/>
      <c r="H2" s="1012"/>
      <c r="I2" s="1012"/>
      <c r="J2" s="1012"/>
      <c r="K2" s="1012"/>
      <c r="L2" s="1012"/>
      <c r="M2" s="1012"/>
      <c r="N2" s="1012"/>
      <c r="O2" s="1012" t="s">
        <v>267</v>
      </c>
      <c r="P2" s="1012" t="s">
        <v>305</v>
      </c>
      <c r="Q2" s="1012" t="s">
        <v>285</v>
      </c>
      <c r="R2" s="1012" t="s">
        <v>267</v>
      </c>
      <c r="S2" s="1012" t="s">
        <v>268</v>
      </c>
      <c r="T2" s="1012" t="s">
        <v>268</v>
      </c>
      <c r="U2" s="1012" t="s">
        <v>268</v>
      </c>
      <c r="V2" s="1012" t="s">
        <v>268</v>
      </c>
      <c r="W2" s="1012" t="s">
        <v>268</v>
      </c>
      <c r="X2" s="1012" t="s">
        <v>268</v>
      </c>
      <c r="Y2" s="1012" t="s">
        <v>268</v>
      </c>
      <c r="Z2" s="1012" t="s">
        <v>268</v>
      </c>
      <c r="AA2" s="1012" t="s">
        <v>268</v>
      </c>
      <c r="AB2" s="1012" t="s">
        <v>268</v>
      </c>
      <c r="AC2" s="1012" t="s">
        <v>267</v>
      </c>
      <c r="AD2" s="1012" t="s">
        <v>267</v>
      </c>
      <c r="AE2" s="1012" t="s">
        <v>267</v>
      </c>
      <c r="AF2" s="1012" t="s">
        <v>267</v>
      </c>
      <c r="AG2" s="1012" t="s">
        <v>267</v>
      </c>
      <c r="AH2" s="1012" t="s">
        <v>267</v>
      </c>
      <c r="AI2" s="1012" t="s">
        <v>267</v>
      </c>
      <c r="AJ2" s="1012" t="s">
        <v>267</v>
      </c>
      <c r="AK2" s="1012" t="s">
        <v>267</v>
      </c>
      <c r="AL2" s="1012" t="s">
        <v>267</v>
      </c>
      <c r="AM2" s="1012"/>
    </row>
    <row r="3" spans="1:39" hidden="1">
      <c r="A3" s="1012"/>
      <c r="B3" s="1012"/>
      <c r="C3" s="1012"/>
      <c r="D3" s="1012"/>
      <c r="E3" s="1012"/>
      <c r="F3" s="1012"/>
      <c r="G3" s="1012"/>
      <c r="H3" s="1012"/>
      <c r="I3" s="1012"/>
      <c r="J3" s="1012"/>
      <c r="K3" s="1012"/>
      <c r="L3" s="1012"/>
      <c r="M3" s="1012"/>
      <c r="N3" s="1012"/>
      <c r="O3" s="1012"/>
      <c r="P3" s="1012"/>
      <c r="Q3" s="1012"/>
      <c r="R3" s="1012"/>
      <c r="S3" s="926"/>
      <c r="T3" s="926"/>
      <c r="U3" s="926"/>
      <c r="V3" s="926"/>
      <c r="W3" s="926"/>
      <c r="X3" s="926"/>
      <c r="Y3" s="926"/>
      <c r="Z3" s="926"/>
      <c r="AA3" s="926"/>
      <c r="AB3" s="926"/>
      <c r="AC3" s="926"/>
      <c r="AD3" s="926"/>
      <c r="AE3" s="926"/>
      <c r="AF3" s="926"/>
      <c r="AG3" s="926"/>
      <c r="AH3" s="926"/>
      <c r="AI3" s="926"/>
      <c r="AJ3" s="926"/>
      <c r="AK3" s="926"/>
      <c r="AL3" s="926"/>
      <c r="AM3" s="1012"/>
    </row>
    <row r="4" spans="1:39" hidden="1">
      <c r="A4" s="1012"/>
      <c r="B4" s="1012"/>
      <c r="C4" s="1012"/>
      <c r="D4" s="1012"/>
      <c r="E4" s="1012"/>
      <c r="F4" s="1012"/>
      <c r="G4" s="1012"/>
      <c r="H4" s="1012"/>
      <c r="I4" s="1012"/>
      <c r="J4" s="1012"/>
      <c r="K4" s="1012"/>
      <c r="L4" s="1012"/>
      <c r="M4" s="1012"/>
      <c r="N4" s="1012"/>
      <c r="O4" s="1012"/>
      <c r="P4" s="1012"/>
      <c r="Q4" s="1012"/>
      <c r="R4" s="1012"/>
      <c r="S4" s="926"/>
      <c r="T4" s="926"/>
      <c r="U4" s="926"/>
      <c r="V4" s="926"/>
      <c r="W4" s="926"/>
      <c r="X4" s="926"/>
      <c r="Y4" s="926"/>
      <c r="Z4" s="926"/>
      <c r="AA4" s="926"/>
      <c r="AB4" s="926"/>
      <c r="AC4" s="926"/>
      <c r="AD4" s="926"/>
      <c r="AE4" s="926"/>
      <c r="AF4" s="926"/>
      <c r="AG4" s="926"/>
      <c r="AH4" s="926"/>
      <c r="AI4" s="926"/>
      <c r="AJ4" s="926"/>
      <c r="AK4" s="926"/>
      <c r="AL4" s="926"/>
      <c r="AM4" s="1012"/>
    </row>
    <row r="5" spans="1:39" hidden="1">
      <c r="A5" s="1012"/>
      <c r="B5" s="1012"/>
      <c r="C5" s="1012"/>
      <c r="D5" s="1012"/>
      <c r="E5" s="1012"/>
      <c r="F5" s="1012"/>
      <c r="G5" s="1012"/>
      <c r="H5" s="1012"/>
      <c r="I5" s="1012"/>
      <c r="J5" s="1012"/>
      <c r="K5" s="1012"/>
      <c r="L5" s="1012"/>
      <c r="M5" s="1012"/>
      <c r="N5" s="1012"/>
      <c r="O5" s="1012"/>
      <c r="P5" s="1012"/>
      <c r="Q5" s="1012"/>
      <c r="R5" s="1012"/>
      <c r="S5" s="926"/>
      <c r="T5" s="926"/>
      <c r="U5" s="926"/>
      <c r="V5" s="926"/>
      <c r="W5" s="926"/>
      <c r="X5" s="926"/>
      <c r="Y5" s="926"/>
      <c r="Z5" s="926"/>
      <c r="AA5" s="926"/>
      <c r="AB5" s="926"/>
      <c r="AC5" s="926"/>
      <c r="AD5" s="926"/>
      <c r="AE5" s="926"/>
      <c r="AF5" s="926"/>
      <c r="AG5" s="926"/>
      <c r="AH5" s="926"/>
      <c r="AI5" s="926"/>
      <c r="AJ5" s="926"/>
      <c r="AK5" s="926"/>
      <c r="AL5" s="926"/>
      <c r="AM5" s="1012"/>
    </row>
    <row r="6" spans="1:39" hidden="1">
      <c r="A6" s="1012"/>
      <c r="B6" s="1012"/>
      <c r="C6" s="1012"/>
      <c r="D6" s="1012"/>
      <c r="E6" s="1012"/>
      <c r="F6" s="1012"/>
      <c r="G6" s="1012"/>
      <c r="H6" s="1012"/>
      <c r="I6" s="1012"/>
      <c r="J6" s="1012"/>
      <c r="K6" s="1012"/>
      <c r="L6" s="1012"/>
      <c r="M6" s="1012"/>
      <c r="N6" s="1012"/>
      <c r="O6" s="1012"/>
      <c r="P6" s="1012"/>
      <c r="Q6" s="1012"/>
      <c r="R6" s="1012"/>
      <c r="S6" s="926"/>
      <c r="T6" s="926"/>
      <c r="U6" s="926"/>
      <c r="V6" s="926"/>
      <c r="W6" s="926"/>
      <c r="X6" s="926"/>
      <c r="Y6" s="926"/>
      <c r="Z6" s="926"/>
      <c r="AA6" s="926"/>
      <c r="AB6" s="926"/>
      <c r="AC6" s="926"/>
      <c r="AD6" s="926"/>
      <c r="AE6" s="926"/>
      <c r="AF6" s="926"/>
      <c r="AG6" s="926"/>
      <c r="AH6" s="926"/>
      <c r="AI6" s="926"/>
      <c r="AJ6" s="926"/>
      <c r="AK6" s="926"/>
      <c r="AL6" s="926"/>
      <c r="AM6" s="1012"/>
    </row>
    <row r="7" spans="1:39" hidden="1">
      <c r="A7" s="1012"/>
      <c r="B7" s="1012"/>
      <c r="C7" s="1012"/>
      <c r="D7" s="1012"/>
      <c r="E7" s="1012"/>
      <c r="F7" s="1012"/>
      <c r="G7" s="1012"/>
      <c r="H7" s="1012"/>
      <c r="I7" s="1012"/>
      <c r="J7" s="1012"/>
      <c r="K7" s="1012"/>
      <c r="L7" s="1012"/>
      <c r="M7" s="1012"/>
      <c r="N7" s="1012"/>
      <c r="O7" s="1012"/>
      <c r="P7" s="1012"/>
      <c r="Q7" s="1012"/>
      <c r="R7" s="1012"/>
      <c r="S7" s="878" t="b">
        <v>1</v>
      </c>
      <c r="T7" s="878" t="b">
        <v>1</v>
      </c>
      <c r="U7" s="878" t="b">
        <v>1</v>
      </c>
      <c r="V7" s="878" t="b">
        <v>1</v>
      </c>
      <c r="W7" s="878" t="b">
        <v>1</v>
      </c>
      <c r="X7" s="878" t="b">
        <v>0</v>
      </c>
      <c r="Y7" s="878" t="b">
        <v>0</v>
      </c>
      <c r="Z7" s="878" t="b">
        <v>0</v>
      </c>
      <c r="AA7" s="878" t="b">
        <v>0</v>
      </c>
      <c r="AB7" s="878" t="b">
        <v>0</v>
      </c>
      <c r="AC7" s="878" t="b">
        <v>1</v>
      </c>
      <c r="AD7" s="878" t="b">
        <v>1</v>
      </c>
      <c r="AE7" s="878" t="b">
        <v>1</v>
      </c>
      <c r="AF7" s="878" t="b">
        <v>1</v>
      </c>
      <c r="AG7" s="878" t="b">
        <v>1</v>
      </c>
      <c r="AH7" s="878" t="b">
        <v>0</v>
      </c>
      <c r="AI7" s="878" t="b">
        <v>0</v>
      </c>
      <c r="AJ7" s="878" t="b">
        <v>0</v>
      </c>
      <c r="AK7" s="878" t="b">
        <v>0</v>
      </c>
      <c r="AL7" s="878" t="b">
        <v>0</v>
      </c>
      <c r="AM7" s="1012"/>
    </row>
    <row r="8" spans="1:39" hidden="1">
      <c r="A8" s="1012"/>
      <c r="B8" s="1012"/>
      <c r="C8" s="1012"/>
      <c r="D8" s="1012"/>
      <c r="E8" s="1012"/>
      <c r="F8" s="1012"/>
      <c r="G8" s="1012"/>
      <c r="H8" s="1012"/>
      <c r="I8" s="1012"/>
      <c r="J8" s="1012"/>
      <c r="K8" s="1012"/>
      <c r="L8" s="1012"/>
      <c r="M8" s="1012"/>
      <c r="N8" s="1012"/>
      <c r="O8" s="1012"/>
      <c r="P8" s="1012"/>
      <c r="Q8" s="1012"/>
      <c r="R8" s="1012"/>
      <c r="S8" s="1012"/>
      <c r="T8" s="1012"/>
      <c r="U8" s="1012"/>
      <c r="V8" s="1012"/>
      <c r="W8" s="1012"/>
      <c r="X8" s="1012"/>
      <c r="Y8" s="1012"/>
      <c r="Z8" s="1012"/>
      <c r="AA8" s="1012"/>
      <c r="AB8" s="1012"/>
      <c r="AC8" s="1012"/>
      <c r="AD8" s="1012"/>
      <c r="AE8" s="1012"/>
      <c r="AF8" s="1012"/>
      <c r="AG8" s="1012"/>
      <c r="AH8" s="1012"/>
      <c r="AI8" s="1012"/>
      <c r="AJ8" s="1012"/>
      <c r="AK8" s="1012"/>
      <c r="AL8" s="1012"/>
      <c r="AM8" s="1012"/>
    </row>
    <row r="9" spans="1:39" hidden="1">
      <c r="A9" s="1012"/>
      <c r="B9" s="1012"/>
      <c r="C9" s="1012"/>
      <c r="D9" s="1012"/>
      <c r="E9" s="1012"/>
      <c r="F9" s="1012"/>
      <c r="G9" s="1012"/>
      <c r="H9" s="1012"/>
      <c r="I9" s="1012"/>
      <c r="J9" s="1012"/>
      <c r="K9" s="1012"/>
      <c r="L9" s="1012"/>
      <c r="M9" s="1012"/>
      <c r="N9" s="1012"/>
      <c r="O9" s="1012"/>
      <c r="P9" s="1012"/>
      <c r="Q9" s="1012"/>
      <c r="R9" s="1012"/>
      <c r="S9" s="1012"/>
      <c r="T9" s="1012"/>
      <c r="U9" s="1012"/>
      <c r="V9" s="1012"/>
      <c r="W9" s="1012"/>
      <c r="X9" s="1012"/>
      <c r="Y9" s="1012"/>
      <c r="Z9" s="1012"/>
      <c r="AA9" s="1012"/>
      <c r="AB9" s="1012"/>
      <c r="AC9" s="1012"/>
      <c r="AD9" s="1012"/>
      <c r="AE9" s="1012"/>
      <c r="AF9" s="1012"/>
      <c r="AG9" s="1012"/>
      <c r="AH9" s="1012"/>
      <c r="AI9" s="1012"/>
      <c r="AJ9" s="1012"/>
      <c r="AK9" s="1012"/>
      <c r="AL9" s="1012"/>
      <c r="AM9" s="1012"/>
    </row>
    <row r="10" spans="1:39" hidden="1">
      <c r="A10" s="1012"/>
      <c r="B10" s="1012"/>
      <c r="C10" s="1012"/>
      <c r="D10" s="1012"/>
      <c r="E10" s="1012"/>
      <c r="F10" s="1012"/>
      <c r="G10" s="1012"/>
      <c r="H10" s="1012"/>
      <c r="I10" s="1012"/>
      <c r="J10" s="1012"/>
      <c r="K10" s="1012"/>
      <c r="L10" s="1012"/>
      <c r="M10" s="1012"/>
      <c r="N10" s="1012"/>
      <c r="O10" s="1012"/>
      <c r="P10" s="1012"/>
      <c r="Q10" s="1012"/>
      <c r="R10" s="1012"/>
      <c r="S10" s="1012"/>
      <c r="T10" s="1012"/>
      <c r="U10" s="1012"/>
      <c r="V10" s="1012"/>
      <c r="W10" s="1012"/>
      <c r="X10" s="1012"/>
      <c r="Y10" s="1012"/>
      <c r="Z10" s="1012"/>
      <c r="AA10" s="1012"/>
      <c r="AB10" s="1012"/>
      <c r="AC10" s="1012"/>
      <c r="AD10" s="1012"/>
      <c r="AE10" s="1012"/>
      <c r="AF10" s="1012"/>
      <c r="AG10" s="1012"/>
      <c r="AH10" s="1012"/>
      <c r="AI10" s="1012"/>
      <c r="AJ10" s="1012"/>
      <c r="AK10" s="1012"/>
      <c r="AL10" s="1012"/>
      <c r="AM10" s="1012"/>
    </row>
    <row r="11" spans="1:39" ht="15" hidden="1" customHeight="1">
      <c r="A11" s="1012"/>
      <c r="B11" s="1012"/>
      <c r="C11" s="1012"/>
      <c r="D11" s="1012"/>
      <c r="E11" s="1012"/>
      <c r="F11" s="1012"/>
      <c r="G11" s="1012"/>
      <c r="H11" s="1012"/>
      <c r="I11" s="1012"/>
      <c r="J11" s="1012"/>
      <c r="K11" s="1012"/>
      <c r="L11" s="1012"/>
      <c r="M11" s="1015"/>
      <c r="N11" s="1012"/>
      <c r="O11" s="1012"/>
      <c r="P11" s="1012"/>
      <c r="Q11" s="1012"/>
      <c r="R11" s="1012"/>
      <c r="S11" s="1012"/>
      <c r="T11" s="1012"/>
      <c r="U11" s="1012"/>
      <c r="V11" s="1012"/>
      <c r="W11" s="1012"/>
      <c r="X11" s="1012"/>
      <c r="Y11" s="1012"/>
      <c r="Z11" s="1012"/>
      <c r="AA11" s="1012"/>
      <c r="AB11" s="1012"/>
      <c r="AC11" s="1012"/>
      <c r="AD11" s="1012"/>
      <c r="AE11" s="1012"/>
      <c r="AF11" s="1012"/>
      <c r="AG11" s="1012"/>
      <c r="AH11" s="1012"/>
      <c r="AI11" s="1012"/>
      <c r="AJ11" s="1012"/>
      <c r="AK11" s="1012"/>
      <c r="AL11" s="1012"/>
      <c r="AM11" s="1012"/>
    </row>
    <row r="12" spans="1:39" ht="20.100000000000001" customHeight="1">
      <c r="A12" s="1012"/>
      <c r="B12" s="1012"/>
      <c r="C12" s="1012"/>
      <c r="D12" s="1012"/>
      <c r="E12" s="1012"/>
      <c r="F12" s="1012"/>
      <c r="G12" s="1012"/>
      <c r="H12" s="1012"/>
      <c r="I12" s="1012"/>
      <c r="J12" s="1012"/>
      <c r="K12" s="1012"/>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12"/>
      <c r="B13" s="1012"/>
      <c r="C13" s="1012"/>
      <c r="D13" s="1012"/>
      <c r="E13" s="1012"/>
      <c r="F13" s="1012"/>
      <c r="G13" s="1012"/>
      <c r="H13" s="1012"/>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2"/>
      <c r="AK13" s="1012"/>
      <c r="AL13" s="1012"/>
      <c r="AM13" s="1012"/>
    </row>
    <row r="14" spans="1:39" s="80" customFormat="1" ht="15" customHeight="1">
      <c r="A14" s="919"/>
      <c r="B14" s="919"/>
      <c r="C14" s="919"/>
      <c r="D14" s="919"/>
      <c r="E14" s="919"/>
      <c r="F14" s="919"/>
      <c r="G14" s="919"/>
      <c r="H14" s="919"/>
      <c r="I14" s="919"/>
      <c r="J14" s="919"/>
      <c r="K14" s="919"/>
      <c r="L14" s="941" t="s">
        <v>16</v>
      </c>
      <c r="M14" s="941" t="s">
        <v>121</v>
      </c>
      <c r="N14" s="941" t="s">
        <v>266</v>
      </c>
      <c r="O14" s="930" t="s">
        <v>3031</v>
      </c>
      <c r="P14" s="930" t="s">
        <v>3031</v>
      </c>
      <c r="Q14" s="930" t="s">
        <v>3031</v>
      </c>
      <c r="R14" s="931" t="s">
        <v>3032</v>
      </c>
      <c r="S14" s="932" t="s">
        <v>3033</v>
      </c>
      <c r="T14" s="932" t="s">
        <v>3065</v>
      </c>
      <c r="U14" s="932" t="s">
        <v>3066</v>
      </c>
      <c r="V14" s="932" t="s">
        <v>3067</v>
      </c>
      <c r="W14" s="932" t="s">
        <v>3068</v>
      </c>
      <c r="X14" s="932" t="s">
        <v>3069</v>
      </c>
      <c r="Y14" s="932" t="s">
        <v>3070</v>
      </c>
      <c r="Z14" s="932" t="s">
        <v>3071</v>
      </c>
      <c r="AA14" s="932" t="s">
        <v>3072</v>
      </c>
      <c r="AB14" s="932" t="s">
        <v>3073</v>
      </c>
      <c r="AC14" s="932" t="s">
        <v>3033</v>
      </c>
      <c r="AD14" s="932" t="s">
        <v>3065</v>
      </c>
      <c r="AE14" s="932" t="s">
        <v>3066</v>
      </c>
      <c r="AF14" s="932" t="s">
        <v>3067</v>
      </c>
      <c r="AG14" s="932" t="s">
        <v>3068</v>
      </c>
      <c r="AH14" s="932" t="s">
        <v>3069</v>
      </c>
      <c r="AI14" s="932" t="s">
        <v>3070</v>
      </c>
      <c r="AJ14" s="932" t="s">
        <v>3071</v>
      </c>
      <c r="AK14" s="932" t="s">
        <v>3072</v>
      </c>
      <c r="AL14" s="932" t="s">
        <v>3073</v>
      </c>
      <c r="AM14" s="928" t="s">
        <v>304</v>
      </c>
    </row>
    <row r="15" spans="1:39" s="80" customFormat="1" ht="50.1" customHeight="1">
      <c r="A15" s="919"/>
      <c r="B15" s="919"/>
      <c r="C15" s="919"/>
      <c r="D15" s="919"/>
      <c r="E15" s="919"/>
      <c r="F15" s="919"/>
      <c r="G15" s="919"/>
      <c r="H15" s="919"/>
      <c r="I15" s="919"/>
      <c r="J15" s="919"/>
      <c r="K15" s="919"/>
      <c r="L15" s="941"/>
      <c r="M15" s="941"/>
      <c r="N15" s="941"/>
      <c r="O15" s="932" t="s">
        <v>267</v>
      </c>
      <c r="P15" s="932" t="s">
        <v>305</v>
      </c>
      <c r="Q15" s="932" t="s">
        <v>285</v>
      </c>
      <c r="R15" s="932" t="s">
        <v>267</v>
      </c>
      <c r="S15" s="935" t="s">
        <v>268</v>
      </c>
      <c r="T15" s="935" t="s">
        <v>268</v>
      </c>
      <c r="U15" s="935" t="s">
        <v>268</v>
      </c>
      <c r="V15" s="935" t="s">
        <v>268</v>
      </c>
      <c r="W15" s="935" t="s">
        <v>268</v>
      </c>
      <c r="X15" s="935" t="s">
        <v>268</v>
      </c>
      <c r="Y15" s="935" t="s">
        <v>268</v>
      </c>
      <c r="Z15" s="935" t="s">
        <v>268</v>
      </c>
      <c r="AA15" s="935" t="s">
        <v>268</v>
      </c>
      <c r="AB15" s="935" t="s">
        <v>268</v>
      </c>
      <c r="AC15" s="935" t="s">
        <v>267</v>
      </c>
      <c r="AD15" s="935" t="s">
        <v>267</v>
      </c>
      <c r="AE15" s="935" t="s">
        <v>267</v>
      </c>
      <c r="AF15" s="935" t="s">
        <v>267</v>
      </c>
      <c r="AG15" s="935" t="s">
        <v>267</v>
      </c>
      <c r="AH15" s="935" t="s">
        <v>267</v>
      </c>
      <c r="AI15" s="935" t="s">
        <v>267</v>
      </c>
      <c r="AJ15" s="935" t="s">
        <v>267</v>
      </c>
      <c r="AK15" s="935" t="s">
        <v>267</v>
      </c>
      <c r="AL15" s="935" t="s">
        <v>267</v>
      </c>
      <c r="AM15" s="928"/>
    </row>
    <row r="16" spans="1:39" s="80" customFormat="1">
      <c r="A16" s="943" t="s">
        <v>18</v>
      </c>
      <c r="B16" s="919"/>
      <c r="C16" s="919"/>
      <c r="D16" s="919"/>
      <c r="E16" s="919"/>
      <c r="F16" s="919"/>
      <c r="G16" s="919"/>
      <c r="H16" s="919"/>
      <c r="I16" s="919"/>
      <c r="J16" s="919"/>
      <c r="K16" s="919"/>
      <c r="L16" s="1000" t="s">
        <v>3024</v>
      </c>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row>
    <row r="17" spans="1:39" s="80" customFormat="1" ht="22.5">
      <c r="A17" s="974">
        <v>1</v>
      </c>
      <c r="B17" s="919" t="s">
        <v>1549</v>
      </c>
      <c r="C17" s="919"/>
      <c r="D17" s="919"/>
      <c r="E17" s="919"/>
      <c r="F17" s="919"/>
      <c r="G17" s="919"/>
      <c r="H17" s="919"/>
      <c r="I17" s="919"/>
      <c r="J17" s="919"/>
      <c r="K17" s="919"/>
      <c r="L17" s="1121">
        <v>0</v>
      </c>
      <c r="M17" s="1122" t="s">
        <v>410</v>
      </c>
      <c r="N17" s="218" t="s">
        <v>351</v>
      </c>
      <c r="O17" s="1123">
        <v>0</v>
      </c>
      <c r="P17" s="1123">
        <v>0</v>
      </c>
      <c r="Q17" s="1123">
        <v>0</v>
      </c>
      <c r="R17" s="1123">
        <v>0</v>
      </c>
      <c r="S17" s="1123">
        <v>0</v>
      </c>
      <c r="T17" s="1123">
        <v>0</v>
      </c>
      <c r="U17" s="1123">
        <v>0</v>
      </c>
      <c r="V17" s="1123">
        <v>0</v>
      </c>
      <c r="W17" s="1123">
        <v>0</v>
      </c>
      <c r="X17" s="1123">
        <v>0</v>
      </c>
      <c r="Y17" s="1123">
        <v>0</v>
      </c>
      <c r="Z17" s="1123">
        <v>0</v>
      </c>
      <c r="AA17" s="1123">
        <v>0</v>
      </c>
      <c r="AB17" s="1123">
        <v>0</v>
      </c>
      <c r="AC17" s="1123">
        <v>0</v>
      </c>
      <c r="AD17" s="1123">
        <v>0</v>
      </c>
      <c r="AE17" s="1123">
        <v>0</v>
      </c>
      <c r="AF17" s="1123">
        <v>0</v>
      </c>
      <c r="AG17" s="1123">
        <v>0</v>
      </c>
      <c r="AH17" s="1123">
        <v>0</v>
      </c>
      <c r="AI17" s="1123">
        <v>0</v>
      </c>
      <c r="AJ17" s="1123">
        <v>0</v>
      </c>
      <c r="AK17" s="1123">
        <v>0</v>
      </c>
      <c r="AL17" s="1123">
        <v>0</v>
      </c>
      <c r="AM17" s="951"/>
    </row>
    <row r="18" spans="1:39" s="80" customFormat="1">
      <c r="A18" s="974">
        <v>1</v>
      </c>
      <c r="B18" s="919" t="s">
        <v>1480</v>
      </c>
      <c r="C18" s="919"/>
      <c r="D18" s="919"/>
      <c r="E18" s="919"/>
      <c r="F18" s="919"/>
      <c r="G18" s="919"/>
      <c r="H18" s="919"/>
      <c r="I18" s="919"/>
      <c r="J18" s="919"/>
      <c r="K18" s="919"/>
      <c r="L18" s="1021" t="s">
        <v>18</v>
      </c>
      <c r="M18" s="1124" t="s">
        <v>411</v>
      </c>
      <c r="N18" s="221" t="s">
        <v>351</v>
      </c>
      <c r="O18" s="1112"/>
      <c r="P18" s="1125"/>
      <c r="Q18" s="1125"/>
      <c r="R18" s="1125"/>
      <c r="S18" s="1125"/>
      <c r="T18" s="1125"/>
      <c r="U18" s="1125"/>
      <c r="V18" s="1125"/>
      <c r="W18" s="1125"/>
      <c r="X18" s="1125"/>
      <c r="Y18" s="1125"/>
      <c r="Z18" s="1125"/>
      <c r="AA18" s="1125"/>
      <c r="AB18" s="1125"/>
      <c r="AC18" s="1125"/>
      <c r="AD18" s="1125"/>
      <c r="AE18" s="1125"/>
      <c r="AF18" s="1125"/>
      <c r="AG18" s="1125"/>
      <c r="AH18" s="1125"/>
      <c r="AI18" s="1125"/>
      <c r="AJ18" s="1125"/>
      <c r="AK18" s="1125"/>
      <c r="AL18" s="1125"/>
      <c r="AM18" s="951"/>
    </row>
    <row r="19" spans="1:39" s="80" customFormat="1">
      <c r="A19" s="974">
        <v>1</v>
      </c>
      <c r="B19" s="919" t="s">
        <v>1481</v>
      </c>
      <c r="C19" s="919"/>
      <c r="D19" s="919"/>
      <c r="E19" s="919"/>
      <c r="F19" s="919"/>
      <c r="G19" s="919"/>
      <c r="H19" s="919"/>
      <c r="I19" s="919"/>
      <c r="J19" s="919"/>
      <c r="K19" s="919"/>
      <c r="L19" s="1021" t="s">
        <v>102</v>
      </c>
      <c r="M19" s="1124" t="s">
        <v>412</v>
      </c>
      <c r="N19" s="221" t="s">
        <v>351</v>
      </c>
      <c r="O19" s="1112"/>
      <c r="P19" s="1125"/>
      <c r="Q19" s="1125"/>
      <c r="R19" s="1125"/>
      <c r="S19" s="1125"/>
      <c r="T19" s="1125"/>
      <c r="U19" s="1125"/>
      <c r="V19" s="1125"/>
      <c r="W19" s="1125"/>
      <c r="X19" s="1125"/>
      <c r="Y19" s="1125"/>
      <c r="Z19" s="1125"/>
      <c r="AA19" s="1125"/>
      <c r="AB19" s="1125"/>
      <c r="AC19" s="1125"/>
      <c r="AD19" s="1125"/>
      <c r="AE19" s="1125"/>
      <c r="AF19" s="1125"/>
      <c r="AG19" s="1125"/>
      <c r="AH19" s="1125"/>
      <c r="AI19" s="1125"/>
      <c r="AJ19" s="1125"/>
      <c r="AK19" s="1125"/>
      <c r="AL19" s="1125"/>
      <c r="AM19" s="951"/>
    </row>
    <row r="20" spans="1:39" s="80" customFormat="1" ht="22.5">
      <c r="A20" s="974">
        <v>1</v>
      </c>
      <c r="B20" s="919" t="s">
        <v>1483</v>
      </c>
      <c r="C20" s="919"/>
      <c r="D20" s="919"/>
      <c r="E20" s="919"/>
      <c r="F20" s="919"/>
      <c r="G20" s="919"/>
      <c r="H20" s="919"/>
      <c r="I20" s="919"/>
      <c r="J20" s="919"/>
      <c r="K20" s="919"/>
      <c r="L20" s="1021" t="s">
        <v>103</v>
      </c>
      <c r="M20" s="1124" t="s">
        <v>1390</v>
      </c>
      <c r="N20" s="221" t="s">
        <v>351</v>
      </c>
      <c r="O20" s="1112"/>
      <c r="P20" s="1125"/>
      <c r="Q20" s="1125"/>
      <c r="R20" s="1125"/>
      <c r="S20" s="1125"/>
      <c r="T20" s="1125"/>
      <c r="U20" s="1125"/>
      <c r="V20" s="1125"/>
      <c r="W20" s="1125"/>
      <c r="X20" s="1125"/>
      <c r="Y20" s="1125"/>
      <c r="Z20" s="1125"/>
      <c r="AA20" s="1125"/>
      <c r="AB20" s="1125"/>
      <c r="AC20" s="1125"/>
      <c r="AD20" s="1125"/>
      <c r="AE20" s="1125"/>
      <c r="AF20" s="1125"/>
      <c r="AG20" s="1125"/>
      <c r="AH20" s="1125"/>
      <c r="AI20" s="1125"/>
      <c r="AJ20" s="1125"/>
      <c r="AK20" s="1125"/>
      <c r="AL20" s="1125"/>
      <c r="AM20" s="951"/>
    </row>
    <row r="21" spans="1:39">
      <c r="A21" s="974">
        <v>1</v>
      </c>
      <c r="B21" s="1012" t="s">
        <v>1484</v>
      </c>
      <c r="C21" s="1012"/>
      <c r="D21" s="1012"/>
      <c r="E21" s="1012"/>
      <c r="F21" s="1012"/>
      <c r="G21" s="1012"/>
      <c r="H21" s="1012"/>
      <c r="I21" s="1012"/>
      <c r="J21" s="1012"/>
      <c r="K21" s="1012"/>
      <c r="L21" s="1126">
        <v>4</v>
      </c>
      <c r="M21" s="1124" t="s">
        <v>413</v>
      </c>
      <c r="N21" s="221" t="s">
        <v>351</v>
      </c>
      <c r="O21" s="1127"/>
      <c r="P21" s="1127"/>
      <c r="Q21" s="1127"/>
      <c r="R21" s="1127"/>
      <c r="S21" s="1127"/>
      <c r="T21" s="1127"/>
      <c r="U21" s="1127"/>
      <c r="V21" s="1127"/>
      <c r="W21" s="1127"/>
      <c r="X21" s="1127"/>
      <c r="Y21" s="1127"/>
      <c r="Z21" s="1127"/>
      <c r="AA21" s="1127"/>
      <c r="AB21" s="1127"/>
      <c r="AC21" s="1127"/>
      <c r="AD21" s="1127"/>
      <c r="AE21" s="1127"/>
      <c r="AF21" s="1127"/>
      <c r="AG21" s="1127"/>
      <c r="AH21" s="1127"/>
      <c r="AI21" s="1127"/>
      <c r="AJ21" s="1127"/>
      <c r="AK21" s="1127"/>
      <c r="AL21" s="1127"/>
      <c r="AM21" s="951"/>
    </row>
    <row r="22" spans="1:39" s="80" customFormat="1">
      <c r="A22" s="974">
        <v>1</v>
      </c>
      <c r="B22" s="919" t="s">
        <v>1485</v>
      </c>
      <c r="C22" s="919"/>
      <c r="D22" s="919"/>
      <c r="E22" s="919"/>
      <c r="F22" s="919"/>
      <c r="G22" s="919"/>
      <c r="H22" s="919"/>
      <c r="I22" s="919"/>
      <c r="J22" s="919"/>
      <c r="K22" s="919"/>
      <c r="L22" s="1021" t="s">
        <v>120</v>
      </c>
      <c r="M22" s="1124" t="s">
        <v>414</v>
      </c>
      <c r="N22" s="221" t="s">
        <v>351</v>
      </c>
      <c r="O22" s="1112"/>
      <c r="P22" s="1112"/>
      <c r="Q22" s="1112"/>
      <c r="R22" s="1112"/>
      <c r="S22" s="1112"/>
      <c r="T22" s="1112"/>
      <c r="U22" s="1112"/>
      <c r="V22" s="1112"/>
      <c r="W22" s="1112"/>
      <c r="X22" s="1112"/>
      <c r="Y22" s="1112"/>
      <c r="Z22" s="1112"/>
      <c r="AA22" s="1112"/>
      <c r="AB22" s="1112"/>
      <c r="AC22" s="1112"/>
      <c r="AD22" s="1112"/>
      <c r="AE22" s="1112"/>
      <c r="AF22" s="1112"/>
      <c r="AG22" s="1112"/>
      <c r="AH22" s="1112"/>
      <c r="AI22" s="1112"/>
      <c r="AJ22" s="1112"/>
      <c r="AK22" s="1112"/>
      <c r="AL22" s="1112"/>
      <c r="AM22" s="951"/>
    </row>
    <row r="23" spans="1:39" s="80" customFormat="1">
      <c r="A23" s="974">
        <v>1</v>
      </c>
      <c r="B23" s="919" t="s">
        <v>1486</v>
      </c>
      <c r="C23" s="919"/>
      <c r="D23" s="919"/>
      <c r="E23" s="919"/>
      <c r="F23" s="919"/>
      <c r="G23" s="919"/>
      <c r="H23" s="919"/>
      <c r="I23" s="919"/>
      <c r="J23" s="919"/>
      <c r="K23" s="919"/>
      <c r="L23" s="1021" t="s">
        <v>124</v>
      </c>
      <c r="M23" s="1124" t="s">
        <v>133</v>
      </c>
      <c r="N23" s="221" t="s">
        <v>351</v>
      </c>
      <c r="O23" s="1112"/>
      <c r="P23" s="1112"/>
      <c r="Q23" s="1112"/>
      <c r="R23" s="1112"/>
      <c r="S23" s="1112"/>
      <c r="T23" s="1112"/>
      <c r="U23" s="1112"/>
      <c r="V23" s="1112"/>
      <c r="W23" s="1112"/>
      <c r="X23" s="1112"/>
      <c r="Y23" s="1112"/>
      <c r="Z23" s="1112"/>
      <c r="AA23" s="1112"/>
      <c r="AB23" s="1112"/>
      <c r="AC23" s="1112"/>
      <c r="AD23" s="1112"/>
      <c r="AE23" s="1112"/>
      <c r="AF23" s="1112"/>
      <c r="AG23" s="1112"/>
      <c r="AH23" s="1112"/>
      <c r="AI23" s="1112"/>
      <c r="AJ23" s="1112"/>
      <c r="AK23" s="1112"/>
      <c r="AL23" s="1112"/>
      <c r="AM23" s="951"/>
    </row>
    <row r="24" spans="1:39" s="80" customFormat="1">
      <c r="A24" s="974">
        <v>1</v>
      </c>
      <c r="B24" s="919" t="s">
        <v>1487</v>
      </c>
      <c r="C24" s="919"/>
      <c r="D24" s="919"/>
      <c r="E24" s="919"/>
      <c r="F24" s="919"/>
      <c r="G24" s="919"/>
      <c r="H24" s="919"/>
      <c r="I24" s="919"/>
      <c r="J24" s="919"/>
      <c r="K24" s="919"/>
      <c r="L24" s="1021" t="s">
        <v>125</v>
      </c>
      <c r="M24" s="1124" t="s">
        <v>132</v>
      </c>
      <c r="N24" s="221" t="s">
        <v>351</v>
      </c>
      <c r="O24" s="1112"/>
      <c r="P24" s="1112"/>
      <c r="Q24" s="1112"/>
      <c r="R24" s="1112"/>
      <c r="S24" s="1112"/>
      <c r="T24" s="1112"/>
      <c r="U24" s="1112"/>
      <c r="V24" s="1112"/>
      <c r="W24" s="1112"/>
      <c r="X24" s="1112"/>
      <c r="Y24" s="1112"/>
      <c r="Z24" s="1112"/>
      <c r="AA24" s="1112"/>
      <c r="AB24" s="1112"/>
      <c r="AC24" s="1112"/>
      <c r="AD24" s="1112"/>
      <c r="AE24" s="1112"/>
      <c r="AF24" s="1112"/>
      <c r="AG24" s="1112"/>
      <c r="AH24" s="1112"/>
      <c r="AI24" s="1112"/>
      <c r="AJ24" s="1112"/>
      <c r="AK24" s="1112"/>
      <c r="AL24" s="1112"/>
      <c r="AM24" s="951"/>
    </row>
    <row r="25" spans="1:39" s="80" customFormat="1" ht="22.5">
      <c r="A25" s="974">
        <v>1</v>
      </c>
      <c r="B25" s="919" t="s">
        <v>1494</v>
      </c>
      <c r="C25" s="919"/>
      <c r="D25" s="919"/>
      <c r="E25" s="919"/>
      <c r="F25" s="919"/>
      <c r="G25" s="919"/>
      <c r="H25" s="919"/>
      <c r="I25" s="919"/>
      <c r="J25" s="919"/>
      <c r="K25" s="919"/>
      <c r="L25" s="1021" t="s">
        <v>126</v>
      </c>
      <c r="M25" s="1124" t="s">
        <v>1391</v>
      </c>
      <c r="N25" s="221" t="s">
        <v>351</v>
      </c>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951"/>
    </row>
    <row r="26" spans="1:39">
      <c r="A26" s="974">
        <v>1</v>
      </c>
      <c r="B26" s="1012" t="s">
        <v>1495</v>
      </c>
      <c r="C26" s="1012"/>
      <c r="D26" s="1012"/>
      <c r="E26" s="1012"/>
      <c r="F26" s="1012"/>
      <c r="G26" s="1012"/>
      <c r="H26" s="1012"/>
      <c r="I26" s="1012"/>
      <c r="J26" s="1012"/>
      <c r="K26" s="1012"/>
      <c r="L26" s="1126">
        <v>9</v>
      </c>
      <c r="M26" s="1124" t="s">
        <v>415</v>
      </c>
      <c r="N26" s="221" t="s">
        <v>351</v>
      </c>
      <c r="O26" s="1128">
        <v>0</v>
      </c>
      <c r="P26" s="1128">
        <v>0</v>
      </c>
      <c r="Q26" s="1128">
        <v>0</v>
      </c>
      <c r="R26" s="1128">
        <v>0</v>
      </c>
      <c r="S26" s="1128">
        <v>0</v>
      </c>
      <c r="T26" s="1128">
        <v>0</v>
      </c>
      <c r="U26" s="1128">
        <v>0</v>
      </c>
      <c r="V26" s="1128">
        <v>0</v>
      </c>
      <c r="W26" s="1128">
        <v>0</v>
      </c>
      <c r="X26" s="1128">
        <v>0</v>
      </c>
      <c r="Y26" s="1128">
        <v>0</v>
      </c>
      <c r="Z26" s="1128">
        <v>0</v>
      </c>
      <c r="AA26" s="1128">
        <v>0</v>
      </c>
      <c r="AB26" s="1128">
        <v>0</v>
      </c>
      <c r="AC26" s="1128">
        <v>0</v>
      </c>
      <c r="AD26" s="1128">
        <v>0</v>
      </c>
      <c r="AE26" s="1128">
        <v>0</v>
      </c>
      <c r="AF26" s="1128">
        <v>0</v>
      </c>
      <c r="AG26" s="1128">
        <v>0</v>
      </c>
      <c r="AH26" s="1128">
        <v>0</v>
      </c>
      <c r="AI26" s="1128">
        <v>0</v>
      </c>
      <c r="AJ26" s="1128">
        <v>0</v>
      </c>
      <c r="AK26" s="1128">
        <v>0</v>
      </c>
      <c r="AL26" s="1128">
        <v>0</v>
      </c>
      <c r="AM26" s="951"/>
    </row>
    <row r="27" spans="1:39" ht="0.2" customHeight="1">
      <c r="A27" s="974">
        <v>1</v>
      </c>
      <c r="B27" s="1012"/>
      <c r="C27" s="1012"/>
      <c r="D27" s="1012"/>
      <c r="E27" s="1012"/>
      <c r="F27" s="1012"/>
      <c r="G27" s="1012"/>
      <c r="H27" s="1012"/>
      <c r="I27" s="1012"/>
      <c r="J27" s="1012"/>
      <c r="K27" s="1012"/>
      <c r="L27" s="1126">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s="80" customFormat="1">
      <c r="A28" s="943" t="s">
        <v>102</v>
      </c>
      <c r="B28" s="919"/>
      <c r="C28" s="919"/>
      <c r="D28" s="919"/>
      <c r="E28" s="919"/>
      <c r="F28" s="919"/>
      <c r="G28" s="919"/>
      <c r="H28" s="919"/>
      <c r="I28" s="919"/>
      <c r="J28" s="919"/>
      <c r="K28" s="919"/>
      <c r="L28" s="1000" t="s">
        <v>3028</v>
      </c>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row>
    <row r="29" spans="1:39" s="80" customFormat="1" ht="22.5">
      <c r="A29" s="974">
        <v>2</v>
      </c>
      <c r="B29" s="919" t="s">
        <v>1549</v>
      </c>
      <c r="C29" s="919"/>
      <c r="D29" s="919"/>
      <c r="E29" s="919"/>
      <c r="F29" s="919"/>
      <c r="G29" s="919"/>
      <c r="H29" s="919"/>
      <c r="I29" s="919"/>
      <c r="J29" s="919"/>
      <c r="K29" s="919"/>
      <c r="L29" s="1121">
        <v>0</v>
      </c>
      <c r="M29" s="1122" t="s">
        <v>410</v>
      </c>
      <c r="N29" s="218" t="s">
        <v>351</v>
      </c>
      <c r="O29" s="1123">
        <v>0</v>
      </c>
      <c r="P29" s="1123">
        <v>0</v>
      </c>
      <c r="Q29" s="1123">
        <v>0</v>
      </c>
      <c r="R29" s="1123">
        <v>0</v>
      </c>
      <c r="S29" s="1123">
        <v>0</v>
      </c>
      <c r="T29" s="1123">
        <v>0</v>
      </c>
      <c r="U29" s="1123">
        <v>0</v>
      </c>
      <c r="V29" s="1123">
        <v>0</v>
      </c>
      <c r="W29" s="1123">
        <v>0</v>
      </c>
      <c r="X29" s="1123">
        <v>0</v>
      </c>
      <c r="Y29" s="1123">
        <v>0</v>
      </c>
      <c r="Z29" s="1123">
        <v>0</v>
      </c>
      <c r="AA29" s="1123">
        <v>0</v>
      </c>
      <c r="AB29" s="1123">
        <v>0</v>
      </c>
      <c r="AC29" s="1123">
        <v>0</v>
      </c>
      <c r="AD29" s="1123">
        <v>0</v>
      </c>
      <c r="AE29" s="1123">
        <v>0</v>
      </c>
      <c r="AF29" s="1123">
        <v>0</v>
      </c>
      <c r="AG29" s="1123">
        <v>0</v>
      </c>
      <c r="AH29" s="1123">
        <v>0</v>
      </c>
      <c r="AI29" s="1123">
        <v>0</v>
      </c>
      <c r="AJ29" s="1123">
        <v>0</v>
      </c>
      <c r="AK29" s="1123">
        <v>0</v>
      </c>
      <c r="AL29" s="1123">
        <v>0</v>
      </c>
      <c r="AM29" s="951"/>
    </row>
    <row r="30" spans="1:39" s="80" customFormat="1">
      <c r="A30" s="974">
        <v>2</v>
      </c>
      <c r="B30" s="919" t="s">
        <v>1480</v>
      </c>
      <c r="C30" s="919"/>
      <c r="D30" s="919"/>
      <c r="E30" s="919"/>
      <c r="F30" s="919"/>
      <c r="G30" s="919"/>
      <c r="H30" s="919"/>
      <c r="I30" s="919"/>
      <c r="J30" s="919"/>
      <c r="K30" s="919"/>
      <c r="L30" s="1021" t="s">
        <v>18</v>
      </c>
      <c r="M30" s="1124" t="s">
        <v>411</v>
      </c>
      <c r="N30" s="221" t="s">
        <v>351</v>
      </c>
      <c r="O30" s="1112"/>
      <c r="P30" s="1125"/>
      <c r="Q30" s="1125"/>
      <c r="R30" s="1125"/>
      <c r="S30" s="1125"/>
      <c r="T30" s="1125"/>
      <c r="U30" s="1125"/>
      <c r="V30" s="1125"/>
      <c r="W30" s="1125"/>
      <c r="X30" s="1125"/>
      <c r="Y30" s="1125"/>
      <c r="Z30" s="1125"/>
      <c r="AA30" s="1125"/>
      <c r="AB30" s="1125"/>
      <c r="AC30" s="1125"/>
      <c r="AD30" s="1125"/>
      <c r="AE30" s="1125"/>
      <c r="AF30" s="1125"/>
      <c r="AG30" s="1125"/>
      <c r="AH30" s="1125"/>
      <c r="AI30" s="1125"/>
      <c r="AJ30" s="1125"/>
      <c r="AK30" s="1125"/>
      <c r="AL30" s="1125"/>
      <c r="AM30" s="951"/>
    </row>
    <row r="31" spans="1:39" s="80" customFormat="1">
      <c r="A31" s="974">
        <v>2</v>
      </c>
      <c r="B31" s="919" t="s">
        <v>1481</v>
      </c>
      <c r="C31" s="919"/>
      <c r="D31" s="919"/>
      <c r="E31" s="919"/>
      <c r="F31" s="919"/>
      <c r="G31" s="919"/>
      <c r="H31" s="919"/>
      <c r="I31" s="919"/>
      <c r="J31" s="919"/>
      <c r="K31" s="919"/>
      <c r="L31" s="1021" t="s">
        <v>102</v>
      </c>
      <c r="M31" s="1124" t="s">
        <v>412</v>
      </c>
      <c r="N31" s="221" t="s">
        <v>351</v>
      </c>
      <c r="O31" s="1112"/>
      <c r="P31" s="1125"/>
      <c r="Q31" s="1125"/>
      <c r="R31" s="1125"/>
      <c r="S31" s="1125"/>
      <c r="T31" s="1125"/>
      <c r="U31" s="1125"/>
      <c r="V31" s="1125"/>
      <c r="W31" s="1125"/>
      <c r="X31" s="1125"/>
      <c r="Y31" s="1125"/>
      <c r="Z31" s="1125"/>
      <c r="AA31" s="1125"/>
      <c r="AB31" s="1125"/>
      <c r="AC31" s="1125"/>
      <c r="AD31" s="1125"/>
      <c r="AE31" s="1125"/>
      <c r="AF31" s="1125"/>
      <c r="AG31" s="1125"/>
      <c r="AH31" s="1125"/>
      <c r="AI31" s="1125"/>
      <c r="AJ31" s="1125"/>
      <c r="AK31" s="1125"/>
      <c r="AL31" s="1125"/>
      <c r="AM31" s="951"/>
    </row>
    <row r="32" spans="1:39" s="80" customFormat="1" ht="22.5">
      <c r="A32" s="974">
        <v>2</v>
      </c>
      <c r="B32" s="919" t="s">
        <v>1483</v>
      </c>
      <c r="C32" s="919"/>
      <c r="D32" s="919"/>
      <c r="E32" s="919"/>
      <c r="F32" s="919"/>
      <c r="G32" s="919"/>
      <c r="H32" s="919"/>
      <c r="I32" s="919"/>
      <c r="J32" s="919"/>
      <c r="K32" s="919"/>
      <c r="L32" s="1021" t="s">
        <v>103</v>
      </c>
      <c r="M32" s="1124" t="s">
        <v>1390</v>
      </c>
      <c r="N32" s="221" t="s">
        <v>351</v>
      </c>
      <c r="O32" s="1112"/>
      <c r="P32" s="1125"/>
      <c r="Q32" s="1125"/>
      <c r="R32" s="1125"/>
      <c r="S32" s="1125"/>
      <c r="T32" s="1125"/>
      <c r="U32" s="1125"/>
      <c r="V32" s="1125"/>
      <c r="W32" s="1125"/>
      <c r="X32" s="1125"/>
      <c r="Y32" s="1125"/>
      <c r="Z32" s="1125"/>
      <c r="AA32" s="1125"/>
      <c r="AB32" s="1125"/>
      <c r="AC32" s="1125"/>
      <c r="AD32" s="1125"/>
      <c r="AE32" s="1125"/>
      <c r="AF32" s="1125"/>
      <c r="AG32" s="1125"/>
      <c r="AH32" s="1125"/>
      <c r="AI32" s="1125"/>
      <c r="AJ32" s="1125"/>
      <c r="AK32" s="1125"/>
      <c r="AL32" s="1125"/>
      <c r="AM32" s="951"/>
    </row>
    <row r="33" spans="1:39">
      <c r="A33" s="974">
        <v>2</v>
      </c>
      <c r="B33" s="1012" t="s">
        <v>1484</v>
      </c>
      <c r="C33" s="1012"/>
      <c r="D33" s="1012"/>
      <c r="E33" s="1012"/>
      <c r="F33" s="1012"/>
      <c r="G33" s="1012"/>
      <c r="H33" s="1012"/>
      <c r="I33" s="1012"/>
      <c r="J33" s="1012"/>
      <c r="K33" s="1012"/>
      <c r="L33" s="1126">
        <v>4</v>
      </c>
      <c r="M33" s="1124" t="s">
        <v>413</v>
      </c>
      <c r="N33" s="221" t="s">
        <v>351</v>
      </c>
      <c r="O33" s="1127"/>
      <c r="P33" s="1127"/>
      <c r="Q33" s="1127"/>
      <c r="R33" s="1127"/>
      <c r="S33" s="1127"/>
      <c r="T33" s="1127"/>
      <c r="U33" s="1127"/>
      <c r="V33" s="1127"/>
      <c r="W33" s="1127"/>
      <c r="X33" s="1127"/>
      <c r="Y33" s="1127"/>
      <c r="Z33" s="1127"/>
      <c r="AA33" s="1127"/>
      <c r="AB33" s="1127"/>
      <c r="AC33" s="1127"/>
      <c r="AD33" s="1127"/>
      <c r="AE33" s="1127"/>
      <c r="AF33" s="1127"/>
      <c r="AG33" s="1127"/>
      <c r="AH33" s="1127"/>
      <c r="AI33" s="1127"/>
      <c r="AJ33" s="1127"/>
      <c r="AK33" s="1127"/>
      <c r="AL33" s="1127"/>
      <c r="AM33" s="951"/>
    </row>
    <row r="34" spans="1:39" s="80" customFormat="1">
      <c r="A34" s="974">
        <v>2</v>
      </c>
      <c r="B34" s="919" t="s">
        <v>1485</v>
      </c>
      <c r="C34" s="919"/>
      <c r="D34" s="919"/>
      <c r="E34" s="919"/>
      <c r="F34" s="919"/>
      <c r="G34" s="919"/>
      <c r="H34" s="919"/>
      <c r="I34" s="919"/>
      <c r="J34" s="919"/>
      <c r="K34" s="919"/>
      <c r="L34" s="1021" t="s">
        <v>120</v>
      </c>
      <c r="M34" s="1124" t="s">
        <v>414</v>
      </c>
      <c r="N34" s="221" t="s">
        <v>351</v>
      </c>
      <c r="O34" s="1112"/>
      <c r="P34" s="1112"/>
      <c r="Q34" s="1112"/>
      <c r="R34" s="1112"/>
      <c r="S34" s="1112"/>
      <c r="T34" s="1112"/>
      <c r="U34" s="1112"/>
      <c r="V34" s="1112"/>
      <c r="W34" s="1112"/>
      <c r="X34" s="1112"/>
      <c r="Y34" s="1112"/>
      <c r="Z34" s="1112"/>
      <c r="AA34" s="1112"/>
      <c r="AB34" s="1112"/>
      <c r="AC34" s="1112"/>
      <c r="AD34" s="1112"/>
      <c r="AE34" s="1112"/>
      <c r="AF34" s="1112"/>
      <c r="AG34" s="1112"/>
      <c r="AH34" s="1112"/>
      <c r="AI34" s="1112"/>
      <c r="AJ34" s="1112"/>
      <c r="AK34" s="1112"/>
      <c r="AL34" s="1112"/>
      <c r="AM34" s="951"/>
    </row>
    <row r="35" spans="1:39" s="80" customFormat="1">
      <c r="A35" s="974">
        <v>2</v>
      </c>
      <c r="B35" s="919" t="s">
        <v>1486</v>
      </c>
      <c r="C35" s="919"/>
      <c r="D35" s="919"/>
      <c r="E35" s="919"/>
      <c r="F35" s="919"/>
      <c r="G35" s="919"/>
      <c r="H35" s="919"/>
      <c r="I35" s="919"/>
      <c r="J35" s="919"/>
      <c r="K35" s="919"/>
      <c r="L35" s="1021" t="s">
        <v>124</v>
      </c>
      <c r="M35" s="1124" t="s">
        <v>133</v>
      </c>
      <c r="N35" s="221" t="s">
        <v>351</v>
      </c>
      <c r="O35" s="1112"/>
      <c r="P35" s="1112"/>
      <c r="Q35" s="1112"/>
      <c r="R35" s="1112"/>
      <c r="S35" s="1112"/>
      <c r="T35" s="1112"/>
      <c r="U35" s="1112"/>
      <c r="V35" s="1112"/>
      <c r="W35" s="1112"/>
      <c r="X35" s="1112"/>
      <c r="Y35" s="1112"/>
      <c r="Z35" s="1112"/>
      <c r="AA35" s="1112"/>
      <c r="AB35" s="1112"/>
      <c r="AC35" s="1112"/>
      <c r="AD35" s="1112"/>
      <c r="AE35" s="1112"/>
      <c r="AF35" s="1112"/>
      <c r="AG35" s="1112"/>
      <c r="AH35" s="1112"/>
      <c r="AI35" s="1112"/>
      <c r="AJ35" s="1112"/>
      <c r="AK35" s="1112"/>
      <c r="AL35" s="1112"/>
      <c r="AM35" s="951"/>
    </row>
    <row r="36" spans="1:39" s="80" customFormat="1">
      <c r="A36" s="974">
        <v>2</v>
      </c>
      <c r="B36" s="919" t="s">
        <v>1487</v>
      </c>
      <c r="C36" s="919"/>
      <c r="D36" s="919"/>
      <c r="E36" s="919"/>
      <c r="F36" s="919"/>
      <c r="G36" s="919"/>
      <c r="H36" s="919"/>
      <c r="I36" s="919"/>
      <c r="J36" s="919"/>
      <c r="K36" s="919"/>
      <c r="L36" s="1021" t="s">
        <v>125</v>
      </c>
      <c r="M36" s="1124" t="s">
        <v>132</v>
      </c>
      <c r="N36" s="221" t="s">
        <v>351</v>
      </c>
      <c r="O36" s="1112"/>
      <c r="P36" s="1112"/>
      <c r="Q36" s="1112"/>
      <c r="R36" s="1112"/>
      <c r="S36" s="1112"/>
      <c r="T36" s="1112"/>
      <c r="U36" s="1112"/>
      <c r="V36" s="1112"/>
      <c r="W36" s="1112"/>
      <c r="X36" s="1112"/>
      <c r="Y36" s="1112"/>
      <c r="Z36" s="1112"/>
      <c r="AA36" s="1112"/>
      <c r="AB36" s="1112"/>
      <c r="AC36" s="1112"/>
      <c r="AD36" s="1112"/>
      <c r="AE36" s="1112"/>
      <c r="AF36" s="1112"/>
      <c r="AG36" s="1112"/>
      <c r="AH36" s="1112"/>
      <c r="AI36" s="1112"/>
      <c r="AJ36" s="1112"/>
      <c r="AK36" s="1112"/>
      <c r="AL36" s="1112"/>
      <c r="AM36" s="951"/>
    </row>
    <row r="37" spans="1:39" s="80" customFormat="1" ht="22.5">
      <c r="A37" s="974">
        <v>2</v>
      </c>
      <c r="B37" s="919" t="s">
        <v>1494</v>
      </c>
      <c r="C37" s="919"/>
      <c r="D37" s="919"/>
      <c r="E37" s="919"/>
      <c r="F37" s="919"/>
      <c r="G37" s="919"/>
      <c r="H37" s="919"/>
      <c r="I37" s="919"/>
      <c r="J37" s="919"/>
      <c r="K37" s="919"/>
      <c r="L37" s="1021" t="s">
        <v>126</v>
      </c>
      <c r="M37" s="1124" t="s">
        <v>1391</v>
      </c>
      <c r="N37" s="221" t="s">
        <v>351</v>
      </c>
      <c r="O37" s="1112"/>
      <c r="P37" s="1112"/>
      <c r="Q37" s="1112"/>
      <c r="R37" s="1112"/>
      <c r="S37" s="1112"/>
      <c r="T37" s="1112"/>
      <c r="U37" s="1112"/>
      <c r="V37" s="1112"/>
      <c r="W37" s="1112"/>
      <c r="X37" s="1112"/>
      <c r="Y37" s="1112"/>
      <c r="Z37" s="1112"/>
      <c r="AA37" s="1112"/>
      <c r="AB37" s="1112"/>
      <c r="AC37" s="1112"/>
      <c r="AD37" s="1112"/>
      <c r="AE37" s="1112"/>
      <c r="AF37" s="1112"/>
      <c r="AG37" s="1112"/>
      <c r="AH37" s="1112"/>
      <c r="AI37" s="1112"/>
      <c r="AJ37" s="1112"/>
      <c r="AK37" s="1112"/>
      <c r="AL37" s="1112"/>
      <c r="AM37" s="951"/>
    </row>
    <row r="38" spans="1:39">
      <c r="A38" s="974">
        <v>2</v>
      </c>
      <c r="B38" s="1012" t="s">
        <v>1495</v>
      </c>
      <c r="C38" s="1012"/>
      <c r="D38" s="1012"/>
      <c r="E38" s="1012"/>
      <c r="F38" s="1012"/>
      <c r="G38" s="1012"/>
      <c r="H38" s="1012"/>
      <c r="I38" s="1012"/>
      <c r="J38" s="1012"/>
      <c r="K38" s="1012"/>
      <c r="L38" s="1126">
        <v>9</v>
      </c>
      <c r="M38" s="1124" t="s">
        <v>415</v>
      </c>
      <c r="N38" s="221" t="s">
        <v>351</v>
      </c>
      <c r="O38" s="1128">
        <v>0</v>
      </c>
      <c r="P38" s="1128">
        <v>0</v>
      </c>
      <c r="Q38" s="1128">
        <v>0</v>
      </c>
      <c r="R38" s="1128">
        <v>0</v>
      </c>
      <c r="S38" s="1128">
        <v>0</v>
      </c>
      <c r="T38" s="1128">
        <v>0</v>
      </c>
      <c r="U38" s="1128">
        <v>0</v>
      </c>
      <c r="V38" s="1128">
        <v>0</v>
      </c>
      <c r="W38" s="1128">
        <v>0</v>
      </c>
      <c r="X38" s="1128">
        <v>0</v>
      </c>
      <c r="Y38" s="1128">
        <v>0</v>
      </c>
      <c r="Z38" s="1128">
        <v>0</v>
      </c>
      <c r="AA38" s="1128">
        <v>0</v>
      </c>
      <c r="AB38" s="1128">
        <v>0</v>
      </c>
      <c r="AC38" s="1128">
        <v>0</v>
      </c>
      <c r="AD38" s="1128">
        <v>0</v>
      </c>
      <c r="AE38" s="1128">
        <v>0</v>
      </c>
      <c r="AF38" s="1128">
        <v>0</v>
      </c>
      <c r="AG38" s="1128">
        <v>0</v>
      </c>
      <c r="AH38" s="1128">
        <v>0</v>
      </c>
      <c r="AI38" s="1128">
        <v>0</v>
      </c>
      <c r="AJ38" s="1128">
        <v>0</v>
      </c>
      <c r="AK38" s="1128">
        <v>0</v>
      </c>
      <c r="AL38" s="1128">
        <v>0</v>
      </c>
      <c r="AM38" s="951"/>
    </row>
    <row r="39" spans="1:39" ht="0.2" customHeight="1">
      <c r="A39" s="974">
        <v>2</v>
      </c>
      <c r="B39" s="1012"/>
      <c r="C39" s="1012"/>
      <c r="D39" s="1012"/>
      <c r="E39" s="1012"/>
      <c r="F39" s="1012"/>
      <c r="G39" s="1012"/>
      <c r="H39" s="1012"/>
      <c r="I39" s="1012"/>
      <c r="J39" s="1012"/>
      <c r="K39" s="1012"/>
      <c r="L39" s="1126">
        <v>9</v>
      </c>
      <c r="M39" s="220"/>
      <c r="N39" s="221"/>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row>
    <row r="40" spans="1:39" s="80" customFormat="1">
      <c r="A40" s="943" t="s">
        <v>103</v>
      </c>
      <c r="B40" s="919"/>
      <c r="C40" s="919"/>
      <c r="D40" s="919"/>
      <c r="E40" s="919"/>
      <c r="F40" s="919"/>
      <c r="G40" s="919"/>
      <c r="H40" s="919"/>
      <c r="I40" s="919"/>
      <c r="J40" s="919"/>
      <c r="K40" s="919"/>
      <c r="L40" s="1000" t="s">
        <v>3030</v>
      </c>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7"/>
      <c r="AM40" s="837"/>
    </row>
    <row r="41" spans="1:39" s="80" customFormat="1" ht="22.5">
      <c r="A41" s="974">
        <v>3</v>
      </c>
      <c r="B41" s="919" t="s">
        <v>1549</v>
      </c>
      <c r="C41" s="919"/>
      <c r="D41" s="919"/>
      <c r="E41" s="919"/>
      <c r="F41" s="919"/>
      <c r="G41" s="919"/>
      <c r="H41" s="919"/>
      <c r="I41" s="919"/>
      <c r="J41" s="919"/>
      <c r="K41" s="919"/>
      <c r="L41" s="1121">
        <v>0</v>
      </c>
      <c r="M41" s="1122" t="s">
        <v>410</v>
      </c>
      <c r="N41" s="218" t="s">
        <v>351</v>
      </c>
      <c r="O41" s="1123">
        <v>0</v>
      </c>
      <c r="P41" s="1123">
        <v>0</v>
      </c>
      <c r="Q41" s="1123">
        <v>0</v>
      </c>
      <c r="R41" s="1123">
        <v>0</v>
      </c>
      <c r="S41" s="1123">
        <v>0</v>
      </c>
      <c r="T41" s="1123">
        <v>0</v>
      </c>
      <c r="U41" s="1123">
        <v>0</v>
      </c>
      <c r="V41" s="1123">
        <v>0</v>
      </c>
      <c r="W41" s="1123">
        <v>0</v>
      </c>
      <c r="X41" s="1123">
        <v>0</v>
      </c>
      <c r="Y41" s="1123">
        <v>0</v>
      </c>
      <c r="Z41" s="1123">
        <v>0</v>
      </c>
      <c r="AA41" s="1123">
        <v>0</v>
      </c>
      <c r="AB41" s="1123">
        <v>0</v>
      </c>
      <c r="AC41" s="1123">
        <v>0</v>
      </c>
      <c r="AD41" s="1123">
        <v>0</v>
      </c>
      <c r="AE41" s="1123">
        <v>0</v>
      </c>
      <c r="AF41" s="1123">
        <v>0</v>
      </c>
      <c r="AG41" s="1123">
        <v>0</v>
      </c>
      <c r="AH41" s="1123">
        <v>0</v>
      </c>
      <c r="AI41" s="1123">
        <v>0</v>
      </c>
      <c r="AJ41" s="1123">
        <v>0</v>
      </c>
      <c r="AK41" s="1123">
        <v>0</v>
      </c>
      <c r="AL41" s="1123">
        <v>0</v>
      </c>
      <c r="AM41" s="951"/>
    </row>
    <row r="42" spans="1:39" s="80" customFormat="1">
      <c r="A42" s="974">
        <v>3</v>
      </c>
      <c r="B42" s="919" t="s">
        <v>1480</v>
      </c>
      <c r="C42" s="919"/>
      <c r="D42" s="919"/>
      <c r="E42" s="919"/>
      <c r="F42" s="919"/>
      <c r="G42" s="919"/>
      <c r="H42" s="919"/>
      <c r="I42" s="919"/>
      <c r="J42" s="919"/>
      <c r="K42" s="919"/>
      <c r="L42" s="1021" t="s">
        <v>18</v>
      </c>
      <c r="M42" s="1124" t="s">
        <v>411</v>
      </c>
      <c r="N42" s="221" t="s">
        <v>351</v>
      </c>
      <c r="O42" s="1112"/>
      <c r="P42" s="1125"/>
      <c r="Q42" s="1125"/>
      <c r="R42" s="1125"/>
      <c r="S42" s="1125"/>
      <c r="T42" s="1125"/>
      <c r="U42" s="1125"/>
      <c r="V42" s="1125"/>
      <c r="W42" s="1125"/>
      <c r="X42" s="1125"/>
      <c r="Y42" s="1125"/>
      <c r="Z42" s="1125"/>
      <c r="AA42" s="1125"/>
      <c r="AB42" s="1125"/>
      <c r="AC42" s="1125"/>
      <c r="AD42" s="1125"/>
      <c r="AE42" s="1125"/>
      <c r="AF42" s="1125"/>
      <c r="AG42" s="1125"/>
      <c r="AH42" s="1125"/>
      <c r="AI42" s="1125"/>
      <c r="AJ42" s="1125"/>
      <c r="AK42" s="1125"/>
      <c r="AL42" s="1125"/>
      <c r="AM42" s="951"/>
    </row>
    <row r="43" spans="1:39" s="80" customFormat="1">
      <c r="A43" s="974">
        <v>3</v>
      </c>
      <c r="B43" s="919" t="s">
        <v>1481</v>
      </c>
      <c r="C43" s="919"/>
      <c r="D43" s="919"/>
      <c r="E43" s="919"/>
      <c r="F43" s="919"/>
      <c r="G43" s="919"/>
      <c r="H43" s="919"/>
      <c r="I43" s="919"/>
      <c r="J43" s="919"/>
      <c r="K43" s="919"/>
      <c r="L43" s="1021" t="s">
        <v>102</v>
      </c>
      <c r="M43" s="1124" t="s">
        <v>412</v>
      </c>
      <c r="N43" s="221" t="s">
        <v>351</v>
      </c>
      <c r="O43" s="1112"/>
      <c r="P43" s="1125"/>
      <c r="Q43" s="1125"/>
      <c r="R43" s="1125"/>
      <c r="S43" s="1125"/>
      <c r="T43" s="1125"/>
      <c r="U43" s="1125"/>
      <c r="V43" s="1125"/>
      <c r="W43" s="1125"/>
      <c r="X43" s="1125"/>
      <c r="Y43" s="1125"/>
      <c r="Z43" s="1125"/>
      <c r="AA43" s="1125"/>
      <c r="AB43" s="1125"/>
      <c r="AC43" s="1125"/>
      <c r="AD43" s="1125"/>
      <c r="AE43" s="1125"/>
      <c r="AF43" s="1125"/>
      <c r="AG43" s="1125"/>
      <c r="AH43" s="1125"/>
      <c r="AI43" s="1125"/>
      <c r="AJ43" s="1125"/>
      <c r="AK43" s="1125"/>
      <c r="AL43" s="1125"/>
      <c r="AM43" s="951"/>
    </row>
    <row r="44" spans="1:39" s="80" customFormat="1" ht="22.5">
      <c r="A44" s="974">
        <v>3</v>
      </c>
      <c r="B44" s="919" t="s">
        <v>1483</v>
      </c>
      <c r="C44" s="919"/>
      <c r="D44" s="919"/>
      <c r="E44" s="919"/>
      <c r="F44" s="919"/>
      <c r="G44" s="919"/>
      <c r="H44" s="919"/>
      <c r="I44" s="919"/>
      <c r="J44" s="919"/>
      <c r="K44" s="919"/>
      <c r="L44" s="1021" t="s">
        <v>103</v>
      </c>
      <c r="M44" s="1124" t="s">
        <v>1390</v>
      </c>
      <c r="N44" s="221" t="s">
        <v>351</v>
      </c>
      <c r="O44" s="1112"/>
      <c r="P44" s="1125"/>
      <c r="Q44" s="1125"/>
      <c r="R44" s="1125"/>
      <c r="S44" s="1125"/>
      <c r="T44" s="1125"/>
      <c r="U44" s="1125"/>
      <c r="V44" s="1125"/>
      <c r="W44" s="1125"/>
      <c r="X44" s="1125"/>
      <c r="Y44" s="1125"/>
      <c r="Z44" s="1125"/>
      <c r="AA44" s="1125"/>
      <c r="AB44" s="1125"/>
      <c r="AC44" s="1125"/>
      <c r="AD44" s="1125"/>
      <c r="AE44" s="1125"/>
      <c r="AF44" s="1125"/>
      <c r="AG44" s="1125"/>
      <c r="AH44" s="1125"/>
      <c r="AI44" s="1125"/>
      <c r="AJ44" s="1125"/>
      <c r="AK44" s="1125"/>
      <c r="AL44" s="1125"/>
      <c r="AM44" s="951"/>
    </row>
    <row r="45" spans="1:39">
      <c r="A45" s="974">
        <v>3</v>
      </c>
      <c r="B45" s="1012" t="s">
        <v>1484</v>
      </c>
      <c r="C45" s="1012"/>
      <c r="D45" s="1012"/>
      <c r="E45" s="1012"/>
      <c r="F45" s="1012"/>
      <c r="G45" s="1012"/>
      <c r="H45" s="1012"/>
      <c r="I45" s="1012"/>
      <c r="J45" s="1012"/>
      <c r="K45" s="1012"/>
      <c r="L45" s="1126">
        <v>4</v>
      </c>
      <c r="M45" s="1124" t="s">
        <v>413</v>
      </c>
      <c r="N45" s="221" t="s">
        <v>351</v>
      </c>
      <c r="O45" s="1127"/>
      <c r="P45" s="1127"/>
      <c r="Q45" s="1127"/>
      <c r="R45" s="1127"/>
      <c r="S45" s="1127"/>
      <c r="T45" s="1127"/>
      <c r="U45" s="1127"/>
      <c r="V45" s="1127"/>
      <c r="W45" s="1127"/>
      <c r="X45" s="1127"/>
      <c r="Y45" s="1127"/>
      <c r="Z45" s="1127"/>
      <c r="AA45" s="1127"/>
      <c r="AB45" s="1127"/>
      <c r="AC45" s="1127"/>
      <c r="AD45" s="1127"/>
      <c r="AE45" s="1127"/>
      <c r="AF45" s="1127"/>
      <c r="AG45" s="1127"/>
      <c r="AH45" s="1127"/>
      <c r="AI45" s="1127"/>
      <c r="AJ45" s="1127"/>
      <c r="AK45" s="1127"/>
      <c r="AL45" s="1127"/>
      <c r="AM45" s="951"/>
    </row>
    <row r="46" spans="1:39" s="80" customFormat="1">
      <c r="A46" s="974">
        <v>3</v>
      </c>
      <c r="B46" s="919" t="s">
        <v>1485</v>
      </c>
      <c r="C46" s="919"/>
      <c r="D46" s="919"/>
      <c r="E46" s="919"/>
      <c r="F46" s="919"/>
      <c r="G46" s="919"/>
      <c r="H46" s="919"/>
      <c r="I46" s="919"/>
      <c r="J46" s="919"/>
      <c r="K46" s="919"/>
      <c r="L46" s="1021" t="s">
        <v>120</v>
      </c>
      <c r="M46" s="1124" t="s">
        <v>414</v>
      </c>
      <c r="N46" s="221" t="s">
        <v>351</v>
      </c>
      <c r="O46" s="1112"/>
      <c r="P46" s="1112"/>
      <c r="Q46" s="1112"/>
      <c r="R46" s="1112"/>
      <c r="S46" s="1112"/>
      <c r="T46" s="1112"/>
      <c r="U46" s="1112"/>
      <c r="V46" s="1112"/>
      <c r="W46" s="1112"/>
      <c r="X46" s="1112"/>
      <c r="Y46" s="1112"/>
      <c r="Z46" s="1112"/>
      <c r="AA46" s="1112"/>
      <c r="AB46" s="1112"/>
      <c r="AC46" s="1112"/>
      <c r="AD46" s="1112"/>
      <c r="AE46" s="1112"/>
      <c r="AF46" s="1112"/>
      <c r="AG46" s="1112"/>
      <c r="AH46" s="1112"/>
      <c r="AI46" s="1112"/>
      <c r="AJ46" s="1112"/>
      <c r="AK46" s="1112"/>
      <c r="AL46" s="1112"/>
      <c r="AM46" s="951"/>
    </row>
    <row r="47" spans="1:39" s="80" customFormat="1">
      <c r="A47" s="974">
        <v>3</v>
      </c>
      <c r="B47" s="919" t="s">
        <v>1486</v>
      </c>
      <c r="C47" s="919"/>
      <c r="D47" s="919"/>
      <c r="E47" s="919"/>
      <c r="F47" s="919"/>
      <c r="G47" s="919"/>
      <c r="H47" s="919"/>
      <c r="I47" s="919"/>
      <c r="J47" s="919"/>
      <c r="K47" s="919"/>
      <c r="L47" s="1021" t="s">
        <v>124</v>
      </c>
      <c r="M47" s="1124" t="s">
        <v>133</v>
      </c>
      <c r="N47" s="221" t="s">
        <v>351</v>
      </c>
      <c r="O47" s="1112"/>
      <c r="P47" s="1112"/>
      <c r="Q47" s="1112"/>
      <c r="R47" s="1112"/>
      <c r="S47" s="1112"/>
      <c r="T47" s="1112"/>
      <c r="U47" s="1112"/>
      <c r="V47" s="1112"/>
      <c r="W47" s="1112"/>
      <c r="X47" s="1112"/>
      <c r="Y47" s="1112"/>
      <c r="Z47" s="1112"/>
      <c r="AA47" s="1112"/>
      <c r="AB47" s="1112"/>
      <c r="AC47" s="1112"/>
      <c r="AD47" s="1112"/>
      <c r="AE47" s="1112"/>
      <c r="AF47" s="1112"/>
      <c r="AG47" s="1112"/>
      <c r="AH47" s="1112"/>
      <c r="AI47" s="1112"/>
      <c r="AJ47" s="1112"/>
      <c r="AK47" s="1112"/>
      <c r="AL47" s="1112"/>
      <c r="AM47" s="951"/>
    </row>
    <row r="48" spans="1:39" s="80" customFormat="1">
      <c r="A48" s="974">
        <v>3</v>
      </c>
      <c r="B48" s="919" t="s">
        <v>1487</v>
      </c>
      <c r="C48" s="919"/>
      <c r="D48" s="919"/>
      <c r="E48" s="919"/>
      <c r="F48" s="919"/>
      <c r="G48" s="919"/>
      <c r="H48" s="919"/>
      <c r="I48" s="919"/>
      <c r="J48" s="919"/>
      <c r="K48" s="919"/>
      <c r="L48" s="1021" t="s">
        <v>125</v>
      </c>
      <c r="M48" s="1124" t="s">
        <v>132</v>
      </c>
      <c r="N48" s="221" t="s">
        <v>351</v>
      </c>
      <c r="O48" s="1112"/>
      <c r="P48" s="1112"/>
      <c r="Q48" s="1112"/>
      <c r="R48" s="1112"/>
      <c r="S48" s="1112"/>
      <c r="T48" s="1112"/>
      <c r="U48" s="1112"/>
      <c r="V48" s="1112"/>
      <c r="W48" s="1112"/>
      <c r="X48" s="1112"/>
      <c r="Y48" s="1112"/>
      <c r="Z48" s="1112"/>
      <c r="AA48" s="1112"/>
      <c r="AB48" s="1112"/>
      <c r="AC48" s="1112"/>
      <c r="AD48" s="1112"/>
      <c r="AE48" s="1112"/>
      <c r="AF48" s="1112"/>
      <c r="AG48" s="1112"/>
      <c r="AH48" s="1112"/>
      <c r="AI48" s="1112"/>
      <c r="AJ48" s="1112"/>
      <c r="AK48" s="1112"/>
      <c r="AL48" s="1112"/>
      <c r="AM48" s="951"/>
    </row>
    <row r="49" spans="1:39" s="80" customFormat="1" ht="22.5">
      <c r="A49" s="974">
        <v>3</v>
      </c>
      <c r="B49" s="919" t="s">
        <v>1494</v>
      </c>
      <c r="C49" s="919"/>
      <c r="D49" s="919"/>
      <c r="E49" s="919"/>
      <c r="F49" s="919"/>
      <c r="G49" s="919"/>
      <c r="H49" s="919"/>
      <c r="I49" s="919"/>
      <c r="J49" s="919"/>
      <c r="K49" s="919"/>
      <c r="L49" s="1021" t="s">
        <v>126</v>
      </c>
      <c r="M49" s="1124" t="s">
        <v>1391</v>
      </c>
      <c r="N49" s="221" t="s">
        <v>351</v>
      </c>
      <c r="O49" s="1112"/>
      <c r="P49" s="1112"/>
      <c r="Q49" s="1112"/>
      <c r="R49" s="1112"/>
      <c r="S49" s="1112"/>
      <c r="T49" s="1112"/>
      <c r="U49" s="1112"/>
      <c r="V49" s="1112"/>
      <c r="W49" s="1112"/>
      <c r="X49" s="1112"/>
      <c r="Y49" s="1112"/>
      <c r="Z49" s="1112"/>
      <c r="AA49" s="1112"/>
      <c r="AB49" s="1112"/>
      <c r="AC49" s="1112"/>
      <c r="AD49" s="1112"/>
      <c r="AE49" s="1112"/>
      <c r="AF49" s="1112"/>
      <c r="AG49" s="1112"/>
      <c r="AH49" s="1112"/>
      <c r="AI49" s="1112"/>
      <c r="AJ49" s="1112"/>
      <c r="AK49" s="1112"/>
      <c r="AL49" s="1112"/>
      <c r="AM49" s="951"/>
    </row>
    <row r="50" spans="1:39">
      <c r="A50" s="974">
        <v>3</v>
      </c>
      <c r="B50" s="1012" t="s">
        <v>1495</v>
      </c>
      <c r="C50" s="1012"/>
      <c r="D50" s="1012"/>
      <c r="E50" s="1012"/>
      <c r="F50" s="1012"/>
      <c r="G50" s="1012"/>
      <c r="H50" s="1012"/>
      <c r="I50" s="1012"/>
      <c r="J50" s="1012"/>
      <c r="K50" s="1012"/>
      <c r="L50" s="1126">
        <v>9</v>
      </c>
      <c r="M50" s="1124" t="s">
        <v>415</v>
      </c>
      <c r="N50" s="221" t="s">
        <v>351</v>
      </c>
      <c r="O50" s="1128">
        <v>0</v>
      </c>
      <c r="P50" s="1128">
        <v>0</v>
      </c>
      <c r="Q50" s="1128">
        <v>0</v>
      </c>
      <c r="R50" s="1128">
        <v>0</v>
      </c>
      <c r="S50" s="1128">
        <v>0</v>
      </c>
      <c r="T50" s="1128">
        <v>0</v>
      </c>
      <c r="U50" s="1128">
        <v>0</v>
      </c>
      <c r="V50" s="1128">
        <v>0</v>
      </c>
      <c r="W50" s="1128">
        <v>0</v>
      </c>
      <c r="X50" s="1128">
        <v>0</v>
      </c>
      <c r="Y50" s="1128">
        <v>0</v>
      </c>
      <c r="Z50" s="1128">
        <v>0</v>
      </c>
      <c r="AA50" s="1128">
        <v>0</v>
      </c>
      <c r="AB50" s="1128">
        <v>0</v>
      </c>
      <c r="AC50" s="1128">
        <v>0</v>
      </c>
      <c r="AD50" s="1128">
        <v>0</v>
      </c>
      <c r="AE50" s="1128">
        <v>0</v>
      </c>
      <c r="AF50" s="1128">
        <v>0</v>
      </c>
      <c r="AG50" s="1128">
        <v>0</v>
      </c>
      <c r="AH50" s="1128">
        <v>0</v>
      </c>
      <c r="AI50" s="1128">
        <v>0</v>
      </c>
      <c r="AJ50" s="1128">
        <v>0</v>
      </c>
      <c r="AK50" s="1128">
        <v>0</v>
      </c>
      <c r="AL50" s="1128">
        <v>0</v>
      </c>
      <c r="AM50" s="951"/>
    </row>
    <row r="51" spans="1:39" ht="0.2" customHeight="1">
      <c r="A51" s="974">
        <v>3</v>
      </c>
      <c r="B51" s="1012"/>
      <c r="C51" s="1012"/>
      <c r="D51" s="1012"/>
      <c r="E51" s="1012"/>
      <c r="F51" s="1012"/>
      <c r="G51" s="1012"/>
      <c r="H51" s="1012"/>
      <c r="I51" s="1012"/>
      <c r="J51" s="1012"/>
      <c r="K51" s="1012"/>
      <c r="L51" s="1126">
        <v>9</v>
      </c>
      <c r="M51" s="220"/>
      <c r="N51" s="221"/>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1"/>
    </row>
    <row r="52" spans="1:39">
      <c r="A52" s="1012"/>
      <c r="B52" s="1012"/>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1012"/>
      <c r="AC52" s="1012"/>
      <c r="AD52" s="1012"/>
      <c r="AE52" s="1012"/>
      <c r="AF52" s="1012"/>
      <c r="AG52" s="1012"/>
      <c r="AH52" s="1012"/>
      <c r="AI52" s="1012"/>
      <c r="AJ52" s="1012"/>
      <c r="AK52" s="1012"/>
      <c r="AL52" s="1012"/>
      <c r="AM52" s="1012"/>
    </row>
    <row r="53" spans="1:39" s="86" customFormat="1" ht="15" customHeight="1">
      <c r="A53" s="926"/>
      <c r="B53" s="926"/>
      <c r="C53" s="926"/>
      <c r="D53" s="926"/>
      <c r="E53" s="926"/>
      <c r="F53" s="926"/>
      <c r="G53" s="926"/>
      <c r="H53" s="926"/>
      <c r="I53" s="926"/>
      <c r="J53" s="926"/>
      <c r="K53" s="926"/>
      <c r="L53" s="941" t="s">
        <v>1425</v>
      </c>
      <c r="M53" s="941"/>
      <c r="N53" s="941"/>
      <c r="O53" s="941"/>
      <c r="P53" s="941"/>
      <c r="Q53" s="941"/>
      <c r="R53" s="941"/>
      <c r="S53" s="971"/>
      <c r="T53" s="971"/>
      <c r="U53" s="971"/>
      <c r="V53" s="971"/>
      <c r="W53" s="971"/>
      <c r="X53" s="971"/>
      <c r="Y53" s="971"/>
      <c r="Z53" s="971"/>
      <c r="AA53" s="971"/>
      <c r="AB53" s="971"/>
      <c r="AC53" s="971"/>
      <c r="AD53" s="971"/>
      <c r="AE53" s="971"/>
      <c r="AF53" s="971"/>
      <c r="AG53" s="971"/>
      <c r="AH53" s="971"/>
      <c r="AI53" s="971"/>
      <c r="AJ53" s="971"/>
      <c r="AK53" s="971"/>
      <c r="AL53" s="971"/>
      <c r="AM53" s="971"/>
    </row>
    <row r="54" spans="1:39" s="86" customFormat="1" ht="15" customHeight="1">
      <c r="A54" s="926"/>
      <c r="B54" s="926"/>
      <c r="C54" s="926"/>
      <c r="D54" s="926"/>
      <c r="E54" s="926"/>
      <c r="F54" s="926"/>
      <c r="G54" s="926"/>
      <c r="H54" s="926"/>
      <c r="I54" s="926"/>
      <c r="J54" s="926"/>
      <c r="K54" s="804"/>
      <c r="L54" s="972"/>
      <c r="M54" s="972"/>
      <c r="N54" s="972"/>
      <c r="O54" s="972"/>
      <c r="P54" s="972"/>
      <c r="Q54" s="972"/>
      <c r="R54" s="972"/>
      <c r="S54" s="973"/>
      <c r="T54" s="973"/>
      <c r="U54" s="973"/>
      <c r="V54" s="973"/>
      <c r="W54" s="973"/>
      <c r="X54" s="973"/>
      <c r="Y54" s="973"/>
      <c r="Z54" s="973"/>
      <c r="AA54" s="973"/>
      <c r="AB54" s="973"/>
      <c r="AC54" s="973"/>
      <c r="AD54" s="973"/>
      <c r="AE54" s="973"/>
      <c r="AF54" s="973"/>
      <c r="AG54" s="973"/>
      <c r="AH54" s="973"/>
      <c r="AI54" s="973"/>
      <c r="AJ54" s="973"/>
      <c r="AK54" s="973"/>
      <c r="AL54" s="973"/>
      <c r="AM54" s="973"/>
    </row>
  </sheetData>
  <sheetProtection formatColumns="0" formatRows="0" autoFilter="0"/>
  <mergeCells count="6">
    <mergeCell ref="L53:AM53"/>
    <mergeCell ref="L54:AM54"/>
    <mergeCell ref="L14:L15"/>
    <mergeCell ref="M14:M15"/>
    <mergeCell ref="N14:N15"/>
    <mergeCell ref="AM14:AM15"/>
  </mergeCells>
  <dataValidations count="3">
    <dataValidation allowBlank="1" showInputMessage="1" showErrorMessage="1" sqref="S27:AL27 S39:AL39 S51:AL51 S52:AM65510"/>
    <dataValidation type="textLength" operator="lessThanOrEqual" allowBlank="1" showInputMessage="1" showErrorMessage="1" errorTitle="Ошибка" error="Допускается ввод не более 900 символов!" sqref="AM17:AM26 AM29:AM38 AM41:AM50">
      <formula1>900</formula1>
    </dataValidation>
    <dataValidation type="decimal" allowBlank="1" showErrorMessage="1" errorTitle="Ошибка" error="Допускается ввод только неотрицательных чисел!" sqref="O18:AL25 O30:AL37 O42:AL49">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116"/>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29"/>
      <c r="B1" s="1129"/>
      <c r="C1" s="1129"/>
      <c r="D1" s="1129"/>
      <c r="E1" s="1129"/>
      <c r="F1" s="1129"/>
      <c r="G1" s="1129"/>
      <c r="H1" s="1129"/>
      <c r="I1" s="1129"/>
      <c r="J1" s="1129"/>
      <c r="K1" s="1129"/>
      <c r="L1" s="1129"/>
      <c r="M1" s="1129"/>
      <c r="N1" s="1129"/>
      <c r="O1" s="1129">
        <v>2022</v>
      </c>
      <c r="P1" s="1129">
        <v>2022</v>
      </c>
      <c r="Q1" s="1129">
        <v>2022</v>
      </c>
      <c r="R1" s="1129">
        <v>2022</v>
      </c>
      <c r="S1" s="1129">
        <v>2023</v>
      </c>
      <c r="T1" s="1129">
        <v>2023</v>
      </c>
      <c r="U1" s="926">
        <v>2024</v>
      </c>
      <c r="V1" s="926">
        <v>2025</v>
      </c>
      <c r="W1" s="926">
        <v>2026</v>
      </c>
      <c r="X1" s="926">
        <v>2027</v>
      </c>
      <c r="Y1" s="926">
        <v>2028</v>
      </c>
      <c r="Z1" s="926">
        <v>2029</v>
      </c>
      <c r="AA1" s="926">
        <v>2030</v>
      </c>
      <c r="AB1" s="926">
        <v>2031</v>
      </c>
      <c r="AC1" s="926">
        <v>2032</v>
      </c>
      <c r="AD1" s="926">
        <v>2033</v>
      </c>
      <c r="AE1" s="926">
        <v>2024</v>
      </c>
      <c r="AF1" s="926">
        <v>2025</v>
      </c>
      <c r="AG1" s="926">
        <v>2026</v>
      </c>
      <c r="AH1" s="926">
        <v>2027</v>
      </c>
      <c r="AI1" s="926">
        <v>2028</v>
      </c>
      <c r="AJ1" s="926">
        <v>2029</v>
      </c>
      <c r="AK1" s="926">
        <v>2030</v>
      </c>
      <c r="AL1" s="926">
        <v>2031</v>
      </c>
      <c r="AM1" s="926">
        <v>2032</v>
      </c>
      <c r="AN1" s="926">
        <v>2033</v>
      </c>
      <c r="AO1" s="1129"/>
    </row>
    <row r="2" spans="1:41" hidden="1">
      <c r="A2" s="1129"/>
      <c r="B2" s="1129"/>
      <c r="C2" s="1129"/>
      <c r="D2" s="1129"/>
      <c r="E2" s="1129"/>
      <c r="F2" s="1129"/>
      <c r="G2" s="1129"/>
      <c r="H2" s="1129"/>
      <c r="I2" s="1129"/>
      <c r="J2" s="1129"/>
      <c r="K2" s="1129"/>
      <c r="L2" s="1129"/>
      <c r="M2" s="1129"/>
      <c r="N2" s="1129"/>
      <c r="O2" s="1129" t="s">
        <v>1158</v>
      </c>
      <c r="P2" s="1129" t="s">
        <v>267</v>
      </c>
      <c r="Q2" s="1129" t="s">
        <v>417</v>
      </c>
      <c r="R2" s="1129" t="s">
        <v>418</v>
      </c>
      <c r="S2" s="1129" t="s">
        <v>1158</v>
      </c>
      <c r="T2" s="1129" t="s">
        <v>267</v>
      </c>
      <c r="U2" s="1129" t="s">
        <v>268</v>
      </c>
      <c r="V2" s="1129" t="s">
        <v>268</v>
      </c>
      <c r="W2" s="1129" t="s">
        <v>268</v>
      </c>
      <c r="X2" s="1129" t="s">
        <v>268</v>
      </c>
      <c r="Y2" s="1129" t="s">
        <v>268</v>
      </c>
      <c r="Z2" s="1129" t="s">
        <v>268</v>
      </c>
      <c r="AA2" s="1129" t="s">
        <v>268</v>
      </c>
      <c r="AB2" s="1129" t="s">
        <v>268</v>
      </c>
      <c r="AC2" s="1129" t="s">
        <v>268</v>
      </c>
      <c r="AD2" s="1129" t="s">
        <v>268</v>
      </c>
      <c r="AE2" s="1129" t="s">
        <v>267</v>
      </c>
      <c r="AF2" s="1129" t="s">
        <v>267</v>
      </c>
      <c r="AG2" s="1129" t="s">
        <v>267</v>
      </c>
      <c r="AH2" s="1129" t="s">
        <v>267</v>
      </c>
      <c r="AI2" s="1129" t="s">
        <v>267</v>
      </c>
      <c r="AJ2" s="1129" t="s">
        <v>267</v>
      </c>
      <c r="AK2" s="1129" t="s">
        <v>267</v>
      </c>
      <c r="AL2" s="1129" t="s">
        <v>267</v>
      </c>
      <c r="AM2" s="1129" t="s">
        <v>267</v>
      </c>
      <c r="AN2" s="1129" t="s">
        <v>267</v>
      </c>
      <c r="AO2" s="1129"/>
    </row>
    <row r="3" spans="1:41" hidden="1">
      <c r="A3" s="1129"/>
      <c r="B3" s="1129"/>
      <c r="C3" s="1129"/>
      <c r="D3" s="1129"/>
      <c r="E3" s="1129"/>
      <c r="F3" s="1129"/>
      <c r="G3" s="1129"/>
      <c r="H3" s="1129"/>
      <c r="I3" s="1129"/>
      <c r="J3" s="1129"/>
      <c r="K3" s="1129"/>
      <c r="L3" s="1129"/>
      <c r="M3" s="1129"/>
      <c r="N3" s="1129"/>
      <c r="O3" s="1129"/>
      <c r="P3" s="1129"/>
      <c r="Q3" s="1129"/>
      <c r="R3" s="1129"/>
      <c r="S3" s="1129"/>
      <c r="T3" s="1129"/>
      <c r="U3" s="926"/>
      <c r="V3" s="926"/>
      <c r="W3" s="926"/>
      <c r="X3" s="926"/>
      <c r="Y3" s="926"/>
      <c r="Z3" s="926"/>
      <c r="AA3" s="926"/>
      <c r="AB3" s="926"/>
      <c r="AC3" s="926"/>
      <c r="AD3" s="926"/>
      <c r="AE3" s="926"/>
      <c r="AF3" s="926"/>
      <c r="AG3" s="926"/>
      <c r="AH3" s="926"/>
      <c r="AI3" s="926"/>
      <c r="AJ3" s="926"/>
      <c r="AK3" s="926"/>
      <c r="AL3" s="926"/>
      <c r="AM3" s="926"/>
      <c r="AN3" s="926"/>
      <c r="AO3" s="1129"/>
    </row>
    <row r="4" spans="1:41" hidden="1">
      <c r="A4" s="1129"/>
      <c r="B4" s="1129"/>
      <c r="C4" s="1129"/>
      <c r="D4" s="1129"/>
      <c r="E4" s="1129"/>
      <c r="F4" s="1129"/>
      <c r="G4" s="1129"/>
      <c r="H4" s="1129"/>
      <c r="I4" s="1129"/>
      <c r="J4" s="1129"/>
      <c r="K4" s="1129"/>
      <c r="L4" s="1129"/>
      <c r="M4" s="1129"/>
      <c r="N4" s="1129"/>
      <c r="O4" s="1129"/>
      <c r="P4" s="1129"/>
      <c r="Q4" s="1129"/>
      <c r="R4" s="1129"/>
      <c r="S4" s="1129"/>
      <c r="T4" s="1129"/>
      <c r="U4" s="926"/>
      <c r="V4" s="926"/>
      <c r="W4" s="926"/>
      <c r="X4" s="926"/>
      <c r="Y4" s="926"/>
      <c r="Z4" s="926"/>
      <c r="AA4" s="926"/>
      <c r="AB4" s="926"/>
      <c r="AC4" s="926"/>
      <c r="AD4" s="926"/>
      <c r="AE4" s="926"/>
      <c r="AF4" s="926"/>
      <c r="AG4" s="926"/>
      <c r="AH4" s="926"/>
      <c r="AI4" s="926"/>
      <c r="AJ4" s="926"/>
      <c r="AK4" s="926"/>
      <c r="AL4" s="926"/>
      <c r="AM4" s="926"/>
      <c r="AN4" s="926"/>
      <c r="AO4" s="1129"/>
    </row>
    <row r="5" spans="1:41" hidden="1">
      <c r="A5" s="1129"/>
      <c r="B5" s="1129"/>
      <c r="C5" s="1129"/>
      <c r="D5" s="1129"/>
      <c r="E5" s="1129"/>
      <c r="F5" s="1129"/>
      <c r="G5" s="1129"/>
      <c r="H5" s="1129"/>
      <c r="I5" s="1129"/>
      <c r="J5" s="1129"/>
      <c r="K5" s="1129"/>
      <c r="L5" s="1129"/>
      <c r="M5" s="1129"/>
      <c r="N5" s="1129"/>
      <c r="O5" s="1129"/>
      <c r="P5" s="1129"/>
      <c r="Q5" s="1129"/>
      <c r="R5" s="1129"/>
      <c r="S5" s="1129"/>
      <c r="T5" s="1129"/>
      <c r="U5" s="926"/>
      <c r="V5" s="926"/>
      <c r="W5" s="926"/>
      <c r="X5" s="926"/>
      <c r="Y5" s="926"/>
      <c r="Z5" s="926"/>
      <c r="AA5" s="926"/>
      <c r="AB5" s="926"/>
      <c r="AC5" s="926"/>
      <c r="AD5" s="926"/>
      <c r="AE5" s="926"/>
      <c r="AF5" s="926"/>
      <c r="AG5" s="926"/>
      <c r="AH5" s="926"/>
      <c r="AI5" s="926"/>
      <c r="AJ5" s="926"/>
      <c r="AK5" s="926"/>
      <c r="AL5" s="926"/>
      <c r="AM5" s="926"/>
      <c r="AN5" s="926"/>
      <c r="AO5" s="1129"/>
    </row>
    <row r="6" spans="1:41" hidden="1">
      <c r="A6" s="1129"/>
      <c r="B6" s="1129"/>
      <c r="C6" s="1129"/>
      <c r="D6" s="1129"/>
      <c r="E6" s="1129"/>
      <c r="F6" s="1129"/>
      <c r="G6" s="1129"/>
      <c r="H6" s="1129"/>
      <c r="I6" s="1129"/>
      <c r="J6" s="1129"/>
      <c r="K6" s="1129"/>
      <c r="L6" s="1129"/>
      <c r="M6" s="1129"/>
      <c r="N6" s="1129"/>
      <c r="O6" s="1129"/>
      <c r="P6" s="1129"/>
      <c r="Q6" s="1129"/>
      <c r="R6" s="1129"/>
      <c r="S6" s="1129"/>
      <c r="T6" s="1129"/>
      <c r="U6" s="926"/>
      <c r="V6" s="926"/>
      <c r="W6" s="926"/>
      <c r="X6" s="926"/>
      <c r="Y6" s="926"/>
      <c r="Z6" s="926"/>
      <c r="AA6" s="926"/>
      <c r="AB6" s="926"/>
      <c r="AC6" s="926"/>
      <c r="AD6" s="926"/>
      <c r="AE6" s="926"/>
      <c r="AF6" s="926"/>
      <c r="AG6" s="926"/>
      <c r="AH6" s="926"/>
      <c r="AI6" s="926"/>
      <c r="AJ6" s="926"/>
      <c r="AK6" s="926"/>
      <c r="AL6" s="926"/>
      <c r="AM6" s="926"/>
      <c r="AN6" s="926"/>
      <c r="AO6" s="1129"/>
    </row>
    <row r="7" spans="1:41" hidden="1">
      <c r="A7" s="1129"/>
      <c r="B7" s="1129"/>
      <c r="C7" s="1129"/>
      <c r="D7" s="1129"/>
      <c r="E7" s="1129"/>
      <c r="F7" s="1129"/>
      <c r="G7" s="1129"/>
      <c r="H7" s="1129"/>
      <c r="I7" s="1129"/>
      <c r="J7" s="1129"/>
      <c r="K7" s="1129"/>
      <c r="L7" s="1129"/>
      <c r="M7" s="1129"/>
      <c r="N7" s="1129"/>
      <c r="O7" s="1129"/>
      <c r="P7" s="1129"/>
      <c r="Q7" s="1129"/>
      <c r="R7" s="1129"/>
      <c r="S7" s="1129"/>
      <c r="T7" s="1129"/>
      <c r="U7" s="878" t="b">
        <v>1</v>
      </c>
      <c r="V7" s="878" t="b">
        <v>1</v>
      </c>
      <c r="W7" s="878" t="b">
        <v>1</v>
      </c>
      <c r="X7" s="878" t="b">
        <v>1</v>
      </c>
      <c r="Y7" s="878" t="b">
        <v>1</v>
      </c>
      <c r="Z7" s="878" t="b">
        <v>0</v>
      </c>
      <c r="AA7" s="878" t="b">
        <v>0</v>
      </c>
      <c r="AB7" s="878" t="b">
        <v>0</v>
      </c>
      <c r="AC7" s="878" t="b">
        <v>0</v>
      </c>
      <c r="AD7" s="878" t="b">
        <v>0</v>
      </c>
      <c r="AE7" s="878" t="b">
        <v>1</v>
      </c>
      <c r="AF7" s="878" t="b">
        <v>1</v>
      </c>
      <c r="AG7" s="878" t="b">
        <v>1</v>
      </c>
      <c r="AH7" s="878" t="b">
        <v>1</v>
      </c>
      <c r="AI7" s="878" t="b">
        <v>1</v>
      </c>
      <c r="AJ7" s="878" t="b">
        <v>0</v>
      </c>
      <c r="AK7" s="878" t="b">
        <v>0</v>
      </c>
      <c r="AL7" s="878" t="b">
        <v>0</v>
      </c>
      <c r="AM7" s="878" t="b">
        <v>0</v>
      </c>
      <c r="AN7" s="878" t="b">
        <v>0</v>
      </c>
      <c r="AO7" s="1129"/>
    </row>
    <row r="8" spans="1:41" hidden="1">
      <c r="A8" s="1129"/>
      <c r="B8" s="1129"/>
      <c r="C8" s="1129"/>
      <c r="D8" s="1129"/>
      <c r="E8" s="1129"/>
      <c r="F8" s="1129"/>
      <c r="G8" s="1129"/>
      <c r="H8" s="1129"/>
      <c r="I8" s="1129"/>
      <c r="J8" s="1129"/>
      <c r="K8" s="1129"/>
      <c r="L8" s="1129"/>
      <c r="M8" s="1129"/>
      <c r="N8" s="1129"/>
      <c r="O8" s="1129"/>
      <c r="P8" s="1129"/>
      <c r="Q8" s="1129"/>
      <c r="R8" s="1129"/>
      <c r="S8" s="1129"/>
      <c r="T8" s="1129"/>
      <c r="U8" s="1129"/>
      <c r="V8" s="1129"/>
      <c r="W8" s="1129"/>
      <c r="X8" s="1129"/>
      <c r="Y8" s="1129"/>
      <c r="Z8" s="1129"/>
      <c r="AA8" s="1129"/>
      <c r="AB8" s="1129"/>
      <c r="AC8" s="1129"/>
      <c r="AD8" s="1129"/>
      <c r="AE8" s="1129"/>
      <c r="AF8" s="1129"/>
      <c r="AG8" s="1129"/>
      <c r="AH8" s="1129"/>
      <c r="AI8" s="1129"/>
      <c r="AJ8" s="1129"/>
      <c r="AK8" s="1129"/>
      <c r="AL8" s="1129"/>
      <c r="AM8" s="1129"/>
      <c r="AN8" s="1129"/>
      <c r="AO8" s="1129"/>
    </row>
    <row r="9" spans="1:41" hidden="1">
      <c r="A9" s="1129"/>
      <c r="B9" s="1129"/>
      <c r="C9" s="1129"/>
      <c r="D9" s="1129"/>
      <c r="E9" s="1129"/>
      <c r="F9" s="1129"/>
      <c r="G9" s="1129"/>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c r="AJ9" s="1129"/>
      <c r="AK9" s="1129"/>
      <c r="AL9" s="1129"/>
      <c r="AM9" s="1129"/>
      <c r="AN9" s="1129"/>
      <c r="AO9" s="1129"/>
    </row>
    <row r="10" spans="1:41" hidden="1">
      <c r="A10" s="1129"/>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29"/>
      <c r="AM10" s="1129"/>
      <c r="AN10" s="1129"/>
      <c r="AO10" s="1129"/>
    </row>
    <row r="11" spans="1:41" s="99" customFormat="1" ht="15" hidden="1" customHeight="1">
      <c r="A11" s="1130"/>
      <c r="B11" s="1130"/>
      <c r="C11" s="1130"/>
      <c r="D11" s="1130"/>
      <c r="E11" s="1130"/>
      <c r="F11" s="1130"/>
      <c r="G11" s="1130"/>
      <c r="H11" s="1130"/>
      <c r="I11" s="1130"/>
      <c r="J11" s="1130"/>
      <c r="K11" s="1130"/>
      <c r="L11" s="1130"/>
      <c r="M11" s="1131"/>
      <c r="N11" s="1130"/>
      <c r="O11" s="1130"/>
      <c r="P11" s="1130"/>
      <c r="Q11" s="1130"/>
      <c r="R11" s="1130"/>
      <c r="S11" s="1130"/>
      <c r="T11" s="1130"/>
      <c r="U11" s="1130"/>
      <c r="V11" s="1130"/>
      <c r="W11" s="1130"/>
      <c r="X11" s="1130"/>
      <c r="Y11" s="1130"/>
      <c r="Z11" s="1130"/>
      <c r="AA11" s="1130"/>
      <c r="AB11" s="1130"/>
      <c r="AC11" s="1130"/>
      <c r="AD11" s="1130"/>
      <c r="AE11" s="1130"/>
      <c r="AF11" s="1130"/>
      <c r="AG11" s="1130"/>
      <c r="AH11" s="1130"/>
      <c r="AI11" s="1130"/>
      <c r="AJ11" s="1130"/>
      <c r="AK11" s="1130"/>
      <c r="AL11" s="1130"/>
      <c r="AM11" s="1130"/>
      <c r="AN11" s="1130"/>
      <c r="AO11" s="1130"/>
    </row>
    <row r="12" spans="1:41" s="99" customFormat="1" ht="20.100000000000001" customHeight="1">
      <c r="A12" s="1130"/>
      <c r="B12" s="1130"/>
      <c r="C12" s="1130"/>
      <c r="D12" s="1130"/>
      <c r="E12" s="1130"/>
      <c r="F12" s="1130"/>
      <c r="G12" s="1130"/>
      <c r="H12" s="1130"/>
      <c r="I12" s="1130"/>
      <c r="J12" s="1130"/>
      <c r="K12" s="1130"/>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30"/>
      <c r="B13" s="1130"/>
      <c r="C13" s="1130"/>
      <c r="D13" s="1130"/>
      <c r="E13" s="1130"/>
      <c r="F13" s="1130"/>
      <c r="G13" s="1130"/>
      <c r="H13" s="1130"/>
      <c r="I13" s="1130"/>
      <c r="J13" s="1130"/>
      <c r="K13" s="1130"/>
      <c r="L13" s="1130"/>
      <c r="M13" s="1130"/>
      <c r="N13" s="1130"/>
      <c r="O13" s="1130"/>
      <c r="P13" s="1130"/>
      <c r="Q13" s="1130"/>
      <c r="R13" s="1130"/>
      <c r="S13" s="1130"/>
      <c r="T13" s="1130"/>
      <c r="U13" s="1130"/>
      <c r="V13" s="1130"/>
      <c r="W13" s="1130"/>
      <c r="X13" s="1130"/>
      <c r="Y13" s="1130"/>
      <c r="Z13" s="1130"/>
      <c r="AA13" s="1130"/>
      <c r="AB13" s="1130"/>
      <c r="AC13" s="1130"/>
      <c r="AD13" s="1130"/>
      <c r="AE13" s="1130"/>
      <c r="AF13" s="1130"/>
      <c r="AG13" s="1130"/>
      <c r="AH13" s="1130"/>
      <c r="AI13" s="1130"/>
      <c r="AJ13" s="1130"/>
      <c r="AK13" s="1130"/>
      <c r="AL13" s="1130"/>
      <c r="AM13" s="1130"/>
      <c r="AN13" s="1130"/>
      <c r="AO13" s="1130"/>
    </row>
    <row r="14" spans="1:41" s="99" customFormat="1" ht="22.5" hidden="1" customHeight="1">
      <c r="A14" s="1130"/>
      <c r="B14" s="1130"/>
      <c r="C14" s="1130"/>
      <c r="D14" s="1130"/>
      <c r="E14" s="1130"/>
      <c r="F14" s="1130"/>
      <c r="G14" s="1130"/>
      <c r="H14" s="1130"/>
      <c r="I14" s="1130"/>
      <c r="J14" s="1130"/>
      <c r="K14" s="1130"/>
      <c r="L14" s="1132" t="s">
        <v>1279</v>
      </c>
      <c r="M14" s="1132"/>
      <c r="N14" s="1133" t="s">
        <v>21</v>
      </c>
      <c r="O14" s="1130"/>
      <c r="P14" s="1130"/>
      <c r="Q14" s="1130"/>
      <c r="R14" s="1130"/>
      <c r="S14" s="1130"/>
      <c r="T14" s="1130"/>
      <c r="U14" s="1130"/>
      <c r="V14" s="1130"/>
      <c r="W14" s="1130"/>
      <c r="X14" s="1130"/>
      <c r="Y14" s="1130"/>
      <c r="Z14" s="1130"/>
      <c r="AA14" s="1130"/>
      <c r="AB14" s="1130"/>
      <c r="AC14" s="1130"/>
      <c r="AD14" s="1130"/>
      <c r="AE14" s="1130"/>
      <c r="AF14" s="1130"/>
      <c r="AG14" s="1130"/>
      <c r="AH14" s="1130"/>
      <c r="AI14" s="1130"/>
      <c r="AJ14" s="1130"/>
      <c r="AK14" s="1130"/>
      <c r="AL14" s="1130"/>
      <c r="AM14" s="1130"/>
      <c r="AN14" s="1130"/>
      <c r="AO14" s="1130"/>
    </row>
    <row r="15" spans="1:41" s="99" customFormat="1" ht="11.25" customHeight="1">
      <c r="A15" s="1130"/>
      <c r="B15" s="1130"/>
      <c r="C15" s="1130"/>
      <c r="D15" s="1130"/>
      <c r="E15" s="1130"/>
      <c r="F15" s="1130"/>
      <c r="G15" s="1130"/>
      <c r="H15" s="1130"/>
      <c r="I15" s="1130"/>
      <c r="J15" s="1130"/>
      <c r="K15" s="1130"/>
      <c r="L15" s="1130"/>
      <c r="M15" s="1130"/>
      <c r="N15" s="1130"/>
      <c r="O15" s="1130"/>
      <c r="P15" s="1130"/>
      <c r="Q15" s="1130"/>
      <c r="R15" s="1130"/>
      <c r="S15" s="1130"/>
      <c r="T15" s="1130"/>
      <c r="U15" s="1130"/>
      <c r="V15" s="1130"/>
      <c r="W15" s="1130"/>
      <c r="X15" s="1130"/>
      <c r="Y15" s="1130"/>
      <c r="Z15" s="1130"/>
      <c r="AA15" s="1130"/>
      <c r="AB15" s="1130"/>
      <c r="AC15" s="1130"/>
      <c r="AD15" s="1130"/>
      <c r="AE15" s="1130"/>
      <c r="AF15" s="1130"/>
      <c r="AG15" s="1130"/>
      <c r="AH15" s="1130"/>
      <c r="AI15" s="1130"/>
      <c r="AJ15" s="1130"/>
      <c r="AK15" s="1130"/>
      <c r="AL15" s="1130"/>
      <c r="AM15" s="1130"/>
      <c r="AN15" s="1130"/>
      <c r="AO15" s="1130"/>
    </row>
    <row r="16" spans="1:41" s="99" customFormat="1" ht="15" customHeight="1">
      <c r="A16" s="1130"/>
      <c r="B16" s="1130"/>
      <c r="C16" s="1130"/>
      <c r="D16" s="1130"/>
      <c r="E16" s="1130"/>
      <c r="F16" s="1130"/>
      <c r="G16" s="1130"/>
      <c r="H16" s="1130"/>
      <c r="I16" s="1130"/>
      <c r="J16" s="1130"/>
      <c r="K16" s="1130"/>
      <c r="L16" s="893" t="s">
        <v>16</v>
      </c>
      <c r="M16" s="1134" t="s">
        <v>416</v>
      </c>
      <c r="N16" s="1134" t="s">
        <v>135</v>
      </c>
      <c r="O16" s="1135" t="s">
        <v>3031</v>
      </c>
      <c r="P16" s="1135" t="s">
        <v>3031</v>
      </c>
      <c r="Q16" s="1135" t="s">
        <v>3031</v>
      </c>
      <c r="R16" s="1135" t="s">
        <v>3031</v>
      </c>
      <c r="S16" s="1136" t="s">
        <v>3032</v>
      </c>
      <c r="T16" s="1136" t="s">
        <v>3032</v>
      </c>
      <c r="U16" s="932" t="s">
        <v>3033</v>
      </c>
      <c r="V16" s="932" t="s">
        <v>3065</v>
      </c>
      <c r="W16" s="932" t="s">
        <v>3066</v>
      </c>
      <c r="X16" s="932" t="s">
        <v>3067</v>
      </c>
      <c r="Y16" s="932" t="s">
        <v>3068</v>
      </c>
      <c r="Z16" s="932" t="s">
        <v>3069</v>
      </c>
      <c r="AA16" s="932" t="s">
        <v>3070</v>
      </c>
      <c r="AB16" s="932" t="s">
        <v>3071</v>
      </c>
      <c r="AC16" s="932" t="s">
        <v>3072</v>
      </c>
      <c r="AD16" s="932" t="s">
        <v>3073</v>
      </c>
      <c r="AE16" s="932" t="s">
        <v>3033</v>
      </c>
      <c r="AF16" s="932" t="s">
        <v>3065</v>
      </c>
      <c r="AG16" s="932" t="s">
        <v>3066</v>
      </c>
      <c r="AH16" s="932" t="s">
        <v>3067</v>
      </c>
      <c r="AI16" s="932" t="s">
        <v>3068</v>
      </c>
      <c r="AJ16" s="932" t="s">
        <v>3069</v>
      </c>
      <c r="AK16" s="932" t="s">
        <v>3070</v>
      </c>
      <c r="AL16" s="932" t="s">
        <v>3071</v>
      </c>
      <c r="AM16" s="932" t="s">
        <v>3072</v>
      </c>
      <c r="AN16" s="932" t="s">
        <v>3073</v>
      </c>
      <c r="AO16" s="1137" t="s">
        <v>304</v>
      </c>
    </row>
    <row r="17" spans="1:41" s="100" customFormat="1" ht="126" customHeight="1">
      <c r="A17" s="1138"/>
      <c r="B17" s="1138"/>
      <c r="C17" s="1138"/>
      <c r="D17" s="1138"/>
      <c r="E17" s="1138"/>
      <c r="F17" s="1138"/>
      <c r="G17" s="1138"/>
      <c r="H17" s="1138"/>
      <c r="I17" s="1138"/>
      <c r="J17" s="1138"/>
      <c r="K17" s="1138"/>
      <c r="L17" s="893"/>
      <c r="M17" s="1134"/>
      <c r="N17" s="1134"/>
      <c r="O17" s="1135" t="s">
        <v>1158</v>
      </c>
      <c r="P17" s="1139" t="s">
        <v>267</v>
      </c>
      <c r="Q17" s="1139" t="s">
        <v>417</v>
      </c>
      <c r="R17" s="1139" t="s">
        <v>418</v>
      </c>
      <c r="S17" s="1139" t="s">
        <v>1158</v>
      </c>
      <c r="T17" s="1140" t="s">
        <v>267</v>
      </c>
      <c r="U17" s="935" t="s">
        <v>268</v>
      </c>
      <c r="V17" s="935" t="s">
        <v>268</v>
      </c>
      <c r="W17" s="935" t="s">
        <v>268</v>
      </c>
      <c r="X17" s="935" t="s">
        <v>268</v>
      </c>
      <c r="Y17" s="935" t="s">
        <v>268</v>
      </c>
      <c r="Z17" s="935" t="s">
        <v>268</v>
      </c>
      <c r="AA17" s="935" t="s">
        <v>268</v>
      </c>
      <c r="AB17" s="935" t="s">
        <v>268</v>
      </c>
      <c r="AC17" s="935" t="s">
        <v>268</v>
      </c>
      <c r="AD17" s="935" t="s">
        <v>268</v>
      </c>
      <c r="AE17" s="935" t="s">
        <v>267</v>
      </c>
      <c r="AF17" s="935" t="s">
        <v>267</v>
      </c>
      <c r="AG17" s="935" t="s">
        <v>267</v>
      </c>
      <c r="AH17" s="935" t="s">
        <v>267</v>
      </c>
      <c r="AI17" s="935" t="s">
        <v>267</v>
      </c>
      <c r="AJ17" s="935" t="s">
        <v>267</v>
      </c>
      <c r="AK17" s="935" t="s">
        <v>267</v>
      </c>
      <c r="AL17" s="935" t="s">
        <v>267</v>
      </c>
      <c r="AM17" s="935" t="s">
        <v>267</v>
      </c>
      <c r="AN17" s="935" t="s">
        <v>267</v>
      </c>
      <c r="AO17" s="1137"/>
    </row>
    <row r="18" spans="1:41" s="267" customFormat="1" ht="22.5" hidden="1">
      <c r="A18" s="1141"/>
      <c r="B18" s="1129" t="b">
        <v>0</v>
      </c>
      <c r="C18" s="1129" t="s">
        <v>1480</v>
      </c>
      <c r="D18" s="1142"/>
      <c r="E18" s="1142"/>
      <c r="F18" s="1142"/>
      <c r="G18" s="1142"/>
      <c r="H18" s="1142"/>
      <c r="I18" s="1142"/>
      <c r="J18" s="1142"/>
      <c r="K18" s="1142"/>
      <c r="L18" s="265">
        <v>1</v>
      </c>
      <c r="M18" s="260" t="s">
        <v>419</v>
      </c>
      <c r="N18" s="266" t="s">
        <v>351</v>
      </c>
      <c r="O18" s="1143">
        <v>0</v>
      </c>
      <c r="P18" s="1143">
        <v>0</v>
      </c>
      <c r="Q18" s="1143">
        <v>0</v>
      </c>
      <c r="R18" s="1143">
        <v>0</v>
      </c>
      <c r="S18" s="1143">
        <v>0</v>
      </c>
      <c r="T18" s="1143">
        <v>0</v>
      </c>
      <c r="U18" s="1143">
        <v>0</v>
      </c>
      <c r="V18" s="1143">
        <v>0</v>
      </c>
      <c r="W18" s="1143">
        <v>0</v>
      </c>
      <c r="X18" s="1143">
        <v>0</v>
      </c>
      <c r="Y18" s="1143">
        <v>0</v>
      </c>
      <c r="Z18" s="1143">
        <v>0</v>
      </c>
      <c r="AA18" s="1143">
        <v>0</v>
      </c>
      <c r="AB18" s="1143">
        <v>0</v>
      </c>
      <c r="AC18" s="1143">
        <v>0</v>
      </c>
      <c r="AD18" s="1143">
        <v>0</v>
      </c>
      <c r="AE18" s="1143">
        <v>0</v>
      </c>
      <c r="AF18" s="1143">
        <v>0</v>
      </c>
      <c r="AG18" s="1143">
        <v>0</v>
      </c>
      <c r="AH18" s="1143">
        <v>0</v>
      </c>
      <c r="AI18" s="1143">
        <v>0</v>
      </c>
      <c r="AJ18" s="1143">
        <v>0</v>
      </c>
      <c r="AK18" s="1143">
        <v>0</v>
      </c>
      <c r="AL18" s="1143">
        <v>0</v>
      </c>
      <c r="AM18" s="1143">
        <v>0</v>
      </c>
      <c r="AN18" s="1143">
        <v>0</v>
      </c>
      <c r="AO18" s="951"/>
    </row>
    <row r="19" spans="1:41" hidden="1">
      <c r="A19" s="1141"/>
      <c r="B19" s="1129" t="b">
        <v>0</v>
      </c>
      <c r="C19" s="1129" t="s">
        <v>1491</v>
      </c>
      <c r="D19" s="1129"/>
      <c r="E19" s="1129"/>
      <c r="F19" s="1129"/>
      <c r="G19" s="1129"/>
      <c r="H19" s="1129"/>
      <c r="I19" s="1129"/>
      <c r="J19" s="1129"/>
      <c r="K19" s="1129"/>
      <c r="L19" s="262" t="s">
        <v>149</v>
      </c>
      <c r="M19" s="263" t="s">
        <v>420</v>
      </c>
      <c r="N19" s="259" t="s">
        <v>351</v>
      </c>
      <c r="O19" s="1144">
        <v>0</v>
      </c>
      <c r="P19" s="1144">
        <v>0</v>
      </c>
      <c r="Q19" s="1144">
        <v>0</v>
      </c>
      <c r="R19" s="1144">
        <v>0</v>
      </c>
      <c r="S19" s="1144">
        <v>0</v>
      </c>
      <c r="T19" s="1144">
        <v>0</v>
      </c>
      <c r="U19" s="1144">
        <v>0</v>
      </c>
      <c r="V19" s="1144">
        <v>0</v>
      </c>
      <c r="W19" s="1144">
        <v>0</v>
      </c>
      <c r="X19" s="1144">
        <v>0</v>
      </c>
      <c r="Y19" s="1144">
        <v>0</v>
      </c>
      <c r="Z19" s="1144">
        <v>0</v>
      </c>
      <c r="AA19" s="1144">
        <v>0</v>
      </c>
      <c r="AB19" s="1144">
        <v>0</v>
      </c>
      <c r="AC19" s="1144">
        <v>0</v>
      </c>
      <c r="AD19" s="1144">
        <v>0</v>
      </c>
      <c r="AE19" s="1144">
        <v>0</v>
      </c>
      <c r="AF19" s="1144">
        <v>0</v>
      </c>
      <c r="AG19" s="1144">
        <v>0</v>
      </c>
      <c r="AH19" s="1144">
        <v>0</v>
      </c>
      <c r="AI19" s="1144">
        <v>0</v>
      </c>
      <c r="AJ19" s="1144">
        <v>0</v>
      </c>
      <c r="AK19" s="1144">
        <v>0</v>
      </c>
      <c r="AL19" s="1144">
        <v>0</v>
      </c>
      <c r="AM19" s="1144">
        <v>0</v>
      </c>
      <c r="AN19" s="1144">
        <v>0</v>
      </c>
      <c r="AO19" s="951"/>
    </row>
    <row r="20" spans="1:41" hidden="1">
      <c r="A20" s="1141"/>
      <c r="B20" s="1129" t="b">
        <v>0</v>
      </c>
      <c r="C20" s="1129" t="s">
        <v>1567</v>
      </c>
      <c r="D20" s="1129"/>
      <c r="E20" s="1129"/>
      <c r="F20" s="1129"/>
      <c r="G20" s="1129"/>
      <c r="H20" s="1129"/>
      <c r="I20" s="1129"/>
      <c r="J20" s="1129"/>
      <c r="K20" s="1129"/>
      <c r="L20" s="262" t="s">
        <v>393</v>
      </c>
      <c r="M20" s="264" t="s">
        <v>421</v>
      </c>
      <c r="N20" s="259" t="s">
        <v>351</v>
      </c>
      <c r="O20" s="1145"/>
      <c r="P20" s="1145"/>
      <c r="Q20" s="1145"/>
      <c r="R20" s="1145"/>
      <c r="S20" s="1145"/>
      <c r="T20" s="1145"/>
      <c r="U20" s="1145"/>
      <c r="V20" s="1145"/>
      <c r="W20" s="1145"/>
      <c r="X20" s="1145"/>
      <c r="Y20" s="1145"/>
      <c r="Z20" s="1145"/>
      <c r="AA20" s="1145"/>
      <c r="AB20" s="1145"/>
      <c r="AC20" s="1145"/>
      <c r="AD20" s="1145"/>
      <c r="AE20" s="1145"/>
      <c r="AF20" s="1145"/>
      <c r="AG20" s="1145"/>
      <c r="AH20" s="1145"/>
      <c r="AI20" s="1145"/>
      <c r="AJ20" s="1145"/>
      <c r="AK20" s="1145"/>
      <c r="AL20" s="1145"/>
      <c r="AM20" s="1145"/>
      <c r="AN20" s="1145"/>
      <c r="AO20" s="951"/>
    </row>
    <row r="21" spans="1:41" hidden="1">
      <c r="A21" s="1141"/>
      <c r="B21" s="1129" t="b">
        <v>0</v>
      </c>
      <c r="C21" s="1129" t="s">
        <v>1568</v>
      </c>
      <c r="D21" s="1129"/>
      <c r="E21" s="1129"/>
      <c r="F21" s="1129"/>
      <c r="G21" s="1129"/>
      <c r="H21" s="1129"/>
      <c r="I21" s="1129"/>
      <c r="J21" s="1129"/>
      <c r="K21" s="1129"/>
      <c r="L21" s="262" t="s">
        <v>395</v>
      </c>
      <c r="M21" s="264" t="s">
        <v>1093</v>
      </c>
      <c r="N21" s="259" t="s">
        <v>351</v>
      </c>
      <c r="O21" s="1145"/>
      <c r="P21" s="1145"/>
      <c r="Q21" s="1145"/>
      <c r="R21" s="1145"/>
      <c r="S21" s="1145"/>
      <c r="T21" s="1145"/>
      <c r="U21" s="1145"/>
      <c r="V21" s="1145"/>
      <c r="W21" s="1145"/>
      <c r="X21" s="1145"/>
      <c r="Y21" s="1145"/>
      <c r="Z21" s="1145"/>
      <c r="AA21" s="1145"/>
      <c r="AB21" s="1145"/>
      <c r="AC21" s="1145"/>
      <c r="AD21" s="1145"/>
      <c r="AE21" s="1145"/>
      <c r="AF21" s="1145"/>
      <c r="AG21" s="1145"/>
      <c r="AH21" s="1145"/>
      <c r="AI21" s="1145"/>
      <c r="AJ21" s="1145"/>
      <c r="AK21" s="1145"/>
      <c r="AL21" s="1145"/>
      <c r="AM21" s="1145"/>
      <c r="AN21" s="1145"/>
      <c r="AO21" s="951"/>
    </row>
    <row r="22" spans="1:41" hidden="1">
      <c r="A22" s="1141"/>
      <c r="B22" s="1129" t="b">
        <v>0</v>
      </c>
      <c r="C22" s="1129" t="s">
        <v>1571</v>
      </c>
      <c r="D22" s="1129"/>
      <c r="E22" s="1129"/>
      <c r="F22" s="1129"/>
      <c r="G22" s="1129"/>
      <c r="H22" s="1129"/>
      <c r="I22" s="1129"/>
      <c r="J22" s="1129"/>
      <c r="K22" s="1129"/>
      <c r="L22" s="262" t="s">
        <v>1055</v>
      </c>
      <c r="M22" s="264" t="s">
        <v>422</v>
      </c>
      <c r="N22" s="259" t="s">
        <v>351</v>
      </c>
      <c r="O22" s="1145"/>
      <c r="P22" s="1145"/>
      <c r="Q22" s="1145"/>
      <c r="R22" s="1145"/>
      <c r="S22" s="1145"/>
      <c r="T22" s="1145"/>
      <c r="U22" s="1145"/>
      <c r="V22" s="1145"/>
      <c r="W22" s="1145"/>
      <c r="X22" s="1145"/>
      <c r="Y22" s="1145"/>
      <c r="Z22" s="1145"/>
      <c r="AA22" s="1145"/>
      <c r="AB22" s="1145"/>
      <c r="AC22" s="1145"/>
      <c r="AD22" s="1145"/>
      <c r="AE22" s="1145"/>
      <c r="AF22" s="1145"/>
      <c r="AG22" s="1145"/>
      <c r="AH22" s="1145"/>
      <c r="AI22" s="1145"/>
      <c r="AJ22" s="1145"/>
      <c r="AK22" s="1145"/>
      <c r="AL22" s="1145"/>
      <c r="AM22" s="1145"/>
      <c r="AN22" s="1145"/>
      <c r="AO22" s="951"/>
    </row>
    <row r="23" spans="1:41" hidden="1">
      <c r="A23" s="1141"/>
      <c r="B23" s="1129" t="b">
        <v>0</v>
      </c>
      <c r="C23" s="1129" t="s">
        <v>1572</v>
      </c>
      <c r="D23" s="1129"/>
      <c r="E23" s="1129"/>
      <c r="F23" s="1129"/>
      <c r="G23" s="1129"/>
      <c r="H23" s="1129"/>
      <c r="I23" s="1129"/>
      <c r="J23" s="1129"/>
      <c r="K23" s="1129"/>
      <c r="L23" s="262" t="s">
        <v>1056</v>
      </c>
      <c r="M23" s="264" t="s">
        <v>423</v>
      </c>
      <c r="N23" s="259" t="s">
        <v>351</v>
      </c>
      <c r="O23" s="1145"/>
      <c r="P23" s="1145"/>
      <c r="Q23" s="1145"/>
      <c r="R23" s="1145"/>
      <c r="S23" s="1145"/>
      <c r="T23" s="1145"/>
      <c r="U23" s="1145"/>
      <c r="V23" s="1145"/>
      <c r="W23" s="1145"/>
      <c r="X23" s="1145"/>
      <c r="Y23" s="1145"/>
      <c r="Z23" s="1145"/>
      <c r="AA23" s="1145"/>
      <c r="AB23" s="1145"/>
      <c r="AC23" s="1145"/>
      <c r="AD23" s="1145"/>
      <c r="AE23" s="1145"/>
      <c r="AF23" s="1145"/>
      <c r="AG23" s="1145"/>
      <c r="AH23" s="1145"/>
      <c r="AI23" s="1145"/>
      <c r="AJ23" s="1145"/>
      <c r="AK23" s="1145"/>
      <c r="AL23" s="1145"/>
      <c r="AM23" s="1145"/>
      <c r="AN23" s="1145"/>
      <c r="AO23" s="951"/>
    </row>
    <row r="24" spans="1:41" hidden="1">
      <c r="A24" s="1141"/>
      <c r="B24" s="1129" t="b">
        <v>0</v>
      </c>
      <c r="C24" s="1129" t="s">
        <v>1489</v>
      </c>
      <c r="D24" s="1129"/>
      <c r="E24" s="1129"/>
      <c r="F24" s="1129"/>
      <c r="G24" s="1129"/>
      <c r="H24" s="1129"/>
      <c r="I24" s="1129"/>
      <c r="J24" s="1129"/>
      <c r="K24" s="1129"/>
      <c r="L24" s="262" t="s">
        <v>150</v>
      </c>
      <c r="M24" s="263" t="s">
        <v>424</v>
      </c>
      <c r="N24" s="259" t="s">
        <v>351</v>
      </c>
      <c r="O24" s="1144">
        <v>0</v>
      </c>
      <c r="P24" s="1144">
        <v>0</v>
      </c>
      <c r="Q24" s="1144">
        <v>0</v>
      </c>
      <c r="R24" s="1144">
        <v>0</v>
      </c>
      <c r="S24" s="1144">
        <v>0</v>
      </c>
      <c r="T24" s="1144">
        <v>0</v>
      </c>
      <c r="U24" s="1144">
        <v>0</v>
      </c>
      <c r="V24" s="1144">
        <v>0</v>
      </c>
      <c r="W24" s="1144">
        <v>0</v>
      </c>
      <c r="X24" s="1144">
        <v>0</v>
      </c>
      <c r="Y24" s="1144">
        <v>0</v>
      </c>
      <c r="Z24" s="1144">
        <v>0</v>
      </c>
      <c r="AA24" s="1144">
        <v>0</v>
      </c>
      <c r="AB24" s="1144">
        <v>0</v>
      </c>
      <c r="AC24" s="1144">
        <v>0</v>
      </c>
      <c r="AD24" s="1144">
        <v>0</v>
      </c>
      <c r="AE24" s="1144">
        <v>0</v>
      </c>
      <c r="AF24" s="1144">
        <v>0</v>
      </c>
      <c r="AG24" s="1144">
        <v>0</v>
      </c>
      <c r="AH24" s="1144">
        <v>0</v>
      </c>
      <c r="AI24" s="1144">
        <v>0</v>
      </c>
      <c r="AJ24" s="1144">
        <v>0</v>
      </c>
      <c r="AK24" s="1144">
        <v>0</v>
      </c>
      <c r="AL24" s="1144">
        <v>0</v>
      </c>
      <c r="AM24" s="1144">
        <v>0</v>
      </c>
      <c r="AN24" s="1144">
        <v>0</v>
      </c>
      <c r="AO24" s="951"/>
    </row>
    <row r="25" spans="1:41" hidden="1">
      <c r="A25" s="1141"/>
      <c r="B25" s="1129" t="b">
        <v>0</v>
      </c>
      <c r="C25" s="1129" t="s">
        <v>1573</v>
      </c>
      <c r="D25" s="1129"/>
      <c r="E25" s="1129"/>
      <c r="F25" s="1129"/>
      <c r="G25" s="1129"/>
      <c r="H25" s="1129"/>
      <c r="I25" s="1129"/>
      <c r="J25" s="1129"/>
      <c r="K25" s="1129"/>
      <c r="L25" s="262" t="s">
        <v>514</v>
      </c>
      <c r="M25" s="264" t="s">
        <v>425</v>
      </c>
      <c r="N25" s="259" t="s">
        <v>351</v>
      </c>
      <c r="O25" s="1145"/>
      <c r="P25" s="1145"/>
      <c r="Q25" s="1145"/>
      <c r="R25" s="1145"/>
      <c r="S25" s="1145"/>
      <c r="T25" s="1145"/>
      <c r="U25" s="1145"/>
      <c r="V25" s="1145"/>
      <c r="W25" s="1145"/>
      <c r="X25" s="1145"/>
      <c r="Y25" s="1145"/>
      <c r="Z25" s="1145"/>
      <c r="AA25" s="1145"/>
      <c r="AB25" s="1145"/>
      <c r="AC25" s="1145"/>
      <c r="AD25" s="1145"/>
      <c r="AE25" s="1145"/>
      <c r="AF25" s="1145"/>
      <c r="AG25" s="1145"/>
      <c r="AH25" s="1145"/>
      <c r="AI25" s="1145"/>
      <c r="AJ25" s="1145"/>
      <c r="AK25" s="1145"/>
      <c r="AL25" s="1145"/>
      <c r="AM25" s="1145"/>
      <c r="AN25" s="1145"/>
      <c r="AO25" s="951"/>
    </row>
    <row r="26" spans="1:41" hidden="1">
      <c r="A26" s="1141"/>
      <c r="B26" s="1129" t="b">
        <v>0</v>
      </c>
      <c r="C26" s="1129" t="s">
        <v>1574</v>
      </c>
      <c r="D26" s="1129"/>
      <c r="E26" s="1129"/>
      <c r="F26" s="1129"/>
      <c r="G26" s="1129"/>
      <c r="H26" s="1129"/>
      <c r="I26" s="1129"/>
      <c r="J26" s="1129"/>
      <c r="K26" s="1129"/>
      <c r="L26" s="262" t="s">
        <v>520</v>
      </c>
      <c r="M26" s="264" t="s">
        <v>426</v>
      </c>
      <c r="N26" s="259" t="s">
        <v>351</v>
      </c>
      <c r="O26" s="1145"/>
      <c r="P26" s="1145"/>
      <c r="Q26" s="1145"/>
      <c r="R26" s="1145"/>
      <c r="S26" s="1145"/>
      <c r="T26" s="1145"/>
      <c r="U26" s="1145"/>
      <c r="V26" s="1145"/>
      <c r="W26" s="1145"/>
      <c r="X26" s="1145"/>
      <c r="Y26" s="1145"/>
      <c r="Z26" s="1145"/>
      <c r="AA26" s="1145"/>
      <c r="AB26" s="1145"/>
      <c r="AC26" s="1145"/>
      <c r="AD26" s="1145"/>
      <c r="AE26" s="1145"/>
      <c r="AF26" s="1145"/>
      <c r="AG26" s="1145"/>
      <c r="AH26" s="1145"/>
      <c r="AI26" s="1145"/>
      <c r="AJ26" s="1145"/>
      <c r="AK26" s="1145"/>
      <c r="AL26" s="1145"/>
      <c r="AM26" s="1145"/>
      <c r="AN26" s="1145"/>
      <c r="AO26" s="951"/>
    </row>
    <row r="27" spans="1:41" hidden="1">
      <c r="A27" s="1141"/>
      <c r="B27" s="1129" t="b">
        <v>0</v>
      </c>
      <c r="C27" s="1129" t="s">
        <v>1575</v>
      </c>
      <c r="D27" s="1129"/>
      <c r="E27" s="1129"/>
      <c r="F27" s="1129"/>
      <c r="G27" s="1129"/>
      <c r="H27" s="1129"/>
      <c r="I27" s="1129"/>
      <c r="J27" s="1129"/>
      <c r="K27" s="1129"/>
      <c r="L27" s="262" t="s">
        <v>522</v>
      </c>
      <c r="M27" s="264" t="s">
        <v>427</v>
      </c>
      <c r="N27" s="259" t="s">
        <v>351</v>
      </c>
      <c r="O27" s="1145"/>
      <c r="P27" s="1145"/>
      <c r="Q27" s="1145"/>
      <c r="R27" s="1145"/>
      <c r="S27" s="1145"/>
      <c r="T27" s="1145"/>
      <c r="U27" s="1145"/>
      <c r="V27" s="1145"/>
      <c r="W27" s="1145"/>
      <c r="X27" s="1145"/>
      <c r="Y27" s="1145"/>
      <c r="Z27" s="1145"/>
      <c r="AA27" s="1145"/>
      <c r="AB27" s="1145"/>
      <c r="AC27" s="1145"/>
      <c r="AD27" s="1145"/>
      <c r="AE27" s="1145"/>
      <c r="AF27" s="1145"/>
      <c r="AG27" s="1145"/>
      <c r="AH27" s="1145"/>
      <c r="AI27" s="1145"/>
      <c r="AJ27" s="1145"/>
      <c r="AK27" s="1145"/>
      <c r="AL27" s="1145"/>
      <c r="AM27" s="1145"/>
      <c r="AN27" s="1145"/>
      <c r="AO27" s="951"/>
    </row>
    <row r="28" spans="1:41" hidden="1">
      <c r="A28" s="1141"/>
      <c r="B28" s="1129" t="b">
        <v>0</v>
      </c>
      <c r="C28" s="1129" t="s">
        <v>1490</v>
      </c>
      <c r="D28" s="1129"/>
      <c r="E28" s="1129"/>
      <c r="F28" s="1129"/>
      <c r="G28" s="1129"/>
      <c r="H28" s="1129"/>
      <c r="I28" s="1129"/>
      <c r="J28" s="1129"/>
      <c r="K28" s="1129"/>
      <c r="L28" s="262" t="s">
        <v>359</v>
      </c>
      <c r="M28" s="263" t="s">
        <v>428</v>
      </c>
      <c r="N28" s="259" t="s">
        <v>351</v>
      </c>
      <c r="O28" s="1144">
        <v>0</v>
      </c>
      <c r="P28" s="1144">
        <v>0</v>
      </c>
      <c r="Q28" s="1144">
        <v>0</v>
      </c>
      <c r="R28" s="1144">
        <v>0</v>
      </c>
      <c r="S28" s="1144">
        <v>0</v>
      </c>
      <c r="T28" s="1144">
        <v>0</v>
      </c>
      <c r="U28" s="1144">
        <v>0</v>
      </c>
      <c r="V28" s="1144">
        <v>0</v>
      </c>
      <c r="W28" s="1144">
        <v>0</v>
      </c>
      <c r="X28" s="1144">
        <v>0</v>
      </c>
      <c r="Y28" s="1144">
        <v>0</v>
      </c>
      <c r="Z28" s="1144">
        <v>0</v>
      </c>
      <c r="AA28" s="1144">
        <v>0</v>
      </c>
      <c r="AB28" s="1144">
        <v>0</v>
      </c>
      <c r="AC28" s="1144">
        <v>0</v>
      </c>
      <c r="AD28" s="1144">
        <v>0</v>
      </c>
      <c r="AE28" s="1144">
        <v>0</v>
      </c>
      <c r="AF28" s="1144">
        <v>0</v>
      </c>
      <c r="AG28" s="1144">
        <v>0</v>
      </c>
      <c r="AH28" s="1144">
        <v>0</v>
      </c>
      <c r="AI28" s="1144">
        <v>0</v>
      </c>
      <c r="AJ28" s="1144">
        <v>0</v>
      </c>
      <c r="AK28" s="1144">
        <v>0</v>
      </c>
      <c r="AL28" s="1144">
        <v>0</v>
      </c>
      <c r="AM28" s="1144">
        <v>0</v>
      </c>
      <c r="AN28" s="1144">
        <v>0</v>
      </c>
      <c r="AO28" s="951"/>
    </row>
    <row r="29" spans="1:41" hidden="1">
      <c r="A29" s="1141"/>
      <c r="B29" s="1129" t="b">
        <v>0</v>
      </c>
      <c r="C29" s="1129" t="s">
        <v>1576</v>
      </c>
      <c r="D29" s="1129"/>
      <c r="E29" s="1129"/>
      <c r="F29" s="1129"/>
      <c r="G29" s="1129"/>
      <c r="H29" s="1129"/>
      <c r="I29" s="1129"/>
      <c r="J29" s="1129"/>
      <c r="K29" s="1129"/>
      <c r="L29" s="262" t="s">
        <v>543</v>
      </c>
      <c r="M29" s="264" t="s">
        <v>429</v>
      </c>
      <c r="N29" s="259" t="s">
        <v>351</v>
      </c>
      <c r="O29" s="1145"/>
      <c r="P29" s="1145"/>
      <c r="Q29" s="1145"/>
      <c r="R29" s="1145"/>
      <c r="S29" s="1145"/>
      <c r="T29" s="1145"/>
      <c r="U29" s="1145"/>
      <c r="V29" s="1145"/>
      <c r="W29" s="1145"/>
      <c r="X29" s="1145"/>
      <c r="Y29" s="1145"/>
      <c r="Z29" s="1145"/>
      <c r="AA29" s="1145"/>
      <c r="AB29" s="1145"/>
      <c r="AC29" s="1145"/>
      <c r="AD29" s="1145"/>
      <c r="AE29" s="1145"/>
      <c r="AF29" s="1145"/>
      <c r="AG29" s="1145"/>
      <c r="AH29" s="1145"/>
      <c r="AI29" s="1145"/>
      <c r="AJ29" s="1145"/>
      <c r="AK29" s="1145"/>
      <c r="AL29" s="1145"/>
      <c r="AM29" s="1145"/>
      <c r="AN29" s="1145"/>
      <c r="AO29" s="951"/>
    </row>
    <row r="30" spans="1:41" hidden="1">
      <c r="A30" s="1141"/>
      <c r="B30" s="1129" t="b">
        <v>0</v>
      </c>
      <c r="C30" s="1129" t="s">
        <v>1577</v>
      </c>
      <c r="D30" s="1129"/>
      <c r="E30" s="1129"/>
      <c r="F30" s="1129"/>
      <c r="G30" s="1129"/>
      <c r="H30" s="1129"/>
      <c r="I30" s="1129"/>
      <c r="J30" s="1129"/>
      <c r="K30" s="1129"/>
      <c r="L30" s="262" t="s">
        <v>545</v>
      </c>
      <c r="M30" s="264" t="s">
        <v>430</v>
      </c>
      <c r="N30" s="259" t="s">
        <v>351</v>
      </c>
      <c r="O30" s="1145"/>
      <c r="P30" s="1145"/>
      <c r="Q30" s="1145"/>
      <c r="R30" s="1145"/>
      <c r="S30" s="1145"/>
      <c r="T30" s="1145"/>
      <c r="U30" s="1145"/>
      <c r="V30" s="1145"/>
      <c r="W30" s="1145"/>
      <c r="X30" s="1145"/>
      <c r="Y30" s="1145"/>
      <c r="Z30" s="1145"/>
      <c r="AA30" s="1145"/>
      <c r="AB30" s="1145"/>
      <c r="AC30" s="1145"/>
      <c r="AD30" s="1145"/>
      <c r="AE30" s="1145"/>
      <c r="AF30" s="1145"/>
      <c r="AG30" s="1145"/>
      <c r="AH30" s="1145"/>
      <c r="AI30" s="1145"/>
      <c r="AJ30" s="1145"/>
      <c r="AK30" s="1145"/>
      <c r="AL30" s="1145"/>
      <c r="AM30" s="1145"/>
      <c r="AN30" s="1145"/>
      <c r="AO30" s="951"/>
    </row>
    <row r="31" spans="1:41" hidden="1">
      <c r="A31" s="1141"/>
      <c r="B31" s="1129" t="b">
        <v>0</v>
      </c>
      <c r="C31" s="1129" t="s">
        <v>1578</v>
      </c>
      <c r="D31" s="1129"/>
      <c r="E31" s="1129"/>
      <c r="F31" s="1129"/>
      <c r="G31" s="1129"/>
      <c r="H31" s="1129"/>
      <c r="I31" s="1129"/>
      <c r="J31" s="1129"/>
      <c r="K31" s="1129"/>
      <c r="L31" s="262" t="s">
        <v>547</v>
      </c>
      <c r="M31" s="264" t="s">
        <v>431</v>
      </c>
      <c r="N31" s="259" t="s">
        <v>351</v>
      </c>
      <c r="O31" s="1145"/>
      <c r="P31" s="1145"/>
      <c r="Q31" s="1145"/>
      <c r="R31" s="1145"/>
      <c r="S31" s="1145"/>
      <c r="T31" s="1145"/>
      <c r="U31" s="1145"/>
      <c r="V31" s="1145"/>
      <c r="W31" s="1145"/>
      <c r="X31" s="1145"/>
      <c r="Y31" s="1145"/>
      <c r="Z31" s="1145"/>
      <c r="AA31" s="1145"/>
      <c r="AB31" s="1145"/>
      <c r="AC31" s="1145"/>
      <c r="AD31" s="1145"/>
      <c r="AE31" s="1145"/>
      <c r="AF31" s="1145"/>
      <c r="AG31" s="1145"/>
      <c r="AH31" s="1145"/>
      <c r="AI31" s="1145"/>
      <c r="AJ31" s="1145"/>
      <c r="AK31" s="1145"/>
      <c r="AL31" s="1145"/>
      <c r="AM31" s="1145"/>
      <c r="AN31" s="1145"/>
      <c r="AO31" s="951"/>
    </row>
    <row r="32" spans="1:41" hidden="1">
      <c r="A32" s="1141"/>
      <c r="B32" s="1129" t="b">
        <v>0</v>
      </c>
      <c r="C32" s="1129" t="s">
        <v>1488</v>
      </c>
      <c r="D32" s="1129"/>
      <c r="E32" s="1129"/>
      <c r="F32" s="1129"/>
      <c r="G32" s="1129"/>
      <c r="H32" s="1129"/>
      <c r="I32" s="1129"/>
      <c r="J32" s="1129"/>
      <c r="K32" s="1129"/>
      <c r="L32" s="262" t="s">
        <v>361</v>
      </c>
      <c r="M32" s="263" t="s">
        <v>432</v>
      </c>
      <c r="N32" s="259" t="s">
        <v>351</v>
      </c>
      <c r="O32" s="1144">
        <v>0</v>
      </c>
      <c r="P32" s="1144">
        <v>0</v>
      </c>
      <c r="Q32" s="1144">
        <v>0</v>
      </c>
      <c r="R32" s="1144">
        <v>0</v>
      </c>
      <c r="S32" s="1144">
        <v>0</v>
      </c>
      <c r="T32" s="1144">
        <v>0</v>
      </c>
      <c r="U32" s="1144">
        <v>0</v>
      </c>
      <c r="V32" s="1144">
        <v>0</v>
      </c>
      <c r="W32" s="1144">
        <v>0</v>
      </c>
      <c r="X32" s="1144">
        <v>0</v>
      </c>
      <c r="Y32" s="1144">
        <v>0</v>
      </c>
      <c r="Z32" s="1144">
        <v>0</v>
      </c>
      <c r="AA32" s="1144">
        <v>0</v>
      </c>
      <c r="AB32" s="1144">
        <v>0</v>
      </c>
      <c r="AC32" s="1144">
        <v>0</v>
      </c>
      <c r="AD32" s="1144">
        <v>0</v>
      </c>
      <c r="AE32" s="1144">
        <v>0</v>
      </c>
      <c r="AF32" s="1144">
        <v>0</v>
      </c>
      <c r="AG32" s="1144">
        <v>0</v>
      </c>
      <c r="AH32" s="1144">
        <v>0</v>
      </c>
      <c r="AI32" s="1144">
        <v>0</v>
      </c>
      <c r="AJ32" s="1144">
        <v>0</v>
      </c>
      <c r="AK32" s="1144">
        <v>0</v>
      </c>
      <c r="AL32" s="1144">
        <v>0</v>
      </c>
      <c r="AM32" s="1144">
        <v>0</v>
      </c>
      <c r="AN32" s="1144">
        <v>0</v>
      </c>
      <c r="AO32" s="951"/>
    </row>
    <row r="33" spans="1:41" hidden="1">
      <c r="A33" s="1141"/>
      <c r="B33" s="1129" t="b">
        <v>0</v>
      </c>
      <c r="C33" s="1129" t="s">
        <v>1579</v>
      </c>
      <c r="D33" s="1129"/>
      <c r="E33" s="1129"/>
      <c r="F33" s="1129"/>
      <c r="G33" s="1129"/>
      <c r="H33" s="1129"/>
      <c r="I33" s="1129"/>
      <c r="J33" s="1129"/>
      <c r="K33" s="1129"/>
      <c r="L33" s="262" t="s">
        <v>550</v>
      </c>
      <c r="M33" s="264" t="s">
        <v>433</v>
      </c>
      <c r="N33" s="259" t="s">
        <v>351</v>
      </c>
      <c r="O33" s="1145"/>
      <c r="P33" s="1145"/>
      <c r="Q33" s="1145"/>
      <c r="R33" s="1145"/>
      <c r="S33" s="1145"/>
      <c r="T33" s="1145"/>
      <c r="U33" s="1145"/>
      <c r="V33" s="1145"/>
      <c r="W33" s="1145"/>
      <c r="X33" s="1145"/>
      <c r="Y33" s="1145"/>
      <c r="Z33" s="1145"/>
      <c r="AA33" s="1145"/>
      <c r="AB33" s="1145"/>
      <c r="AC33" s="1145"/>
      <c r="AD33" s="1145"/>
      <c r="AE33" s="1145"/>
      <c r="AF33" s="1145"/>
      <c r="AG33" s="1145"/>
      <c r="AH33" s="1145"/>
      <c r="AI33" s="1145"/>
      <c r="AJ33" s="1145"/>
      <c r="AK33" s="1145"/>
      <c r="AL33" s="1145"/>
      <c r="AM33" s="1145"/>
      <c r="AN33" s="1145"/>
      <c r="AO33" s="951"/>
    </row>
    <row r="34" spans="1:41" ht="22.5" hidden="1">
      <c r="A34" s="1141"/>
      <c r="B34" s="1129" t="b">
        <v>0</v>
      </c>
      <c r="C34" s="1129" t="s">
        <v>1580</v>
      </c>
      <c r="D34" s="1129"/>
      <c r="E34" s="1129"/>
      <c r="F34" s="1129"/>
      <c r="G34" s="1129"/>
      <c r="H34" s="1129"/>
      <c r="I34" s="1129"/>
      <c r="J34" s="1129"/>
      <c r="K34" s="1129"/>
      <c r="L34" s="262" t="s">
        <v>564</v>
      </c>
      <c r="M34" s="264" t="s">
        <v>1143</v>
      </c>
      <c r="N34" s="259" t="s">
        <v>351</v>
      </c>
      <c r="O34" s="1145"/>
      <c r="P34" s="1145"/>
      <c r="Q34" s="1145"/>
      <c r="R34" s="1145"/>
      <c r="S34" s="1145"/>
      <c r="T34" s="1145"/>
      <c r="U34" s="1145"/>
      <c r="V34" s="1145"/>
      <c r="W34" s="1145"/>
      <c r="X34" s="1145"/>
      <c r="Y34" s="1145"/>
      <c r="Z34" s="1145"/>
      <c r="AA34" s="1145"/>
      <c r="AB34" s="1145"/>
      <c r="AC34" s="1145"/>
      <c r="AD34" s="1145"/>
      <c r="AE34" s="1145"/>
      <c r="AF34" s="1145"/>
      <c r="AG34" s="1145"/>
      <c r="AH34" s="1145"/>
      <c r="AI34" s="1145"/>
      <c r="AJ34" s="1145"/>
      <c r="AK34" s="1145"/>
      <c r="AL34" s="1145"/>
      <c r="AM34" s="1145"/>
      <c r="AN34" s="1145"/>
      <c r="AO34" s="951"/>
    </row>
    <row r="35" spans="1:41" ht="22.5" hidden="1">
      <c r="A35" s="1141"/>
      <c r="B35" s="1129" t="b">
        <v>0</v>
      </c>
      <c r="C35" s="1129" t="s">
        <v>1581</v>
      </c>
      <c r="D35" s="1129"/>
      <c r="E35" s="1129"/>
      <c r="F35" s="1129"/>
      <c r="G35" s="1129"/>
      <c r="H35" s="1129"/>
      <c r="I35" s="1129"/>
      <c r="J35" s="1129"/>
      <c r="K35" s="1129"/>
      <c r="L35" s="262" t="s">
        <v>568</v>
      </c>
      <c r="M35" s="264" t="s">
        <v>434</v>
      </c>
      <c r="N35" s="259" t="s">
        <v>351</v>
      </c>
      <c r="O35" s="1145"/>
      <c r="P35" s="1145"/>
      <c r="Q35" s="1145"/>
      <c r="R35" s="1145"/>
      <c r="S35" s="1145"/>
      <c r="T35" s="1145"/>
      <c r="U35" s="1145"/>
      <c r="V35" s="1145"/>
      <c r="W35" s="1145"/>
      <c r="X35" s="1145"/>
      <c r="Y35" s="1145"/>
      <c r="Z35" s="1145"/>
      <c r="AA35" s="1145"/>
      <c r="AB35" s="1145"/>
      <c r="AC35" s="1145"/>
      <c r="AD35" s="1145"/>
      <c r="AE35" s="1145"/>
      <c r="AF35" s="1145"/>
      <c r="AG35" s="1145"/>
      <c r="AH35" s="1145"/>
      <c r="AI35" s="1145"/>
      <c r="AJ35" s="1145"/>
      <c r="AK35" s="1145"/>
      <c r="AL35" s="1145"/>
      <c r="AM35" s="1145"/>
      <c r="AN35" s="1145"/>
      <c r="AO35" s="951"/>
    </row>
    <row r="36" spans="1:41" hidden="1">
      <c r="A36" s="1141"/>
      <c r="B36" s="1129" t="b">
        <v>0</v>
      </c>
      <c r="C36" s="1129" t="s">
        <v>1582</v>
      </c>
      <c r="D36" s="1129"/>
      <c r="E36" s="1129"/>
      <c r="F36" s="1129"/>
      <c r="G36" s="1129"/>
      <c r="H36" s="1129"/>
      <c r="I36" s="1129"/>
      <c r="J36" s="1129"/>
      <c r="K36" s="1129"/>
      <c r="L36" s="262" t="s">
        <v>570</v>
      </c>
      <c r="M36" s="264" t="s">
        <v>435</v>
      </c>
      <c r="N36" s="259" t="s">
        <v>351</v>
      </c>
      <c r="O36" s="1145"/>
      <c r="P36" s="1145"/>
      <c r="Q36" s="1145"/>
      <c r="R36" s="1145"/>
      <c r="S36" s="1145"/>
      <c r="T36" s="1145"/>
      <c r="U36" s="1145"/>
      <c r="V36" s="1145"/>
      <c r="W36" s="1145"/>
      <c r="X36" s="1145"/>
      <c r="Y36" s="1145"/>
      <c r="Z36" s="1145"/>
      <c r="AA36" s="1145"/>
      <c r="AB36" s="1145"/>
      <c r="AC36" s="1145"/>
      <c r="AD36" s="1145"/>
      <c r="AE36" s="1145"/>
      <c r="AF36" s="1145"/>
      <c r="AG36" s="1145"/>
      <c r="AH36" s="1145"/>
      <c r="AI36" s="1145"/>
      <c r="AJ36" s="1145"/>
      <c r="AK36" s="1145"/>
      <c r="AL36" s="1145"/>
      <c r="AM36" s="1145"/>
      <c r="AN36" s="1145"/>
      <c r="AO36" s="951"/>
    </row>
    <row r="37" spans="1:41" s="267" customFormat="1" ht="22.5" hidden="1">
      <c r="A37" s="1141"/>
      <c r="B37" s="1129" t="b">
        <v>0</v>
      </c>
      <c r="C37" s="1129" t="s">
        <v>1481</v>
      </c>
      <c r="D37" s="1142"/>
      <c r="E37" s="1142"/>
      <c r="F37" s="1142"/>
      <c r="G37" s="1142"/>
      <c r="H37" s="1142"/>
      <c r="I37" s="1142"/>
      <c r="J37" s="1142"/>
      <c r="K37" s="1142"/>
      <c r="L37" s="265" t="s">
        <v>102</v>
      </c>
      <c r="M37" s="261" t="s">
        <v>436</v>
      </c>
      <c r="N37" s="266" t="s">
        <v>351</v>
      </c>
      <c r="O37" s="1143">
        <v>0</v>
      </c>
      <c r="P37" s="1143">
        <v>0</v>
      </c>
      <c r="Q37" s="1143">
        <v>0</v>
      </c>
      <c r="R37" s="1143">
        <v>0</v>
      </c>
      <c r="S37" s="1143">
        <v>0</v>
      </c>
      <c r="T37" s="1143">
        <v>0</v>
      </c>
      <c r="U37" s="1143">
        <v>0</v>
      </c>
      <c r="V37" s="1143">
        <v>0</v>
      </c>
      <c r="W37" s="1143">
        <v>0</v>
      </c>
      <c r="X37" s="1143">
        <v>0</v>
      </c>
      <c r="Y37" s="1143">
        <v>0</v>
      </c>
      <c r="Z37" s="1143">
        <v>0</v>
      </c>
      <c r="AA37" s="1143">
        <v>0</v>
      </c>
      <c r="AB37" s="1143">
        <v>0</v>
      </c>
      <c r="AC37" s="1143">
        <v>0</v>
      </c>
      <c r="AD37" s="1143">
        <v>0</v>
      </c>
      <c r="AE37" s="1143">
        <v>0</v>
      </c>
      <c r="AF37" s="1143">
        <v>0</v>
      </c>
      <c r="AG37" s="1143">
        <v>0</v>
      </c>
      <c r="AH37" s="1143">
        <v>0</v>
      </c>
      <c r="AI37" s="1143">
        <v>0</v>
      </c>
      <c r="AJ37" s="1143">
        <v>0</v>
      </c>
      <c r="AK37" s="1143">
        <v>0</v>
      </c>
      <c r="AL37" s="1143">
        <v>0</v>
      </c>
      <c r="AM37" s="1143">
        <v>0</v>
      </c>
      <c r="AN37" s="1143">
        <v>0</v>
      </c>
      <c r="AO37" s="951"/>
    </row>
    <row r="38" spans="1:41" hidden="1">
      <c r="A38" s="1141"/>
      <c r="B38" s="1129" t="b">
        <v>0</v>
      </c>
      <c r="C38" s="1129" t="s">
        <v>1492</v>
      </c>
      <c r="D38" s="1129"/>
      <c r="E38" s="1129"/>
      <c r="F38" s="1129"/>
      <c r="G38" s="1129"/>
      <c r="H38" s="1129"/>
      <c r="I38" s="1129"/>
      <c r="J38" s="1129"/>
      <c r="K38" s="1129"/>
      <c r="L38" s="262" t="s">
        <v>17</v>
      </c>
      <c r="M38" s="263" t="s">
        <v>1153</v>
      </c>
      <c r="N38" s="259" t="s">
        <v>351</v>
      </c>
      <c r="O38" s="1145"/>
      <c r="P38" s="1145"/>
      <c r="Q38" s="1145"/>
      <c r="R38" s="1145"/>
      <c r="S38" s="1145"/>
      <c r="T38" s="1145"/>
      <c r="U38" s="1145"/>
      <c r="V38" s="1145"/>
      <c r="W38" s="1145"/>
      <c r="X38" s="1145"/>
      <c r="Y38" s="1145"/>
      <c r="Z38" s="1145"/>
      <c r="AA38" s="1145"/>
      <c r="AB38" s="1145"/>
      <c r="AC38" s="1145"/>
      <c r="AD38" s="1145"/>
      <c r="AE38" s="1145"/>
      <c r="AF38" s="1145"/>
      <c r="AG38" s="1145"/>
      <c r="AH38" s="1145"/>
      <c r="AI38" s="1145"/>
      <c r="AJ38" s="1145"/>
      <c r="AK38" s="1145"/>
      <c r="AL38" s="1145"/>
      <c r="AM38" s="1145"/>
      <c r="AN38" s="1145"/>
      <c r="AO38" s="951"/>
    </row>
    <row r="39" spans="1:41" hidden="1">
      <c r="A39" s="1141"/>
      <c r="B39" s="1129" t="b">
        <v>0</v>
      </c>
      <c r="C39" s="1129" t="s">
        <v>1493</v>
      </c>
      <c r="D39" s="1129"/>
      <c r="E39" s="1129"/>
      <c r="F39" s="1129"/>
      <c r="G39" s="1129"/>
      <c r="H39" s="1129"/>
      <c r="I39" s="1129"/>
      <c r="J39" s="1129"/>
      <c r="K39" s="1129"/>
      <c r="L39" s="262" t="s">
        <v>138</v>
      </c>
      <c r="M39" s="263" t="s">
        <v>1154</v>
      </c>
      <c r="N39" s="259" t="s">
        <v>351</v>
      </c>
      <c r="O39" s="1145"/>
      <c r="P39" s="1145"/>
      <c r="Q39" s="1145"/>
      <c r="R39" s="1145"/>
      <c r="S39" s="1145"/>
      <c r="T39" s="1145"/>
      <c r="U39" s="1145"/>
      <c r="V39" s="1145"/>
      <c r="W39" s="1145"/>
      <c r="X39" s="1145"/>
      <c r="Y39" s="1145"/>
      <c r="Z39" s="1145"/>
      <c r="AA39" s="1145"/>
      <c r="AB39" s="1145"/>
      <c r="AC39" s="1145"/>
      <c r="AD39" s="1145"/>
      <c r="AE39" s="1145"/>
      <c r="AF39" s="1145"/>
      <c r="AG39" s="1145"/>
      <c r="AH39" s="1145"/>
      <c r="AI39" s="1145"/>
      <c r="AJ39" s="1145"/>
      <c r="AK39" s="1145"/>
      <c r="AL39" s="1145"/>
      <c r="AM39" s="1145"/>
      <c r="AN39" s="1145"/>
      <c r="AO39" s="951"/>
    </row>
    <row r="40" spans="1:41" hidden="1">
      <c r="A40" s="1141"/>
      <c r="B40" s="1129" t="b">
        <v>0</v>
      </c>
      <c r="C40" s="1129" t="s">
        <v>1552</v>
      </c>
      <c r="D40" s="1129"/>
      <c r="E40" s="1129"/>
      <c r="F40" s="1129"/>
      <c r="G40" s="1129"/>
      <c r="H40" s="1129"/>
      <c r="I40" s="1129"/>
      <c r="J40" s="1129"/>
      <c r="K40" s="1129"/>
      <c r="L40" s="262" t="s">
        <v>151</v>
      </c>
      <c r="M40" s="263" t="s">
        <v>437</v>
      </c>
      <c r="N40" s="259" t="s">
        <v>351</v>
      </c>
      <c r="O40" s="1145"/>
      <c r="P40" s="1145"/>
      <c r="Q40" s="1145"/>
      <c r="R40" s="1145"/>
      <c r="S40" s="1145"/>
      <c r="T40" s="1145"/>
      <c r="U40" s="1145"/>
      <c r="V40" s="1145"/>
      <c r="W40" s="1145"/>
      <c r="X40" s="1145"/>
      <c r="Y40" s="1145"/>
      <c r="Z40" s="1145"/>
      <c r="AA40" s="1145"/>
      <c r="AB40" s="1145"/>
      <c r="AC40" s="1145"/>
      <c r="AD40" s="1145"/>
      <c r="AE40" s="1145"/>
      <c r="AF40" s="1145"/>
      <c r="AG40" s="1145"/>
      <c r="AH40" s="1145"/>
      <c r="AI40" s="1145"/>
      <c r="AJ40" s="1145"/>
      <c r="AK40" s="1145"/>
      <c r="AL40" s="1145"/>
      <c r="AM40" s="1145"/>
      <c r="AN40" s="1145"/>
      <c r="AO40" s="951"/>
    </row>
    <row r="41" spans="1:41" s="80" customFormat="1">
      <c r="A41" s="943" t="s">
        <v>18</v>
      </c>
      <c r="B41" s="1129" t="b">
        <v>1</v>
      </c>
      <c r="C41" s="919"/>
      <c r="D41" s="919"/>
      <c r="E41" s="919"/>
      <c r="F41" s="919"/>
      <c r="G41" s="919"/>
      <c r="H41" s="919"/>
      <c r="I41" s="919"/>
      <c r="J41" s="919"/>
      <c r="K41" s="919"/>
      <c r="L41" s="1057" t="s">
        <v>3024</v>
      </c>
      <c r="M41" s="1146"/>
      <c r="N41" s="1146"/>
      <c r="O41" s="1146"/>
      <c r="P41" s="1146"/>
      <c r="Q41" s="1146"/>
      <c r="R41" s="1146"/>
      <c r="S41" s="1146"/>
      <c r="T41" s="1146"/>
      <c r="U41" s="1146"/>
      <c r="V41" s="1146"/>
      <c r="W41" s="1146"/>
      <c r="X41" s="1146"/>
      <c r="Y41" s="1146"/>
      <c r="Z41" s="1146"/>
      <c r="AA41" s="1146"/>
      <c r="AB41" s="1146"/>
      <c r="AC41" s="1146"/>
      <c r="AD41" s="1146"/>
      <c r="AE41" s="1146"/>
      <c r="AF41" s="1146"/>
      <c r="AG41" s="1146"/>
      <c r="AH41" s="1146"/>
      <c r="AI41" s="1146"/>
      <c r="AJ41" s="1146"/>
      <c r="AK41" s="1146"/>
      <c r="AL41" s="1146"/>
      <c r="AM41" s="1146"/>
      <c r="AN41" s="1146"/>
      <c r="AO41" s="1146"/>
    </row>
    <row r="42" spans="1:41" s="267" customFormat="1" ht="22.5">
      <c r="A42" s="974">
        <v>1</v>
      </c>
      <c r="B42" s="1129" t="b">
        <v>1</v>
      </c>
      <c r="C42" s="1129" t="s">
        <v>1480</v>
      </c>
      <c r="D42" s="1142"/>
      <c r="E42" s="1142"/>
      <c r="F42" s="1142"/>
      <c r="G42" s="1142"/>
      <c r="H42" s="1142"/>
      <c r="I42" s="1142"/>
      <c r="J42" s="1142"/>
      <c r="K42" s="1142"/>
      <c r="L42" s="265">
        <v>1</v>
      </c>
      <c r="M42" s="260" t="s">
        <v>419</v>
      </c>
      <c r="N42" s="266" t="s">
        <v>351</v>
      </c>
      <c r="O42" s="1143">
        <v>0</v>
      </c>
      <c r="P42" s="1143">
        <v>0</v>
      </c>
      <c r="Q42" s="1143">
        <v>0</v>
      </c>
      <c r="R42" s="1143">
        <v>0</v>
      </c>
      <c r="S42" s="1143">
        <v>0</v>
      </c>
      <c r="T42" s="1143">
        <v>0</v>
      </c>
      <c r="U42" s="1143">
        <v>0</v>
      </c>
      <c r="V42" s="1143">
        <v>0</v>
      </c>
      <c r="W42" s="1143">
        <v>0</v>
      </c>
      <c r="X42" s="1143">
        <v>0</v>
      </c>
      <c r="Y42" s="1143">
        <v>0</v>
      </c>
      <c r="Z42" s="1143">
        <v>0</v>
      </c>
      <c r="AA42" s="1143">
        <v>0</v>
      </c>
      <c r="AB42" s="1143">
        <v>0</v>
      </c>
      <c r="AC42" s="1143">
        <v>0</v>
      </c>
      <c r="AD42" s="1143">
        <v>0</v>
      </c>
      <c r="AE42" s="1143">
        <v>0</v>
      </c>
      <c r="AF42" s="1143">
        <v>0</v>
      </c>
      <c r="AG42" s="1143">
        <v>0</v>
      </c>
      <c r="AH42" s="1143">
        <v>0</v>
      </c>
      <c r="AI42" s="1143">
        <v>0</v>
      </c>
      <c r="AJ42" s="1143">
        <v>0</v>
      </c>
      <c r="AK42" s="1143">
        <v>0</v>
      </c>
      <c r="AL42" s="1143">
        <v>0</v>
      </c>
      <c r="AM42" s="1143">
        <v>0</v>
      </c>
      <c r="AN42" s="1143">
        <v>0</v>
      </c>
      <c r="AO42" s="951"/>
    </row>
    <row r="43" spans="1:41">
      <c r="A43" s="974">
        <v>1</v>
      </c>
      <c r="B43" s="1129" t="b">
        <v>1</v>
      </c>
      <c r="C43" s="1129" t="s">
        <v>1491</v>
      </c>
      <c r="D43" s="1129"/>
      <c r="E43" s="1129"/>
      <c r="F43" s="1129"/>
      <c r="G43" s="1129"/>
      <c r="H43" s="1129"/>
      <c r="I43" s="1129"/>
      <c r="J43" s="1129"/>
      <c r="K43" s="1129"/>
      <c r="L43" s="262" t="s">
        <v>149</v>
      </c>
      <c r="M43" s="263" t="s">
        <v>420</v>
      </c>
      <c r="N43" s="259" t="s">
        <v>351</v>
      </c>
      <c r="O43" s="1144">
        <v>0</v>
      </c>
      <c r="P43" s="1144">
        <v>0</v>
      </c>
      <c r="Q43" s="1144">
        <v>0</v>
      </c>
      <c r="R43" s="1144">
        <v>0</v>
      </c>
      <c r="S43" s="1144">
        <v>0</v>
      </c>
      <c r="T43" s="1144">
        <v>0</v>
      </c>
      <c r="U43" s="1144">
        <v>0</v>
      </c>
      <c r="V43" s="1144">
        <v>0</v>
      </c>
      <c r="W43" s="1144">
        <v>0</v>
      </c>
      <c r="X43" s="1144">
        <v>0</v>
      </c>
      <c r="Y43" s="1144">
        <v>0</v>
      </c>
      <c r="Z43" s="1144">
        <v>0</v>
      </c>
      <c r="AA43" s="1144">
        <v>0</v>
      </c>
      <c r="AB43" s="1144">
        <v>0</v>
      </c>
      <c r="AC43" s="1144">
        <v>0</v>
      </c>
      <c r="AD43" s="1144">
        <v>0</v>
      </c>
      <c r="AE43" s="1144">
        <v>0</v>
      </c>
      <c r="AF43" s="1144">
        <v>0</v>
      </c>
      <c r="AG43" s="1144">
        <v>0</v>
      </c>
      <c r="AH43" s="1144">
        <v>0</v>
      </c>
      <c r="AI43" s="1144">
        <v>0</v>
      </c>
      <c r="AJ43" s="1144">
        <v>0</v>
      </c>
      <c r="AK43" s="1144">
        <v>0</v>
      </c>
      <c r="AL43" s="1144">
        <v>0</v>
      </c>
      <c r="AM43" s="1144">
        <v>0</v>
      </c>
      <c r="AN43" s="1144">
        <v>0</v>
      </c>
      <c r="AO43" s="951"/>
    </row>
    <row r="44" spans="1:41">
      <c r="A44" s="974">
        <v>1</v>
      </c>
      <c r="B44" s="1129" t="b">
        <v>1</v>
      </c>
      <c r="C44" s="1129" t="s">
        <v>1567</v>
      </c>
      <c r="D44" s="1129"/>
      <c r="E44" s="1129"/>
      <c r="F44" s="1129"/>
      <c r="G44" s="1129"/>
      <c r="H44" s="1129"/>
      <c r="I44" s="1129"/>
      <c r="J44" s="1129"/>
      <c r="K44" s="1129"/>
      <c r="L44" s="262" t="s">
        <v>393</v>
      </c>
      <c r="M44" s="264" t="s">
        <v>421</v>
      </c>
      <c r="N44" s="259" t="s">
        <v>351</v>
      </c>
      <c r="O44" s="1145"/>
      <c r="P44" s="1145"/>
      <c r="Q44" s="1145"/>
      <c r="R44" s="1145"/>
      <c r="S44" s="1145"/>
      <c r="T44" s="1145"/>
      <c r="U44" s="1145"/>
      <c r="V44" s="1145"/>
      <c r="W44" s="1145"/>
      <c r="X44" s="1145"/>
      <c r="Y44" s="1145"/>
      <c r="Z44" s="1145"/>
      <c r="AA44" s="1145"/>
      <c r="AB44" s="1145"/>
      <c r="AC44" s="1145"/>
      <c r="AD44" s="1145"/>
      <c r="AE44" s="1145"/>
      <c r="AF44" s="1145"/>
      <c r="AG44" s="1145"/>
      <c r="AH44" s="1145"/>
      <c r="AI44" s="1145"/>
      <c r="AJ44" s="1145"/>
      <c r="AK44" s="1145"/>
      <c r="AL44" s="1145"/>
      <c r="AM44" s="1145"/>
      <c r="AN44" s="1145"/>
      <c r="AO44" s="951"/>
    </row>
    <row r="45" spans="1:41">
      <c r="A45" s="974">
        <v>1</v>
      </c>
      <c r="B45" s="1129" t="b">
        <v>1</v>
      </c>
      <c r="C45" s="1129" t="s">
        <v>1568</v>
      </c>
      <c r="D45" s="1129"/>
      <c r="E45" s="1129"/>
      <c r="F45" s="1129"/>
      <c r="G45" s="1129"/>
      <c r="H45" s="1129"/>
      <c r="I45" s="1129"/>
      <c r="J45" s="1129"/>
      <c r="K45" s="1129"/>
      <c r="L45" s="262" t="s">
        <v>395</v>
      </c>
      <c r="M45" s="264" t="s">
        <v>1093</v>
      </c>
      <c r="N45" s="259" t="s">
        <v>351</v>
      </c>
      <c r="O45" s="1145"/>
      <c r="P45" s="1145"/>
      <c r="Q45" s="1145"/>
      <c r="R45" s="1145"/>
      <c r="S45" s="1145"/>
      <c r="T45" s="1145"/>
      <c r="U45" s="1145"/>
      <c r="V45" s="1145"/>
      <c r="W45" s="1145"/>
      <c r="X45" s="1145"/>
      <c r="Y45" s="1145"/>
      <c r="Z45" s="1145"/>
      <c r="AA45" s="1145"/>
      <c r="AB45" s="1145"/>
      <c r="AC45" s="1145"/>
      <c r="AD45" s="1145"/>
      <c r="AE45" s="1145"/>
      <c r="AF45" s="1145"/>
      <c r="AG45" s="1145"/>
      <c r="AH45" s="1145"/>
      <c r="AI45" s="1145"/>
      <c r="AJ45" s="1145"/>
      <c r="AK45" s="1145"/>
      <c r="AL45" s="1145"/>
      <c r="AM45" s="1145"/>
      <c r="AN45" s="1145"/>
      <c r="AO45" s="951"/>
    </row>
    <row r="46" spans="1:41">
      <c r="A46" s="974">
        <v>1</v>
      </c>
      <c r="B46" s="1129" t="b">
        <v>1</v>
      </c>
      <c r="C46" s="1129" t="s">
        <v>1571</v>
      </c>
      <c r="D46" s="1129"/>
      <c r="E46" s="1129"/>
      <c r="F46" s="1129"/>
      <c r="G46" s="1129"/>
      <c r="H46" s="1129"/>
      <c r="I46" s="1129"/>
      <c r="J46" s="1129"/>
      <c r="K46" s="1129"/>
      <c r="L46" s="262" t="s">
        <v>1055</v>
      </c>
      <c r="M46" s="264" t="s">
        <v>422</v>
      </c>
      <c r="N46" s="259" t="s">
        <v>351</v>
      </c>
      <c r="O46" s="1145"/>
      <c r="P46" s="1145"/>
      <c r="Q46" s="1145"/>
      <c r="R46" s="1145"/>
      <c r="S46" s="1145"/>
      <c r="T46" s="1145"/>
      <c r="U46" s="1145"/>
      <c r="V46" s="1145"/>
      <c r="W46" s="1145"/>
      <c r="X46" s="1145"/>
      <c r="Y46" s="1145"/>
      <c r="Z46" s="1145"/>
      <c r="AA46" s="1145"/>
      <c r="AB46" s="1145"/>
      <c r="AC46" s="1145"/>
      <c r="AD46" s="1145"/>
      <c r="AE46" s="1145"/>
      <c r="AF46" s="1145"/>
      <c r="AG46" s="1145"/>
      <c r="AH46" s="1145"/>
      <c r="AI46" s="1145"/>
      <c r="AJ46" s="1145"/>
      <c r="AK46" s="1145"/>
      <c r="AL46" s="1145"/>
      <c r="AM46" s="1145"/>
      <c r="AN46" s="1145"/>
      <c r="AO46" s="951"/>
    </row>
    <row r="47" spans="1:41">
      <c r="A47" s="974">
        <v>1</v>
      </c>
      <c r="B47" s="1129" t="b">
        <v>1</v>
      </c>
      <c r="C47" s="1129" t="s">
        <v>1572</v>
      </c>
      <c r="D47" s="1129"/>
      <c r="E47" s="1129"/>
      <c r="F47" s="1129"/>
      <c r="G47" s="1129"/>
      <c r="H47" s="1129"/>
      <c r="I47" s="1129"/>
      <c r="J47" s="1129"/>
      <c r="K47" s="1129"/>
      <c r="L47" s="262" t="s">
        <v>1056</v>
      </c>
      <c r="M47" s="264" t="s">
        <v>423</v>
      </c>
      <c r="N47" s="259" t="s">
        <v>351</v>
      </c>
      <c r="O47" s="1145"/>
      <c r="P47" s="1145"/>
      <c r="Q47" s="1145"/>
      <c r="R47" s="1145"/>
      <c r="S47" s="1145"/>
      <c r="T47" s="1145"/>
      <c r="U47" s="1145"/>
      <c r="V47" s="1145"/>
      <c r="W47" s="1145"/>
      <c r="X47" s="1145"/>
      <c r="Y47" s="1145"/>
      <c r="Z47" s="1145"/>
      <c r="AA47" s="1145"/>
      <c r="AB47" s="1145"/>
      <c r="AC47" s="1145"/>
      <c r="AD47" s="1145"/>
      <c r="AE47" s="1145"/>
      <c r="AF47" s="1145"/>
      <c r="AG47" s="1145"/>
      <c r="AH47" s="1145"/>
      <c r="AI47" s="1145"/>
      <c r="AJ47" s="1145"/>
      <c r="AK47" s="1145"/>
      <c r="AL47" s="1145"/>
      <c r="AM47" s="1145"/>
      <c r="AN47" s="1145"/>
      <c r="AO47" s="951"/>
    </row>
    <row r="48" spans="1:41">
      <c r="A48" s="974">
        <v>1</v>
      </c>
      <c r="B48" s="1129" t="b">
        <v>1</v>
      </c>
      <c r="C48" s="1129" t="s">
        <v>1489</v>
      </c>
      <c r="D48" s="1129"/>
      <c r="E48" s="1129"/>
      <c r="F48" s="1129"/>
      <c r="G48" s="1129"/>
      <c r="H48" s="1129"/>
      <c r="I48" s="1129"/>
      <c r="J48" s="1129"/>
      <c r="K48" s="1129"/>
      <c r="L48" s="262" t="s">
        <v>150</v>
      </c>
      <c r="M48" s="263" t="s">
        <v>424</v>
      </c>
      <c r="N48" s="259" t="s">
        <v>351</v>
      </c>
      <c r="O48" s="1144">
        <v>0</v>
      </c>
      <c r="P48" s="1144">
        <v>0</v>
      </c>
      <c r="Q48" s="1144">
        <v>0</v>
      </c>
      <c r="R48" s="1144">
        <v>0</v>
      </c>
      <c r="S48" s="1144">
        <v>0</v>
      </c>
      <c r="T48" s="1144">
        <v>0</v>
      </c>
      <c r="U48" s="1144">
        <v>0</v>
      </c>
      <c r="V48" s="1144">
        <v>0</v>
      </c>
      <c r="W48" s="1144">
        <v>0</v>
      </c>
      <c r="X48" s="1144">
        <v>0</v>
      </c>
      <c r="Y48" s="1144">
        <v>0</v>
      </c>
      <c r="Z48" s="1144">
        <v>0</v>
      </c>
      <c r="AA48" s="1144">
        <v>0</v>
      </c>
      <c r="AB48" s="1144">
        <v>0</v>
      </c>
      <c r="AC48" s="1144">
        <v>0</v>
      </c>
      <c r="AD48" s="1144">
        <v>0</v>
      </c>
      <c r="AE48" s="1144">
        <v>0</v>
      </c>
      <c r="AF48" s="1144">
        <v>0</v>
      </c>
      <c r="AG48" s="1144">
        <v>0</v>
      </c>
      <c r="AH48" s="1144">
        <v>0</v>
      </c>
      <c r="AI48" s="1144">
        <v>0</v>
      </c>
      <c r="AJ48" s="1144">
        <v>0</v>
      </c>
      <c r="AK48" s="1144">
        <v>0</v>
      </c>
      <c r="AL48" s="1144">
        <v>0</v>
      </c>
      <c r="AM48" s="1144">
        <v>0</v>
      </c>
      <c r="AN48" s="1144">
        <v>0</v>
      </c>
      <c r="AO48" s="951"/>
    </row>
    <row r="49" spans="1:41">
      <c r="A49" s="974">
        <v>1</v>
      </c>
      <c r="B49" s="1129" t="b">
        <v>1</v>
      </c>
      <c r="C49" s="1129" t="s">
        <v>1573</v>
      </c>
      <c r="D49" s="1129"/>
      <c r="E49" s="1129"/>
      <c r="F49" s="1129"/>
      <c r="G49" s="1129"/>
      <c r="H49" s="1129"/>
      <c r="I49" s="1129"/>
      <c r="J49" s="1129"/>
      <c r="K49" s="1129"/>
      <c r="L49" s="262" t="s">
        <v>514</v>
      </c>
      <c r="M49" s="264" t="s">
        <v>425</v>
      </c>
      <c r="N49" s="259" t="s">
        <v>351</v>
      </c>
      <c r="O49" s="1145"/>
      <c r="P49" s="1145"/>
      <c r="Q49" s="1145"/>
      <c r="R49" s="1145"/>
      <c r="S49" s="1145"/>
      <c r="T49" s="1145"/>
      <c r="U49" s="1145"/>
      <c r="V49" s="1145"/>
      <c r="W49" s="1145"/>
      <c r="X49" s="1145"/>
      <c r="Y49" s="1145"/>
      <c r="Z49" s="1145"/>
      <c r="AA49" s="1145"/>
      <c r="AB49" s="1145"/>
      <c r="AC49" s="1145"/>
      <c r="AD49" s="1145"/>
      <c r="AE49" s="1145"/>
      <c r="AF49" s="1145"/>
      <c r="AG49" s="1145"/>
      <c r="AH49" s="1145"/>
      <c r="AI49" s="1145"/>
      <c r="AJ49" s="1145"/>
      <c r="AK49" s="1145"/>
      <c r="AL49" s="1145"/>
      <c r="AM49" s="1145"/>
      <c r="AN49" s="1145"/>
      <c r="AO49" s="951"/>
    </row>
    <row r="50" spans="1:41">
      <c r="A50" s="974">
        <v>1</v>
      </c>
      <c r="B50" s="1129" t="b">
        <v>1</v>
      </c>
      <c r="C50" s="1129" t="s">
        <v>1574</v>
      </c>
      <c r="D50" s="1129"/>
      <c r="E50" s="1129"/>
      <c r="F50" s="1129"/>
      <c r="G50" s="1129"/>
      <c r="H50" s="1129"/>
      <c r="I50" s="1129"/>
      <c r="J50" s="1129"/>
      <c r="K50" s="1129"/>
      <c r="L50" s="262" t="s">
        <v>520</v>
      </c>
      <c r="M50" s="264" t="s">
        <v>426</v>
      </c>
      <c r="N50" s="259" t="s">
        <v>351</v>
      </c>
      <c r="O50" s="1145"/>
      <c r="P50" s="1145"/>
      <c r="Q50" s="1145"/>
      <c r="R50" s="1145"/>
      <c r="S50" s="1145"/>
      <c r="T50" s="1145"/>
      <c r="U50" s="1145"/>
      <c r="V50" s="1145"/>
      <c r="W50" s="1145"/>
      <c r="X50" s="1145"/>
      <c r="Y50" s="1145"/>
      <c r="Z50" s="1145"/>
      <c r="AA50" s="1145"/>
      <c r="AB50" s="1145"/>
      <c r="AC50" s="1145"/>
      <c r="AD50" s="1145"/>
      <c r="AE50" s="1145"/>
      <c r="AF50" s="1145"/>
      <c r="AG50" s="1145"/>
      <c r="AH50" s="1145"/>
      <c r="AI50" s="1145"/>
      <c r="AJ50" s="1145"/>
      <c r="AK50" s="1145"/>
      <c r="AL50" s="1145"/>
      <c r="AM50" s="1145"/>
      <c r="AN50" s="1145"/>
      <c r="AO50" s="951"/>
    </row>
    <row r="51" spans="1:41">
      <c r="A51" s="974">
        <v>1</v>
      </c>
      <c r="B51" s="1129" t="b">
        <v>1</v>
      </c>
      <c r="C51" s="1129" t="s">
        <v>1575</v>
      </c>
      <c r="D51" s="1129"/>
      <c r="E51" s="1129"/>
      <c r="F51" s="1129"/>
      <c r="G51" s="1129"/>
      <c r="H51" s="1129"/>
      <c r="I51" s="1129"/>
      <c r="J51" s="1129"/>
      <c r="K51" s="1129"/>
      <c r="L51" s="262" t="s">
        <v>522</v>
      </c>
      <c r="M51" s="264" t="s">
        <v>427</v>
      </c>
      <c r="N51" s="259" t="s">
        <v>351</v>
      </c>
      <c r="O51" s="1145"/>
      <c r="P51" s="1145"/>
      <c r="Q51" s="1145"/>
      <c r="R51" s="1145"/>
      <c r="S51" s="1145"/>
      <c r="T51" s="1145"/>
      <c r="U51" s="1145"/>
      <c r="V51" s="1145"/>
      <c r="W51" s="1145"/>
      <c r="X51" s="1145"/>
      <c r="Y51" s="1145"/>
      <c r="Z51" s="1145"/>
      <c r="AA51" s="1145"/>
      <c r="AB51" s="1145"/>
      <c r="AC51" s="1145"/>
      <c r="AD51" s="1145"/>
      <c r="AE51" s="1145"/>
      <c r="AF51" s="1145"/>
      <c r="AG51" s="1145"/>
      <c r="AH51" s="1145"/>
      <c r="AI51" s="1145"/>
      <c r="AJ51" s="1145"/>
      <c r="AK51" s="1145"/>
      <c r="AL51" s="1145"/>
      <c r="AM51" s="1145"/>
      <c r="AN51" s="1145"/>
      <c r="AO51" s="951"/>
    </row>
    <row r="52" spans="1:41">
      <c r="A52" s="974">
        <v>1</v>
      </c>
      <c r="B52" s="1129" t="b">
        <v>1</v>
      </c>
      <c r="C52" s="1129" t="s">
        <v>1490</v>
      </c>
      <c r="D52" s="1129"/>
      <c r="E52" s="1129"/>
      <c r="F52" s="1129"/>
      <c r="G52" s="1129"/>
      <c r="H52" s="1129"/>
      <c r="I52" s="1129"/>
      <c r="J52" s="1129"/>
      <c r="K52" s="1129"/>
      <c r="L52" s="262" t="s">
        <v>359</v>
      </c>
      <c r="M52" s="263" t="s">
        <v>428</v>
      </c>
      <c r="N52" s="259" t="s">
        <v>351</v>
      </c>
      <c r="O52" s="1144">
        <v>0</v>
      </c>
      <c r="P52" s="1144">
        <v>0</v>
      </c>
      <c r="Q52" s="1144">
        <v>0</v>
      </c>
      <c r="R52" s="1144">
        <v>0</v>
      </c>
      <c r="S52" s="1144">
        <v>0</v>
      </c>
      <c r="T52" s="1144">
        <v>0</v>
      </c>
      <c r="U52" s="1144">
        <v>0</v>
      </c>
      <c r="V52" s="1144">
        <v>0</v>
      </c>
      <c r="W52" s="1144">
        <v>0</v>
      </c>
      <c r="X52" s="1144">
        <v>0</v>
      </c>
      <c r="Y52" s="1144">
        <v>0</v>
      </c>
      <c r="Z52" s="1144">
        <v>0</v>
      </c>
      <c r="AA52" s="1144">
        <v>0</v>
      </c>
      <c r="AB52" s="1144">
        <v>0</v>
      </c>
      <c r="AC52" s="1144">
        <v>0</v>
      </c>
      <c r="AD52" s="1144">
        <v>0</v>
      </c>
      <c r="AE52" s="1144">
        <v>0</v>
      </c>
      <c r="AF52" s="1144">
        <v>0</v>
      </c>
      <c r="AG52" s="1144">
        <v>0</v>
      </c>
      <c r="AH52" s="1144">
        <v>0</v>
      </c>
      <c r="AI52" s="1144">
        <v>0</v>
      </c>
      <c r="AJ52" s="1144">
        <v>0</v>
      </c>
      <c r="AK52" s="1144">
        <v>0</v>
      </c>
      <c r="AL52" s="1144">
        <v>0</v>
      </c>
      <c r="AM52" s="1144">
        <v>0</v>
      </c>
      <c r="AN52" s="1144">
        <v>0</v>
      </c>
      <c r="AO52" s="951"/>
    </row>
    <row r="53" spans="1:41">
      <c r="A53" s="974">
        <v>1</v>
      </c>
      <c r="B53" s="1129" t="b">
        <v>1</v>
      </c>
      <c r="C53" s="1129" t="s">
        <v>1576</v>
      </c>
      <c r="D53" s="1129"/>
      <c r="E53" s="1129"/>
      <c r="F53" s="1129"/>
      <c r="G53" s="1129"/>
      <c r="H53" s="1129"/>
      <c r="I53" s="1129"/>
      <c r="J53" s="1129"/>
      <c r="K53" s="1129"/>
      <c r="L53" s="262" t="s">
        <v>543</v>
      </c>
      <c r="M53" s="264" t="s">
        <v>429</v>
      </c>
      <c r="N53" s="259" t="s">
        <v>351</v>
      </c>
      <c r="O53" s="1145"/>
      <c r="P53" s="1145"/>
      <c r="Q53" s="1145"/>
      <c r="R53" s="1145"/>
      <c r="S53" s="1145"/>
      <c r="T53" s="1145"/>
      <c r="U53" s="1145"/>
      <c r="V53" s="1145"/>
      <c r="W53" s="1145"/>
      <c r="X53" s="1145"/>
      <c r="Y53" s="1145"/>
      <c r="Z53" s="1145"/>
      <c r="AA53" s="1145"/>
      <c r="AB53" s="1145"/>
      <c r="AC53" s="1145"/>
      <c r="AD53" s="1145"/>
      <c r="AE53" s="1145"/>
      <c r="AF53" s="1145"/>
      <c r="AG53" s="1145"/>
      <c r="AH53" s="1145"/>
      <c r="AI53" s="1145"/>
      <c r="AJ53" s="1145"/>
      <c r="AK53" s="1145"/>
      <c r="AL53" s="1145"/>
      <c r="AM53" s="1145"/>
      <c r="AN53" s="1145"/>
      <c r="AO53" s="951"/>
    </row>
    <row r="54" spans="1:41">
      <c r="A54" s="974">
        <v>1</v>
      </c>
      <c r="B54" s="1129" t="b">
        <v>1</v>
      </c>
      <c r="C54" s="1129" t="s">
        <v>1577</v>
      </c>
      <c r="D54" s="1129"/>
      <c r="E54" s="1129"/>
      <c r="F54" s="1129"/>
      <c r="G54" s="1129"/>
      <c r="H54" s="1129"/>
      <c r="I54" s="1129"/>
      <c r="J54" s="1129"/>
      <c r="K54" s="1129"/>
      <c r="L54" s="262" t="s">
        <v>545</v>
      </c>
      <c r="M54" s="264" t="s">
        <v>430</v>
      </c>
      <c r="N54" s="259" t="s">
        <v>351</v>
      </c>
      <c r="O54" s="1145"/>
      <c r="P54" s="1145"/>
      <c r="Q54" s="1145"/>
      <c r="R54" s="1145"/>
      <c r="S54" s="1145"/>
      <c r="T54" s="1145"/>
      <c r="U54" s="1145"/>
      <c r="V54" s="1145"/>
      <c r="W54" s="1145"/>
      <c r="X54" s="1145"/>
      <c r="Y54" s="1145"/>
      <c r="Z54" s="1145"/>
      <c r="AA54" s="1145"/>
      <c r="AB54" s="1145"/>
      <c r="AC54" s="1145"/>
      <c r="AD54" s="1145"/>
      <c r="AE54" s="1145"/>
      <c r="AF54" s="1145"/>
      <c r="AG54" s="1145"/>
      <c r="AH54" s="1145"/>
      <c r="AI54" s="1145"/>
      <c r="AJ54" s="1145"/>
      <c r="AK54" s="1145"/>
      <c r="AL54" s="1145"/>
      <c r="AM54" s="1145"/>
      <c r="AN54" s="1145"/>
      <c r="AO54" s="951"/>
    </row>
    <row r="55" spans="1:41">
      <c r="A55" s="974">
        <v>1</v>
      </c>
      <c r="B55" s="1129" t="b">
        <v>1</v>
      </c>
      <c r="C55" s="1129" t="s">
        <v>1578</v>
      </c>
      <c r="D55" s="1129"/>
      <c r="E55" s="1129"/>
      <c r="F55" s="1129"/>
      <c r="G55" s="1129"/>
      <c r="H55" s="1129"/>
      <c r="I55" s="1129"/>
      <c r="J55" s="1129"/>
      <c r="K55" s="1129"/>
      <c r="L55" s="262" t="s">
        <v>547</v>
      </c>
      <c r="M55" s="264" t="s">
        <v>431</v>
      </c>
      <c r="N55" s="259" t="s">
        <v>351</v>
      </c>
      <c r="O55" s="1145"/>
      <c r="P55" s="1145"/>
      <c r="Q55" s="1145"/>
      <c r="R55" s="1145"/>
      <c r="S55" s="1145"/>
      <c r="T55" s="1145"/>
      <c r="U55" s="1145"/>
      <c r="V55" s="1145"/>
      <c r="W55" s="1145"/>
      <c r="X55" s="1145"/>
      <c r="Y55" s="1145"/>
      <c r="Z55" s="1145"/>
      <c r="AA55" s="1145"/>
      <c r="AB55" s="1145"/>
      <c r="AC55" s="1145"/>
      <c r="AD55" s="1145"/>
      <c r="AE55" s="1145"/>
      <c r="AF55" s="1145"/>
      <c r="AG55" s="1145"/>
      <c r="AH55" s="1145"/>
      <c r="AI55" s="1145"/>
      <c r="AJ55" s="1145"/>
      <c r="AK55" s="1145"/>
      <c r="AL55" s="1145"/>
      <c r="AM55" s="1145"/>
      <c r="AN55" s="1145"/>
      <c r="AO55" s="951"/>
    </row>
    <row r="56" spans="1:41">
      <c r="A56" s="974">
        <v>1</v>
      </c>
      <c r="B56" s="1129" t="b">
        <v>1</v>
      </c>
      <c r="C56" s="1129" t="s">
        <v>1488</v>
      </c>
      <c r="D56" s="1129"/>
      <c r="E56" s="1129"/>
      <c r="F56" s="1129"/>
      <c r="G56" s="1129"/>
      <c r="H56" s="1129"/>
      <c r="I56" s="1129"/>
      <c r="J56" s="1129"/>
      <c r="K56" s="1129"/>
      <c r="L56" s="262" t="s">
        <v>361</v>
      </c>
      <c r="M56" s="263" t="s">
        <v>432</v>
      </c>
      <c r="N56" s="259" t="s">
        <v>351</v>
      </c>
      <c r="O56" s="1144">
        <v>0</v>
      </c>
      <c r="P56" s="1144">
        <v>0</v>
      </c>
      <c r="Q56" s="1144">
        <v>0</v>
      </c>
      <c r="R56" s="1144">
        <v>0</v>
      </c>
      <c r="S56" s="1144">
        <v>0</v>
      </c>
      <c r="T56" s="1144">
        <v>0</v>
      </c>
      <c r="U56" s="1144">
        <v>0</v>
      </c>
      <c r="V56" s="1144">
        <v>0</v>
      </c>
      <c r="W56" s="1144">
        <v>0</v>
      </c>
      <c r="X56" s="1144">
        <v>0</v>
      </c>
      <c r="Y56" s="1144">
        <v>0</v>
      </c>
      <c r="Z56" s="1144">
        <v>0</v>
      </c>
      <c r="AA56" s="1144">
        <v>0</v>
      </c>
      <c r="AB56" s="1144">
        <v>0</v>
      </c>
      <c r="AC56" s="1144">
        <v>0</v>
      </c>
      <c r="AD56" s="1144">
        <v>0</v>
      </c>
      <c r="AE56" s="1144">
        <v>0</v>
      </c>
      <c r="AF56" s="1144">
        <v>0</v>
      </c>
      <c r="AG56" s="1144">
        <v>0</v>
      </c>
      <c r="AH56" s="1144">
        <v>0</v>
      </c>
      <c r="AI56" s="1144">
        <v>0</v>
      </c>
      <c r="AJ56" s="1144">
        <v>0</v>
      </c>
      <c r="AK56" s="1144">
        <v>0</v>
      </c>
      <c r="AL56" s="1144">
        <v>0</v>
      </c>
      <c r="AM56" s="1144">
        <v>0</v>
      </c>
      <c r="AN56" s="1144">
        <v>0</v>
      </c>
      <c r="AO56" s="951"/>
    </row>
    <row r="57" spans="1:41">
      <c r="A57" s="974">
        <v>1</v>
      </c>
      <c r="B57" s="1129" t="b">
        <v>1</v>
      </c>
      <c r="C57" s="1129" t="s">
        <v>1579</v>
      </c>
      <c r="D57" s="1129"/>
      <c r="E57" s="1129"/>
      <c r="F57" s="1129"/>
      <c r="G57" s="1129"/>
      <c r="H57" s="1129"/>
      <c r="I57" s="1129"/>
      <c r="J57" s="1129"/>
      <c r="K57" s="1129"/>
      <c r="L57" s="262" t="s">
        <v>550</v>
      </c>
      <c r="M57" s="264" t="s">
        <v>433</v>
      </c>
      <c r="N57" s="259" t="s">
        <v>351</v>
      </c>
      <c r="O57" s="1145"/>
      <c r="P57" s="1145"/>
      <c r="Q57" s="1145"/>
      <c r="R57" s="1145"/>
      <c r="S57" s="1145"/>
      <c r="T57" s="1145"/>
      <c r="U57" s="1145"/>
      <c r="V57" s="1145"/>
      <c r="W57" s="1145"/>
      <c r="X57" s="1145"/>
      <c r="Y57" s="1145"/>
      <c r="Z57" s="1145"/>
      <c r="AA57" s="1145"/>
      <c r="AB57" s="1145"/>
      <c r="AC57" s="1145"/>
      <c r="AD57" s="1145"/>
      <c r="AE57" s="1145"/>
      <c r="AF57" s="1145"/>
      <c r="AG57" s="1145"/>
      <c r="AH57" s="1145"/>
      <c r="AI57" s="1145"/>
      <c r="AJ57" s="1145"/>
      <c r="AK57" s="1145"/>
      <c r="AL57" s="1145"/>
      <c r="AM57" s="1145"/>
      <c r="AN57" s="1145"/>
      <c r="AO57" s="951"/>
    </row>
    <row r="58" spans="1:41" ht="22.5">
      <c r="A58" s="974">
        <v>1</v>
      </c>
      <c r="B58" s="1129" t="b">
        <v>1</v>
      </c>
      <c r="C58" s="1129" t="s">
        <v>1580</v>
      </c>
      <c r="D58" s="1129"/>
      <c r="E58" s="1129"/>
      <c r="F58" s="1129"/>
      <c r="G58" s="1129"/>
      <c r="H58" s="1129"/>
      <c r="I58" s="1129"/>
      <c r="J58" s="1129"/>
      <c r="K58" s="1129"/>
      <c r="L58" s="262" t="s">
        <v>564</v>
      </c>
      <c r="M58" s="264" t="s">
        <v>1143</v>
      </c>
      <c r="N58" s="259" t="s">
        <v>351</v>
      </c>
      <c r="O58" s="1145"/>
      <c r="P58" s="1145"/>
      <c r="Q58" s="1145"/>
      <c r="R58" s="1145"/>
      <c r="S58" s="1145"/>
      <c r="T58" s="1145"/>
      <c r="U58" s="1145"/>
      <c r="V58" s="1145"/>
      <c r="W58" s="1145"/>
      <c r="X58" s="1145"/>
      <c r="Y58" s="1145"/>
      <c r="Z58" s="1145"/>
      <c r="AA58" s="1145"/>
      <c r="AB58" s="1145"/>
      <c r="AC58" s="1145"/>
      <c r="AD58" s="1145"/>
      <c r="AE58" s="1145"/>
      <c r="AF58" s="1145"/>
      <c r="AG58" s="1145"/>
      <c r="AH58" s="1145"/>
      <c r="AI58" s="1145"/>
      <c r="AJ58" s="1145"/>
      <c r="AK58" s="1145"/>
      <c r="AL58" s="1145"/>
      <c r="AM58" s="1145"/>
      <c r="AN58" s="1145"/>
      <c r="AO58" s="951"/>
    </row>
    <row r="59" spans="1:41" ht="22.5">
      <c r="A59" s="974">
        <v>1</v>
      </c>
      <c r="B59" s="1129" t="b">
        <v>1</v>
      </c>
      <c r="C59" s="1129" t="s">
        <v>1581</v>
      </c>
      <c r="D59" s="1129"/>
      <c r="E59" s="1129"/>
      <c r="F59" s="1129"/>
      <c r="G59" s="1129"/>
      <c r="H59" s="1129"/>
      <c r="I59" s="1129"/>
      <c r="J59" s="1129"/>
      <c r="K59" s="1129"/>
      <c r="L59" s="262" t="s">
        <v>568</v>
      </c>
      <c r="M59" s="264" t="s">
        <v>434</v>
      </c>
      <c r="N59" s="259" t="s">
        <v>351</v>
      </c>
      <c r="O59" s="1145"/>
      <c r="P59" s="1145"/>
      <c r="Q59" s="1145"/>
      <c r="R59" s="1145"/>
      <c r="S59" s="1145"/>
      <c r="T59" s="1145"/>
      <c r="U59" s="1145"/>
      <c r="V59" s="1145"/>
      <c r="W59" s="1145"/>
      <c r="X59" s="1145"/>
      <c r="Y59" s="1145"/>
      <c r="Z59" s="1145"/>
      <c r="AA59" s="1145"/>
      <c r="AB59" s="1145"/>
      <c r="AC59" s="1145"/>
      <c r="AD59" s="1145"/>
      <c r="AE59" s="1145"/>
      <c r="AF59" s="1145"/>
      <c r="AG59" s="1145"/>
      <c r="AH59" s="1145"/>
      <c r="AI59" s="1145"/>
      <c r="AJ59" s="1145"/>
      <c r="AK59" s="1145"/>
      <c r="AL59" s="1145"/>
      <c r="AM59" s="1145"/>
      <c r="AN59" s="1145"/>
      <c r="AO59" s="951"/>
    </row>
    <row r="60" spans="1:41">
      <c r="A60" s="974">
        <v>1</v>
      </c>
      <c r="B60" s="1129" t="b">
        <v>1</v>
      </c>
      <c r="C60" s="1129" t="s">
        <v>1582</v>
      </c>
      <c r="D60" s="1129"/>
      <c r="E60" s="1129"/>
      <c r="F60" s="1129"/>
      <c r="G60" s="1129"/>
      <c r="H60" s="1129"/>
      <c r="I60" s="1129"/>
      <c r="J60" s="1129"/>
      <c r="K60" s="1129"/>
      <c r="L60" s="262" t="s">
        <v>570</v>
      </c>
      <c r="M60" s="264" t="s">
        <v>435</v>
      </c>
      <c r="N60" s="259" t="s">
        <v>351</v>
      </c>
      <c r="O60" s="1145"/>
      <c r="P60" s="1145"/>
      <c r="Q60" s="1145"/>
      <c r="R60" s="1145"/>
      <c r="S60" s="1145"/>
      <c r="T60" s="1145"/>
      <c r="U60" s="1145"/>
      <c r="V60" s="1145"/>
      <c r="W60" s="1145"/>
      <c r="X60" s="1145"/>
      <c r="Y60" s="1145"/>
      <c r="Z60" s="1145"/>
      <c r="AA60" s="1145"/>
      <c r="AB60" s="1145"/>
      <c r="AC60" s="1145"/>
      <c r="AD60" s="1145"/>
      <c r="AE60" s="1145"/>
      <c r="AF60" s="1145"/>
      <c r="AG60" s="1145"/>
      <c r="AH60" s="1145"/>
      <c r="AI60" s="1145"/>
      <c r="AJ60" s="1145"/>
      <c r="AK60" s="1145"/>
      <c r="AL60" s="1145"/>
      <c r="AM60" s="1145"/>
      <c r="AN60" s="1145"/>
      <c r="AO60" s="951"/>
    </row>
    <row r="61" spans="1:41" s="267" customFormat="1" ht="22.5">
      <c r="A61" s="974">
        <v>1</v>
      </c>
      <c r="B61" s="1129" t="b">
        <v>1</v>
      </c>
      <c r="C61" s="1129" t="s">
        <v>1481</v>
      </c>
      <c r="D61" s="1142"/>
      <c r="E61" s="1142"/>
      <c r="F61" s="1142"/>
      <c r="G61" s="1142"/>
      <c r="H61" s="1142"/>
      <c r="I61" s="1142"/>
      <c r="J61" s="1142"/>
      <c r="K61" s="1142"/>
      <c r="L61" s="265" t="s">
        <v>102</v>
      </c>
      <c r="M61" s="261" t="s">
        <v>436</v>
      </c>
      <c r="N61" s="266" t="s">
        <v>351</v>
      </c>
      <c r="O61" s="1143">
        <v>0</v>
      </c>
      <c r="P61" s="1143">
        <v>0</v>
      </c>
      <c r="Q61" s="1143">
        <v>0</v>
      </c>
      <c r="R61" s="1143">
        <v>0</v>
      </c>
      <c r="S61" s="1143">
        <v>0</v>
      </c>
      <c r="T61" s="1143">
        <v>0</v>
      </c>
      <c r="U61" s="1143">
        <v>0</v>
      </c>
      <c r="V61" s="1143">
        <v>0</v>
      </c>
      <c r="W61" s="1143">
        <v>0</v>
      </c>
      <c r="X61" s="1143">
        <v>0</v>
      </c>
      <c r="Y61" s="1143">
        <v>0</v>
      </c>
      <c r="Z61" s="1143">
        <v>0</v>
      </c>
      <c r="AA61" s="1143">
        <v>0</v>
      </c>
      <c r="AB61" s="1143">
        <v>0</v>
      </c>
      <c r="AC61" s="1143">
        <v>0</v>
      </c>
      <c r="AD61" s="1143">
        <v>0</v>
      </c>
      <c r="AE61" s="1143">
        <v>0</v>
      </c>
      <c r="AF61" s="1143">
        <v>0</v>
      </c>
      <c r="AG61" s="1143">
        <v>0</v>
      </c>
      <c r="AH61" s="1143">
        <v>0</v>
      </c>
      <c r="AI61" s="1143">
        <v>0</v>
      </c>
      <c r="AJ61" s="1143">
        <v>0</v>
      </c>
      <c r="AK61" s="1143">
        <v>0</v>
      </c>
      <c r="AL61" s="1143">
        <v>0</v>
      </c>
      <c r="AM61" s="1143">
        <v>0</v>
      </c>
      <c r="AN61" s="1143">
        <v>0</v>
      </c>
      <c r="AO61" s="951"/>
    </row>
    <row r="62" spans="1:41">
      <c r="A62" s="974">
        <v>1</v>
      </c>
      <c r="B62" s="1129" t="b">
        <v>1</v>
      </c>
      <c r="C62" s="1129" t="s">
        <v>1492</v>
      </c>
      <c r="D62" s="1129"/>
      <c r="E62" s="1129"/>
      <c r="F62" s="1129"/>
      <c r="G62" s="1129"/>
      <c r="H62" s="1129"/>
      <c r="I62" s="1129"/>
      <c r="J62" s="1129"/>
      <c r="K62" s="1129"/>
      <c r="L62" s="262" t="s">
        <v>17</v>
      </c>
      <c r="M62" s="263" t="s">
        <v>1153</v>
      </c>
      <c r="N62" s="259" t="s">
        <v>351</v>
      </c>
      <c r="O62" s="1145"/>
      <c r="P62" s="1145"/>
      <c r="Q62" s="1145"/>
      <c r="R62" s="1145"/>
      <c r="S62" s="1145"/>
      <c r="T62" s="1145"/>
      <c r="U62" s="1145"/>
      <c r="V62" s="1145"/>
      <c r="W62" s="1145"/>
      <c r="X62" s="1145"/>
      <c r="Y62" s="1145"/>
      <c r="Z62" s="1145"/>
      <c r="AA62" s="1145"/>
      <c r="AB62" s="1145"/>
      <c r="AC62" s="1145"/>
      <c r="AD62" s="1145"/>
      <c r="AE62" s="1145"/>
      <c r="AF62" s="1145"/>
      <c r="AG62" s="1145"/>
      <c r="AH62" s="1145"/>
      <c r="AI62" s="1145"/>
      <c r="AJ62" s="1145"/>
      <c r="AK62" s="1145"/>
      <c r="AL62" s="1145"/>
      <c r="AM62" s="1145"/>
      <c r="AN62" s="1145"/>
      <c r="AO62" s="951"/>
    </row>
    <row r="63" spans="1:41">
      <c r="A63" s="974">
        <v>1</v>
      </c>
      <c r="B63" s="1129" t="b">
        <v>1</v>
      </c>
      <c r="C63" s="1129" t="s">
        <v>1493</v>
      </c>
      <c r="D63" s="1129"/>
      <c r="E63" s="1129"/>
      <c r="F63" s="1129"/>
      <c r="G63" s="1129"/>
      <c r="H63" s="1129"/>
      <c r="I63" s="1129"/>
      <c r="J63" s="1129"/>
      <c r="K63" s="1129"/>
      <c r="L63" s="262" t="s">
        <v>138</v>
      </c>
      <c r="M63" s="263" t="s">
        <v>1154</v>
      </c>
      <c r="N63" s="259" t="s">
        <v>351</v>
      </c>
      <c r="O63" s="1145"/>
      <c r="P63" s="1145"/>
      <c r="Q63" s="1145"/>
      <c r="R63" s="1145"/>
      <c r="S63" s="1145"/>
      <c r="T63" s="1145"/>
      <c r="U63" s="1145"/>
      <c r="V63" s="1145"/>
      <c r="W63" s="1145"/>
      <c r="X63" s="1145"/>
      <c r="Y63" s="1145"/>
      <c r="Z63" s="1145"/>
      <c r="AA63" s="1145"/>
      <c r="AB63" s="1145"/>
      <c r="AC63" s="1145"/>
      <c r="AD63" s="1145"/>
      <c r="AE63" s="1145"/>
      <c r="AF63" s="1145"/>
      <c r="AG63" s="1145"/>
      <c r="AH63" s="1145"/>
      <c r="AI63" s="1145"/>
      <c r="AJ63" s="1145"/>
      <c r="AK63" s="1145"/>
      <c r="AL63" s="1145"/>
      <c r="AM63" s="1145"/>
      <c r="AN63" s="1145"/>
      <c r="AO63" s="951"/>
    </row>
    <row r="64" spans="1:41">
      <c r="A64" s="974">
        <v>1</v>
      </c>
      <c r="B64" s="1129" t="b">
        <v>1</v>
      </c>
      <c r="C64" s="1129" t="s">
        <v>1552</v>
      </c>
      <c r="D64" s="1129"/>
      <c r="E64" s="1129"/>
      <c r="F64" s="1129"/>
      <c r="G64" s="1129"/>
      <c r="H64" s="1129"/>
      <c r="I64" s="1129"/>
      <c r="J64" s="1129"/>
      <c r="K64" s="1129"/>
      <c r="L64" s="262" t="s">
        <v>151</v>
      </c>
      <c r="M64" s="263" t="s">
        <v>437</v>
      </c>
      <c r="N64" s="259" t="s">
        <v>351</v>
      </c>
      <c r="O64" s="1145"/>
      <c r="P64" s="1145"/>
      <c r="Q64" s="1145"/>
      <c r="R64" s="1145"/>
      <c r="S64" s="1145"/>
      <c r="T64" s="1145"/>
      <c r="U64" s="1145"/>
      <c r="V64" s="1145"/>
      <c r="W64" s="1145"/>
      <c r="X64" s="1145"/>
      <c r="Y64" s="1145"/>
      <c r="Z64" s="1145"/>
      <c r="AA64" s="1145"/>
      <c r="AB64" s="1145"/>
      <c r="AC64" s="1145"/>
      <c r="AD64" s="1145"/>
      <c r="AE64" s="1145"/>
      <c r="AF64" s="1145"/>
      <c r="AG64" s="1145"/>
      <c r="AH64" s="1145"/>
      <c r="AI64" s="1145"/>
      <c r="AJ64" s="1145"/>
      <c r="AK64" s="1145"/>
      <c r="AL64" s="1145"/>
      <c r="AM64" s="1145"/>
      <c r="AN64" s="1145"/>
      <c r="AO64" s="951"/>
    </row>
    <row r="65" spans="1:41" s="80" customFormat="1">
      <c r="A65" s="943" t="s">
        <v>102</v>
      </c>
      <c r="B65" s="1129" t="b">
        <v>1</v>
      </c>
      <c r="C65" s="919"/>
      <c r="D65" s="919"/>
      <c r="E65" s="919"/>
      <c r="F65" s="919"/>
      <c r="G65" s="919"/>
      <c r="H65" s="919"/>
      <c r="I65" s="919"/>
      <c r="J65" s="919"/>
      <c r="K65" s="919"/>
      <c r="L65" s="1057" t="s">
        <v>3028</v>
      </c>
      <c r="M65" s="1146"/>
      <c r="N65" s="1146"/>
      <c r="O65" s="1146"/>
      <c r="P65" s="1146"/>
      <c r="Q65" s="1146"/>
      <c r="R65" s="1146"/>
      <c r="S65" s="1146"/>
      <c r="T65" s="1146"/>
      <c r="U65" s="1146"/>
      <c r="V65" s="1146"/>
      <c r="W65" s="1146"/>
      <c r="X65" s="1146"/>
      <c r="Y65" s="1146"/>
      <c r="Z65" s="1146"/>
      <c r="AA65" s="1146"/>
      <c r="AB65" s="1146"/>
      <c r="AC65" s="1146"/>
      <c r="AD65" s="1146"/>
      <c r="AE65" s="1146"/>
      <c r="AF65" s="1146"/>
      <c r="AG65" s="1146"/>
      <c r="AH65" s="1146"/>
      <c r="AI65" s="1146"/>
      <c r="AJ65" s="1146"/>
      <c r="AK65" s="1146"/>
      <c r="AL65" s="1146"/>
      <c r="AM65" s="1146"/>
      <c r="AN65" s="1146"/>
      <c r="AO65" s="1146"/>
    </row>
    <row r="66" spans="1:41" s="267" customFormat="1" ht="22.5">
      <c r="A66" s="974">
        <v>2</v>
      </c>
      <c r="B66" s="1129" t="b">
        <v>1</v>
      </c>
      <c r="C66" s="1129" t="s">
        <v>1480</v>
      </c>
      <c r="D66" s="1142"/>
      <c r="E66" s="1142"/>
      <c r="F66" s="1142"/>
      <c r="G66" s="1142"/>
      <c r="H66" s="1142"/>
      <c r="I66" s="1142"/>
      <c r="J66" s="1142"/>
      <c r="K66" s="1142"/>
      <c r="L66" s="265">
        <v>1</v>
      </c>
      <c r="M66" s="260" t="s">
        <v>419</v>
      </c>
      <c r="N66" s="266" t="s">
        <v>351</v>
      </c>
      <c r="O66" s="1143">
        <v>0</v>
      </c>
      <c r="P66" s="1143">
        <v>0</v>
      </c>
      <c r="Q66" s="1143">
        <v>0</v>
      </c>
      <c r="R66" s="1143">
        <v>0</v>
      </c>
      <c r="S66" s="1143">
        <v>0</v>
      </c>
      <c r="T66" s="1143">
        <v>0</v>
      </c>
      <c r="U66" s="1143">
        <v>0</v>
      </c>
      <c r="V66" s="1143">
        <v>0</v>
      </c>
      <c r="W66" s="1143">
        <v>0</v>
      </c>
      <c r="X66" s="1143">
        <v>0</v>
      </c>
      <c r="Y66" s="1143">
        <v>0</v>
      </c>
      <c r="Z66" s="1143">
        <v>0</v>
      </c>
      <c r="AA66" s="1143">
        <v>0</v>
      </c>
      <c r="AB66" s="1143">
        <v>0</v>
      </c>
      <c r="AC66" s="1143">
        <v>0</v>
      </c>
      <c r="AD66" s="1143">
        <v>0</v>
      </c>
      <c r="AE66" s="1143">
        <v>0</v>
      </c>
      <c r="AF66" s="1143">
        <v>0</v>
      </c>
      <c r="AG66" s="1143">
        <v>0</v>
      </c>
      <c r="AH66" s="1143">
        <v>0</v>
      </c>
      <c r="AI66" s="1143">
        <v>0</v>
      </c>
      <c r="AJ66" s="1143">
        <v>0</v>
      </c>
      <c r="AK66" s="1143">
        <v>0</v>
      </c>
      <c r="AL66" s="1143">
        <v>0</v>
      </c>
      <c r="AM66" s="1143">
        <v>0</v>
      </c>
      <c r="AN66" s="1143">
        <v>0</v>
      </c>
      <c r="AO66" s="951"/>
    </row>
    <row r="67" spans="1:41">
      <c r="A67" s="974">
        <v>2</v>
      </c>
      <c r="B67" s="1129" t="b">
        <v>1</v>
      </c>
      <c r="C67" s="1129" t="s">
        <v>1491</v>
      </c>
      <c r="D67" s="1129"/>
      <c r="E67" s="1129"/>
      <c r="F67" s="1129"/>
      <c r="G67" s="1129"/>
      <c r="H67" s="1129"/>
      <c r="I67" s="1129"/>
      <c r="J67" s="1129"/>
      <c r="K67" s="1129"/>
      <c r="L67" s="262" t="s">
        <v>149</v>
      </c>
      <c r="M67" s="263" t="s">
        <v>420</v>
      </c>
      <c r="N67" s="259" t="s">
        <v>351</v>
      </c>
      <c r="O67" s="1144">
        <v>0</v>
      </c>
      <c r="P67" s="1144">
        <v>0</v>
      </c>
      <c r="Q67" s="1144">
        <v>0</v>
      </c>
      <c r="R67" s="1144">
        <v>0</v>
      </c>
      <c r="S67" s="1144">
        <v>0</v>
      </c>
      <c r="T67" s="1144">
        <v>0</v>
      </c>
      <c r="U67" s="1144">
        <v>0</v>
      </c>
      <c r="V67" s="1144">
        <v>0</v>
      </c>
      <c r="W67" s="1144">
        <v>0</v>
      </c>
      <c r="X67" s="1144">
        <v>0</v>
      </c>
      <c r="Y67" s="1144">
        <v>0</v>
      </c>
      <c r="Z67" s="1144">
        <v>0</v>
      </c>
      <c r="AA67" s="1144">
        <v>0</v>
      </c>
      <c r="AB67" s="1144">
        <v>0</v>
      </c>
      <c r="AC67" s="1144">
        <v>0</v>
      </c>
      <c r="AD67" s="1144">
        <v>0</v>
      </c>
      <c r="AE67" s="1144">
        <v>0</v>
      </c>
      <c r="AF67" s="1144">
        <v>0</v>
      </c>
      <c r="AG67" s="1144">
        <v>0</v>
      </c>
      <c r="AH67" s="1144">
        <v>0</v>
      </c>
      <c r="AI67" s="1144">
        <v>0</v>
      </c>
      <c r="AJ67" s="1144">
        <v>0</v>
      </c>
      <c r="AK67" s="1144">
        <v>0</v>
      </c>
      <c r="AL67" s="1144">
        <v>0</v>
      </c>
      <c r="AM67" s="1144">
        <v>0</v>
      </c>
      <c r="AN67" s="1144">
        <v>0</v>
      </c>
      <c r="AO67" s="951"/>
    </row>
    <row r="68" spans="1:41">
      <c r="A68" s="974">
        <v>2</v>
      </c>
      <c r="B68" s="1129" t="b">
        <v>1</v>
      </c>
      <c r="C68" s="1129" t="s">
        <v>1567</v>
      </c>
      <c r="D68" s="1129"/>
      <c r="E68" s="1129"/>
      <c r="F68" s="1129"/>
      <c r="G68" s="1129"/>
      <c r="H68" s="1129"/>
      <c r="I68" s="1129"/>
      <c r="J68" s="1129"/>
      <c r="K68" s="1129"/>
      <c r="L68" s="262" t="s">
        <v>393</v>
      </c>
      <c r="M68" s="264" t="s">
        <v>421</v>
      </c>
      <c r="N68" s="259" t="s">
        <v>351</v>
      </c>
      <c r="O68" s="1145"/>
      <c r="P68" s="1145"/>
      <c r="Q68" s="1145"/>
      <c r="R68" s="1145"/>
      <c r="S68" s="1145"/>
      <c r="T68" s="1145"/>
      <c r="U68" s="1145"/>
      <c r="V68" s="1145"/>
      <c r="W68" s="1145"/>
      <c r="X68" s="1145"/>
      <c r="Y68" s="1145"/>
      <c r="Z68" s="1145"/>
      <c r="AA68" s="1145"/>
      <c r="AB68" s="1145"/>
      <c r="AC68" s="1145"/>
      <c r="AD68" s="1145"/>
      <c r="AE68" s="1145"/>
      <c r="AF68" s="1145"/>
      <c r="AG68" s="1145"/>
      <c r="AH68" s="1145"/>
      <c r="AI68" s="1145"/>
      <c r="AJ68" s="1145"/>
      <c r="AK68" s="1145"/>
      <c r="AL68" s="1145"/>
      <c r="AM68" s="1145"/>
      <c r="AN68" s="1145"/>
      <c r="AO68" s="951"/>
    </row>
    <row r="69" spans="1:41">
      <c r="A69" s="974">
        <v>2</v>
      </c>
      <c r="B69" s="1129" t="b">
        <v>1</v>
      </c>
      <c r="C69" s="1129" t="s">
        <v>1568</v>
      </c>
      <c r="D69" s="1129"/>
      <c r="E69" s="1129"/>
      <c r="F69" s="1129"/>
      <c r="G69" s="1129"/>
      <c r="H69" s="1129"/>
      <c r="I69" s="1129"/>
      <c r="J69" s="1129"/>
      <c r="K69" s="1129"/>
      <c r="L69" s="262" t="s">
        <v>395</v>
      </c>
      <c r="M69" s="264" t="s">
        <v>1093</v>
      </c>
      <c r="N69" s="259" t="s">
        <v>351</v>
      </c>
      <c r="O69" s="1145"/>
      <c r="P69" s="1145"/>
      <c r="Q69" s="1145"/>
      <c r="R69" s="1145"/>
      <c r="S69" s="1145"/>
      <c r="T69" s="1145"/>
      <c r="U69" s="1145"/>
      <c r="V69" s="1145"/>
      <c r="W69" s="1145"/>
      <c r="X69" s="1145"/>
      <c r="Y69" s="1145"/>
      <c r="Z69" s="1145"/>
      <c r="AA69" s="1145"/>
      <c r="AB69" s="1145"/>
      <c r="AC69" s="1145"/>
      <c r="AD69" s="1145"/>
      <c r="AE69" s="1145"/>
      <c r="AF69" s="1145"/>
      <c r="AG69" s="1145"/>
      <c r="AH69" s="1145"/>
      <c r="AI69" s="1145"/>
      <c r="AJ69" s="1145"/>
      <c r="AK69" s="1145"/>
      <c r="AL69" s="1145"/>
      <c r="AM69" s="1145"/>
      <c r="AN69" s="1145"/>
      <c r="AO69" s="951"/>
    </row>
    <row r="70" spans="1:41">
      <c r="A70" s="974">
        <v>2</v>
      </c>
      <c r="B70" s="1129" t="b">
        <v>1</v>
      </c>
      <c r="C70" s="1129" t="s">
        <v>1571</v>
      </c>
      <c r="D70" s="1129"/>
      <c r="E70" s="1129"/>
      <c r="F70" s="1129"/>
      <c r="G70" s="1129"/>
      <c r="H70" s="1129"/>
      <c r="I70" s="1129"/>
      <c r="J70" s="1129"/>
      <c r="K70" s="1129"/>
      <c r="L70" s="262" t="s">
        <v>1055</v>
      </c>
      <c r="M70" s="264" t="s">
        <v>422</v>
      </c>
      <c r="N70" s="259" t="s">
        <v>351</v>
      </c>
      <c r="O70" s="1145"/>
      <c r="P70" s="1145"/>
      <c r="Q70" s="1145"/>
      <c r="R70" s="1145"/>
      <c r="S70" s="1145"/>
      <c r="T70" s="1145"/>
      <c r="U70" s="1145"/>
      <c r="V70" s="1145"/>
      <c r="W70" s="1145"/>
      <c r="X70" s="1145"/>
      <c r="Y70" s="1145"/>
      <c r="Z70" s="1145"/>
      <c r="AA70" s="1145"/>
      <c r="AB70" s="1145"/>
      <c r="AC70" s="1145"/>
      <c r="AD70" s="1145"/>
      <c r="AE70" s="1145"/>
      <c r="AF70" s="1145"/>
      <c r="AG70" s="1145"/>
      <c r="AH70" s="1145"/>
      <c r="AI70" s="1145"/>
      <c r="AJ70" s="1145"/>
      <c r="AK70" s="1145"/>
      <c r="AL70" s="1145"/>
      <c r="AM70" s="1145"/>
      <c r="AN70" s="1145"/>
      <c r="AO70" s="951"/>
    </row>
    <row r="71" spans="1:41">
      <c r="A71" s="974">
        <v>2</v>
      </c>
      <c r="B71" s="1129" t="b">
        <v>1</v>
      </c>
      <c r="C71" s="1129" t="s">
        <v>1572</v>
      </c>
      <c r="D71" s="1129"/>
      <c r="E71" s="1129"/>
      <c r="F71" s="1129"/>
      <c r="G71" s="1129"/>
      <c r="H71" s="1129"/>
      <c r="I71" s="1129"/>
      <c r="J71" s="1129"/>
      <c r="K71" s="1129"/>
      <c r="L71" s="262" t="s">
        <v>1056</v>
      </c>
      <c r="M71" s="264" t="s">
        <v>423</v>
      </c>
      <c r="N71" s="259" t="s">
        <v>351</v>
      </c>
      <c r="O71" s="1145"/>
      <c r="P71" s="1145"/>
      <c r="Q71" s="1145"/>
      <c r="R71" s="1145"/>
      <c r="S71" s="1145"/>
      <c r="T71" s="1145"/>
      <c r="U71" s="1145"/>
      <c r="V71" s="1145"/>
      <c r="W71" s="1145"/>
      <c r="X71" s="1145"/>
      <c r="Y71" s="1145"/>
      <c r="Z71" s="1145"/>
      <c r="AA71" s="1145"/>
      <c r="AB71" s="1145"/>
      <c r="AC71" s="1145"/>
      <c r="AD71" s="1145"/>
      <c r="AE71" s="1145"/>
      <c r="AF71" s="1145"/>
      <c r="AG71" s="1145"/>
      <c r="AH71" s="1145"/>
      <c r="AI71" s="1145"/>
      <c r="AJ71" s="1145"/>
      <c r="AK71" s="1145"/>
      <c r="AL71" s="1145"/>
      <c r="AM71" s="1145"/>
      <c r="AN71" s="1145"/>
      <c r="AO71" s="951"/>
    </row>
    <row r="72" spans="1:41">
      <c r="A72" s="974">
        <v>2</v>
      </c>
      <c r="B72" s="1129" t="b">
        <v>1</v>
      </c>
      <c r="C72" s="1129" t="s">
        <v>1489</v>
      </c>
      <c r="D72" s="1129"/>
      <c r="E72" s="1129"/>
      <c r="F72" s="1129"/>
      <c r="G72" s="1129"/>
      <c r="H72" s="1129"/>
      <c r="I72" s="1129"/>
      <c r="J72" s="1129"/>
      <c r="K72" s="1129"/>
      <c r="L72" s="262" t="s">
        <v>150</v>
      </c>
      <c r="M72" s="263" t="s">
        <v>424</v>
      </c>
      <c r="N72" s="259" t="s">
        <v>351</v>
      </c>
      <c r="O72" s="1144">
        <v>0</v>
      </c>
      <c r="P72" s="1144">
        <v>0</v>
      </c>
      <c r="Q72" s="1144">
        <v>0</v>
      </c>
      <c r="R72" s="1144">
        <v>0</v>
      </c>
      <c r="S72" s="1144">
        <v>0</v>
      </c>
      <c r="T72" s="1144">
        <v>0</v>
      </c>
      <c r="U72" s="1144">
        <v>0</v>
      </c>
      <c r="V72" s="1144">
        <v>0</v>
      </c>
      <c r="W72" s="1144">
        <v>0</v>
      </c>
      <c r="X72" s="1144">
        <v>0</v>
      </c>
      <c r="Y72" s="1144">
        <v>0</v>
      </c>
      <c r="Z72" s="1144">
        <v>0</v>
      </c>
      <c r="AA72" s="1144">
        <v>0</v>
      </c>
      <c r="AB72" s="1144">
        <v>0</v>
      </c>
      <c r="AC72" s="1144">
        <v>0</v>
      </c>
      <c r="AD72" s="1144">
        <v>0</v>
      </c>
      <c r="AE72" s="1144">
        <v>0</v>
      </c>
      <c r="AF72" s="1144">
        <v>0</v>
      </c>
      <c r="AG72" s="1144">
        <v>0</v>
      </c>
      <c r="AH72" s="1144">
        <v>0</v>
      </c>
      <c r="AI72" s="1144">
        <v>0</v>
      </c>
      <c r="AJ72" s="1144">
        <v>0</v>
      </c>
      <c r="AK72" s="1144">
        <v>0</v>
      </c>
      <c r="AL72" s="1144">
        <v>0</v>
      </c>
      <c r="AM72" s="1144">
        <v>0</v>
      </c>
      <c r="AN72" s="1144">
        <v>0</v>
      </c>
      <c r="AO72" s="951"/>
    </row>
    <row r="73" spans="1:41">
      <c r="A73" s="974">
        <v>2</v>
      </c>
      <c r="B73" s="1129" t="b">
        <v>1</v>
      </c>
      <c r="C73" s="1129" t="s">
        <v>1573</v>
      </c>
      <c r="D73" s="1129"/>
      <c r="E73" s="1129"/>
      <c r="F73" s="1129"/>
      <c r="G73" s="1129"/>
      <c r="H73" s="1129"/>
      <c r="I73" s="1129"/>
      <c r="J73" s="1129"/>
      <c r="K73" s="1129"/>
      <c r="L73" s="262" t="s">
        <v>514</v>
      </c>
      <c r="M73" s="264" t="s">
        <v>425</v>
      </c>
      <c r="N73" s="259" t="s">
        <v>351</v>
      </c>
      <c r="O73" s="1145"/>
      <c r="P73" s="1145"/>
      <c r="Q73" s="1145"/>
      <c r="R73" s="1145"/>
      <c r="S73" s="1145"/>
      <c r="T73" s="1145"/>
      <c r="U73" s="1145"/>
      <c r="V73" s="1145"/>
      <c r="W73" s="1145"/>
      <c r="X73" s="1145"/>
      <c r="Y73" s="1145"/>
      <c r="Z73" s="1145"/>
      <c r="AA73" s="1145"/>
      <c r="AB73" s="1145"/>
      <c r="AC73" s="1145"/>
      <c r="AD73" s="1145"/>
      <c r="AE73" s="1145"/>
      <c r="AF73" s="1145"/>
      <c r="AG73" s="1145"/>
      <c r="AH73" s="1145"/>
      <c r="AI73" s="1145"/>
      <c r="AJ73" s="1145"/>
      <c r="AK73" s="1145"/>
      <c r="AL73" s="1145"/>
      <c r="AM73" s="1145"/>
      <c r="AN73" s="1145"/>
      <c r="AO73" s="951"/>
    </row>
    <row r="74" spans="1:41">
      <c r="A74" s="974">
        <v>2</v>
      </c>
      <c r="B74" s="1129" t="b">
        <v>1</v>
      </c>
      <c r="C74" s="1129" t="s">
        <v>1574</v>
      </c>
      <c r="D74" s="1129"/>
      <c r="E74" s="1129"/>
      <c r="F74" s="1129"/>
      <c r="G74" s="1129"/>
      <c r="H74" s="1129"/>
      <c r="I74" s="1129"/>
      <c r="J74" s="1129"/>
      <c r="K74" s="1129"/>
      <c r="L74" s="262" t="s">
        <v>520</v>
      </c>
      <c r="M74" s="264" t="s">
        <v>426</v>
      </c>
      <c r="N74" s="259" t="s">
        <v>351</v>
      </c>
      <c r="O74" s="1145"/>
      <c r="P74" s="1145"/>
      <c r="Q74" s="1145"/>
      <c r="R74" s="1145"/>
      <c r="S74" s="1145"/>
      <c r="T74" s="1145"/>
      <c r="U74" s="1145"/>
      <c r="V74" s="1145"/>
      <c r="W74" s="1145"/>
      <c r="X74" s="1145"/>
      <c r="Y74" s="1145"/>
      <c r="Z74" s="1145"/>
      <c r="AA74" s="1145"/>
      <c r="AB74" s="1145"/>
      <c r="AC74" s="1145"/>
      <c r="AD74" s="1145"/>
      <c r="AE74" s="1145"/>
      <c r="AF74" s="1145"/>
      <c r="AG74" s="1145"/>
      <c r="AH74" s="1145"/>
      <c r="AI74" s="1145"/>
      <c r="AJ74" s="1145"/>
      <c r="AK74" s="1145"/>
      <c r="AL74" s="1145"/>
      <c r="AM74" s="1145"/>
      <c r="AN74" s="1145"/>
      <c r="AO74" s="951"/>
    </row>
    <row r="75" spans="1:41">
      <c r="A75" s="974">
        <v>2</v>
      </c>
      <c r="B75" s="1129" t="b">
        <v>1</v>
      </c>
      <c r="C75" s="1129" t="s">
        <v>1575</v>
      </c>
      <c r="D75" s="1129"/>
      <c r="E75" s="1129"/>
      <c r="F75" s="1129"/>
      <c r="G75" s="1129"/>
      <c r="H75" s="1129"/>
      <c r="I75" s="1129"/>
      <c r="J75" s="1129"/>
      <c r="K75" s="1129"/>
      <c r="L75" s="262" t="s">
        <v>522</v>
      </c>
      <c r="M75" s="264" t="s">
        <v>427</v>
      </c>
      <c r="N75" s="259" t="s">
        <v>351</v>
      </c>
      <c r="O75" s="1145"/>
      <c r="P75" s="1145"/>
      <c r="Q75" s="1145"/>
      <c r="R75" s="1145"/>
      <c r="S75" s="1145"/>
      <c r="T75" s="1145"/>
      <c r="U75" s="1145"/>
      <c r="V75" s="1145"/>
      <c r="W75" s="1145"/>
      <c r="X75" s="1145"/>
      <c r="Y75" s="1145"/>
      <c r="Z75" s="1145"/>
      <c r="AA75" s="1145"/>
      <c r="AB75" s="1145"/>
      <c r="AC75" s="1145"/>
      <c r="AD75" s="1145"/>
      <c r="AE75" s="1145"/>
      <c r="AF75" s="1145"/>
      <c r="AG75" s="1145"/>
      <c r="AH75" s="1145"/>
      <c r="AI75" s="1145"/>
      <c r="AJ75" s="1145"/>
      <c r="AK75" s="1145"/>
      <c r="AL75" s="1145"/>
      <c r="AM75" s="1145"/>
      <c r="AN75" s="1145"/>
      <c r="AO75" s="951"/>
    </row>
    <row r="76" spans="1:41">
      <c r="A76" s="974">
        <v>2</v>
      </c>
      <c r="B76" s="1129" t="b">
        <v>1</v>
      </c>
      <c r="C76" s="1129" t="s">
        <v>1490</v>
      </c>
      <c r="D76" s="1129"/>
      <c r="E76" s="1129"/>
      <c r="F76" s="1129"/>
      <c r="G76" s="1129"/>
      <c r="H76" s="1129"/>
      <c r="I76" s="1129"/>
      <c r="J76" s="1129"/>
      <c r="K76" s="1129"/>
      <c r="L76" s="262" t="s">
        <v>359</v>
      </c>
      <c r="M76" s="263" t="s">
        <v>428</v>
      </c>
      <c r="N76" s="259" t="s">
        <v>351</v>
      </c>
      <c r="O76" s="1144">
        <v>0</v>
      </c>
      <c r="P76" s="1144">
        <v>0</v>
      </c>
      <c r="Q76" s="1144">
        <v>0</v>
      </c>
      <c r="R76" s="1144">
        <v>0</v>
      </c>
      <c r="S76" s="1144">
        <v>0</v>
      </c>
      <c r="T76" s="1144">
        <v>0</v>
      </c>
      <c r="U76" s="1144">
        <v>0</v>
      </c>
      <c r="V76" s="1144">
        <v>0</v>
      </c>
      <c r="W76" s="1144">
        <v>0</v>
      </c>
      <c r="X76" s="1144">
        <v>0</v>
      </c>
      <c r="Y76" s="1144">
        <v>0</v>
      </c>
      <c r="Z76" s="1144">
        <v>0</v>
      </c>
      <c r="AA76" s="1144">
        <v>0</v>
      </c>
      <c r="AB76" s="1144">
        <v>0</v>
      </c>
      <c r="AC76" s="1144">
        <v>0</v>
      </c>
      <c r="AD76" s="1144">
        <v>0</v>
      </c>
      <c r="AE76" s="1144">
        <v>0</v>
      </c>
      <c r="AF76" s="1144">
        <v>0</v>
      </c>
      <c r="AG76" s="1144">
        <v>0</v>
      </c>
      <c r="AH76" s="1144">
        <v>0</v>
      </c>
      <c r="AI76" s="1144">
        <v>0</v>
      </c>
      <c r="AJ76" s="1144">
        <v>0</v>
      </c>
      <c r="AK76" s="1144">
        <v>0</v>
      </c>
      <c r="AL76" s="1144">
        <v>0</v>
      </c>
      <c r="AM76" s="1144">
        <v>0</v>
      </c>
      <c r="AN76" s="1144">
        <v>0</v>
      </c>
      <c r="AO76" s="951"/>
    </row>
    <row r="77" spans="1:41">
      <c r="A77" s="974">
        <v>2</v>
      </c>
      <c r="B77" s="1129" t="b">
        <v>1</v>
      </c>
      <c r="C77" s="1129" t="s">
        <v>1576</v>
      </c>
      <c r="D77" s="1129"/>
      <c r="E77" s="1129"/>
      <c r="F77" s="1129"/>
      <c r="G77" s="1129"/>
      <c r="H77" s="1129"/>
      <c r="I77" s="1129"/>
      <c r="J77" s="1129"/>
      <c r="K77" s="1129"/>
      <c r="L77" s="262" t="s">
        <v>543</v>
      </c>
      <c r="M77" s="264" t="s">
        <v>429</v>
      </c>
      <c r="N77" s="259" t="s">
        <v>351</v>
      </c>
      <c r="O77" s="1145"/>
      <c r="P77" s="1145"/>
      <c r="Q77" s="1145"/>
      <c r="R77" s="1145"/>
      <c r="S77" s="1145"/>
      <c r="T77" s="1145"/>
      <c r="U77" s="1145"/>
      <c r="V77" s="1145"/>
      <c r="W77" s="1145"/>
      <c r="X77" s="1145"/>
      <c r="Y77" s="1145"/>
      <c r="Z77" s="1145"/>
      <c r="AA77" s="1145"/>
      <c r="AB77" s="1145"/>
      <c r="AC77" s="1145"/>
      <c r="AD77" s="1145"/>
      <c r="AE77" s="1145"/>
      <c r="AF77" s="1145"/>
      <c r="AG77" s="1145"/>
      <c r="AH77" s="1145"/>
      <c r="AI77" s="1145"/>
      <c r="AJ77" s="1145"/>
      <c r="AK77" s="1145"/>
      <c r="AL77" s="1145"/>
      <c r="AM77" s="1145"/>
      <c r="AN77" s="1145"/>
      <c r="AO77" s="951"/>
    </row>
    <row r="78" spans="1:41">
      <c r="A78" s="974">
        <v>2</v>
      </c>
      <c r="B78" s="1129" t="b">
        <v>1</v>
      </c>
      <c r="C78" s="1129" t="s">
        <v>1577</v>
      </c>
      <c r="D78" s="1129"/>
      <c r="E78" s="1129"/>
      <c r="F78" s="1129"/>
      <c r="G78" s="1129"/>
      <c r="H78" s="1129"/>
      <c r="I78" s="1129"/>
      <c r="J78" s="1129"/>
      <c r="K78" s="1129"/>
      <c r="L78" s="262" t="s">
        <v>545</v>
      </c>
      <c r="M78" s="264" t="s">
        <v>430</v>
      </c>
      <c r="N78" s="259" t="s">
        <v>351</v>
      </c>
      <c r="O78" s="1145"/>
      <c r="P78" s="1145"/>
      <c r="Q78" s="1145"/>
      <c r="R78" s="1145"/>
      <c r="S78" s="1145"/>
      <c r="T78" s="1145"/>
      <c r="U78" s="1145"/>
      <c r="V78" s="1145"/>
      <c r="W78" s="1145"/>
      <c r="X78" s="1145"/>
      <c r="Y78" s="1145"/>
      <c r="Z78" s="1145"/>
      <c r="AA78" s="1145"/>
      <c r="AB78" s="1145"/>
      <c r="AC78" s="1145"/>
      <c r="AD78" s="1145"/>
      <c r="AE78" s="1145"/>
      <c r="AF78" s="1145"/>
      <c r="AG78" s="1145"/>
      <c r="AH78" s="1145"/>
      <c r="AI78" s="1145"/>
      <c r="AJ78" s="1145"/>
      <c r="AK78" s="1145"/>
      <c r="AL78" s="1145"/>
      <c r="AM78" s="1145"/>
      <c r="AN78" s="1145"/>
      <c r="AO78" s="951"/>
    </row>
    <row r="79" spans="1:41">
      <c r="A79" s="974">
        <v>2</v>
      </c>
      <c r="B79" s="1129" t="b">
        <v>1</v>
      </c>
      <c r="C79" s="1129" t="s">
        <v>1578</v>
      </c>
      <c r="D79" s="1129"/>
      <c r="E79" s="1129"/>
      <c r="F79" s="1129"/>
      <c r="G79" s="1129"/>
      <c r="H79" s="1129"/>
      <c r="I79" s="1129"/>
      <c r="J79" s="1129"/>
      <c r="K79" s="1129"/>
      <c r="L79" s="262" t="s">
        <v>547</v>
      </c>
      <c r="M79" s="264" t="s">
        <v>431</v>
      </c>
      <c r="N79" s="259" t="s">
        <v>351</v>
      </c>
      <c r="O79" s="1145"/>
      <c r="P79" s="1145"/>
      <c r="Q79" s="1145"/>
      <c r="R79" s="1145"/>
      <c r="S79" s="1145"/>
      <c r="T79" s="1145"/>
      <c r="U79" s="1145"/>
      <c r="V79" s="1145"/>
      <c r="W79" s="1145"/>
      <c r="X79" s="1145"/>
      <c r="Y79" s="1145"/>
      <c r="Z79" s="1145"/>
      <c r="AA79" s="1145"/>
      <c r="AB79" s="1145"/>
      <c r="AC79" s="1145"/>
      <c r="AD79" s="1145"/>
      <c r="AE79" s="1145"/>
      <c r="AF79" s="1145"/>
      <c r="AG79" s="1145"/>
      <c r="AH79" s="1145"/>
      <c r="AI79" s="1145"/>
      <c r="AJ79" s="1145"/>
      <c r="AK79" s="1145"/>
      <c r="AL79" s="1145"/>
      <c r="AM79" s="1145"/>
      <c r="AN79" s="1145"/>
      <c r="AO79" s="951"/>
    </row>
    <row r="80" spans="1:41">
      <c r="A80" s="974">
        <v>2</v>
      </c>
      <c r="B80" s="1129" t="b">
        <v>1</v>
      </c>
      <c r="C80" s="1129" t="s">
        <v>1488</v>
      </c>
      <c r="D80" s="1129"/>
      <c r="E80" s="1129"/>
      <c r="F80" s="1129"/>
      <c r="G80" s="1129"/>
      <c r="H80" s="1129"/>
      <c r="I80" s="1129"/>
      <c r="J80" s="1129"/>
      <c r="K80" s="1129"/>
      <c r="L80" s="262" t="s">
        <v>361</v>
      </c>
      <c r="M80" s="263" t="s">
        <v>432</v>
      </c>
      <c r="N80" s="259" t="s">
        <v>351</v>
      </c>
      <c r="O80" s="1144">
        <v>0</v>
      </c>
      <c r="P80" s="1144">
        <v>0</v>
      </c>
      <c r="Q80" s="1144">
        <v>0</v>
      </c>
      <c r="R80" s="1144">
        <v>0</v>
      </c>
      <c r="S80" s="1144">
        <v>0</v>
      </c>
      <c r="T80" s="1144">
        <v>0</v>
      </c>
      <c r="U80" s="1144">
        <v>0</v>
      </c>
      <c r="V80" s="1144">
        <v>0</v>
      </c>
      <c r="W80" s="1144">
        <v>0</v>
      </c>
      <c r="X80" s="1144">
        <v>0</v>
      </c>
      <c r="Y80" s="1144">
        <v>0</v>
      </c>
      <c r="Z80" s="1144">
        <v>0</v>
      </c>
      <c r="AA80" s="1144">
        <v>0</v>
      </c>
      <c r="AB80" s="1144">
        <v>0</v>
      </c>
      <c r="AC80" s="1144">
        <v>0</v>
      </c>
      <c r="AD80" s="1144">
        <v>0</v>
      </c>
      <c r="AE80" s="1144">
        <v>0</v>
      </c>
      <c r="AF80" s="1144">
        <v>0</v>
      </c>
      <c r="AG80" s="1144">
        <v>0</v>
      </c>
      <c r="AH80" s="1144">
        <v>0</v>
      </c>
      <c r="AI80" s="1144">
        <v>0</v>
      </c>
      <c r="AJ80" s="1144">
        <v>0</v>
      </c>
      <c r="AK80" s="1144">
        <v>0</v>
      </c>
      <c r="AL80" s="1144">
        <v>0</v>
      </c>
      <c r="AM80" s="1144">
        <v>0</v>
      </c>
      <c r="AN80" s="1144">
        <v>0</v>
      </c>
      <c r="AO80" s="951"/>
    </row>
    <row r="81" spans="1:41">
      <c r="A81" s="974">
        <v>2</v>
      </c>
      <c r="B81" s="1129" t="b">
        <v>1</v>
      </c>
      <c r="C81" s="1129" t="s">
        <v>1579</v>
      </c>
      <c r="D81" s="1129"/>
      <c r="E81" s="1129"/>
      <c r="F81" s="1129"/>
      <c r="G81" s="1129"/>
      <c r="H81" s="1129"/>
      <c r="I81" s="1129"/>
      <c r="J81" s="1129"/>
      <c r="K81" s="1129"/>
      <c r="L81" s="262" t="s">
        <v>550</v>
      </c>
      <c r="M81" s="264" t="s">
        <v>433</v>
      </c>
      <c r="N81" s="259" t="s">
        <v>351</v>
      </c>
      <c r="O81" s="1145"/>
      <c r="P81" s="1145"/>
      <c r="Q81" s="1145"/>
      <c r="R81" s="1145"/>
      <c r="S81" s="1145"/>
      <c r="T81" s="1145"/>
      <c r="U81" s="1145"/>
      <c r="V81" s="1145"/>
      <c r="W81" s="1145"/>
      <c r="X81" s="1145"/>
      <c r="Y81" s="1145"/>
      <c r="Z81" s="1145"/>
      <c r="AA81" s="1145"/>
      <c r="AB81" s="1145"/>
      <c r="AC81" s="1145"/>
      <c r="AD81" s="1145"/>
      <c r="AE81" s="1145"/>
      <c r="AF81" s="1145"/>
      <c r="AG81" s="1145"/>
      <c r="AH81" s="1145"/>
      <c r="AI81" s="1145"/>
      <c r="AJ81" s="1145"/>
      <c r="AK81" s="1145"/>
      <c r="AL81" s="1145"/>
      <c r="AM81" s="1145"/>
      <c r="AN81" s="1145"/>
      <c r="AO81" s="951"/>
    </row>
    <row r="82" spans="1:41" ht="22.5">
      <c r="A82" s="974">
        <v>2</v>
      </c>
      <c r="B82" s="1129" t="b">
        <v>1</v>
      </c>
      <c r="C82" s="1129" t="s">
        <v>1580</v>
      </c>
      <c r="D82" s="1129"/>
      <c r="E82" s="1129"/>
      <c r="F82" s="1129"/>
      <c r="G82" s="1129"/>
      <c r="H82" s="1129"/>
      <c r="I82" s="1129"/>
      <c r="J82" s="1129"/>
      <c r="K82" s="1129"/>
      <c r="L82" s="262" t="s">
        <v>564</v>
      </c>
      <c r="M82" s="264" t="s">
        <v>1143</v>
      </c>
      <c r="N82" s="259" t="s">
        <v>351</v>
      </c>
      <c r="O82" s="1145"/>
      <c r="P82" s="1145"/>
      <c r="Q82" s="1145"/>
      <c r="R82" s="1145"/>
      <c r="S82" s="1145"/>
      <c r="T82" s="1145"/>
      <c r="U82" s="1145"/>
      <c r="V82" s="1145"/>
      <c r="W82" s="1145"/>
      <c r="X82" s="1145"/>
      <c r="Y82" s="1145"/>
      <c r="Z82" s="1145"/>
      <c r="AA82" s="1145"/>
      <c r="AB82" s="1145"/>
      <c r="AC82" s="1145"/>
      <c r="AD82" s="1145"/>
      <c r="AE82" s="1145"/>
      <c r="AF82" s="1145"/>
      <c r="AG82" s="1145"/>
      <c r="AH82" s="1145"/>
      <c r="AI82" s="1145"/>
      <c r="AJ82" s="1145"/>
      <c r="AK82" s="1145"/>
      <c r="AL82" s="1145"/>
      <c r="AM82" s="1145"/>
      <c r="AN82" s="1145"/>
      <c r="AO82" s="951"/>
    </row>
    <row r="83" spans="1:41" ht="22.5">
      <c r="A83" s="974">
        <v>2</v>
      </c>
      <c r="B83" s="1129" t="b">
        <v>1</v>
      </c>
      <c r="C83" s="1129" t="s">
        <v>1581</v>
      </c>
      <c r="D83" s="1129"/>
      <c r="E83" s="1129"/>
      <c r="F83" s="1129"/>
      <c r="G83" s="1129"/>
      <c r="H83" s="1129"/>
      <c r="I83" s="1129"/>
      <c r="J83" s="1129"/>
      <c r="K83" s="1129"/>
      <c r="L83" s="262" t="s">
        <v>568</v>
      </c>
      <c r="M83" s="264" t="s">
        <v>434</v>
      </c>
      <c r="N83" s="259" t="s">
        <v>351</v>
      </c>
      <c r="O83" s="1145"/>
      <c r="P83" s="1145"/>
      <c r="Q83" s="1145"/>
      <c r="R83" s="1145"/>
      <c r="S83" s="1145"/>
      <c r="T83" s="1145"/>
      <c r="U83" s="1145"/>
      <c r="V83" s="1145"/>
      <c r="W83" s="1145"/>
      <c r="X83" s="1145"/>
      <c r="Y83" s="1145"/>
      <c r="Z83" s="1145"/>
      <c r="AA83" s="1145"/>
      <c r="AB83" s="1145"/>
      <c r="AC83" s="1145"/>
      <c r="AD83" s="1145"/>
      <c r="AE83" s="1145"/>
      <c r="AF83" s="1145"/>
      <c r="AG83" s="1145"/>
      <c r="AH83" s="1145"/>
      <c r="AI83" s="1145"/>
      <c r="AJ83" s="1145"/>
      <c r="AK83" s="1145"/>
      <c r="AL83" s="1145"/>
      <c r="AM83" s="1145"/>
      <c r="AN83" s="1145"/>
      <c r="AO83" s="951"/>
    </row>
    <row r="84" spans="1:41">
      <c r="A84" s="974">
        <v>2</v>
      </c>
      <c r="B84" s="1129" t="b">
        <v>1</v>
      </c>
      <c r="C84" s="1129" t="s">
        <v>1582</v>
      </c>
      <c r="D84" s="1129"/>
      <c r="E84" s="1129"/>
      <c r="F84" s="1129"/>
      <c r="G84" s="1129"/>
      <c r="H84" s="1129"/>
      <c r="I84" s="1129"/>
      <c r="J84" s="1129"/>
      <c r="K84" s="1129"/>
      <c r="L84" s="262" t="s">
        <v>570</v>
      </c>
      <c r="M84" s="264" t="s">
        <v>435</v>
      </c>
      <c r="N84" s="259" t="s">
        <v>351</v>
      </c>
      <c r="O84" s="1145"/>
      <c r="P84" s="1145"/>
      <c r="Q84" s="1145"/>
      <c r="R84" s="1145"/>
      <c r="S84" s="1145"/>
      <c r="T84" s="1145"/>
      <c r="U84" s="1145"/>
      <c r="V84" s="1145"/>
      <c r="W84" s="1145"/>
      <c r="X84" s="1145"/>
      <c r="Y84" s="1145"/>
      <c r="Z84" s="1145"/>
      <c r="AA84" s="1145"/>
      <c r="AB84" s="1145"/>
      <c r="AC84" s="1145"/>
      <c r="AD84" s="1145"/>
      <c r="AE84" s="1145"/>
      <c r="AF84" s="1145"/>
      <c r="AG84" s="1145"/>
      <c r="AH84" s="1145"/>
      <c r="AI84" s="1145"/>
      <c r="AJ84" s="1145"/>
      <c r="AK84" s="1145"/>
      <c r="AL84" s="1145"/>
      <c r="AM84" s="1145"/>
      <c r="AN84" s="1145"/>
      <c r="AO84" s="951"/>
    </row>
    <row r="85" spans="1:41" s="267" customFormat="1" ht="22.5">
      <c r="A85" s="974">
        <v>2</v>
      </c>
      <c r="B85" s="1129" t="b">
        <v>1</v>
      </c>
      <c r="C85" s="1129" t="s">
        <v>1481</v>
      </c>
      <c r="D85" s="1142"/>
      <c r="E85" s="1142"/>
      <c r="F85" s="1142"/>
      <c r="G85" s="1142"/>
      <c r="H85" s="1142"/>
      <c r="I85" s="1142"/>
      <c r="J85" s="1142"/>
      <c r="K85" s="1142"/>
      <c r="L85" s="265" t="s">
        <v>102</v>
      </c>
      <c r="M85" s="261" t="s">
        <v>436</v>
      </c>
      <c r="N85" s="266" t="s">
        <v>351</v>
      </c>
      <c r="O85" s="1143">
        <v>0</v>
      </c>
      <c r="P85" s="1143">
        <v>0</v>
      </c>
      <c r="Q85" s="1143">
        <v>0</v>
      </c>
      <c r="R85" s="1143">
        <v>0</v>
      </c>
      <c r="S85" s="1143">
        <v>0</v>
      </c>
      <c r="T85" s="1143">
        <v>0</v>
      </c>
      <c r="U85" s="1143">
        <v>0</v>
      </c>
      <c r="V85" s="1143">
        <v>0</v>
      </c>
      <c r="W85" s="1143">
        <v>0</v>
      </c>
      <c r="X85" s="1143">
        <v>0</v>
      </c>
      <c r="Y85" s="1143">
        <v>0</v>
      </c>
      <c r="Z85" s="1143">
        <v>0</v>
      </c>
      <c r="AA85" s="1143">
        <v>0</v>
      </c>
      <c r="AB85" s="1143">
        <v>0</v>
      </c>
      <c r="AC85" s="1143">
        <v>0</v>
      </c>
      <c r="AD85" s="1143">
        <v>0</v>
      </c>
      <c r="AE85" s="1143">
        <v>0</v>
      </c>
      <c r="AF85" s="1143">
        <v>0</v>
      </c>
      <c r="AG85" s="1143">
        <v>0</v>
      </c>
      <c r="AH85" s="1143">
        <v>0</v>
      </c>
      <c r="AI85" s="1143">
        <v>0</v>
      </c>
      <c r="AJ85" s="1143">
        <v>0</v>
      </c>
      <c r="AK85" s="1143">
        <v>0</v>
      </c>
      <c r="AL85" s="1143">
        <v>0</v>
      </c>
      <c r="AM85" s="1143">
        <v>0</v>
      </c>
      <c r="AN85" s="1143">
        <v>0</v>
      </c>
      <c r="AO85" s="951"/>
    </row>
    <row r="86" spans="1:41">
      <c r="A86" s="974">
        <v>2</v>
      </c>
      <c r="B86" s="1129" t="b">
        <v>1</v>
      </c>
      <c r="C86" s="1129" t="s">
        <v>1492</v>
      </c>
      <c r="D86" s="1129"/>
      <c r="E86" s="1129"/>
      <c r="F86" s="1129"/>
      <c r="G86" s="1129"/>
      <c r="H86" s="1129"/>
      <c r="I86" s="1129"/>
      <c r="J86" s="1129"/>
      <c r="K86" s="1129"/>
      <c r="L86" s="262" t="s">
        <v>17</v>
      </c>
      <c r="M86" s="263" t="s">
        <v>1153</v>
      </c>
      <c r="N86" s="259" t="s">
        <v>351</v>
      </c>
      <c r="O86" s="1145"/>
      <c r="P86" s="1145"/>
      <c r="Q86" s="1145"/>
      <c r="R86" s="1145"/>
      <c r="S86" s="1145"/>
      <c r="T86" s="1145"/>
      <c r="U86" s="1145"/>
      <c r="V86" s="1145"/>
      <c r="W86" s="1145"/>
      <c r="X86" s="1145"/>
      <c r="Y86" s="1145"/>
      <c r="Z86" s="1145"/>
      <c r="AA86" s="1145"/>
      <c r="AB86" s="1145"/>
      <c r="AC86" s="1145"/>
      <c r="AD86" s="1145"/>
      <c r="AE86" s="1145"/>
      <c r="AF86" s="1145"/>
      <c r="AG86" s="1145"/>
      <c r="AH86" s="1145"/>
      <c r="AI86" s="1145"/>
      <c r="AJ86" s="1145"/>
      <c r="AK86" s="1145"/>
      <c r="AL86" s="1145"/>
      <c r="AM86" s="1145"/>
      <c r="AN86" s="1145"/>
      <c r="AO86" s="951"/>
    </row>
    <row r="87" spans="1:41">
      <c r="A87" s="974">
        <v>2</v>
      </c>
      <c r="B87" s="1129" t="b">
        <v>1</v>
      </c>
      <c r="C87" s="1129" t="s">
        <v>1493</v>
      </c>
      <c r="D87" s="1129"/>
      <c r="E87" s="1129"/>
      <c r="F87" s="1129"/>
      <c r="G87" s="1129"/>
      <c r="H87" s="1129"/>
      <c r="I87" s="1129"/>
      <c r="J87" s="1129"/>
      <c r="K87" s="1129"/>
      <c r="L87" s="262" t="s">
        <v>138</v>
      </c>
      <c r="M87" s="263" t="s">
        <v>1154</v>
      </c>
      <c r="N87" s="259" t="s">
        <v>351</v>
      </c>
      <c r="O87" s="1145"/>
      <c r="P87" s="1145"/>
      <c r="Q87" s="1145"/>
      <c r="R87" s="1145"/>
      <c r="S87" s="1145"/>
      <c r="T87" s="1145"/>
      <c r="U87" s="1145"/>
      <c r="V87" s="1145"/>
      <c r="W87" s="1145"/>
      <c r="X87" s="1145"/>
      <c r="Y87" s="1145"/>
      <c r="Z87" s="1145"/>
      <c r="AA87" s="1145"/>
      <c r="AB87" s="1145"/>
      <c r="AC87" s="1145"/>
      <c r="AD87" s="1145"/>
      <c r="AE87" s="1145"/>
      <c r="AF87" s="1145"/>
      <c r="AG87" s="1145"/>
      <c r="AH87" s="1145"/>
      <c r="AI87" s="1145"/>
      <c r="AJ87" s="1145"/>
      <c r="AK87" s="1145"/>
      <c r="AL87" s="1145"/>
      <c r="AM87" s="1145"/>
      <c r="AN87" s="1145"/>
      <c r="AO87" s="951"/>
    </row>
    <row r="88" spans="1:41">
      <c r="A88" s="974">
        <v>2</v>
      </c>
      <c r="B88" s="1129" t="b">
        <v>1</v>
      </c>
      <c r="C88" s="1129" t="s">
        <v>1552</v>
      </c>
      <c r="D88" s="1129"/>
      <c r="E88" s="1129"/>
      <c r="F88" s="1129"/>
      <c r="G88" s="1129"/>
      <c r="H88" s="1129"/>
      <c r="I88" s="1129"/>
      <c r="J88" s="1129"/>
      <c r="K88" s="1129"/>
      <c r="L88" s="262" t="s">
        <v>151</v>
      </c>
      <c r="M88" s="263" t="s">
        <v>437</v>
      </c>
      <c r="N88" s="259" t="s">
        <v>351</v>
      </c>
      <c r="O88" s="1145"/>
      <c r="P88" s="1145"/>
      <c r="Q88" s="1145"/>
      <c r="R88" s="1145"/>
      <c r="S88" s="1145"/>
      <c r="T88" s="1145"/>
      <c r="U88" s="1145"/>
      <c r="V88" s="1145"/>
      <c r="W88" s="1145"/>
      <c r="X88" s="1145"/>
      <c r="Y88" s="1145"/>
      <c r="Z88" s="1145"/>
      <c r="AA88" s="1145"/>
      <c r="AB88" s="1145"/>
      <c r="AC88" s="1145"/>
      <c r="AD88" s="1145"/>
      <c r="AE88" s="1145"/>
      <c r="AF88" s="1145"/>
      <c r="AG88" s="1145"/>
      <c r="AH88" s="1145"/>
      <c r="AI88" s="1145"/>
      <c r="AJ88" s="1145"/>
      <c r="AK88" s="1145"/>
      <c r="AL88" s="1145"/>
      <c r="AM88" s="1145"/>
      <c r="AN88" s="1145"/>
      <c r="AO88" s="951"/>
    </row>
    <row r="89" spans="1:41" s="80" customFormat="1">
      <c r="A89" s="943" t="s">
        <v>103</v>
      </c>
      <c r="B89" s="1129" t="b">
        <v>1</v>
      </c>
      <c r="C89" s="919"/>
      <c r="D89" s="919"/>
      <c r="E89" s="919"/>
      <c r="F89" s="919"/>
      <c r="G89" s="919"/>
      <c r="H89" s="919"/>
      <c r="I89" s="919"/>
      <c r="J89" s="919"/>
      <c r="K89" s="919"/>
      <c r="L89" s="1057" t="s">
        <v>3030</v>
      </c>
      <c r="M89" s="1146"/>
      <c r="N89" s="1146"/>
      <c r="O89" s="1146"/>
      <c r="P89" s="1146"/>
      <c r="Q89" s="1146"/>
      <c r="R89" s="1146"/>
      <c r="S89" s="1146"/>
      <c r="T89" s="1146"/>
      <c r="U89" s="1146"/>
      <c r="V89" s="1146"/>
      <c r="W89" s="1146"/>
      <c r="X89" s="1146"/>
      <c r="Y89" s="1146"/>
      <c r="Z89" s="1146"/>
      <c r="AA89" s="1146"/>
      <c r="AB89" s="1146"/>
      <c r="AC89" s="1146"/>
      <c r="AD89" s="1146"/>
      <c r="AE89" s="1146"/>
      <c r="AF89" s="1146"/>
      <c r="AG89" s="1146"/>
      <c r="AH89" s="1146"/>
      <c r="AI89" s="1146"/>
      <c r="AJ89" s="1146"/>
      <c r="AK89" s="1146"/>
      <c r="AL89" s="1146"/>
      <c r="AM89" s="1146"/>
      <c r="AN89" s="1146"/>
      <c r="AO89" s="1146"/>
    </row>
    <row r="90" spans="1:41" s="267" customFormat="1" ht="22.5">
      <c r="A90" s="974">
        <v>3</v>
      </c>
      <c r="B90" s="1129" t="b">
        <v>1</v>
      </c>
      <c r="C90" s="1129" t="s">
        <v>1480</v>
      </c>
      <c r="D90" s="1142"/>
      <c r="E90" s="1142"/>
      <c r="F90" s="1142"/>
      <c r="G90" s="1142"/>
      <c r="H90" s="1142"/>
      <c r="I90" s="1142"/>
      <c r="J90" s="1142"/>
      <c r="K90" s="1142"/>
      <c r="L90" s="265">
        <v>1</v>
      </c>
      <c r="M90" s="260" t="s">
        <v>419</v>
      </c>
      <c r="N90" s="266" t="s">
        <v>351</v>
      </c>
      <c r="O90" s="1143">
        <v>0</v>
      </c>
      <c r="P90" s="1143">
        <v>0</v>
      </c>
      <c r="Q90" s="1143">
        <v>0</v>
      </c>
      <c r="R90" s="1143">
        <v>0</v>
      </c>
      <c r="S90" s="1143">
        <v>0</v>
      </c>
      <c r="T90" s="1143">
        <v>0</v>
      </c>
      <c r="U90" s="1143">
        <v>0</v>
      </c>
      <c r="V90" s="1143">
        <v>0</v>
      </c>
      <c r="W90" s="1143">
        <v>0</v>
      </c>
      <c r="X90" s="1143">
        <v>0</v>
      </c>
      <c r="Y90" s="1143">
        <v>0</v>
      </c>
      <c r="Z90" s="1143">
        <v>0</v>
      </c>
      <c r="AA90" s="1143">
        <v>0</v>
      </c>
      <c r="AB90" s="1143">
        <v>0</v>
      </c>
      <c r="AC90" s="1143">
        <v>0</v>
      </c>
      <c r="AD90" s="1143">
        <v>0</v>
      </c>
      <c r="AE90" s="1143">
        <v>0</v>
      </c>
      <c r="AF90" s="1143">
        <v>0</v>
      </c>
      <c r="AG90" s="1143">
        <v>0</v>
      </c>
      <c r="AH90" s="1143">
        <v>0</v>
      </c>
      <c r="AI90" s="1143">
        <v>0</v>
      </c>
      <c r="AJ90" s="1143">
        <v>0</v>
      </c>
      <c r="AK90" s="1143">
        <v>0</v>
      </c>
      <c r="AL90" s="1143">
        <v>0</v>
      </c>
      <c r="AM90" s="1143">
        <v>0</v>
      </c>
      <c r="AN90" s="1143">
        <v>0</v>
      </c>
      <c r="AO90" s="951"/>
    </row>
    <row r="91" spans="1:41">
      <c r="A91" s="974">
        <v>3</v>
      </c>
      <c r="B91" s="1129" t="b">
        <v>1</v>
      </c>
      <c r="C91" s="1129" t="s">
        <v>1491</v>
      </c>
      <c r="D91" s="1129"/>
      <c r="E91" s="1129"/>
      <c r="F91" s="1129"/>
      <c r="G91" s="1129"/>
      <c r="H91" s="1129"/>
      <c r="I91" s="1129"/>
      <c r="J91" s="1129"/>
      <c r="K91" s="1129"/>
      <c r="L91" s="262" t="s">
        <v>149</v>
      </c>
      <c r="M91" s="263" t="s">
        <v>420</v>
      </c>
      <c r="N91" s="259" t="s">
        <v>351</v>
      </c>
      <c r="O91" s="1144">
        <v>0</v>
      </c>
      <c r="P91" s="1144">
        <v>0</v>
      </c>
      <c r="Q91" s="1144">
        <v>0</v>
      </c>
      <c r="R91" s="1144">
        <v>0</v>
      </c>
      <c r="S91" s="1144">
        <v>0</v>
      </c>
      <c r="T91" s="1144">
        <v>0</v>
      </c>
      <c r="U91" s="1144">
        <v>0</v>
      </c>
      <c r="V91" s="1144">
        <v>0</v>
      </c>
      <c r="W91" s="1144">
        <v>0</v>
      </c>
      <c r="X91" s="1144">
        <v>0</v>
      </c>
      <c r="Y91" s="1144">
        <v>0</v>
      </c>
      <c r="Z91" s="1144">
        <v>0</v>
      </c>
      <c r="AA91" s="1144">
        <v>0</v>
      </c>
      <c r="AB91" s="1144">
        <v>0</v>
      </c>
      <c r="AC91" s="1144">
        <v>0</v>
      </c>
      <c r="AD91" s="1144">
        <v>0</v>
      </c>
      <c r="AE91" s="1144">
        <v>0</v>
      </c>
      <c r="AF91" s="1144">
        <v>0</v>
      </c>
      <c r="AG91" s="1144">
        <v>0</v>
      </c>
      <c r="AH91" s="1144">
        <v>0</v>
      </c>
      <c r="AI91" s="1144">
        <v>0</v>
      </c>
      <c r="AJ91" s="1144">
        <v>0</v>
      </c>
      <c r="AK91" s="1144">
        <v>0</v>
      </c>
      <c r="AL91" s="1144">
        <v>0</v>
      </c>
      <c r="AM91" s="1144">
        <v>0</v>
      </c>
      <c r="AN91" s="1144">
        <v>0</v>
      </c>
      <c r="AO91" s="951"/>
    </row>
    <row r="92" spans="1:41">
      <c r="A92" s="974">
        <v>3</v>
      </c>
      <c r="B92" s="1129" t="b">
        <v>1</v>
      </c>
      <c r="C92" s="1129" t="s">
        <v>1567</v>
      </c>
      <c r="D92" s="1129"/>
      <c r="E92" s="1129"/>
      <c r="F92" s="1129"/>
      <c r="G92" s="1129"/>
      <c r="H92" s="1129"/>
      <c r="I92" s="1129"/>
      <c r="J92" s="1129"/>
      <c r="K92" s="1129"/>
      <c r="L92" s="262" t="s">
        <v>393</v>
      </c>
      <c r="M92" s="264" t="s">
        <v>421</v>
      </c>
      <c r="N92" s="259" t="s">
        <v>351</v>
      </c>
      <c r="O92" s="1145"/>
      <c r="P92" s="1145"/>
      <c r="Q92" s="1145"/>
      <c r="R92" s="1145"/>
      <c r="S92" s="1145"/>
      <c r="T92" s="1145"/>
      <c r="U92" s="1145"/>
      <c r="V92" s="1145"/>
      <c r="W92" s="1145"/>
      <c r="X92" s="1145"/>
      <c r="Y92" s="1145"/>
      <c r="Z92" s="1145"/>
      <c r="AA92" s="1145"/>
      <c r="AB92" s="1145"/>
      <c r="AC92" s="1145"/>
      <c r="AD92" s="1145"/>
      <c r="AE92" s="1145"/>
      <c r="AF92" s="1145"/>
      <c r="AG92" s="1145"/>
      <c r="AH92" s="1145"/>
      <c r="AI92" s="1145"/>
      <c r="AJ92" s="1145"/>
      <c r="AK92" s="1145"/>
      <c r="AL92" s="1145"/>
      <c r="AM92" s="1145"/>
      <c r="AN92" s="1145"/>
      <c r="AO92" s="951"/>
    </row>
    <row r="93" spans="1:41">
      <c r="A93" s="974">
        <v>3</v>
      </c>
      <c r="B93" s="1129" t="b">
        <v>1</v>
      </c>
      <c r="C93" s="1129" t="s">
        <v>1568</v>
      </c>
      <c r="D93" s="1129"/>
      <c r="E93" s="1129"/>
      <c r="F93" s="1129"/>
      <c r="G93" s="1129"/>
      <c r="H93" s="1129"/>
      <c r="I93" s="1129"/>
      <c r="J93" s="1129"/>
      <c r="K93" s="1129"/>
      <c r="L93" s="262" t="s">
        <v>395</v>
      </c>
      <c r="M93" s="264" t="s">
        <v>1093</v>
      </c>
      <c r="N93" s="259" t="s">
        <v>351</v>
      </c>
      <c r="O93" s="1145"/>
      <c r="P93" s="1145"/>
      <c r="Q93" s="1145"/>
      <c r="R93" s="1145"/>
      <c r="S93" s="1145"/>
      <c r="T93" s="1145"/>
      <c r="U93" s="1145"/>
      <c r="V93" s="1145"/>
      <c r="W93" s="1145"/>
      <c r="X93" s="1145"/>
      <c r="Y93" s="1145"/>
      <c r="Z93" s="1145"/>
      <c r="AA93" s="1145"/>
      <c r="AB93" s="1145"/>
      <c r="AC93" s="1145"/>
      <c r="AD93" s="1145"/>
      <c r="AE93" s="1145"/>
      <c r="AF93" s="1145"/>
      <c r="AG93" s="1145"/>
      <c r="AH93" s="1145"/>
      <c r="AI93" s="1145"/>
      <c r="AJ93" s="1145"/>
      <c r="AK93" s="1145"/>
      <c r="AL93" s="1145"/>
      <c r="AM93" s="1145"/>
      <c r="AN93" s="1145"/>
      <c r="AO93" s="951"/>
    </row>
    <row r="94" spans="1:41">
      <c r="A94" s="974">
        <v>3</v>
      </c>
      <c r="B94" s="1129" t="b">
        <v>1</v>
      </c>
      <c r="C94" s="1129" t="s">
        <v>1571</v>
      </c>
      <c r="D94" s="1129"/>
      <c r="E94" s="1129"/>
      <c r="F94" s="1129"/>
      <c r="G94" s="1129"/>
      <c r="H94" s="1129"/>
      <c r="I94" s="1129"/>
      <c r="J94" s="1129"/>
      <c r="K94" s="1129"/>
      <c r="L94" s="262" t="s">
        <v>1055</v>
      </c>
      <c r="M94" s="264" t="s">
        <v>422</v>
      </c>
      <c r="N94" s="259" t="s">
        <v>351</v>
      </c>
      <c r="O94" s="1145"/>
      <c r="P94" s="1145"/>
      <c r="Q94" s="1145"/>
      <c r="R94" s="1145"/>
      <c r="S94" s="1145"/>
      <c r="T94" s="1145"/>
      <c r="U94" s="1145"/>
      <c r="V94" s="1145"/>
      <c r="W94" s="1145"/>
      <c r="X94" s="1145"/>
      <c r="Y94" s="1145"/>
      <c r="Z94" s="1145"/>
      <c r="AA94" s="1145"/>
      <c r="AB94" s="1145"/>
      <c r="AC94" s="1145"/>
      <c r="AD94" s="1145"/>
      <c r="AE94" s="1145"/>
      <c r="AF94" s="1145"/>
      <c r="AG94" s="1145"/>
      <c r="AH94" s="1145"/>
      <c r="AI94" s="1145"/>
      <c r="AJ94" s="1145"/>
      <c r="AK94" s="1145"/>
      <c r="AL94" s="1145"/>
      <c r="AM94" s="1145"/>
      <c r="AN94" s="1145"/>
      <c r="AO94" s="951"/>
    </row>
    <row r="95" spans="1:41">
      <c r="A95" s="974">
        <v>3</v>
      </c>
      <c r="B95" s="1129" t="b">
        <v>1</v>
      </c>
      <c r="C95" s="1129" t="s">
        <v>1572</v>
      </c>
      <c r="D95" s="1129"/>
      <c r="E95" s="1129"/>
      <c r="F95" s="1129"/>
      <c r="G95" s="1129"/>
      <c r="H95" s="1129"/>
      <c r="I95" s="1129"/>
      <c r="J95" s="1129"/>
      <c r="K95" s="1129"/>
      <c r="L95" s="262" t="s">
        <v>1056</v>
      </c>
      <c r="M95" s="264" t="s">
        <v>423</v>
      </c>
      <c r="N95" s="259" t="s">
        <v>351</v>
      </c>
      <c r="O95" s="1145"/>
      <c r="P95" s="1145"/>
      <c r="Q95" s="1145"/>
      <c r="R95" s="1145"/>
      <c r="S95" s="1145"/>
      <c r="T95" s="1145"/>
      <c r="U95" s="1145"/>
      <c r="V95" s="1145"/>
      <c r="W95" s="1145"/>
      <c r="X95" s="1145"/>
      <c r="Y95" s="1145"/>
      <c r="Z95" s="1145"/>
      <c r="AA95" s="1145"/>
      <c r="AB95" s="1145"/>
      <c r="AC95" s="1145"/>
      <c r="AD95" s="1145"/>
      <c r="AE95" s="1145"/>
      <c r="AF95" s="1145"/>
      <c r="AG95" s="1145"/>
      <c r="AH95" s="1145"/>
      <c r="AI95" s="1145"/>
      <c r="AJ95" s="1145"/>
      <c r="AK95" s="1145"/>
      <c r="AL95" s="1145"/>
      <c r="AM95" s="1145"/>
      <c r="AN95" s="1145"/>
      <c r="AO95" s="951"/>
    </row>
    <row r="96" spans="1:41">
      <c r="A96" s="974">
        <v>3</v>
      </c>
      <c r="B96" s="1129" t="b">
        <v>1</v>
      </c>
      <c r="C96" s="1129" t="s">
        <v>1489</v>
      </c>
      <c r="D96" s="1129"/>
      <c r="E96" s="1129"/>
      <c r="F96" s="1129"/>
      <c r="G96" s="1129"/>
      <c r="H96" s="1129"/>
      <c r="I96" s="1129"/>
      <c r="J96" s="1129"/>
      <c r="K96" s="1129"/>
      <c r="L96" s="262" t="s">
        <v>150</v>
      </c>
      <c r="M96" s="263" t="s">
        <v>424</v>
      </c>
      <c r="N96" s="259" t="s">
        <v>351</v>
      </c>
      <c r="O96" s="1144">
        <v>0</v>
      </c>
      <c r="P96" s="1144">
        <v>0</v>
      </c>
      <c r="Q96" s="1144">
        <v>0</v>
      </c>
      <c r="R96" s="1144">
        <v>0</v>
      </c>
      <c r="S96" s="1144">
        <v>0</v>
      </c>
      <c r="T96" s="1144">
        <v>0</v>
      </c>
      <c r="U96" s="1144">
        <v>0</v>
      </c>
      <c r="V96" s="1144">
        <v>0</v>
      </c>
      <c r="W96" s="1144">
        <v>0</v>
      </c>
      <c r="X96" s="1144">
        <v>0</v>
      </c>
      <c r="Y96" s="1144">
        <v>0</v>
      </c>
      <c r="Z96" s="1144">
        <v>0</v>
      </c>
      <c r="AA96" s="1144">
        <v>0</v>
      </c>
      <c r="AB96" s="1144">
        <v>0</v>
      </c>
      <c r="AC96" s="1144">
        <v>0</v>
      </c>
      <c r="AD96" s="1144">
        <v>0</v>
      </c>
      <c r="AE96" s="1144">
        <v>0</v>
      </c>
      <c r="AF96" s="1144">
        <v>0</v>
      </c>
      <c r="AG96" s="1144">
        <v>0</v>
      </c>
      <c r="AH96" s="1144">
        <v>0</v>
      </c>
      <c r="AI96" s="1144">
        <v>0</v>
      </c>
      <c r="AJ96" s="1144">
        <v>0</v>
      </c>
      <c r="AK96" s="1144">
        <v>0</v>
      </c>
      <c r="AL96" s="1144">
        <v>0</v>
      </c>
      <c r="AM96" s="1144">
        <v>0</v>
      </c>
      <c r="AN96" s="1144">
        <v>0</v>
      </c>
      <c r="AO96" s="951"/>
    </row>
    <row r="97" spans="1:41">
      <c r="A97" s="974">
        <v>3</v>
      </c>
      <c r="B97" s="1129" t="b">
        <v>1</v>
      </c>
      <c r="C97" s="1129" t="s">
        <v>1573</v>
      </c>
      <c r="D97" s="1129"/>
      <c r="E97" s="1129"/>
      <c r="F97" s="1129"/>
      <c r="G97" s="1129"/>
      <c r="H97" s="1129"/>
      <c r="I97" s="1129"/>
      <c r="J97" s="1129"/>
      <c r="K97" s="1129"/>
      <c r="L97" s="262" t="s">
        <v>514</v>
      </c>
      <c r="M97" s="264" t="s">
        <v>425</v>
      </c>
      <c r="N97" s="259" t="s">
        <v>351</v>
      </c>
      <c r="O97" s="1145"/>
      <c r="P97" s="1145"/>
      <c r="Q97" s="1145"/>
      <c r="R97" s="1145"/>
      <c r="S97" s="1145"/>
      <c r="T97" s="1145"/>
      <c r="U97" s="1145"/>
      <c r="V97" s="1145"/>
      <c r="W97" s="1145"/>
      <c r="X97" s="1145"/>
      <c r="Y97" s="1145"/>
      <c r="Z97" s="1145"/>
      <c r="AA97" s="1145"/>
      <c r="AB97" s="1145"/>
      <c r="AC97" s="1145"/>
      <c r="AD97" s="1145"/>
      <c r="AE97" s="1145"/>
      <c r="AF97" s="1145"/>
      <c r="AG97" s="1145"/>
      <c r="AH97" s="1145"/>
      <c r="AI97" s="1145"/>
      <c r="AJ97" s="1145"/>
      <c r="AK97" s="1145"/>
      <c r="AL97" s="1145"/>
      <c r="AM97" s="1145"/>
      <c r="AN97" s="1145"/>
      <c r="AO97" s="951"/>
    </row>
    <row r="98" spans="1:41">
      <c r="A98" s="974">
        <v>3</v>
      </c>
      <c r="B98" s="1129" t="b">
        <v>1</v>
      </c>
      <c r="C98" s="1129" t="s">
        <v>1574</v>
      </c>
      <c r="D98" s="1129"/>
      <c r="E98" s="1129"/>
      <c r="F98" s="1129"/>
      <c r="G98" s="1129"/>
      <c r="H98" s="1129"/>
      <c r="I98" s="1129"/>
      <c r="J98" s="1129"/>
      <c r="K98" s="1129"/>
      <c r="L98" s="262" t="s">
        <v>520</v>
      </c>
      <c r="M98" s="264" t="s">
        <v>426</v>
      </c>
      <c r="N98" s="259" t="s">
        <v>351</v>
      </c>
      <c r="O98" s="1145"/>
      <c r="P98" s="1145"/>
      <c r="Q98" s="1145"/>
      <c r="R98" s="1145"/>
      <c r="S98" s="1145"/>
      <c r="T98" s="1145"/>
      <c r="U98" s="1145"/>
      <c r="V98" s="1145"/>
      <c r="W98" s="1145"/>
      <c r="X98" s="1145"/>
      <c r="Y98" s="1145"/>
      <c r="Z98" s="1145"/>
      <c r="AA98" s="1145"/>
      <c r="AB98" s="1145"/>
      <c r="AC98" s="1145"/>
      <c r="AD98" s="1145"/>
      <c r="AE98" s="1145"/>
      <c r="AF98" s="1145"/>
      <c r="AG98" s="1145"/>
      <c r="AH98" s="1145"/>
      <c r="AI98" s="1145"/>
      <c r="AJ98" s="1145"/>
      <c r="AK98" s="1145"/>
      <c r="AL98" s="1145"/>
      <c r="AM98" s="1145"/>
      <c r="AN98" s="1145"/>
      <c r="AO98" s="951"/>
    </row>
    <row r="99" spans="1:41">
      <c r="A99" s="974">
        <v>3</v>
      </c>
      <c r="B99" s="1129" t="b">
        <v>1</v>
      </c>
      <c r="C99" s="1129" t="s">
        <v>1575</v>
      </c>
      <c r="D99" s="1129"/>
      <c r="E99" s="1129"/>
      <c r="F99" s="1129"/>
      <c r="G99" s="1129"/>
      <c r="H99" s="1129"/>
      <c r="I99" s="1129"/>
      <c r="J99" s="1129"/>
      <c r="K99" s="1129"/>
      <c r="L99" s="262" t="s">
        <v>522</v>
      </c>
      <c r="M99" s="264" t="s">
        <v>427</v>
      </c>
      <c r="N99" s="259" t="s">
        <v>351</v>
      </c>
      <c r="O99" s="1145"/>
      <c r="P99" s="1145"/>
      <c r="Q99" s="1145"/>
      <c r="R99" s="1145"/>
      <c r="S99" s="1145"/>
      <c r="T99" s="1145"/>
      <c r="U99" s="1145"/>
      <c r="V99" s="1145"/>
      <c r="W99" s="1145"/>
      <c r="X99" s="1145"/>
      <c r="Y99" s="1145"/>
      <c r="Z99" s="1145"/>
      <c r="AA99" s="1145"/>
      <c r="AB99" s="1145"/>
      <c r="AC99" s="1145"/>
      <c r="AD99" s="1145"/>
      <c r="AE99" s="1145"/>
      <c r="AF99" s="1145"/>
      <c r="AG99" s="1145"/>
      <c r="AH99" s="1145"/>
      <c r="AI99" s="1145"/>
      <c r="AJ99" s="1145"/>
      <c r="AK99" s="1145"/>
      <c r="AL99" s="1145"/>
      <c r="AM99" s="1145"/>
      <c r="AN99" s="1145"/>
      <c r="AO99" s="951"/>
    </row>
    <row r="100" spans="1:41">
      <c r="A100" s="974">
        <v>3</v>
      </c>
      <c r="B100" s="1129" t="b">
        <v>1</v>
      </c>
      <c r="C100" s="1129" t="s">
        <v>1490</v>
      </c>
      <c r="D100" s="1129"/>
      <c r="E100" s="1129"/>
      <c r="F100" s="1129"/>
      <c r="G100" s="1129"/>
      <c r="H100" s="1129"/>
      <c r="I100" s="1129"/>
      <c r="J100" s="1129"/>
      <c r="K100" s="1129"/>
      <c r="L100" s="262" t="s">
        <v>359</v>
      </c>
      <c r="M100" s="263" t="s">
        <v>428</v>
      </c>
      <c r="N100" s="259" t="s">
        <v>351</v>
      </c>
      <c r="O100" s="1144">
        <v>0</v>
      </c>
      <c r="P100" s="1144">
        <v>0</v>
      </c>
      <c r="Q100" s="1144">
        <v>0</v>
      </c>
      <c r="R100" s="1144">
        <v>0</v>
      </c>
      <c r="S100" s="1144">
        <v>0</v>
      </c>
      <c r="T100" s="1144">
        <v>0</v>
      </c>
      <c r="U100" s="1144">
        <v>0</v>
      </c>
      <c r="V100" s="1144">
        <v>0</v>
      </c>
      <c r="W100" s="1144">
        <v>0</v>
      </c>
      <c r="X100" s="1144">
        <v>0</v>
      </c>
      <c r="Y100" s="1144">
        <v>0</v>
      </c>
      <c r="Z100" s="1144">
        <v>0</v>
      </c>
      <c r="AA100" s="1144">
        <v>0</v>
      </c>
      <c r="AB100" s="1144">
        <v>0</v>
      </c>
      <c r="AC100" s="1144">
        <v>0</v>
      </c>
      <c r="AD100" s="1144">
        <v>0</v>
      </c>
      <c r="AE100" s="1144">
        <v>0</v>
      </c>
      <c r="AF100" s="1144">
        <v>0</v>
      </c>
      <c r="AG100" s="1144">
        <v>0</v>
      </c>
      <c r="AH100" s="1144">
        <v>0</v>
      </c>
      <c r="AI100" s="1144">
        <v>0</v>
      </c>
      <c r="AJ100" s="1144">
        <v>0</v>
      </c>
      <c r="AK100" s="1144">
        <v>0</v>
      </c>
      <c r="AL100" s="1144">
        <v>0</v>
      </c>
      <c r="AM100" s="1144">
        <v>0</v>
      </c>
      <c r="AN100" s="1144">
        <v>0</v>
      </c>
      <c r="AO100" s="951"/>
    </row>
    <row r="101" spans="1:41">
      <c r="A101" s="974">
        <v>3</v>
      </c>
      <c r="B101" s="1129" t="b">
        <v>1</v>
      </c>
      <c r="C101" s="1129" t="s">
        <v>1576</v>
      </c>
      <c r="D101" s="1129"/>
      <c r="E101" s="1129"/>
      <c r="F101" s="1129"/>
      <c r="G101" s="1129"/>
      <c r="H101" s="1129"/>
      <c r="I101" s="1129"/>
      <c r="J101" s="1129"/>
      <c r="K101" s="1129"/>
      <c r="L101" s="262" t="s">
        <v>543</v>
      </c>
      <c r="M101" s="264" t="s">
        <v>429</v>
      </c>
      <c r="N101" s="259" t="s">
        <v>351</v>
      </c>
      <c r="O101" s="1145"/>
      <c r="P101" s="1145"/>
      <c r="Q101" s="1145"/>
      <c r="R101" s="1145"/>
      <c r="S101" s="1145"/>
      <c r="T101" s="1145"/>
      <c r="U101" s="1145"/>
      <c r="V101" s="1145"/>
      <c r="W101" s="1145"/>
      <c r="X101" s="1145"/>
      <c r="Y101" s="1145"/>
      <c r="Z101" s="1145"/>
      <c r="AA101" s="1145"/>
      <c r="AB101" s="1145"/>
      <c r="AC101" s="1145"/>
      <c r="AD101" s="1145"/>
      <c r="AE101" s="1145"/>
      <c r="AF101" s="1145"/>
      <c r="AG101" s="1145"/>
      <c r="AH101" s="1145"/>
      <c r="AI101" s="1145"/>
      <c r="AJ101" s="1145"/>
      <c r="AK101" s="1145"/>
      <c r="AL101" s="1145"/>
      <c r="AM101" s="1145"/>
      <c r="AN101" s="1145"/>
      <c r="AO101" s="951"/>
    </row>
    <row r="102" spans="1:41">
      <c r="A102" s="974">
        <v>3</v>
      </c>
      <c r="B102" s="1129" t="b">
        <v>1</v>
      </c>
      <c r="C102" s="1129" t="s">
        <v>1577</v>
      </c>
      <c r="D102" s="1129"/>
      <c r="E102" s="1129"/>
      <c r="F102" s="1129"/>
      <c r="G102" s="1129"/>
      <c r="H102" s="1129"/>
      <c r="I102" s="1129"/>
      <c r="J102" s="1129"/>
      <c r="K102" s="1129"/>
      <c r="L102" s="262" t="s">
        <v>545</v>
      </c>
      <c r="M102" s="264" t="s">
        <v>430</v>
      </c>
      <c r="N102" s="259" t="s">
        <v>351</v>
      </c>
      <c r="O102" s="1145"/>
      <c r="P102" s="1145"/>
      <c r="Q102" s="1145"/>
      <c r="R102" s="1145"/>
      <c r="S102" s="1145"/>
      <c r="T102" s="1145"/>
      <c r="U102" s="1145"/>
      <c r="V102" s="1145"/>
      <c r="W102" s="1145"/>
      <c r="X102" s="1145"/>
      <c r="Y102" s="1145"/>
      <c r="Z102" s="1145"/>
      <c r="AA102" s="1145"/>
      <c r="AB102" s="1145"/>
      <c r="AC102" s="1145"/>
      <c r="AD102" s="1145"/>
      <c r="AE102" s="1145"/>
      <c r="AF102" s="1145"/>
      <c r="AG102" s="1145"/>
      <c r="AH102" s="1145"/>
      <c r="AI102" s="1145"/>
      <c r="AJ102" s="1145"/>
      <c r="AK102" s="1145"/>
      <c r="AL102" s="1145"/>
      <c r="AM102" s="1145"/>
      <c r="AN102" s="1145"/>
      <c r="AO102" s="951"/>
    </row>
    <row r="103" spans="1:41">
      <c r="A103" s="974">
        <v>3</v>
      </c>
      <c r="B103" s="1129" t="b">
        <v>1</v>
      </c>
      <c r="C103" s="1129" t="s">
        <v>1578</v>
      </c>
      <c r="D103" s="1129"/>
      <c r="E103" s="1129"/>
      <c r="F103" s="1129"/>
      <c r="G103" s="1129"/>
      <c r="H103" s="1129"/>
      <c r="I103" s="1129"/>
      <c r="J103" s="1129"/>
      <c r="K103" s="1129"/>
      <c r="L103" s="262" t="s">
        <v>547</v>
      </c>
      <c r="M103" s="264" t="s">
        <v>431</v>
      </c>
      <c r="N103" s="259" t="s">
        <v>351</v>
      </c>
      <c r="O103" s="1145"/>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5"/>
      <c r="AK103" s="1145"/>
      <c r="AL103" s="1145"/>
      <c r="AM103" s="1145"/>
      <c r="AN103" s="1145"/>
      <c r="AO103" s="951"/>
    </row>
    <row r="104" spans="1:41">
      <c r="A104" s="974">
        <v>3</v>
      </c>
      <c r="B104" s="1129" t="b">
        <v>1</v>
      </c>
      <c r="C104" s="1129" t="s">
        <v>1488</v>
      </c>
      <c r="D104" s="1129"/>
      <c r="E104" s="1129"/>
      <c r="F104" s="1129"/>
      <c r="G104" s="1129"/>
      <c r="H104" s="1129"/>
      <c r="I104" s="1129"/>
      <c r="J104" s="1129"/>
      <c r="K104" s="1129"/>
      <c r="L104" s="262" t="s">
        <v>361</v>
      </c>
      <c r="M104" s="263" t="s">
        <v>432</v>
      </c>
      <c r="N104" s="259" t="s">
        <v>351</v>
      </c>
      <c r="O104" s="1144">
        <v>0</v>
      </c>
      <c r="P104" s="1144">
        <v>0</v>
      </c>
      <c r="Q104" s="1144">
        <v>0</v>
      </c>
      <c r="R104" s="1144">
        <v>0</v>
      </c>
      <c r="S104" s="1144">
        <v>0</v>
      </c>
      <c r="T104" s="1144">
        <v>0</v>
      </c>
      <c r="U104" s="1144">
        <v>0</v>
      </c>
      <c r="V104" s="1144">
        <v>0</v>
      </c>
      <c r="W104" s="1144">
        <v>0</v>
      </c>
      <c r="X104" s="1144">
        <v>0</v>
      </c>
      <c r="Y104" s="1144">
        <v>0</v>
      </c>
      <c r="Z104" s="1144">
        <v>0</v>
      </c>
      <c r="AA104" s="1144">
        <v>0</v>
      </c>
      <c r="AB104" s="1144">
        <v>0</v>
      </c>
      <c r="AC104" s="1144">
        <v>0</v>
      </c>
      <c r="AD104" s="1144">
        <v>0</v>
      </c>
      <c r="AE104" s="1144">
        <v>0</v>
      </c>
      <c r="AF104" s="1144">
        <v>0</v>
      </c>
      <c r="AG104" s="1144">
        <v>0</v>
      </c>
      <c r="AH104" s="1144">
        <v>0</v>
      </c>
      <c r="AI104" s="1144">
        <v>0</v>
      </c>
      <c r="AJ104" s="1144">
        <v>0</v>
      </c>
      <c r="AK104" s="1144">
        <v>0</v>
      </c>
      <c r="AL104" s="1144">
        <v>0</v>
      </c>
      <c r="AM104" s="1144">
        <v>0</v>
      </c>
      <c r="AN104" s="1144">
        <v>0</v>
      </c>
      <c r="AO104" s="951"/>
    </row>
    <row r="105" spans="1:41">
      <c r="A105" s="974">
        <v>3</v>
      </c>
      <c r="B105" s="1129" t="b">
        <v>1</v>
      </c>
      <c r="C105" s="1129" t="s">
        <v>1579</v>
      </c>
      <c r="D105" s="1129"/>
      <c r="E105" s="1129"/>
      <c r="F105" s="1129"/>
      <c r="G105" s="1129"/>
      <c r="H105" s="1129"/>
      <c r="I105" s="1129"/>
      <c r="J105" s="1129"/>
      <c r="K105" s="1129"/>
      <c r="L105" s="262" t="s">
        <v>550</v>
      </c>
      <c r="M105" s="264" t="s">
        <v>433</v>
      </c>
      <c r="N105" s="259" t="s">
        <v>351</v>
      </c>
      <c r="O105" s="1145"/>
      <c r="P105" s="1145"/>
      <c r="Q105" s="1145"/>
      <c r="R105" s="1145"/>
      <c r="S105" s="1145"/>
      <c r="T105" s="1145"/>
      <c r="U105" s="1145"/>
      <c r="V105" s="1145"/>
      <c r="W105" s="1145"/>
      <c r="X105" s="1145"/>
      <c r="Y105" s="1145"/>
      <c r="Z105" s="1145"/>
      <c r="AA105" s="1145"/>
      <c r="AB105" s="1145"/>
      <c r="AC105" s="1145"/>
      <c r="AD105" s="1145"/>
      <c r="AE105" s="1145"/>
      <c r="AF105" s="1145"/>
      <c r="AG105" s="1145"/>
      <c r="AH105" s="1145"/>
      <c r="AI105" s="1145"/>
      <c r="AJ105" s="1145"/>
      <c r="AK105" s="1145"/>
      <c r="AL105" s="1145"/>
      <c r="AM105" s="1145"/>
      <c r="AN105" s="1145"/>
      <c r="AO105" s="951"/>
    </row>
    <row r="106" spans="1:41" ht="22.5">
      <c r="A106" s="974">
        <v>3</v>
      </c>
      <c r="B106" s="1129" t="b">
        <v>1</v>
      </c>
      <c r="C106" s="1129" t="s">
        <v>1580</v>
      </c>
      <c r="D106" s="1129"/>
      <c r="E106" s="1129"/>
      <c r="F106" s="1129"/>
      <c r="G106" s="1129"/>
      <c r="H106" s="1129"/>
      <c r="I106" s="1129"/>
      <c r="J106" s="1129"/>
      <c r="K106" s="1129"/>
      <c r="L106" s="262" t="s">
        <v>564</v>
      </c>
      <c r="M106" s="264" t="s">
        <v>1143</v>
      </c>
      <c r="N106" s="259" t="s">
        <v>351</v>
      </c>
      <c r="O106" s="1145"/>
      <c r="P106" s="1145"/>
      <c r="Q106" s="1145"/>
      <c r="R106" s="1145"/>
      <c r="S106" s="1145"/>
      <c r="T106" s="1145"/>
      <c r="U106" s="1145"/>
      <c r="V106" s="1145"/>
      <c r="W106" s="1145"/>
      <c r="X106" s="1145"/>
      <c r="Y106" s="1145"/>
      <c r="Z106" s="1145"/>
      <c r="AA106" s="1145"/>
      <c r="AB106" s="1145"/>
      <c r="AC106" s="1145"/>
      <c r="AD106" s="1145"/>
      <c r="AE106" s="1145"/>
      <c r="AF106" s="1145"/>
      <c r="AG106" s="1145"/>
      <c r="AH106" s="1145"/>
      <c r="AI106" s="1145"/>
      <c r="AJ106" s="1145"/>
      <c r="AK106" s="1145"/>
      <c r="AL106" s="1145"/>
      <c r="AM106" s="1145"/>
      <c r="AN106" s="1145"/>
      <c r="AO106" s="951"/>
    </row>
    <row r="107" spans="1:41" ht="22.5">
      <c r="A107" s="974">
        <v>3</v>
      </c>
      <c r="B107" s="1129" t="b">
        <v>1</v>
      </c>
      <c r="C107" s="1129" t="s">
        <v>1581</v>
      </c>
      <c r="D107" s="1129"/>
      <c r="E107" s="1129"/>
      <c r="F107" s="1129"/>
      <c r="G107" s="1129"/>
      <c r="H107" s="1129"/>
      <c r="I107" s="1129"/>
      <c r="J107" s="1129"/>
      <c r="K107" s="1129"/>
      <c r="L107" s="262" t="s">
        <v>568</v>
      </c>
      <c r="M107" s="264" t="s">
        <v>434</v>
      </c>
      <c r="N107" s="259" t="s">
        <v>351</v>
      </c>
      <c r="O107" s="1145"/>
      <c r="P107" s="1145"/>
      <c r="Q107" s="1145"/>
      <c r="R107" s="1145"/>
      <c r="S107" s="1145"/>
      <c r="T107" s="1145"/>
      <c r="U107" s="1145"/>
      <c r="V107" s="1145"/>
      <c r="W107" s="1145"/>
      <c r="X107" s="1145"/>
      <c r="Y107" s="1145"/>
      <c r="Z107" s="1145"/>
      <c r="AA107" s="1145"/>
      <c r="AB107" s="1145"/>
      <c r="AC107" s="1145"/>
      <c r="AD107" s="1145"/>
      <c r="AE107" s="1145"/>
      <c r="AF107" s="1145"/>
      <c r="AG107" s="1145"/>
      <c r="AH107" s="1145"/>
      <c r="AI107" s="1145"/>
      <c r="AJ107" s="1145"/>
      <c r="AK107" s="1145"/>
      <c r="AL107" s="1145"/>
      <c r="AM107" s="1145"/>
      <c r="AN107" s="1145"/>
      <c r="AO107" s="951"/>
    </row>
    <row r="108" spans="1:41">
      <c r="A108" s="974">
        <v>3</v>
      </c>
      <c r="B108" s="1129" t="b">
        <v>1</v>
      </c>
      <c r="C108" s="1129" t="s">
        <v>1582</v>
      </c>
      <c r="D108" s="1129"/>
      <c r="E108" s="1129"/>
      <c r="F108" s="1129"/>
      <c r="G108" s="1129"/>
      <c r="H108" s="1129"/>
      <c r="I108" s="1129"/>
      <c r="J108" s="1129"/>
      <c r="K108" s="1129"/>
      <c r="L108" s="262" t="s">
        <v>570</v>
      </c>
      <c r="M108" s="264" t="s">
        <v>435</v>
      </c>
      <c r="N108" s="259" t="s">
        <v>351</v>
      </c>
      <c r="O108" s="1145"/>
      <c r="P108" s="1145"/>
      <c r="Q108" s="1145"/>
      <c r="R108" s="1145"/>
      <c r="S108" s="1145"/>
      <c r="T108" s="1145"/>
      <c r="U108" s="1145"/>
      <c r="V108" s="1145"/>
      <c r="W108" s="1145"/>
      <c r="X108" s="1145"/>
      <c r="Y108" s="1145"/>
      <c r="Z108" s="1145"/>
      <c r="AA108" s="1145"/>
      <c r="AB108" s="1145"/>
      <c r="AC108" s="1145"/>
      <c r="AD108" s="1145"/>
      <c r="AE108" s="1145"/>
      <c r="AF108" s="1145"/>
      <c r="AG108" s="1145"/>
      <c r="AH108" s="1145"/>
      <c r="AI108" s="1145"/>
      <c r="AJ108" s="1145"/>
      <c r="AK108" s="1145"/>
      <c r="AL108" s="1145"/>
      <c r="AM108" s="1145"/>
      <c r="AN108" s="1145"/>
      <c r="AO108" s="951"/>
    </row>
    <row r="109" spans="1:41" s="267" customFormat="1" ht="22.5">
      <c r="A109" s="974">
        <v>3</v>
      </c>
      <c r="B109" s="1129" t="b">
        <v>1</v>
      </c>
      <c r="C109" s="1129" t="s">
        <v>1481</v>
      </c>
      <c r="D109" s="1142"/>
      <c r="E109" s="1142"/>
      <c r="F109" s="1142"/>
      <c r="G109" s="1142"/>
      <c r="H109" s="1142"/>
      <c r="I109" s="1142"/>
      <c r="J109" s="1142"/>
      <c r="K109" s="1142"/>
      <c r="L109" s="265" t="s">
        <v>102</v>
      </c>
      <c r="M109" s="261" t="s">
        <v>436</v>
      </c>
      <c r="N109" s="266" t="s">
        <v>351</v>
      </c>
      <c r="O109" s="1143">
        <v>0</v>
      </c>
      <c r="P109" s="1143">
        <v>0</v>
      </c>
      <c r="Q109" s="1143">
        <v>0</v>
      </c>
      <c r="R109" s="1143">
        <v>0</v>
      </c>
      <c r="S109" s="1143">
        <v>0</v>
      </c>
      <c r="T109" s="1143">
        <v>0</v>
      </c>
      <c r="U109" s="1143">
        <v>0</v>
      </c>
      <c r="V109" s="1143">
        <v>0</v>
      </c>
      <c r="W109" s="1143">
        <v>0</v>
      </c>
      <c r="X109" s="1143">
        <v>0</v>
      </c>
      <c r="Y109" s="1143">
        <v>0</v>
      </c>
      <c r="Z109" s="1143">
        <v>0</v>
      </c>
      <c r="AA109" s="1143">
        <v>0</v>
      </c>
      <c r="AB109" s="1143">
        <v>0</v>
      </c>
      <c r="AC109" s="1143">
        <v>0</v>
      </c>
      <c r="AD109" s="1143">
        <v>0</v>
      </c>
      <c r="AE109" s="1143">
        <v>0</v>
      </c>
      <c r="AF109" s="1143">
        <v>0</v>
      </c>
      <c r="AG109" s="1143">
        <v>0</v>
      </c>
      <c r="AH109" s="1143">
        <v>0</v>
      </c>
      <c r="AI109" s="1143">
        <v>0</v>
      </c>
      <c r="AJ109" s="1143">
        <v>0</v>
      </c>
      <c r="AK109" s="1143">
        <v>0</v>
      </c>
      <c r="AL109" s="1143">
        <v>0</v>
      </c>
      <c r="AM109" s="1143">
        <v>0</v>
      </c>
      <c r="AN109" s="1143">
        <v>0</v>
      </c>
      <c r="AO109" s="951"/>
    </row>
    <row r="110" spans="1:41">
      <c r="A110" s="974">
        <v>3</v>
      </c>
      <c r="B110" s="1129" t="b">
        <v>1</v>
      </c>
      <c r="C110" s="1129" t="s">
        <v>1492</v>
      </c>
      <c r="D110" s="1129"/>
      <c r="E110" s="1129"/>
      <c r="F110" s="1129"/>
      <c r="G110" s="1129"/>
      <c r="H110" s="1129"/>
      <c r="I110" s="1129"/>
      <c r="J110" s="1129"/>
      <c r="K110" s="1129"/>
      <c r="L110" s="262" t="s">
        <v>17</v>
      </c>
      <c r="M110" s="263" t="s">
        <v>1153</v>
      </c>
      <c r="N110" s="259" t="s">
        <v>351</v>
      </c>
      <c r="O110" s="1145"/>
      <c r="P110" s="1145"/>
      <c r="Q110" s="1145"/>
      <c r="R110" s="1145"/>
      <c r="S110" s="1145"/>
      <c r="T110" s="1145"/>
      <c r="U110" s="1145"/>
      <c r="V110" s="1145"/>
      <c r="W110" s="1145"/>
      <c r="X110" s="1145"/>
      <c r="Y110" s="1145"/>
      <c r="Z110" s="1145"/>
      <c r="AA110" s="1145"/>
      <c r="AB110" s="1145"/>
      <c r="AC110" s="1145"/>
      <c r="AD110" s="1145"/>
      <c r="AE110" s="1145"/>
      <c r="AF110" s="1145"/>
      <c r="AG110" s="1145"/>
      <c r="AH110" s="1145"/>
      <c r="AI110" s="1145"/>
      <c r="AJ110" s="1145"/>
      <c r="AK110" s="1145"/>
      <c r="AL110" s="1145"/>
      <c r="AM110" s="1145"/>
      <c r="AN110" s="1145"/>
      <c r="AO110" s="951"/>
    </row>
    <row r="111" spans="1:41">
      <c r="A111" s="974">
        <v>3</v>
      </c>
      <c r="B111" s="1129" t="b">
        <v>1</v>
      </c>
      <c r="C111" s="1129" t="s">
        <v>1493</v>
      </c>
      <c r="D111" s="1129"/>
      <c r="E111" s="1129"/>
      <c r="F111" s="1129"/>
      <c r="G111" s="1129"/>
      <c r="H111" s="1129"/>
      <c r="I111" s="1129"/>
      <c r="J111" s="1129"/>
      <c r="K111" s="1129"/>
      <c r="L111" s="262" t="s">
        <v>138</v>
      </c>
      <c r="M111" s="263" t="s">
        <v>1154</v>
      </c>
      <c r="N111" s="259" t="s">
        <v>351</v>
      </c>
      <c r="O111" s="1145"/>
      <c r="P111" s="1145"/>
      <c r="Q111" s="1145"/>
      <c r="R111" s="1145"/>
      <c r="S111" s="1145"/>
      <c r="T111" s="1145"/>
      <c r="U111" s="1145"/>
      <c r="V111" s="1145"/>
      <c r="W111" s="1145"/>
      <c r="X111" s="1145"/>
      <c r="Y111" s="1145"/>
      <c r="Z111" s="1145"/>
      <c r="AA111" s="1145"/>
      <c r="AB111" s="1145"/>
      <c r="AC111" s="1145"/>
      <c r="AD111" s="1145"/>
      <c r="AE111" s="1145"/>
      <c r="AF111" s="1145"/>
      <c r="AG111" s="1145"/>
      <c r="AH111" s="1145"/>
      <c r="AI111" s="1145"/>
      <c r="AJ111" s="1145"/>
      <c r="AK111" s="1145"/>
      <c r="AL111" s="1145"/>
      <c r="AM111" s="1145"/>
      <c r="AN111" s="1145"/>
      <c r="AO111" s="951"/>
    </row>
    <row r="112" spans="1:41">
      <c r="A112" s="974">
        <v>3</v>
      </c>
      <c r="B112" s="1129" t="b">
        <v>1</v>
      </c>
      <c r="C112" s="1129" t="s">
        <v>1552</v>
      </c>
      <c r="D112" s="1129"/>
      <c r="E112" s="1129"/>
      <c r="F112" s="1129"/>
      <c r="G112" s="1129"/>
      <c r="H112" s="1129"/>
      <c r="I112" s="1129"/>
      <c r="J112" s="1129"/>
      <c r="K112" s="1129"/>
      <c r="L112" s="262" t="s">
        <v>151</v>
      </c>
      <c r="M112" s="263" t="s">
        <v>437</v>
      </c>
      <c r="N112" s="259" t="s">
        <v>351</v>
      </c>
      <c r="O112" s="1145"/>
      <c r="P112" s="1145"/>
      <c r="Q112" s="1145"/>
      <c r="R112" s="1145"/>
      <c r="S112" s="1145"/>
      <c r="T112" s="1145"/>
      <c r="U112" s="1145"/>
      <c r="V112" s="1145"/>
      <c r="W112" s="1145"/>
      <c r="X112" s="1145"/>
      <c r="Y112" s="1145"/>
      <c r="Z112" s="1145"/>
      <c r="AA112" s="1145"/>
      <c r="AB112" s="1145"/>
      <c r="AC112" s="1145"/>
      <c r="AD112" s="1145"/>
      <c r="AE112" s="1145"/>
      <c r="AF112" s="1145"/>
      <c r="AG112" s="1145"/>
      <c r="AH112" s="1145"/>
      <c r="AI112" s="1145"/>
      <c r="AJ112" s="1145"/>
      <c r="AK112" s="1145"/>
      <c r="AL112" s="1145"/>
      <c r="AM112" s="1145"/>
      <c r="AN112" s="1145"/>
      <c r="AO112" s="951"/>
    </row>
    <row r="113" spans="1:41" ht="21.75" customHeight="1">
      <c r="A113" s="1129"/>
      <c r="B113" s="1129"/>
      <c r="C113" s="1129"/>
      <c r="D113" s="1129"/>
      <c r="E113" s="1129"/>
      <c r="F113" s="1129"/>
      <c r="G113" s="1129"/>
      <c r="H113" s="1129"/>
      <c r="I113" s="1129"/>
      <c r="J113" s="1129"/>
      <c r="K113" s="1129"/>
      <c r="L113" s="1129"/>
      <c r="M113" s="1147" t="s">
        <v>1387</v>
      </c>
      <c r="N113" s="1129"/>
      <c r="O113" s="1129"/>
      <c r="P113" s="1129"/>
      <c r="Q113" s="1129"/>
      <c r="R113" s="1129"/>
      <c r="S113" s="1129"/>
      <c r="T113" s="1129"/>
      <c r="U113" s="1129"/>
      <c r="V113" s="1129"/>
      <c r="W113" s="1129"/>
      <c r="X113" s="1129"/>
      <c r="Y113" s="1129"/>
      <c r="Z113" s="1129"/>
      <c r="AA113" s="1129"/>
      <c r="AB113" s="1129"/>
      <c r="AC113" s="1129"/>
      <c r="AD113" s="1129"/>
      <c r="AE113" s="1129"/>
      <c r="AF113" s="1129"/>
      <c r="AG113" s="1129"/>
      <c r="AH113" s="1129"/>
      <c r="AI113" s="1129"/>
      <c r="AJ113" s="1129"/>
      <c r="AK113" s="1129"/>
      <c r="AL113" s="1129"/>
      <c r="AM113" s="1129"/>
      <c r="AN113" s="1129"/>
      <c r="AO113" s="1129"/>
    </row>
    <row r="114" spans="1:41" ht="15" customHeight="1">
      <c r="A114" s="1129"/>
      <c r="B114" s="1129"/>
      <c r="C114" s="1129"/>
      <c r="D114" s="1129"/>
      <c r="E114" s="1129"/>
      <c r="F114" s="1129"/>
      <c r="G114" s="1129"/>
      <c r="H114" s="1129"/>
      <c r="I114" s="1129"/>
      <c r="J114" s="1129"/>
      <c r="K114" s="1129"/>
      <c r="L114" s="1148" t="s">
        <v>1425</v>
      </c>
      <c r="M114" s="1149"/>
      <c r="N114" s="1149"/>
      <c r="O114" s="1149"/>
      <c r="P114" s="1149"/>
      <c r="Q114" s="1149"/>
      <c r="R114" s="1149"/>
      <c r="S114" s="1149"/>
      <c r="T114" s="1149"/>
      <c r="U114" s="1149"/>
      <c r="V114" s="1149"/>
      <c r="W114" s="1149"/>
      <c r="X114" s="1149"/>
      <c r="Y114" s="1149"/>
      <c r="Z114" s="1149"/>
      <c r="AA114" s="1149"/>
      <c r="AB114" s="1149"/>
      <c r="AC114" s="1149"/>
      <c r="AD114" s="1149"/>
      <c r="AE114" s="1149"/>
      <c r="AF114" s="1149"/>
      <c r="AG114" s="1149"/>
      <c r="AH114" s="1149"/>
      <c r="AI114" s="1149"/>
      <c r="AJ114" s="1149"/>
      <c r="AK114" s="1149"/>
      <c r="AL114" s="1149"/>
      <c r="AM114" s="1149"/>
      <c r="AN114" s="1149"/>
      <c r="AO114" s="1149"/>
    </row>
    <row r="115" spans="1:41" ht="15" customHeight="1">
      <c r="A115" s="1129"/>
      <c r="B115" s="1129"/>
      <c r="C115" s="1129"/>
      <c r="D115" s="1129"/>
      <c r="E115" s="1129"/>
      <c r="F115" s="1129"/>
      <c r="G115" s="1129"/>
      <c r="H115" s="1129"/>
      <c r="I115" s="1129"/>
      <c r="J115" s="1129"/>
      <c r="K115" s="804"/>
      <c r="L115" s="1150"/>
      <c r="M115" s="1150"/>
      <c r="N115" s="1150"/>
      <c r="O115" s="1150"/>
      <c r="P115" s="1150"/>
      <c r="Q115" s="1150"/>
      <c r="R115" s="1150"/>
      <c r="S115" s="1150"/>
      <c r="T115" s="1150"/>
      <c r="U115" s="1150"/>
      <c r="V115" s="1150"/>
      <c r="W115" s="1150"/>
      <c r="X115" s="1150"/>
      <c r="Y115" s="1150"/>
      <c r="Z115" s="1150"/>
      <c r="AA115" s="1150"/>
      <c r="AB115" s="1150"/>
      <c r="AC115" s="1150"/>
      <c r="AD115" s="1150"/>
      <c r="AE115" s="1150"/>
      <c r="AF115" s="1150"/>
      <c r="AG115" s="1150"/>
      <c r="AH115" s="1150"/>
      <c r="AI115" s="1150"/>
      <c r="AJ115" s="1150"/>
      <c r="AK115" s="1150"/>
      <c r="AL115" s="1150"/>
      <c r="AM115" s="1150"/>
      <c r="AN115" s="1150"/>
      <c r="AO115" s="1150"/>
    </row>
    <row r="116" spans="1:41">
      <c r="A116" s="1129"/>
      <c r="B116" s="1129"/>
      <c r="C116" s="1129"/>
      <c r="D116" s="1129"/>
      <c r="E116" s="1129"/>
      <c r="F116" s="1129"/>
      <c r="G116" s="1129"/>
      <c r="H116" s="1129"/>
      <c r="I116" s="1129"/>
      <c r="J116" s="1129"/>
      <c r="K116" s="1129"/>
      <c r="L116" s="1129"/>
      <c r="M116" s="1129"/>
      <c r="N116" s="1129"/>
      <c r="O116" s="1129"/>
      <c r="P116" s="1129"/>
      <c r="Q116" s="1129"/>
      <c r="R116" s="1129"/>
      <c r="S116" s="1129"/>
      <c r="T116" s="1129"/>
      <c r="U116" s="1129"/>
      <c r="V116" s="1129"/>
      <c r="W116" s="1129"/>
      <c r="X116" s="1129"/>
      <c r="Y116" s="1129"/>
      <c r="Z116" s="1129"/>
      <c r="AA116" s="1129"/>
      <c r="AB116" s="1129"/>
      <c r="AC116" s="1129"/>
      <c r="AD116" s="1129"/>
      <c r="AE116" s="1129"/>
      <c r="AF116" s="1151"/>
      <c r="AG116" s="1151"/>
      <c r="AH116" s="1151"/>
      <c r="AI116" s="1151"/>
      <c r="AJ116" s="1151"/>
      <c r="AK116" s="1151"/>
      <c r="AL116" s="1151"/>
      <c r="AM116" s="1151"/>
      <c r="AN116" s="1151"/>
      <c r="AO116" s="1129"/>
    </row>
  </sheetData>
  <sheetProtection formatColumns="0" formatRows="0" autoFilter="0"/>
  <mergeCells count="7">
    <mergeCell ref="L14:M14"/>
    <mergeCell ref="AO16:AO17"/>
    <mergeCell ref="L114:AO114"/>
    <mergeCell ref="L115:AO115"/>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AO90:AO112">
      <formula1>900</formula1>
    </dataValidation>
    <dataValidation type="decimal" allowBlank="1" showErrorMessage="1" errorTitle="Ошибка" error="Допускается ввод только действительных чисел!" sqref="O20:AN23 O25:AN27 O33:AN36 O29:AN31 O38:AN40 O53:AN55 O49:AN51 O44:AN47 O57:AN60 O62:AN64 O77:AN79 O73:AN75 O68:AN71 O81:AN84 O86:AN88 O101:AN103 O97:AN99 O92:AN95 O110:AN112 O105:AN10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42"/>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29"/>
      <c r="B1" s="1129"/>
      <c r="C1" s="1129"/>
      <c r="D1" s="1129"/>
      <c r="E1" s="1129"/>
      <c r="F1" s="1129"/>
      <c r="G1" s="1129"/>
      <c r="H1" s="1129"/>
      <c r="I1" s="1129"/>
      <c r="J1" s="1129"/>
      <c r="K1" s="1129"/>
      <c r="L1" s="1129"/>
      <c r="M1" s="1129"/>
      <c r="N1" s="1129"/>
      <c r="O1" s="926">
        <v>2024</v>
      </c>
      <c r="P1" s="926">
        <v>2025</v>
      </c>
      <c r="Q1" s="926">
        <v>2026</v>
      </c>
      <c r="R1" s="926">
        <v>2027</v>
      </c>
      <c r="S1" s="926">
        <v>2028</v>
      </c>
      <c r="T1" s="926">
        <v>2029</v>
      </c>
      <c r="U1" s="926">
        <v>2030</v>
      </c>
      <c r="V1" s="926">
        <v>2031</v>
      </c>
      <c r="W1" s="926">
        <v>2032</v>
      </c>
      <c r="X1" s="926">
        <v>2033</v>
      </c>
      <c r="Y1" s="926">
        <v>2024</v>
      </c>
      <c r="Z1" s="926">
        <v>2025</v>
      </c>
      <c r="AA1" s="926">
        <v>2026</v>
      </c>
      <c r="AB1" s="926">
        <v>2027</v>
      </c>
      <c r="AC1" s="926">
        <v>2028</v>
      </c>
      <c r="AD1" s="926">
        <v>2029</v>
      </c>
      <c r="AE1" s="926">
        <v>2030</v>
      </c>
      <c r="AF1" s="926">
        <v>2031</v>
      </c>
      <c r="AG1" s="926">
        <v>2032</v>
      </c>
      <c r="AH1" s="926">
        <v>2033</v>
      </c>
      <c r="AI1" s="1129"/>
    </row>
    <row r="2" spans="1:35" hidden="1">
      <c r="A2" s="1129"/>
      <c r="B2" s="1129"/>
      <c r="C2" s="1129"/>
      <c r="D2" s="1129"/>
      <c r="E2" s="1129"/>
      <c r="F2" s="1129"/>
      <c r="G2" s="1129"/>
      <c r="H2" s="1129"/>
      <c r="I2" s="1129"/>
      <c r="J2" s="1129"/>
      <c r="K2" s="1129"/>
      <c r="L2" s="1129"/>
      <c r="M2" s="1129"/>
      <c r="N2" s="1129"/>
      <c r="O2" s="926" t="s">
        <v>438</v>
      </c>
      <c r="P2" s="926" t="s">
        <v>438</v>
      </c>
      <c r="Q2" s="926" t="s">
        <v>438</v>
      </c>
      <c r="R2" s="926" t="s">
        <v>438</v>
      </c>
      <c r="S2" s="926" t="s">
        <v>438</v>
      </c>
      <c r="T2" s="926" t="s">
        <v>438</v>
      </c>
      <c r="U2" s="926" t="s">
        <v>438</v>
      </c>
      <c r="V2" s="926" t="s">
        <v>438</v>
      </c>
      <c r="W2" s="926" t="s">
        <v>438</v>
      </c>
      <c r="X2" s="926" t="s">
        <v>438</v>
      </c>
      <c r="Y2" s="926" t="s">
        <v>267</v>
      </c>
      <c r="Z2" s="926" t="s">
        <v>267</v>
      </c>
      <c r="AA2" s="926" t="s">
        <v>267</v>
      </c>
      <c r="AB2" s="926" t="s">
        <v>267</v>
      </c>
      <c r="AC2" s="926" t="s">
        <v>267</v>
      </c>
      <c r="AD2" s="926" t="s">
        <v>267</v>
      </c>
      <c r="AE2" s="926" t="s">
        <v>267</v>
      </c>
      <c r="AF2" s="926" t="s">
        <v>267</v>
      </c>
      <c r="AG2" s="926" t="s">
        <v>267</v>
      </c>
      <c r="AH2" s="926" t="s">
        <v>267</v>
      </c>
      <c r="AI2" s="1129"/>
    </row>
    <row r="3" spans="1:35" hidden="1">
      <c r="A3" s="1129"/>
      <c r="B3" s="1129"/>
      <c r="C3" s="1129"/>
      <c r="D3" s="1129"/>
      <c r="E3" s="1129"/>
      <c r="F3" s="1129"/>
      <c r="G3" s="1129"/>
      <c r="H3" s="1129"/>
      <c r="I3" s="1129"/>
      <c r="J3" s="1129"/>
      <c r="K3" s="1129"/>
      <c r="L3" s="1129"/>
      <c r="M3" s="1129"/>
      <c r="N3" s="1129"/>
      <c r="O3" s="926"/>
      <c r="P3" s="926"/>
      <c r="Q3" s="926"/>
      <c r="R3" s="926"/>
      <c r="S3" s="926"/>
      <c r="T3" s="926"/>
      <c r="U3" s="926"/>
      <c r="V3" s="926"/>
      <c r="W3" s="926"/>
      <c r="X3" s="926"/>
      <c r="Y3" s="926"/>
      <c r="Z3" s="926"/>
      <c r="AA3" s="926"/>
      <c r="AB3" s="926"/>
      <c r="AC3" s="926"/>
      <c r="AD3" s="926"/>
      <c r="AE3" s="926"/>
      <c r="AF3" s="926"/>
      <c r="AG3" s="926"/>
      <c r="AH3" s="926"/>
      <c r="AI3" s="1129"/>
    </row>
    <row r="4" spans="1:35" hidden="1">
      <c r="A4" s="1129"/>
      <c r="B4" s="1129"/>
      <c r="C4" s="1129"/>
      <c r="D4" s="1129"/>
      <c r="E4" s="1129"/>
      <c r="F4" s="1129"/>
      <c r="G4" s="1129"/>
      <c r="H4" s="1129"/>
      <c r="I4" s="1129"/>
      <c r="J4" s="1129"/>
      <c r="K4" s="1129"/>
      <c r="L4" s="1129"/>
      <c r="M4" s="1129"/>
      <c r="N4" s="1129"/>
      <c r="O4" s="926"/>
      <c r="P4" s="926"/>
      <c r="Q4" s="926"/>
      <c r="R4" s="926"/>
      <c r="S4" s="926"/>
      <c r="T4" s="926"/>
      <c r="U4" s="926"/>
      <c r="V4" s="926"/>
      <c r="W4" s="926"/>
      <c r="X4" s="926"/>
      <c r="Y4" s="926"/>
      <c r="Z4" s="926"/>
      <c r="AA4" s="926"/>
      <c r="AB4" s="926"/>
      <c r="AC4" s="926"/>
      <c r="AD4" s="926"/>
      <c r="AE4" s="926"/>
      <c r="AF4" s="926"/>
      <c r="AG4" s="926"/>
      <c r="AH4" s="926"/>
      <c r="AI4" s="1129"/>
    </row>
    <row r="5" spans="1:35" hidden="1">
      <c r="A5" s="1129"/>
      <c r="B5" s="1129"/>
      <c r="C5" s="1129"/>
      <c r="D5" s="1129"/>
      <c r="E5" s="1129"/>
      <c r="F5" s="1129"/>
      <c r="G5" s="1129"/>
      <c r="H5" s="1129"/>
      <c r="I5" s="1129"/>
      <c r="J5" s="1129"/>
      <c r="K5" s="1129"/>
      <c r="L5" s="1129"/>
      <c r="M5" s="1129"/>
      <c r="N5" s="1129"/>
      <c r="O5" s="926"/>
      <c r="P5" s="926"/>
      <c r="Q5" s="926"/>
      <c r="R5" s="926"/>
      <c r="S5" s="926"/>
      <c r="T5" s="926"/>
      <c r="U5" s="926"/>
      <c r="V5" s="926"/>
      <c r="W5" s="926"/>
      <c r="X5" s="926"/>
      <c r="Y5" s="926"/>
      <c r="Z5" s="926"/>
      <c r="AA5" s="926"/>
      <c r="AB5" s="926"/>
      <c r="AC5" s="926"/>
      <c r="AD5" s="926"/>
      <c r="AE5" s="926"/>
      <c r="AF5" s="926"/>
      <c r="AG5" s="926"/>
      <c r="AH5" s="926"/>
      <c r="AI5" s="1129"/>
    </row>
    <row r="6" spans="1:35" hidden="1">
      <c r="A6" s="1129"/>
      <c r="B6" s="1129"/>
      <c r="C6" s="1129"/>
      <c r="D6" s="1129"/>
      <c r="E6" s="1129"/>
      <c r="F6" s="1129"/>
      <c r="G6" s="1129"/>
      <c r="H6" s="1129"/>
      <c r="I6" s="1129"/>
      <c r="J6" s="1129"/>
      <c r="K6" s="1129"/>
      <c r="L6" s="1129"/>
      <c r="M6" s="1129"/>
      <c r="N6" s="1129"/>
      <c r="O6" s="926"/>
      <c r="P6" s="926"/>
      <c r="Q6" s="926"/>
      <c r="R6" s="926"/>
      <c r="S6" s="926"/>
      <c r="T6" s="926"/>
      <c r="U6" s="926"/>
      <c r="V6" s="926"/>
      <c r="W6" s="926"/>
      <c r="X6" s="926"/>
      <c r="Y6" s="926"/>
      <c r="Z6" s="926"/>
      <c r="AA6" s="926"/>
      <c r="AB6" s="926"/>
      <c r="AC6" s="926"/>
      <c r="AD6" s="926"/>
      <c r="AE6" s="926"/>
      <c r="AF6" s="926"/>
      <c r="AG6" s="926"/>
      <c r="AH6" s="926"/>
      <c r="AI6" s="1129"/>
    </row>
    <row r="7" spans="1:35" hidden="1">
      <c r="A7" s="1129"/>
      <c r="B7" s="1129"/>
      <c r="C7" s="1129"/>
      <c r="D7" s="1129"/>
      <c r="E7" s="1129"/>
      <c r="F7" s="1129"/>
      <c r="G7" s="1129"/>
      <c r="H7" s="1129"/>
      <c r="I7" s="1129"/>
      <c r="J7" s="1129"/>
      <c r="K7" s="1129"/>
      <c r="L7" s="1129"/>
      <c r="M7" s="1129"/>
      <c r="N7" s="1129"/>
      <c r="O7" s="878" t="b">
        <v>1</v>
      </c>
      <c r="P7" s="878" t="b">
        <v>1</v>
      </c>
      <c r="Q7" s="878" t="b">
        <v>1</v>
      </c>
      <c r="R7" s="878" t="b">
        <v>1</v>
      </c>
      <c r="S7" s="878" t="b">
        <v>1</v>
      </c>
      <c r="T7" s="878" t="b">
        <v>0</v>
      </c>
      <c r="U7" s="878" t="b">
        <v>0</v>
      </c>
      <c r="V7" s="878" t="b">
        <v>0</v>
      </c>
      <c r="W7" s="878" t="b">
        <v>0</v>
      </c>
      <c r="X7" s="878" t="b">
        <v>0</v>
      </c>
      <c r="Y7" s="878" t="b">
        <v>1</v>
      </c>
      <c r="Z7" s="878" t="b">
        <v>1</v>
      </c>
      <c r="AA7" s="878" t="b">
        <v>1</v>
      </c>
      <c r="AB7" s="878" t="b">
        <v>1</v>
      </c>
      <c r="AC7" s="878" t="b">
        <v>1</v>
      </c>
      <c r="AD7" s="878" t="b">
        <v>0</v>
      </c>
      <c r="AE7" s="878" t="b">
        <v>0</v>
      </c>
      <c r="AF7" s="878" t="b">
        <v>0</v>
      </c>
      <c r="AG7" s="878" t="b">
        <v>0</v>
      </c>
      <c r="AH7" s="878" t="b">
        <v>0</v>
      </c>
      <c r="AI7" s="1129"/>
    </row>
    <row r="8" spans="1:35" hidden="1">
      <c r="A8" s="1129"/>
      <c r="B8" s="1129"/>
      <c r="C8" s="1129"/>
      <c r="D8" s="1129"/>
      <c r="E8" s="1129"/>
      <c r="F8" s="1129"/>
      <c r="G8" s="1129"/>
      <c r="H8" s="1129"/>
      <c r="I8" s="1129"/>
      <c r="J8" s="1129"/>
      <c r="K8" s="1129"/>
      <c r="L8" s="1129"/>
      <c r="M8" s="1129"/>
      <c r="N8" s="1129"/>
      <c r="O8" s="1129"/>
      <c r="P8" s="1129"/>
      <c r="Q8" s="1129"/>
      <c r="R8" s="1129"/>
      <c r="S8" s="1129"/>
      <c r="T8" s="1129"/>
      <c r="U8" s="1129"/>
      <c r="V8" s="1129"/>
      <c r="W8" s="1129"/>
      <c r="X8" s="1129"/>
      <c r="Y8" s="1129"/>
      <c r="Z8" s="1129"/>
      <c r="AA8" s="1129"/>
      <c r="AB8" s="1129"/>
      <c r="AC8" s="1129"/>
      <c r="AD8" s="1129"/>
      <c r="AE8" s="1129"/>
      <c r="AF8" s="1129"/>
      <c r="AG8" s="1129"/>
      <c r="AH8" s="1129"/>
      <c r="AI8" s="1129"/>
    </row>
    <row r="9" spans="1:35" hidden="1">
      <c r="A9" s="1129"/>
      <c r="B9" s="1129"/>
      <c r="C9" s="1129"/>
      <c r="D9" s="1129"/>
      <c r="E9" s="1129"/>
      <c r="F9" s="1129"/>
      <c r="G9" s="1129"/>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c r="AG9" s="1129"/>
      <c r="AH9" s="1129"/>
      <c r="AI9" s="1129"/>
    </row>
    <row r="10" spans="1:35" hidden="1">
      <c r="A10" s="1129"/>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row>
    <row r="11" spans="1:35" ht="15" hidden="1" customHeight="1">
      <c r="A11" s="1129"/>
      <c r="B11" s="1129"/>
      <c r="C11" s="1129"/>
      <c r="D11" s="1129"/>
      <c r="E11" s="1129"/>
      <c r="F11" s="1129"/>
      <c r="G11" s="1129"/>
      <c r="H11" s="1129"/>
      <c r="I11" s="1129"/>
      <c r="J11" s="1129"/>
      <c r="K11" s="1129"/>
      <c r="L11" s="1152"/>
      <c r="M11" s="1153"/>
      <c r="N11" s="1152"/>
      <c r="O11" s="1152"/>
      <c r="P11" s="1152"/>
      <c r="Q11" s="1152"/>
      <c r="R11" s="1152"/>
      <c r="S11" s="1152"/>
      <c r="T11" s="1152"/>
      <c r="U11" s="1152"/>
      <c r="V11" s="1152"/>
      <c r="W11" s="1152"/>
      <c r="X11" s="1152"/>
      <c r="Y11" s="1152"/>
      <c r="Z11" s="1152"/>
      <c r="AA11" s="1152"/>
      <c r="AB11" s="1152"/>
      <c r="AC11" s="1152"/>
      <c r="AD11" s="1152"/>
      <c r="AE11" s="1152"/>
      <c r="AF11" s="1152"/>
      <c r="AG11" s="1152"/>
      <c r="AH11" s="1152"/>
      <c r="AI11" s="1129"/>
    </row>
    <row r="12" spans="1:35" ht="20.100000000000001" customHeight="1">
      <c r="A12" s="1129"/>
      <c r="B12" s="1129"/>
      <c r="C12" s="1129"/>
      <c r="D12" s="1129"/>
      <c r="E12" s="1129"/>
      <c r="F12" s="1129"/>
      <c r="G12" s="1129"/>
      <c r="H12" s="1129"/>
      <c r="I12" s="1129"/>
      <c r="J12" s="1129"/>
      <c r="K12" s="1129"/>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29"/>
      <c r="B13" s="1129"/>
      <c r="C13" s="1129"/>
      <c r="D13" s="1129"/>
      <c r="E13" s="1129"/>
      <c r="F13" s="1129"/>
      <c r="G13" s="1129"/>
      <c r="H13" s="1129"/>
      <c r="I13" s="1129"/>
      <c r="J13" s="1129"/>
      <c r="K13" s="1129"/>
      <c r="L13" s="1152"/>
      <c r="M13" s="1152"/>
      <c r="N13" s="1152"/>
      <c r="O13" s="1152"/>
      <c r="P13" s="1152"/>
      <c r="Q13" s="1152"/>
      <c r="R13" s="1152"/>
      <c r="S13" s="1152"/>
      <c r="T13" s="1152"/>
      <c r="U13" s="1152"/>
      <c r="V13" s="1152"/>
      <c r="W13" s="1152"/>
      <c r="X13" s="1152"/>
      <c r="Y13" s="1152"/>
      <c r="Z13" s="1152"/>
      <c r="AA13" s="1152"/>
      <c r="AB13" s="1152"/>
      <c r="AC13" s="1152"/>
      <c r="AD13" s="1152"/>
      <c r="AE13" s="1152"/>
      <c r="AF13" s="1152"/>
      <c r="AG13" s="1152"/>
      <c r="AH13" s="1152"/>
      <c r="AI13" s="1129"/>
    </row>
    <row r="14" spans="1:35" ht="21.6" customHeight="1">
      <c r="A14" s="1129"/>
      <c r="B14" s="1129"/>
      <c r="C14" s="1129"/>
      <c r="D14" s="1129"/>
      <c r="E14" s="1129"/>
      <c r="F14" s="1129"/>
      <c r="G14" s="1129"/>
      <c r="H14" s="1129"/>
      <c r="I14" s="1129"/>
      <c r="J14" s="1129"/>
      <c r="K14" s="1129"/>
      <c r="L14" s="893" t="s">
        <v>16</v>
      </c>
      <c r="M14" s="1154" t="s">
        <v>134</v>
      </c>
      <c r="N14" s="1154" t="s">
        <v>135</v>
      </c>
      <c r="O14" s="932" t="s">
        <v>3033</v>
      </c>
      <c r="P14" s="932" t="s">
        <v>3065</v>
      </c>
      <c r="Q14" s="932" t="s">
        <v>3066</v>
      </c>
      <c r="R14" s="932" t="s">
        <v>3067</v>
      </c>
      <c r="S14" s="932" t="s">
        <v>3068</v>
      </c>
      <c r="T14" s="932" t="s">
        <v>3069</v>
      </c>
      <c r="U14" s="932" t="s">
        <v>3070</v>
      </c>
      <c r="V14" s="932" t="s">
        <v>3071</v>
      </c>
      <c r="W14" s="932" t="s">
        <v>3072</v>
      </c>
      <c r="X14" s="932" t="s">
        <v>3073</v>
      </c>
      <c r="Y14" s="932" t="s">
        <v>3033</v>
      </c>
      <c r="Z14" s="932" t="s">
        <v>3065</v>
      </c>
      <c r="AA14" s="932" t="s">
        <v>3066</v>
      </c>
      <c r="AB14" s="932" t="s">
        <v>3067</v>
      </c>
      <c r="AC14" s="932" t="s">
        <v>3068</v>
      </c>
      <c r="AD14" s="932" t="s">
        <v>3069</v>
      </c>
      <c r="AE14" s="932" t="s">
        <v>3070</v>
      </c>
      <c r="AF14" s="932" t="s">
        <v>3071</v>
      </c>
      <c r="AG14" s="932" t="s">
        <v>3072</v>
      </c>
      <c r="AH14" s="932" t="s">
        <v>3073</v>
      </c>
      <c r="AI14" s="1137" t="s">
        <v>304</v>
      </c>
    </row>
    <row r="15" spans="1:35" ht="57.75" customHeight="1">
      <c r="A15" s="1129"/>
      <c r="B15" s="1129"/>
      <c r="C15" s="1129"/>
      <c r="D15" s="1129"/>
      <c r="E15" s="1129"/>
      <c r="F15" s="1129"/>
      <c r="G15" s="1129"/>
      <c r="H15" s="1129"/>
      <c r="I15" s="1129"/>
      <c r="J15" s="1129"/>
      <c r="K15" s="1129"/>
      <c r="L15" s="893"/>
      <c r="M15" s="1154"/>
      <c r="N15" s="1154"/>
      <c r="O15" s="1135" t="s">
        <v>438</v>
      </c>
      <c r="P15" s="1135" t="s">
        <v>438</v>
      </c>
      <c r="Q15" s="1135" t="s">
        <v>438</v>
      </c>
      <c r="R15" s="1135" t="s">
        <v>438</v>
      </c>
      <c r="S15" s="1135" t="s">
        <v>438</v>
      </c>
      <c r="T15" s="1135" t="s">
        <v>438</v>
      </c>
      <c r="U15" s="1135" t="s">
        <v>438</v>
      </c>
      <c r="V15" s="1135" t="s">
        <v>438</v>
      </c>
      <c r="W15" s="1135" t="s">
        <v>438</v>
      </c>
      <c r="X15" s="1135" t="s">
        <v>438</v>
      </c>
      <c r="Y15" s="1135" t="s">
        <v>267</v>
      </c>
      <c r="Z15" s="1135" t="s">
        <v>267</v>
      </c>
      <c r="AA15" s="1135" t="s">
        <v>267</v>
      </c>
      <c r="AB15" s="1135" t="s">
        <v>267</v>
      </c>
      <c r="AC15" s="1135" t="s">
        <v>267</v>
      </c>
      <c r="AD15" s="1135" t="s">
        <v>267</v>
      </c>
      <c r="AE15" s="1135" t="s">
        <v>267</v>
      </c>
      <c r="AF15" s="1135" t="s">
        <v>267</v>
      </c>
      <c r="AG15" s="1135" t="s">
        <v>267</v>
      </c>
      <c r="AH15" s="1135" t="s">
        <v>267</v>
      </c>
      <c r="AI15" s="1137"/>
    </row>
    <row r="16" spans="1:35" s="80" customFormat="1">
      <c r="A16" s="943" t="s">
        <v>18</v>
      </c>
      <c r="B16" s="919"/>
      <c r="C16" s="919"/>
      <c r="D16" s="919"/>
      <c r="E16" s="919"/>
      <c r="F16" s="919"/>
      <c r="G16" s="919"/>
      <c r="H16" s="919"/>
      <c r="I16" s="919"/>
      <c r="J16" s="919"/>
      <c r="K16" s="919"/>
      <c r="L16" s="1057" t="s">
        <v>3024</v>
      </c>
      <c r="M16" s="1146"/>
      <c r="N16" s="1146"/>
      <c r="O16" s="1146"/>
      <c r="P16" s="1146"/>
      <c r="Q16" s="1146"/>
      <c r="R16" s="1146"/>
      <c r="S16" s="1146"/>
      <c r="T16" s="1146"/>
      <c r="U16" s="1146"/>
      <c r="V16" s="1146"/>
      <c r="W16" s="1146"/>
      <c r="X16" s="1146"/>
      <c r="Y16" s="1146"/>
      <c r="Z16" s="1146"/>
      <c r="AA16" s="1146"/>
      <c r="AB16" s="1146"/>
      <c r="AC16" s="1146"/>
      <c r="AD16" s="1146"/>
      <c r="AE16" s="1146"/>
      <c r="AF16" s="1146"/>
      <c r="AG16" s="1146"/>
      <c r="AH16" s="1146"/>
      <c r="AI16" s="1146"/>
    </row>
    <row r="17" spans="1:35" s="267" customFormat="1">
      <c r="A17" s="974">
        <v>1</v>
      </c>
      <c r="B17" s="1129" t="s">
        <v>1480</v>
      </c>
      <c r="C17" s="1142"/>
      <c r="D17" s="1142"/>
      <c r="E17" s="1142"/>
      <c r="F17" s="1142"/>
      <c r="G17" s="1142"/>
      <c r="H17" s="1142"/>
      <c r="I17" s="1142"/>
      <c r="J17" s="1142"/>
      <c r="K17" s="1142"/>
      <c r="L17" s="1155" t="s">
        <v>18</v>
      </c>
      <c r="M17" s="274" t="s">
        <v>439</v>
      </c>
      <c r="N17" s="275" t="s">
        <v>351</v>
      </c>
      <c r="O17" s="1156">
        <v>0</v>
      </c>
      <c r="P17" s="1157">
        <v>0</v>
      </c>
      <c r="Q17" s="1157">
        <v>0</v>
      </c>
      <c r="R17" s="1157">
        <v>0</v>
      </c>
      <c r="S17" s="1157">
        <v>0</v>
      </c>
      <c r="T17" s="1157">
        <v>0</v>
      </c>
      <c r="U17" s="1157">
        <v>0</v>
      </c>
      <c r="V17" s="1157">
        <v>0</v>
      </c>
      <c r="W17" s="1157">
        <v>0</v>
      </c>
      <c r="X17" s="1157">
        <v>0</v>
      </c>
      <c r="Y17" s="1156">
        <v>0</v>
      </c>
      <c r="Z17" s="1157">
        <v>0</v>
      </c>
      <c r="AA17" s="1157">
        <v>0</v>
      </c>
      <c r="AB17" s="1157">
        <v>0</v>
      </c>
      <c r="AC17" s="1157">
        <v>0</v>
      </c>
      <c r="AD17" s="1157">
        <v>0</v>
      </c>
      <c r="AE17" s="1157">
        <v>0</v>
      </c>
      <c r="AF17" s="1157">
        <v>0</v>
      </c>
      <c r="AG17" s="1157">
        <v>0</v>
      </c>
      <c r="AH17" s="1157">
        <v>0</v>
      </c>
      <c r="AI17" s="951"/>
    </row>
    <row r="18" spans="1:35">
      <c r="A18" s="974">
        <v>1</v>
      </c>
      <c r="B18" s="1129" t="s">
        <v>1491</v>
      </c>
      <c r="C18" s="1129"/>
      <c r="D18" s="1129"/>
      <c r="E18" s="1129"/>
      <c r="F18" s="1129"/>
      <c r="G18" s="1129"/>
      <c r="H18" s="1129"/>
      <c r="I18" s="1129"/>
      <c r="J18" s="1129"/>
      <c r="K18" s="1129"/>
      <c r="L18" s="1158" t="s">
        <v>149</v>
      </c>
      <c r="M18" s="278" t="s">
        <v>440</v>
      </c>
      <c r="N18" s="277" t="s">
        <v>351</v>
      </c>
      <c r="O18" s="1159"/>
      <c r="P18" s="1160"/>
      <c r="Q18" s="1160"/>
      <c r="R18" s="1160"/>
      <c r="S18" s="1160"/>
      <c r="T18" s="1160"/>
      <c r="U18" s="1160"/>
      <c r="V18" s="1160"/>
      <c r="W18" s="1160"/>
      <c r="X18" s="1160"/>
      <c r="Y18" s="1159"/>
      <c r="Z18" s="1160"/>
      <c r="AA18" s="1160"/>
      <c r="AB18" s="1160"/>
      <c r="AC18" s="1160"/>
      <c r="AD18" s="1160"/>
      <c r="AE18" s="1160"/>
      <c r="AF18" s="1160"/>
      <c r="AG18" s="1160"/>
      <c r="AH18" s="1160"/>
      <c r="AI18" s="951"/>
    </row>
    <row r="19" spans="1:35" ht="22.5">
      <c r="A19" s="974">
        <v>1</v>
      </c>
      <c r="B19" s="1129" t="s">
        <v>1489</v>
      </c>
      <c r="C19" s="1129"/>
      <c r="D19" s="1129"/>
      <c r="E19" s="1129"/>
      <c r="F19" s="1129"/>
      <c r="G19" s="1129"/>
      <c r="H19" s="1129"/>
      <c r="I19" s="1129"/>
      <c r="J19" s="1129"/>
      <c r="K19" s="1129"/>
      <c r="L19" s="1158" t="s">
        <v>150</v>
      </c>
      <c r="M19" s="278" t="s">
        <v>441</v>
      </c>
      <c r="N19" s="277" t="s">
        <v>351</v>
      </c>
      <c r="O19" s="1159"/>
      <c r="P19" s="1160"/>
      <c r="Q19" s="1160"/>
      <c r="R19" s="1160"/>
      <c r="S19" s="1160"/>
      <c r="T19" s="1160"/>
      <c r="U19" s="1160"/>
      <c r="V19" s="1160"/>
      <c r="W19" s="1160"/>
      <c r="X19" s="1160"/>
      <c r="Y19" s="1159"/>
      <c r="Z19" s="1160"/>
      <c r="AA19" s="1160"/>
      <c r="AB19" s="1160"/>
      <c r="AC19" s="1160"/>
      <c r="AD19" s="1160"/>
      <c r="AE19" s="1160"/>
      <c r="AF19" s="1160"/>
      <c r="AG19" s="1160"/>
      <c r="AH19" s="1160"/>
      <c r="AI19" s="951"/>
    </row>
    <row r="20" spans="1:35" ht="33.75">
      <c r="A20" s="974">
        <v>1</v>
      </c>
      <c r="B20" s="1129" t="s">
        <v>1490</v>
      </c>
      <c r="C20" s="1129"/>
      <c r="D20" s="1129"/>
      <c r="E20" s="1129"/>
      <c r="F20" s="1129"/>
      <c r="G20" s="1129"/>
      <c r="H20" s="1129"/>
      <c r="I20" s="1129"/>
      <c r="J20" s="1129"/>
      <c r="K20" s="1129"/>
      <c r="L20" s="1158" t="s">
        <v>359</v>
      </c>
      <c r="M20" s="278" t="s">
        <v>442</v>
      </c>
      <c r="N20" s="277" t="s">
        <v>351</v>
      </c>
      <c r="O20" s="1159"/>
      <c r="P20" s="1160"/>
      <c r="Q20" s="1160"/>
      <c r="R20" s="1160"/>
      <c r="S20" s="1160"/>
      <c r="T20" s="1160"/>
      <c r="U20" s="1160"/>
      <c r="V20" s="1160"/>
      <c r="W20" s="1160"/>
      <c r="X20" s="1160"/>
      <c r="Y20" s="1159"/>
      <c r="Z20" s="1160"/>
      <c r="AA20" s="1160"/>
      <c r="AB20" s="1160"/>
      <c r="AC20" s="1160"/>
      <c r="AD20" s="1160"/>
      <c r="AE20" s="1160"/>
      <c r="AF20" s="1160"/>
      <c r="AG20" s="1160"/>
      <c r="AH20" s="1160"/>
      <c r="AI20" s="951"/>
    </row>
    <row r="21" spans="1:35">
      <c r="A21" s="974">
        <v>1</v>
      </c>
      <c r="B21" s="1129" t="s">
        <v>1481</v>
      </c>
      <c r="C21" s="1129"/>
      <c r="D21" s="1129"/>
      <c r="E21" s="1129"/>
      <c r="F21" s="1129"/>
      <c r="G21" s="1129"/>
      <c r="H21" s="1129"/>
      <c r="I21" s="1129"/>
      <c r="J21" s="1129"/>
      <c r="K21" s="1129"/>
      <c r="L21" s="1158" t="s">
        <v>102</v>
      </c>
      <c r="M21" s="276" t="s">
        <v>443</v>
      </c>
      <c r="N21" s="277" t="s">
        <v>137</v>
      </c>
      <c r="O21" s="1161">
        <v>0</v>
      </c>
      <c r="P21" s="1161">
        <v>0</v>
      </c>
      <c r="Q21" s="1161">
        <v>0</v>
      </c>
      <c r="R21" s="1161">
        <v>0</v>
      </c>
      <c r="S21" s="1161">
        <v>0</v>
      </c>
      <c r="T21" s="1161">
        <v>0</v>
      </c>
      <c r="U21" s="1161">
        <v>0</v>
      </c>
      <c r="V21" s="1161">
        <v>0</v>
      </c>
      <c r="W21" s="1161">
        <v>0</v>
      </c>
      <c r="X21" s="1161">
        <v>0</v>
      </c>
      <c r="Y21" s="1161">
        <v>0</v>
      </c>
      <c r="Z21" s="1161">
        <v>0</v>
      </c>
      <c r="AA21" s="1161">
        <v>0</v>
      </c>
      <c r="AB21" s="1161">
        <v>0</v>
      </c>
      <c r="AC21" s="1161">
        <v>0</v>
      </c>
      <c r="AD21" s="1161">
        <v>0</v>
      </c>
      <c r="AE21" s="1161">
        <v>0</v>
      </c>
      <c r="AF21" s="1161">
        <v>0</v>
      </c>
      <c r="AG21" s="1161">
        <v>0</v>
      </c>
      <c r="AH21" s="1161">
        <v>0</v>
      </c>
      <c r="AI21" s="951"/>
    </row>
    <row r="22" spans="1:35">
      <c r="A22" s="974">
        <v>1</v>
      </c>
      <c r="B22" s="1129" t="s">
        <v>1483</v>
      </c>
      <c r="C22" s="1129"/>
      <c r="D22" s="1129"/>
      <c r="E22" s="1129"/>
      <c r="F22" s="1129"/>
      <c r="G22" s="1129"/>
      <c r="H22" s="1129"/>
      <c r="I22" s="1129"/>
      <c r="J22" s="1129"/>
      <c r="K22" s="1129"/>
      <c r="L22" s="1162">
        <v>3</v>
      </c>
      <c r="M22" s="276" t="s">
        <v>444</v>
      </c>
      <c r="N22" s="277" t="s">
        <v>137</v>
      </c>
      <c r="O22" s="1163">
        <v>0</v>
      </c>
      <c r="P22" s="1164">
        <v>0</v>
      </c>
      <c r="Q22" s="1164">
        <v>0</v>
      </c>
      <c r="R22" s="1164">
        <v>0</v>
      </c>
      <c r="S22" s="1164">
        <v>0</v>
      </c>
      <c r="T22" s="1164">
        <v>0</v>
      </c>
      <c r="U22" s="1164">
        <v>0</v>
      </c>
      <c r="V22" s="1164">
        <v>0</v>
      </c>
      <c r="W22" s="1164">
        <v>0</v>
      </c>
      <c r="X22" s="1164">
        <v>0</v>
      </c>
      <c r="Y22" s="1164">
        <v>0</v>
      </c>
      <c r="Z22" s="1164">
        <v>0</v>
      </c>
      <c r="AA22" s="1164">
        <v>0</v>
      </c>
      <c r="AB22" s="1164">
        <v>0</v>
      </c>
      <c r="AC22" s="1164">
        <v>0</v>
      </c>
      <c r="AD22" s="1164">
        <v>0</v>
      </c>
      <c r="AE22" s="1164">
        <v>0</v>
      </c>
      <c r="AF22" s="1164">
        <v>0</v>
      </c>
      <c r="AG22" s="1164">
        <v>0</v>
      </c>
      <c r="AH22" s="1164">
        <v>0</v>
      </c>
      <c r="AI22" s="951"/>
    </row>
    <row r="23" spans="1:35" s="267" customFormat="1">
      <c r="A23" s="974">
        <v>1</v>
      </c>
      <c r="B23" s="1129" t="s">
        <v>1484</v>
      </c>
      <c r="C23" s="1142"/>
      <c r="D23" s="1142"/>
      <c r="E23" s="1142"/>
      <c r="F23" s="1142"/>
      <c r="G23" s="1142"/>
      <c r="H23" s="1142"/>
      <c r="I23" s="1142"/>
      <c r="J23" s="1142"/>
      <c r="K23" s="1142"/>
      <c r="L23" s="1155" t="s">
        <v>104</v>
      </c>
      <c r="M23" s="274" t="s">
        <v>445</v>
      </c>
      <c r="N23" s="275" t="s">
        <v>351</v>
      </c>
      <c r="O23" s="1156">
        <v>0</v>
      </c>
      <c r="P23" s="1156">
        <v>0</v>
      </c>
      <c r="Q23" s="1156">
        <v>0</v>
      </c>
      <c r="R23" s="1156">
        <v>0</v>
      </c>
      <c r="S23" s="1156">
        <v>0</v>
      </c>
      <c r="T23" s="1156">
        <v>0</v>
      </c>
      <c r="U23" s="1156">
        <v>0</v>
      </c>
      <c r="V23" s="1156">
        <v>0</v>
      </c>
      <c r="W23" s="1156">
        <v>0</v>
      </c>
      <c r="X23" s="1156">
        <v>0</v>
      </c>
      <c r="Y23" s="1156">
        <v>0</v>
      </c>
      <c r="Z23" s="1156">
        <v>0</v>
      </c>
      <c r="AA23" s="1156">
        <v>0</v>
      </c>
      <c r="AB23" s="1156">
        <v>0</v>
      </c>
      <c r="AC23" s="1156">
        <v>0</v>
      </c>
      <c r="AD23" s="1156">
        <v>0</v>
      </c>
      <c r="AE23" s="1156">
        <v>0</v>
      </c>
      <c r="AF23" s="1156">
        <v>0</v>
      </c>
      <c r="AG23" s="1156">
        <v>0</v>
      </c>
      <c r="AH23" s="1156">
        <v>0</v>
      </c>
      <c r="AI23" s="951"/>
    </row>
    <row r="24" spans="1:35" s="80" customFormat="1">
      <c r="A24" s="943" t="s">
        <v>102</v>
      </c>
      <c r="B24" s="919"/>
      <c r="C24" s="919"/>
      <c r="D24" s="919"/>
      <c r="E24" s="919"/>
      <c r="F24" s="919"/>
      <c r="G24" s="919"/>
      <c r="H24" s="919"/>
      <c r="I24" s="919"/>
      <c r="J24" s="919"/>
      <c r="K24" s="919"/>
      <c r="L24" s="1057" t="s">
        <v>3028</v>
      </c>
      <c r="M24" s="1146"/>
      <c r="N24" s="1146"/>
      <c r="O24" s="1146"/>
      <c r="P24" s="1146"/>
      <c r="Q24" s="1146"/>
      <c r="R24" s="1146"/>
      <c r="S24" s="1146"/>
      <c r="T24" s="1146"/>
      <c r="U24" s="1146"/>
      <c r="V24" s="1146"/>
      <c r="W24" s="1146"/>
      <c r="X24" s="1146"/>
      <c r="Y24" s="1146"/>
      <c r="Z24" s="1146"/>
      <c r="AA24" s="1146"/>
      <c r="AB24" s="1146"/>
      <c r="AC24" s="1146"/>
      <c r="AD24" s="1146"/>
      <c r="AE24" s="1146"/>
      <c r="AF24" s="1146"/>
      <c r="AG24" s="1146"/>
      <c r="AH24" s="1146"/>
      <c r="AI24" s="1146"/>
    </row>
    <row r="25" spans="1:35" s="267" customFormat="1">
      <c r="A25" s="974">
        <v>2</v>
      </c>
      <c r="B25" s="1129" t="s">
        <v>1480</v>
      </c>
      <c r="C25" s="1142"/>
      <c r="D25" s="1142"/>
      <c r="E25" s="1142"/>
      <c r="F25" s="1142"/>
      <c r="G25" s="1142"/>
      <c r="H25" s="1142"/>
      <c r="I25" s="1142"/>
      <c r="J25" s="1142"/>
      <c r="K25" s="1142"/>
      <c r="L25" s="1155" t="s">
        <v>18</v>
      </c>
      <c r="M25" s="274" t="s">
        <v>439</v>
      </c>
      <c r="N25" s="275" t="s">
        <v>351</v>
      </c>
      <c r="O25" s="1156">
        <v>0</v>
      </c>
      <c r="P25" s="1157">
        <v>0</v>
      </c>
      <c r="Q25" s="1157">
        <v>0</v>
      </c>
      <c r="R25" s="1157">
        <v>0</v>
      </c>
      <c r="S25" s="1157">
        <v>0</v>
      </c>
      <c r="T25" s="1157">
        <v>0</v>
      </c>
      <c r="U25" s="1157">
        <v>0</v>
      </c>
      <c r="V25" s="1157">
        <v>0</v>
      </c>
      <c r="W25" s="1157">
        <v>0</v>
      </c>
      <c r="X25" s="1157">
        <v>0</v>
      </c>
      <c r="Y25" s="1156">
        <v>0</v>
      </c>
      <c r="Z25" s="1157">
        <v>0</v>
      </c>
      <c r="AA25" s="1157">
        <v>0</v>
      </c>
      <c r="AB25" s="1157">
        <v>0</v>
      </c>
      <c r="AC25" s="1157">
        <v>0</v>
      </c>
      <c r="AD25" s="1157">
        <v>0</v>
      </c>
      <c r="AE25" s="1157">
        <v>0</v>
      </c>
      <c r="AF25" s="1157">
        <v>0</v>
      </c>
      <c r="AG25" s="1157">
        <v>0</v>
      </c>
      <c r="AH25" s="1157">
        <v>0</v>
      </c>
      <c r="AI25" s="951"/>
    </row>
    <row r="26" spans="1:35">
      <c r="A26" s="974">
        <v>2</v>
      </c>
      <c r="B26" s="1129" t="s">
        <v>1491</v>
      </c>
      <c r="C26" s="1129"/>
      <c r="D26" s="1129"/>
      <c r="E26" s="1129"/>
      <c r="F26" s="1129"/>
      <c r="G26" s="1129"/>
      <c r="H26" s="1129"/>
      <c r="I26" s="1129"/>
      <c r="J26" s="1129"/>
      <c r="K26" s="1129"/>
      <c r="L26" s="1158" t="s">
        <v>149</v>
      </c>
      <c r="M26" s="278" t="s">
        <v>440</v>
      </c>
      <c r="N26" s="277" t="s">
        <v>351</v>
      </c>
      <c r="O26" s="1159"/>
      <c r="P26" s="1160"/>
      <c r="Q26" s="1160"/>
      <c r="R26" s="1160"/>
      <c r="S26" s="1160"/>
      <c r="T26" s="1160"/>
      <c r="U26" s="1160"/>
      <c r="V26" s="1160"/>
      <c r="W26" s="1160"/>
      <c r="X26" s="1160"/>
      <c r="Y26" s="1159"/>
      <c r="Z26" s="1160"/>
      <c r="AA26" s="1160"/>
      <c r="AB26" s="1160"/>
      <c r="AC26" s="1160"/>
      <c r="AD26" s="1160"/>
      <c r="AE26" s="1160"/>
      <c r="AF26" s="1160"/>
      <c r="AG26" s="1160"/>
      <c r="AH26" s="1160"/>
      <c r="AI26" s="951"/>
    </row>
    <row r="27" spans="1:35" ht="22.5">
      <c r="A27" s="974">
        <v>2</v>
      </c>
      <c r="B27" s="1129" t="s">
        <v>1489</v>
      </c>
      <c r="C27" s="1129"/>
      <c r="D27" s="1129"/>
      <c r="E27" s="1129"/>
      <c r="F27" s="1129"/>
      <c r="G27" s="1129"/>
      <c r="H27" s="1129"/>
      <c r="I27" s="1129"/>
      <c r="J27" s="1129"/>
      <c r="K27" s="1129"/>
      <c r="L27" s="1158" t="s">
        <v>150</v>
      </c>
      <c r="M27" s="278" t="s">
        <v>441</v>
      </c>
      <c r="N27" s="277" t="s">
        <v>351</v>
      </c>
      <c r="O27" s="1159"/>
      <c r="P27" s="1160"/>
      <c r="Q27" s="1160"/>
      <c r="R27" s="1160"/>
      <c r="S27" s="1160"/>
      <c r="T27" s="1160"/>
      <c r="U27" s="1160"/>
      <c r="V27" s="1160"/>
      <c r="W27" s="1160"/>
      <c r="X27" s="1160"/>
      <c r="Y27" s="1159"/>
      <c r="Z27" s="1160"/>
      <c r="AA27" s="1160"/>
      <c r="AB27" s="1160"/>
      <c r="AC27" s="1160"/>
      <c r="AD27" s="1160"/>
      <c r="AE27" s="1160"/>
      <c r="AF27" s="1160"/>
      <c r="AG27" s="1160"/>
      <c r="AH27" s="1160"/>
      <c r="AI27" s="951"/>
    </row>
    <row r="28" spans="1:35" ht="33.75">
      <c r="A28" s="974">
        <v>2</v>
      </c>
      <c r="B28" s="1129" t="s">
        <v>1490</v>
      </c>
      <c r="C28" s="1129"/>
      <c r="D28" s="1129"/>
      <c r="E28" s="1129"/>
      <c r="F28" s="1129"/>
      <c r="G28" s="1129"/>
      <c r="H28" s="1129"/>
      <c r="I28" s="1129"/>
      <c r="J28" s="1129"/>
      <c r="K28" s="1129"/>
      <c r="L28" s="1158" t="s">
        <v>359</v>
      </c>
      <c r="M28" s="278" t="s">
        <v>442</v>
      </c>
      <c r="N28" s="277" t="s">
        <v>351</v>
      </c>
      <c r="O28" s="1159"/>
      <c r="P28" s="1160"/>
      <c r="Q28" s="1160"/>
      <c r="R28" s="1160"/>
      <c r="S28" s="1160"/>
      <c r="T28" s="1160"/>
      <c r="U28" s="1160"/>
      <c r="V28" s="1160"/>
      <c r="W28" s="1160"/>
      <c r="X28" s="1160"/>
      <c r="Y28" s="1159"/>
      <c r="Z28" s="1160"/>
      <c r="AA28" s="1160"/>
      <c r="AB28" s="1160"/>
      <c r="AC28" s="1160"/>
      <c r="AD28" s="1160"/>
      <c r="AE28" s="1160"/>
      <c r="AF28" s="1160"/>
      <c r="AG28" s="1160"/>
      <c r="AH28" s="1160"/>
      <c r="AI28" s="951"/>
    </row>
    <row r="29" spans="1:35">
      <c r="A29" s="974">
        <v>2</v>
      </c>
      <c r="B29" s="1129" t="s">
        <v>1481</v>
      </c>
      <c r="C29" s="1129"/>
      <c r="D29" s="1129"/>
      <c r="E29" s="1129"/>
      <c r="F29" s="1129"/>
      <c r="G29" s="1129"/>
      <c r="H29" s="1129"/>
      <c r="I29" s="1129"/>
      <c r="J29" s="1129"/>
      <c r="K29" s="1129"/>
      <c r="L29" s="1158" t="s">
        <v>102</v>
      </c>
      <c r="M29" s="276" t="s">
        <v>443</v>
      </c>
      <c r="N29" s="277" t="s">
        <v>137</v>
      </c>
      <c r="O29" s="1161">
        <v>0</v>
      </c>
      <c r="P29" s="1161">
        <v>0</v>
      </c>
      <c r="Q29" s="1161">
        <v>0</v>
      </c>
      <c r="R29" s="1161">
        <v>0</v>
      </c>
      <c r="S29" s="1161">
        <v>0</v>
      </c>
      <c r="T29" s="1161">
        <v>0</v>
      </c>
      <c r="U29" s="1161">
        <v>0</v>
      </c>
      <c r="V29" s="1161">
        <v>0</v>
      </c>
      <c r="W29" s="1161">
        <v>0</v>
      </c>
      <c r="X29" s="1161">
        <v>0</v>
      </c>
      <c r="Y29" s="1161">
        <v>0</v>
      </c>
      <c r="Z29" s="1161">
        <v>0</v>
      </c>
      <c r="AA29" s="1161">
        <v>0</v>
      </c>
      <c r="AB29" s="1161">
        <v>0</v>
      </c>
      <c r="AC29" s="1161">
        <v>0</v>
      </c>
      <c r="AD29" s="1161">
        <v>0</v>
      </c>
      <c r="AE29" s="1161">
        <v>0</v>
      </c>
      <c r="AF29" s="1161">
        <v>0</v>
      </c>
      <c r="AG29" s="1161">
        <v>0</v>
      </c>
      <c r="AH29" s="1161">
        <v>0</v>
      </c>
      <c r="AI29" s="951"/>
    </row>
    <row r="30" spans="1:35">
      <c r="A30" s="974">
        <v>2</v>
      </c>
      <c r="B30" s="1129" t="s">
        <v>1483</v>
      </c>
      <c r="C30" s="1129"/>
      <c r="D30" s="1129"/>
      <c r="E30" s="1129"/>
      <c r="F30" s="1129"/>
      <c r="G30" s="1129"/>
      <c r="H30" s="1129"/>
      <c r="I30" s="1129"/>
      <c r="J30" s="1129"/>
      <c r="K30" s="1129"/>
      <c r="L30" s="1162">
        <v>3</v>
      </c>
      <c r="M30" s="276" t="s">
        <v>444</v>
      </c>
      <c r="N30" s="277" t="s">
        <v>137</v>
      </c>
      <c r="O30" s="1163">
        <v>0</v>
      </c>
      <c r="P30" s="1164">
        <v>0</v>
      </c>
      <c r="Q30" s="1164">
        <v>0</v>
      </c>
      <c r="R30" s="1164">
        <v>0</v>
      </c>
      <c r="S30" s="1164">
        <v>0</v>
      </c>
      <c r="T30" s="1164">
        <v>0</v>
      </c>
      <c r="U30" s="1164">
        <v>0</v>
      </c>
      <c r="V30" s="1164">
        <v>0</v>
      </c>
      <c r="W30" s="1164">
        <v>0</v>
      </c>
      <c r="X30" s="1164">
        <v>0</v>
      </c>
      <c r="Y30" s="1164">
        <v>0</v>
      </c>
      <c r="Z30" s="1164">
        <v>0</v>
      </c>
      <c r="AA30" s="1164">
        <v>0</v>
      </c>
      <c r="AB30" s="1164">
        <v>0</v>
      </c>
      <c r="AC30" s="1164">
        <v>0</v>
      </c>
      <c r="AD30" s="1164">
        <v>0</v>
      </c>
      <c r="AE30" s="1164">
        <v>0</v>
      </c>
      <c r="AF30" s="1164">
        <v>0</v>
      </c>
      <c r="AG30" s="1164">
        <v>0</v>
      </c>
      <c r="AH30" s="1164">
        <v>0</v>
      </c>
      <c r="AI30" s="951"/>
    </row>
    <row r="31" spans="1:35" s="267" customFormat="1">
      <c r="A31" s="974">
        <v>2</v>
      </c>
      <c r="B31" s="1129" t="s">
        <v>1484</v>
      </c>
      <c r="C31" s="1142"/>
      <c r="D31" s="1142"/>
      <c r="E31" s="1142"/>
      <c r="F31" s="1142"/>
      <c r="G31" s="1142"/>
      <c r="H31" s="1142"/>
      <c r="I31" s="1142"/>
      <c r="J31" s="1142"/>
      <c r="K31" s="1142"/>
      <c r="L31" s="1155" t="s">
        <v>104</v>
      </c>
      <c r="M31" s="274" t="s">
        <v>445</v>
      </c>
      <c r="N31" s="275" t="s">
        <v>351</v>
      </c>
      <c r="O31" s="1156">
        <v>0</v>
      </c>
      <c r="P31" s="1156">
        <v>0</v>
      </c>
      <c r="Q31" s="1156">
        <v>0</v>
      </c>
      <c r="R31" s="1156">
        <v>0</v>
      </c>
      <c r="S31" s="1156">
        <v>0</v>
      </c>
      <c r="T31" s="1156">
        <v>0</v>
      </c>
      <c r="U31" s="1156">
        <v>0</v>
      </c>
      <c r="V31" s="1156">
        <v>0</v>
      </c>
      <c r="W31" s="1156">
        <v>0</v>
      </c>
      <c r="X31" s="1156">
        <v>0</v>
      </c>
      <c r="Y31" s="1156">
        <v>0</v>
      </c>
      <c r="Z31" s="1156">
        <v>0</v>
      </c>
      <c r="AA31" s="1156">
        <v>0</v>
      </c>
      <c r="AB31" s="1156">
        <v>0</v>
      </c>
      <c r="AC31" s="1156">
        <v>0</v>
      </c>
      <c r="AD31" s="1156">
        <v>0</v>
      </c>
      <c r="AE31" s="1156">
        <v>0</v>
      </c>
      <c r="AF31" s="1156">
        <v>0</v>
      </c>
      <c r="AG31" s="1156">
        <v>0</v>
      </c>
      <c r="AH31" s="1156">
        <v>0</v>
      </c>
      <c r="AI31" s="951"/>
    </row>
    <row r="32" spans="1:35" s="80" customFormat="1">
      <c r="A32" s="943" t="s">
        <v>103</v>
      </c>
      <c r="B32" s="919"/>
      <c r="C32" s="919"/>
      <c r="D32" s="919"/>
      <c r="E32" s="919"/>
      <c r="F32" s="919"/>
      <c r="G32" s="919"/>
      <c r="H32" s="919"/>
      <c r="I32" s="919"/>
      <c r="J32" s="919"/>
      <c r="K32" s="919"/>
      <c r="L32" s="1057" t="s">
        <v>3030</v>
      </c>
      <c r="M32" s="1146"/>
      <c r="N32" s="1146"/>
      <c r="O32" s="1146"/>
      <c r="P32" s="1146"/>
      <c r="Q32" s="1146"/>
      <c r="R32" s="1146"/>
      <c r="S32" s="1146"/>
      <c r="T32" s="1146"/>
      <c r="U32" s="1146"/>
      <c r="V32" s="1146"/>
      <c r="W32" s="1146"/>
      <c r="X32" s="1146"/>
      <c r="Y32" s="1146"/>
      <c r="Z32" s="1146"/>
      <c r="AA32" s="1146"/>
      <c r="AB32" s="1146"/>
      <c r="AC32" s="1146"/>
      <c r="AD32" s="1146"/>
      <c r="AE32" s="1146"/>
      <c r="AF32" s="1146"/>
      <c r="AG32" s="1146"/>
      <c r="AH32" s="1146"/>
      <c r="AI32" s="1146"/>
    </row>
    <row r="33" spans="1:35" s="267" customFormat="1">
      <c r="A33" s="974">
        <v>3</v>
      </c>
      <c r="B33" s="1129" t="s">
        <v>1480</v>
      </c>
      <c r="C33" s="1142"/>
      <c r="D33" s="1142"/>
      <c r="E33" s="1142"/>
      <c r="F33" s="1142"/>
      <c r="G33" s="1142"/>
      <c r="H33" s="1142"/>
      <c r="I33" s="1142"/>
      <c r="J33" s="1142"/>
      <c r="K33" s="1142"/>
      <c r="L33" s="1155" t="s">
        <v>18</v>
      </c>
      <c r="M33" s="274" t="s">
        <v>439</v>
      </c>
      <c r="N33" s="275" t="s">
        <v>351</v>
      </c>
      <c r="O33" s="1156">
        <v>0</v>
      </c>
      <c r="P33" s="1157">
        <v>0</v>
      </c>
      <c r="Q33" s="1157">
        <v>0</v>
      </c>
      <c r="R33" s="1157">
        <v>0</v>
      </c>
      <c r="S33" s="1157">
        <v>0</v>
      </c>
      <c r="T33" s="1157">
        <v>0</v>
      </c>
      <c r="U33" s="1157">
        <v>0</v>
      </c>
      <c r="V33" s="1157">
        <v>0</v>
      </c>
      <c r="W33" s="1157">
        <v>0</v>
      </c>
      <c r="X33" s="1157">
        <v>0</v>
      </c>
      <c r="Y33" s="1156">
        <v>0</v>
      </c>
      <c r="Z33" s="1157">
        <v>0</v>
      </c>
      <c r="AA33" s="1157">
        <v>0</v>
      </c>
      <c r="AB33" s="1157">
        <v>0</v>
      </c>
      <c r="AC33" s="1157">
        <v>0</v>
      </c>
      <c r="AD33" s="1157">
        <v>0</v>
      </c>
      <c r="AE33" s="1157">
        <v>0</v>
      </c>
      <c r="AF33" s="1157">
        <v>0</v>
      </c>
      <c r="AG33" s="1157">
        <v>0</v>
      </c>
      <c r="AH33" s="1157">
        <v>0</v>
      </c>
      <c r="AI33" s="951"/>
    </row>
    <row r="34" spans="1:35">
      <c r="A34" s="974">
        <v>3</v>
      </c>
      <c r="B34" s="1129" t="s">
        <v>1491</v>
      </c>
      <c r="C34" s="1129"/>
      <c r="D34" s="1129"/>
      <c r="E34" s="1129"/>
      <c r="F34" s="1129"/>
      <c r="G34" s="1129"/>
      <c r="H34" s="1129"/>
      <c r="I34" s="1129"/>
      <c r="J34" s="1129"/>
      <c r="K34" s="1129"/>
      <c r="L34" s="1158" t="s">
        <v>149</v>
      </c>
      <c r="M34" s="278" t="s">
        <v>440</v>
      </c>
      <c r="N34" s="277" t="s">
        <v>351</v>
      </c>
      <c r="O34" s="1159"/>
      <c r="P34" s="1160"/>
      <c r="Q34" s="1160"/>
      <c r="R34" s="1160"/>
      <c r="S34" s="1160"/>
      <c r="T34" s="1160"/>
      <c r="U34" s="1160"/>
      <c r="V34" s="1160"/>
      <c r="W34" s="1160"/>
      <c r="X34" s="1160"/>
      <c r="Y34" s="1159"/>
      <c r="Z34" s="1160"/>
      <c r="AA34" s="1160"/>
      <c r="AB34" s="1160"/>
      <c r="AC34" s="1160"/>
      <c r="AD34" s="1160"/>
      <c r="AE34" s="1160"/>
      <c r="AF34" s="1160"/>
      <c r="AG34" s="1160"/>
      <c r="AH34" s="1160"/>
      <c r="AI34" s="951"/>
    </row>
    <row r="35" spans="1:35" ht="22.5">
      <c r="A35" s="974">
        <v>3</v>
      </c>
      <c r="B35" s="1129" t="s">
        <v>1489</v>
      </c>
      <c r="C35" s="1129"/>
      <c r="D35" s="1129"/>
      <c r="E35" s="1129"/>
      <c r="F35" s="1129"/>
      <c r="G35" s="1129"/>
      <c r="H35" s="1129"/>
      <c r="I35" s="1129"/>
      <c r="J35" s="1129"/>
      <c r="K35" s="1129"/>
      <c r="L35" s="1158" t="s">
        <v>150</v>
      </c>
      <c r="M35" s="278" t="s">
        <v>441</v>
      </c>
      <c r="N35" s="277" t="s">
        <v>351</v>
      </c>
      <c r="O35" s="1159"/>
      <c r="P35" s="1160"/>
      <c r="Q35" s="1160"/>
      <c r="R35" s="1160"/>
      <c r="S35" s="1160"/>
      <c r="T35" s="1160"/>
      <c r="U35" s="1160"/>
      <c r="V35" s="1160"/>
      <c r="W35" s="1160"/>
      <c r="X35" s="1160"/>
      <c r="Y35" s="1159"/>
      <c r="Z35" s="1160"/>
      <c r="AA35" s="1160"/>
      <c r="AB35" s="1160"/>
      <c r="AC35" s="1160"/>
      <c r="AD35" s="1160"/>
      <c r="AE35" s="1160"/>
      <c r="AF35" s="1160"/>
      <c r="AG35" s="1160"/>
      <c r="AH35" s="1160"/>
      <c r="AI35" s="951"/>
    </row>
    <row r="36" spans="1:35" ht="33.75">
      <c r="A36" s="974">
        <v>3</v>
      </c>
      <c r="B36" s="1129" t="s">
        <v>1490</v>
      </c>
      <c r="C36" s="1129"/>
      <c r="D36" s="1129"/>
      <c r="E36" s="1129"/>
      <c r="F36" s="1129"/>
      <c r="G36" s="1129"/>
      <c r="H36" s="1129"/>
      <c r="I36" s="1129"/>
      <c r="J36" s="1129"/>
      <c r="K36" s="1129"/>
      <c r="L36" s="1158" t="s">
        <v>359</v>
      </c>
      <c r="M36" s="278" t="s">
        <v>442</v>
      </c>
      <c r="N36" s="277" t="s">
        <v>351</v>
      </c>
      <c r="O36" s="1159"/>
      <c r="P36" s="1160"/>
      <c r="Q36" s="1160"/>
      <c r="R36" s="1160"/>
      <c r="S36" s="1160"/>
      <c r="T36" s="1160"/>
      <c r="U36" s="1160"/>
      <c r="V36" s="1160"/>
      <c r="W36" s="1160"/>
      <c r="X36" s="1160"/>
      <c r="Y36" s="1159"/>
      <c r="Z36" s="1160"/>
      <c r="AA36" s="1160"/>
      <c r="AB36" s="1160"/>
      <c r="AC36" s="1160"/>
      <c r="AD36" s="1160"/>
      <c r="AE36" s="1160"/>
      <c r="AF36" s="1160"/>
      <c r="AG36" s="1160"/>
      <c r="AH36" s="1160"/>
      <c r="AI36" s="951"/>
    </row>
    <row r="37" spans="1:35">
      <c r="A37" s="974">
        <v>3</v>
      </c>
      <c r="B37" s="1129" t="s">
        <v>1481</v>
      </c>
      <c r="C37" s="1129"/>
      <c r="D37" s="1129"/>
      <c r="E37" s="1129"/>
      <c r="F37" s="1129"/>
      <c r="G37" s="1129"/>
      <c r="H37" s="1129"/>
      <c r="I37" s="1129"/>
      <c r="J37" s="1129"/>
      <c r="K37" s="1129"/>
      <c r="L37" s="1158" t="s">
        <v>102</v>
      </c>
      <c r="M37" s="276" t="s">
        <v>443</v>
      </c>
      <c r="N37" s="277" t="s">
        <v>137</v>
      </c>
      <c r="O37" s="1161">
        <v>0</v>
      </c>
      <c r="P37" s="1161">
        <v>0</v>
      </c>
      <c r="Q37" s="1161">
        <v>0</v>
      </c>
      <c r="R37" s="1161">
        <v>0</v>
      </c>
      <c r="S37" s="1161">
        <v>0</v>
      </c>
      <c r="T37" s="1161">
        <v>0</v>
      </c>
      <c r="U37" s="1161">
        <v>0</v>
      </c>
      <c r="V37" s="1161">
        <v>0</v>
      </c>
      <c r="W37" s="1161">
        <v>0</v>
      </c>
      <c r="X37" s="1161">
        <v>0</v>
      </c>
      <c r="Y37" s="1161">
        <v>0</v>
      </c>
      <c r="Z37" s="1161">
        <v>0</v>
      </c>
      <c r="AA37" s="1161">
        <v>0</v>
      </c>
      <c r="AB37" s="1161">
        <v>0</v>
      </c>
      <c r="AC37" s="1161">
        <v>0</v>
      </c>
      <c r="AD37" s="1161">
        <v>0</v>
      </c>
      <c r="AE37" s="1161">
        <v>0</v>
      </c>
      <c r="AF37" s="1161">
        <v>0</v>
      </c>
      <c r="AG37" s="1161">
        <v>0</v>
      </c>
      <c r="AH37" s="1161">
        <v>0</v>
      </c>
      <c r="AI37" s="951"/>
    </row>
    <row r="38" spans="1:35">
      <c r="A38" s="974">
        <v>3</v>
      </c>
      <c r="B38" s="1129" t="s">
        <v>1483</v>
      </c>
      <c r="C38" s="1129"/>
      <c r="D38" s="1129"/>
      <c r="E38" s="1129"/>
      <c r="F38" s="1129"/>
      <c r="G38" s="1129"/>
      <c r="H38" s="1129"/>
      <c r="I38" s="1129"/>
      <c r="J38" s="1129"/>
      <c r="K38" s="1129"/>
      <c r="L38" s="1162">
        <v>3</v>
      </c>
      <c r="M38" s="276" t="s">
        <v>444</v>
      </c>
      <c r="N38" s="277" t="s">
        <v>137</v>
      </c>
      <c r="O38" s="1163">
        <v>0</v>
      </c>
      <c r="P38" s="1164">
        <v>0</v>
      </c>
      <c r="Q38" s="1164">
        <v>0</v>
      </c>
      <c r="R38" s="1164">
        <v>0</v>
      </c>
      <c r="S38" s="1164">
        <v>0</v>
      </c>
      <c r="T38" s="1164">
        <v>0</v>
      </c>
      <c r="U38" s="1164">
        <v>0</v>
      </c>
      <c r="V38" s="1164">
        <v>0</v>
      </c>
      <c r="W38" s="1164">
        <v>0</v>
      </c>
      <c r="X38" s="1164">
        <v>0</v>
      </c>
      <c r="Y38" s="1164">
        <v>0</v>
      </c>
      <c r="Z38" s="1164">
        <v>0</v>
      </c>
      <c r="AA38" s="1164">
        <v>0</v>
      </c>
      <c r="AB38" s="1164">
        <v>0</v>
      </c>
      <c r="AC38" s="1164">
        <v>0</v>
      </c>
      <c r="AD38" s="1164">
        <v>0</v>
      </c>
      <c r="AE38" s="1164">
        <v>0</v>
      </c>
      <c r="AF38" s="1164">
        <v>0</v>
      </c>
      <c r="AG38" s="1164">
        <v>0</v>
      </c>
      <c r="AH38" s="1164">
        <v>0</v>
      </c>
      <c r="AI38" s="951"/>
    </row>
    <row r="39" spans="1:35" s="267" customFormat="1">
      <c r="A39" s="974">
        <v>3</v>
      </c>
      <c r="B39" s="1129" t="s">
        <v>1484</v>
      </c>
      <c r="C39" s="1142"/>
      <c r="D39" s="1142"/>
      <c r="E39" s="1142"/>
      <c r="F39" s="1142"/>
      <c r="G39" s="1142"/>
      <c r="H39" s="1142"/>
      <c r="I39" s="1142"/>
      <c r="J39" s="1142"/>
      <c r="K39" s="1142"/>
      <c r="L39" s="1155" t="s">
        <v>104</v>
      </c>
      <c r="M39" s="274" t="s">
        <v>445</v>
      </c>
      <c r="N39" s="275" t="s">
        <v>351</v>
      </c>
      <c r="O39" s="1156">
        <v>0</v>
      </c>
      <c r="P39" s="1156">
        <v>0</v>
      </c>
      <c r="Q39" s="1156">
        <v>0</v>
      </c>
      <c r="R39" s="1156">
        <v>0</v>
      </c>
      <c r="S39" s="1156">
        <v>0</v>
      </c>
      <c r="T39" s="1156">
        <v>0</v>
      </c>
      <c r="U39" s="1156">
        <v>0</v>
      </c>
      <c r="V39" s="1156">
        <v>0</v>
      </c>
      <c r="W39" s="1156">
        <v>0</v>
      </c>
      <c r="X39" s="1156">
        <v>0</v>
      </c>
      <c r="Y39" s="1156">
        <v>0</v>
      </c>
      <c r="Z39" s="1156">
        <v>0</v>
      </c>
      <c r="AA39" s="1156">
        <v>0</v>
      </c>
      <c r="AB39" s="1156">
        <v>0</v>
      </c>
      <c r="AC39" s="1156">
        <v>0</v>
      </c>
      <c r="AD39" s="1156">
        <v>0</v>
      </c>
      <c r="AE39" s="1156">
        <v>0</v>
      </c>
      <c r="AF39" s="1156">
        <v>0</v>
      </c>
      <c r="AG39" s="1156">
        <v>0</v>
      </c>
      <c r="AH39" s="1156">
        <v>0</v>
      </c>
      <c r="AI39" s="951"/>
    </row>
    <row r="40" spans="1:35">
      <c r="A40" s="1129"/>
      <c r="B40" s="1129"/>
      <c r="C40" s="1129"/>
      <c r="D40" s="1129"/>
      <c r="E40" s="1129"/>
      <c r="F40" s="1129"/>
      <c r="G40" s="1129"/>
      <c r="H40" s="1129"/>
      <c r="I40" s="1129"/>
      <c r="J40" s="1129"/>
      <c r="K40" s="1129"/>
      <c r="L40" s="1129"/>
      <c r="M40" s="1129"/>
      <c r="N40" s="1129"/>
      <c r="O40" s="1129"/>
      <c r="P40" s="1129"/>
      <c r="Q40" s="1129"/>
      <c r="R40" s="1129"/>
      <c r="S40" s="1129"/>
      <c r="T40" s="1129"/>
      <c r="U40" s="1129"/>
      <c r="V40" s="1129"/>
      <c r="W40" s="1129"/>
      <c r="X40" s="1129"/>
      <c r="Y40" s="1129"/>
      <c r="Z40" s="1129"/>
      <c r="AA40" s="1129"/>
      <c r="AB40" s="1129"/>
      <c r="AC40" s="1129"/>
      <c r="AD40" s="1129"/>
      <c r="AE40" s="1129"/>
      <c r="AF40" s="1129"/>
      <c r="AG40" s="1129"/>
      <c r="AH40" s="1129"/>
      <c r="AI40" s="1129"/>
    </row>
    <row r="41" spans="1:35" ht="15" customHeight="1">
      <c r="A41" s="1129"/>
      <c r="B41" s="1129"/>
      <c r="C41" s="1129"/>
      <c r="D41" s="1129"/>
      <c r="E41" s="1129"/>
      <c r="F41" s="1129"/>
      <c r="G41" s="1129"/>
      <c r="H41" s="1129"/>
      <c r="I41" s="1129"/>
      <c r="J41" s="1129"/>
      <c r="K41" s="1129"/>
      <c r="L41" s="1148" t="s">
        <v>1425</v>
      </c>
      <c r="M41" s="1148"/>
      <c r="N41" s="1148"/>
      <c r="O41" s="1148"/>
      <c r="P41" s="1148"/>
      <c r="Q41" s="1148"/>
      <c r="R41" s="1148"/>
      <c r="S41" s="1148"/>
      <c r="T41" s="1148"/>
      <c r="U41" s="1148"/>
      <c r="V41" s="1148"/>
      <c r="W41" s="1148"/>
      <c r="X41" s="1148"/>
      <c r="Y41" s="1148"/>
      <c r="Z41" s="1148"/>
      <c r="AA41" s="1148"/>
      <c r="AB41" s="1148"/>
      <c r="AC41" s="1148"/>
      <c r="AD41" s="1148"/>
      <c r="AE41" s="1148"/>
      <c r="AF41" s="1148"/>
      <c r="AG41" s="1148"/>
      <c r="AH41" s="1165"/>
      <c r="AI41" s="1165"/>
    </row>
    <row r="42" spans="1:35" ht="15" customHeight="1">
      <c r="A42" s="1129"/>
      <c r="B42" s="1129"/>
      <c r="C42" s="1129"/>
      <c r="D42" s="1129"/>
      <c r="E42" s="1129"/>
      <c r="F42" s="1129"/>
      <c r="G42" s="1129"/>
      <c r="H42" s="1129"/>
      <c r="I42" s="1129"/>
      <c r="J42" s="1129"/>
      <c r="K42" s="804"/>
      <c r="L42" s="1150"/>
      <c r="M42" s="1166"/>
      <c r="N42" s="1166"/>
      <c r="O42" s="1166"/>
      <c r="P42" s="1166"/>
      <c r="Q42" s="1166"/>
      <c r="R42" s="1166"/>
      <c r="S42" s="1166"/>
      <c r="T42" s="1166"/>
      <c r="U42" s="1166"/>
      <c r="V42" s="1166"/>
      <c r="W42" s="1166"/>
      <c r="X42" s="1166"/>
      <c r="Y42" s="1166"/>
      <c r="Z42" s="1166"/>
      <c r="AA42" s="1166"/>
      <c r="AB42" s="1166"/>
      <c r="AC42" s="1166"/>
      <c r="AD42" s="1166"/>
      <c r="AE42" s="1166"/>
      <c r="AF42" s="1166"/>
      <c r="AG42" s="1166"/>
      <c r="AH42" s="1167"/>
      <c r="AI42" s="1167"/>
    </row>
  </sheetData>
  <sheetProtection formatColumns="0" formatRows="0" autoFilter="0"/>
  <mergeCells count="6">
    <mergeCell ref="L41:AI41"/>
    <mergeCell ref="L42:AI42"/>
    <mergeCell ref="L14:L15"/>
    <mergeCell ref="M14:M15"/>
    <mergeCell ref="N14:N15"/>
    <mergeCell ref="AI14:AI15"/>
  </mergeCells>
  <dataValidations count="3">
    <dataValidation allowBlank="1" showInputMessage="1" showErrorMessage="1" sqref="AI41:AI42"/>
    <dataValidation type="textLength" operator="lessThanOrEqual" allowBlank="1" showInputMessage="1" showErrorMessage="1" errorTitle="Ошибка" error="Допускается ввод не более 900 символов!" sqref="AI17:AI23 AI25:AI31 AI33:AI39">
      <formula1>900</formula1>
    </dataValidation>
    <dataValidation type="decimal" allowBlank="1" showErrorMessage="1" errorTitle="Ошибка" error="Допускается ввод только действительных чисел!" sqref="O18:AH20 O26:AH28 O34:AH36">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7"/>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23" hidden="1">
      <c r="A1" s="1129"/>
      <c r="B1" s="1129"/>
      <c r="C1" s="1129"/>
      <c r="D1" s="1129"/>
      <c r="E1" s="1129"/>
      <c r="F1" s="1129"/>
      <c r="G1" s="1129"/>
      <c r="H1" s="1129"/>
      <c r="I1" s="1129"/>
      <c r="J1" s="1129"/>
      <c r="K1" s="1129"/>
      <c r="L1" s="1129"/>
      <c r="M1" s="1129"/>
      <c r="N1" s="1129"/>
      <c r="O1" s="1129"/>
      <c r="P1" s="1129"/>
      <c r="Q1" s="1129"/>
      <c r="R1" s="1129"/>
      <c r="S1" s="1129"/>
      <c r="T1" s="1129"/>
      <c r="U1" s="1129"/>
      <c r="V1" s="1129"/>
      <c r="W1" s="1129"/>
    </row>
    <row r="2" spans="1:23" hidden="1">
      <c r="A2" s="1129"/>
      <c r="B2" s="1129"/>
      <c r="C2" s="1129"/>
      <c r="D2" s="1129"/>
      <c r="E2" s="1129"/>
      <c r="F2" s="1129"/>
      <c r="G2" s="1129"/>
      <c r="H2" s="1129"/>
      <c r="I2" s="1129"/>
      <c r="J2" s="1129"/>
      <c r="K2" s="1129"/>
      <c r="L2" s="1129"/>
      <c r="M2" s="1129"/>
      <c r="N2" s="1129"/>
      <c r="O2" s="1129"/>
      <c r="P2" s="1129"/>
      <c r="Q2" s="1129"/>
      <c r="R2" s="1129"/>
      <c r="S2" s="1129"/>
      <c r="T2" s="1129"/>
      <c r="U2" s="1129"/>
      <c r="V2" s="1129"/>
      <c r="W2" s="1129"/>
    </row>
    <row r="3" spans="1:23" hidden="1">
      <c r="A3" s="1129"/>
      <c r="B3" s="1129"/>
      <c r="C3" s="1129"/>
      <c r="D3" s="1129"/>
      <c r="E3" s="1129"/>
      <c r="F3" s="1129"/>
      <c r="G3" s="1129"/>
      <c r="H3" s="1129"/>
      <c r="I3" s="1129"/>
      <c r="J3" s="1129"/>
      <c r="K3" s="1129"/>
      <c r="L3" s="1129"/>
      <c r="M3" s="1129"/>
      <c r="N3" s="1129"/>
      <c r="O3" s="1129"/>
      <c r="P3" s="1129"/>
      <c r="Q3" s="1129"/>
      <c r="R3" s="1129"/>
      <c r="S3" s="1129"/>
      <c r="T3" s="1129"/>
      <c r="U3" s="1129"/>
      <c r="V3" s="1129"/>
      <c r="W3" s="1129"/>
    </row>
    <row r="4" spans="1:23" hidden="1">
      <c r="A4" s="1129"/>
      <c r="B4" s="1129"/>
      <c r="C4" s="1129"/>
      <c r="D4" s="1129"/>
      <c r="E4" s="1129"/>
      <c r="F4" s="1129"/>
      <c r="G4" s="1129"/>
      <c r="H4" s="1129"/>
      <c r="I4" s="1129"/>
      <c r="J4" s="1129"/>
      <c r="K4" s="1129"/>
      <c r="L4" s="1129"/>
      <c r="M4" s="1129"/>
      <c r="N4" s="1129"/>
      <c r="O4" s="1129"/>
      <c r="P4" s="1129"/>
      <c r="Q4" s="1129"/>
      <c r="R4" s="1129"/>
      <c r="S4" s="1129"/>
      <c r="T4" s="1129"/>
      <c r="U4" s="1129"/>
      <c r="V4" s="1129"/>
      <c r="W4" s="1129"/>
    </row>
    <row r="5" spans="1:23" hidden="1">
      <c r="A5" s="1129"/>
      <c r="B5" s="1129"/>
      <c r="C5" s="1129"/>
      <c r="D5" s="1129"/>
      <c r="E5" s="1129"/>
      <c r="F5" s="1129"/>
      <c r="G5" s="1129"/>
      <c r="H5" s="1129"/>
      <c r="I5" s="1129"/>
      <c r="J5" s="1129"/>
      <c r="K5" s="1129"/>
      <c r="L5" s="1129"/>
      <c r="M5" s="1129"/>
      <c r="N5" s="1129"/>
      <c r="O5" s="1129"/>
      <c r="P5" s="1129"/>
      <c r="Q5" s="1129"/>
      <c r="R5" s="1129"/>
      <c r="S5" s="1129"/>
      <c r="T5" s="1129"/>
      <c r="U5" s="1129"/>
      <c r="V5" s="1129"/>
      <c r="W5" s="1129"/>
    </row>
    <row r="6" spans="1:23" hidden="1">
      <c r="A6" s="1129"/>
      <c r="B6" s="1129"/>
      <c r="C6" s="1129"/>
      <c r="D6" s="1129"/>
      <c r="E6" s="1129"/>
      <c r="F6" s="1129"/>
      <c r="G6" s="1129"/>
      <c r="H6" s="1129"/>
      <c r="I6" s="1129"/>
      <c r="J6" s="1129"/>
      <c r="K6" s="1129"/>
      <c r="L6" s="1129"/>
      <c r="M6" s="1129"/>
      <c r="N6" s="1129"/>
      <c r="O6" s="1129"/>
      <c r="P6" s="1129"/>
      <c r="Q6" s="1129"/>
      <c r="R6" s="1129"/>
      <c r="S6" s="1129"/>
      <c r="T6" s="1129"/>
      <c r="U6" s="1129"/>
      <c r="V6" s="1129"/>
      <c r="W6" s="1129"/>
    </row>
    <row r="7" spans="1:23" hidden="1">
      <c r="A7" s="1129"/>
      <c r="B7" s="1129"/>
      <c r="C7" s="1129"/>
      <c r="D7" s="1129"/>
      <c r="E7" s="1129"/>
      <c r="F7" s="1129"/>
      <c r="G7" s="1129"/>
      <c r="H7" s="1129"/>
      <c r="I7" s="1129"/>
      <c r="J7" s="1129"/>
      <c r="K7" s="1129"/>
      <c r="L7" s="1129"/>
      <c r="M7" s="1129"/>
      <c r="N7" s="1129"/>
      <c r="O7" s="1129"/>
      <c r="P7" s="1129"/>
      <c r="Q7" s="1129"/>
      <c r="R7" s="1129"/>
      <c r="S7" s="1129"/>
      <c r="T7" s="1129"/>
      <c r="U7" s="1129"/>
      <c r="V7" s="1129"/>
      <c r="W7" s="1129"/>
    </row>
    <row r="8" spans="1:23" hidden="1">
      <c r="A8" s="1129"/>
      <c r="B8" s="1129"/>
      <c r="C8" s="1129"/>
      <c r="D8" s="1129"/>
      <c r="E8" s="1129"/>
      <c r="F8" s="1129"/>
      <c r="G8" s="1129"/>
      <c r="H8" s="1129"/>
      <c r="I8" s="1129"/>
      <c r="J8" s="1129"/>
      <c r="K8" s="1129"/>
      <c r="L8" s="1129"/>
      <c r="M8" s="1129"/>
      <c r="N8" s="1129"/>
      <c r="O8" s="1129"/>
      <c r="P8" s="1129"/>
      <c r="Q8" s="1129"/>
      <c r="R8" s="1129"/>
      <c r="S8" s="1129"/>
      <c r="T8" s="1129"/>
      <c r="U8" s="1129"/>
      <c r="V8" s="1129"/>
      <c r="W8" s="1129"/>
    </row>
    <row r="9" spans="1:23" hidden="1">
      <c r="A9" s="1129"/>
      <c r="B9" s="1129"/>
      <c r="C9" s="1129"/>
      <c r="D9" s="1129"/>
      <c r="E9" s="1129"/>
      <c r="F9" s="1129"/>
      <c r="G9" s="1129"/>
      <c r="H9" s="1129"/>
      <c r="I9" s="1129"/>
      <c r="J9" s="1129"/>
      <c r="K9" s="1129"/>
      <c r="L9" s="1129"/>
      <c r="M9" s="1129"/>
      <c r="N9" s="1129"/>
      <c r="O9" s="1129"/>
      <c r="P9" s="1129"/>
      <c r="Q9" s="1129"/>
      <c r="R9" s="1129"/>
      <c r="S9" s="1129"/>
      <c r="T9" s="1129"/>
      <c r="U9" s="1129"/>
      <c r="V9" s="1129"/>
      <c r="W9" s="1129"/>
    </row>
    <row r="10" spans="1:23" hidden="1">
      <c r="A10" s="1129"/>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row>
    <row r="11" spans="1:23" ht="11.25" hidden="1" customHeight="1">
      <c r="A11" s="1129"/>
      <c r="B11" s="1129"/>
      <c r="C11" s="1129"/>
      <c r="D11" s="1129"/>
      <c r="E11" s="1129"/>
      <c r="F11" s="1129"/>
      <c r="G11" s="1129"/>
      <c r="H11" s="1129"/>
      <c r="I11" s="1129"/>
      <c r="J11" s="1129"/>
      <c r="K11" s="1129"/>
      <c r="L11" s="1152"/>
      <c r="M11" s="1152"/>
      <c r="N11" s="1152"/>
      <c r="O11" s="1152"/>
      <c r="P11" s="1152"/>
      <c r="Q11" s="1152"/>
      <c r="R11" s="1152"/>
      <c r="S11" s="1152"/>
      <c r="T11" s="1152"/>
      <c r="U11" s="1152"/>
      <c r="V11" s="1152"/>
      <c r="W11" s="1129"/>
    </row>
    <row r="12" spans="1:23" ht="20.100000000000001" customHeight="1">
      <c r="A12" s="1129"/>
      <c r="B12" s="1129"/>
      <c r="C12" s="1129"/>
      <c r="D12" s="1129"/>
      <c r="E12" s="1129"/>
      <c r="F12" s="1129"/>
      <c r="G12" s="1129"/>
      <c r="H12" s="1129"/>
      <c r="I12" s="1129"/>
      <c r="J12" s="1129"/>
      <c r="K12" s="1129"/>
      <c r="L12" s="436" t="s">
        <v>1381</v>
      </c>
      <c r="M12" s="284"/>
      <c r="N12" s="284"/>
      <c r="O12" s="284"/>
      <c r="P12" s="284"/>
      <c r="Q12" s="285"/>
      <c r="R12" s="285"/>
      <c r="S12" s="285"/>
      <c r="T12" s="285"/>
      <c r="U12" s="285"/>
      <c r="V12" s="285"/>
      <c r="W12" s="1168"/>
    </row>
    <row r="13" spans="1:23" ht="11.25" customHeight="1">
      <c r="A13" s="1129"/>
      <c r="B13" s="1129"/>
      <c r="C13" s="1129"/>
      <c r="D13" s="1129"/>
      <c r="E13" s="1129"/>
      <c r="F13" s="1129"/>
      <c r="G13" s="1129"/>
      <c r="H13" s="1129"/>
      <c r="I13" s="1129"/>
      <c r="J13" s="1129"/>
      <c r="K13" s="1129"/>
      <c r="L13" s="1152"/>
      <c r="M13" s="1152"/>
      <c r="N13" s="1152"/>
      <c r="O13" s="1152"/>
      <c r="P13" s="1152"/>
      <c r="Q13" s="1152"/>
      <c r="R13" s="1152"/>
      <c r="S13" s="1152"/>
      <c r="T13" s="1152"/>
      <c r="U13" s="1152"/>
      <c r="V13" s="1152"/>
      <c r="W13" s="1129"/>
    </row>
    <row r="14" spans="1:23" ht="111.75" customHeight="1">
      <c r="A14" s="1129"/>
      <c r="B14" s="1129"/>
      <c r="C14" s="1129"/>
      <c r="D14" s="1129"/>
      <c r="E14" s="1129"/>
      <c r="F14" s="1129"/>
      <c r="G14" s="1129"/>
      <c r="H14" s="1129"/>
      <c r="I14" s="1129"/>
      <c r="J14" s="1129"/>
      <c r="K14" s="1129"/>
      <c r="L14" s="1162" t="s">
        <v>283</v>
      </c>
      <c r="M14" s="1158" t="s">
        <v>134</v>
      </c>
      <c r="N14" s="1158" t="s">
        <v>135</v>
      </c>
      <c r="O14" s="1135" t="s">
        <v>1277</v>
      </c>
      <c r="P14" s="1135" t="s">
        <v>1763</v>
      </c>
      <c r="Q14" s="1135" t="s">
        <v>446</v>
      </c>
      <c r="R14" s="1135" t="s">
        <v>447</v>
      </c>
      <c r="S14" s="1135" t="s">
        <v>448</v>
      </c>
      <c r="T14" s="1135" t="s">
        <v>1278</v>
      </c>
      <c r="U14" s="1135" t="s">
        <v>132</v>
      </c>
      <c r="V14" s="1135" t="s">
        <v>449</v>
      </c>
      <c r="W14" s="1129"/>
    </row>
    <row r="15" spans="1:23" s="80" customFormat="1">
      <c r="A15" s="943" t="s">
        <v>18</v>
      </c>
      <c r="B15" s="919"/>
      <c r="C15" s="919"/>
      <c r="D15" s="919"/>
      <c r="E15" s="919"/>
      <c r="F15" s="919"/>
      <c r="G15" s="919"/>
      <c r="H15" s="919"/>
      <c r="I15" s="919"/>
      <c r="J15" s="919"/>
      <c r="K15" s="919"/>
      <c r="L15" s="1057" t="s">
        <v>3024</v>
      </c>
      <c r="M15" s="1146"/>
      <c r="N15" s="1146"/>
      <c r="O15" s="1169">
        <v>0</v>
      </c>
      <c r="P15" s="1169">
        <v>0</v>
      </c>
      <c r="Q15" s="1169">
        <v>0</v>
      </c>
      <c r="R15" s="1169">
        <v>0</v>
      </c>
      <c r="S15" s="1169">
        <v>0</v>
      </c>
      <c r="T15" s="1169">
        <v>0</v>
      </c>
      <c r="U15" s="1169">
        <v>0</v>
      </c>
      <c r="V15" s="1169">
        <v>0</v>
      </c>
      <c r="W15" s="919"/>
    </row>
    <row r="16" spans="1:23" ht="33.75">
      <c r="A16" s="974">
        <v>1</v>
      </c>
      <c r="B16" s="1129" t="s">
        <v>1480</v>
      </c>
      <c r="C16" s="1129"/>
      <c r="D16" s="1129"/>
      <c r="E16" s="1129"/>
      <c r="F16" s="1129"/>
      <c r="G16" s="1129"/>
      <c r="H16" s="1129"/>
      <c r="I16" s="1129"/>
      <c r="J16" s="1129"/>
      <c r="K16" s="1129"/>
      <c r="L16" s="1158" t="s">
        <v>18</v>
      </c>
      <c r="M16" s="1170" t="s">
        <v>1144</v>
      </c>
      <c r="N16" s="1158" t="s">
        <v>351</v>
      </c>
      <c r="O16" s="1159"/>
      <c r="P16" s="1160"/>
      <c r="Q16" s="1160"/>
      <c r="R16" s="1160"/>
      <c r="S16" s="1160"/>
      <c r="T16" s="1160"/>
      <c r="U16" s="1160"/>
      <c r="V16" s="1160">
        <v>0</v>
      </c>
      <c r="W16" s="1129"/>
    </row>
    <row r="17" spans="1:23" ht="22.5">
      <c r="A17" s="974">
        <v>1</v>
      </c>
      <c r="B17" s="1129" t="s">
        <v>1481</v>
      </c>
      <c r="C17" s="1129"/>
      <c r="D17" s="1129"/>
      <c r="E17" s="1129"/>
      <c r="F17" s="1129"/>
      <c r="G17" s="1129"/>
      <c r="H17" s="1129"/>
      <c r="I17" s="1129"/>
      <c r="J17" s="1129"/>
      <c r="K17" s="1129"/>
      <c r="L17" s="1158" t="s">
        <v>102</v>
      </c>
      <c r="M17" s="1170" t="s">
        <v>450</v>
      </c>
      <c r="N17" s="1158" t="s">
        <v>351</v>
      </c>
      <c r="O17" s="1159"/>
      <c r="P17" s="1160"/>
      <c r="Q17" s="1160"/>
      <c r="R17" s="1160"/>
      <c r="S17" s="1171"/>
      <c r="T17" s="1171"/>
      <c r="U17" s="1171"/>
      <c r="V17" s="1160">
        <v>0</v>
      </c>
      <c r="W17" s="1129"/>
    </row>
    <row r="18" spans="1:23" s="80" customFormat="1">
      <c r="A18" s="943" t="s">
        <v>102</v>
      </c>
      <c r="B18" s="919"/>
      <c r="C18" s="919"/>
      <c r="D18" s="919"/>
      <c r="E18" s="919"/>
      <c r="F18" s="919"/>
      <c r="G18" s="919"/>
      <c r="H18" s="919"/>
      <c r="I18" s="919"/>
      <c r="J18" s="919"/>
      <c r="K18" s="919"/>
      <c r="L18" s="1057" t="s">
        <v>3028</v>
      </c>
      <c r="M18" s="1146"/>
      <c r="N18" s="1146"/>
      <c r="O18" s="1169">
        <v>0</v>
      </c>
      <c r="P18" s="1169">
        <v>0</v>
      </c>
      <c r="Q18" s="1169">
        <v>0</v>
      </c>
      <c r="R18" s="1169">
        <v>0</v>
      </c>
      <c r="S18" s="1169">
        <v>0</v>
      </c>
      <c r="T18" s="1169">
        <v>0</v>
      </c>
      <c r="U18" s="1169">
        <v>0</v>
      </c>
      <c r="V18" s="1169">
        <v>0</v>
      </c>
      <c r="W18" s="919"/>
    </row>
    <row r="19" spans="1:23" ht="33.75">
      <c r="A19" s="974">
        <v>2</v>
      </c>
      <c r="B19" s="1129" t="s">
        <v>1480</v>
      </c>
      <c r="C19" s="1129"/>
      <c r="D19" s="1129"/>
      <c r="E19" s="1129"/>
      <c r="F19" s="1129"/>
      <c r="G19" s="1129"/>
      <c r="H19" s="1129"/>
      <c r="I19" s="1129"/>
      <c r="J19" s="1129"/>
      <c r="K19" s="1129"/>
      <c r="L19" s="1158" t="s">
        <v>18</v>
      </c>
      <c r="M19" s="1170" t="s">
        <v>1144</v>
      </c>
      <c r="N19" s="1158" t="s">
        <v>351</v>
      </c>
      <c r="O19" s="1159"/>
      <c r="P19" s="1160"/>
      <c r="Q19" s="1160"/>
      <c r="R19" s="1160"/>
      <c r="S19" s="1160"/>
      <c r="T19" s="1160"/>
      <c r="U19" s="1160"/>
      <c r="V19" s="1160">
        <v>0</v>
      </c>
      <c r="W19" s="1129"/>
    </row>
    <row r="20" spans="1:23" ht="22.5">
      <c r="A20" s="974">
        <v>2</v>
      </c>
      <c r="B20" s="1129" t="s">
        <v>1481</v>
      </c>
      <c r="C20" s="1129"/>
      <c r="D20" s="1129"/>
      <c r="E20" s="1129"/>
      <c r="F20" s="1129"/>
      <c r="G20" s="1129"/>
      <c r="H20" s="1129"/>
      <c r="I20" s="1129"/>
      <c r="J20" s="1129"/>
      <c r="K20" s="1129"/>
      <c r="L20" s="1158" t="s">
        <v>102</v>
      </c>
      <c r="M20" s="1170" t="s">
        <v>450</v>
      </c>
      <c r="N20" s="1158" t="s">
        <v>351</v>
      </c>
      <c r="O20" s="1159"/>
      <c r="P20" s="1160"/>
      <c r="Q20" s="1160"/>
      <c r="R20" s="1160"/>
      <c r="S20" s="1171"/>
      <c r="T20" s="1171"/>
      <c r="U20" s="1171"/>
      <c r="V20" s="1160">
        <v>0</v>
      </c>
      <c r="W20" s="1129"/>
    </row>
    <row r="21" spans="1:23" s="80" customFormat="1">
      <c r="A21" s="943" t="s">
        <v>103</v>
      </c>
      <c r="B21" s="919"/>
      <c r="C21" s="919"/>
      <c r="D21" s="919"/>
      <c r="E21" s="919"/>
      <c r="F21" s="919"/>
      <c r="G21" s="919"/>
      <c r="H21" s="919"/>
      <c r="I21" s="919"/>
      <c r="J21" s="919"/>
      <c r="K21" s="919"/>
      <c r="L21" s="1057" t="s">
        <v>3030</v>
      </c>
      <c r="M21" s="1146"/>
      <c r="N21" s="1146"/>
      <c r="O21" s="1169">
        <v>0</v>
      </c>
      <c r="P21" s="1169">
        <v>0</v>
      </c>
      <c r="Q21" s="1169">
        <v>0</v>
      </c>
      <c r="R21" s="1169">
        <v>0</v>
      </c>
      <c r="S21" s="1169">
        <v>0</v>
      </c>
      <c r="T21" s="1169">
        <v>0</v>
      </c>
      <c r="U21" s="1169">
        <v>0</v>
      </c>
      <c r="V21" s="1169">
        <v>0</v>
      </c>
      <c r="W21" s="919"/>
    </row>
    <row r="22" spans="1:23" ht="33.75">
      <c r="A22" s="974">
        <v>3</v>
      </c>
      <c r="B22" s="1129" t="s">
        <v>1480</v>
      </c>
      <c r="C22" s="1129"/>
      <c r="D22" s="1129"/>
      <c r="E22" s="1129"/>
      <c r="F22" s="1129"/>
      <c r="G22" s="1129"/>
      <c r="H22" s="1129"/>
      <c r="I22" s="1129"/>
      <c r="J22" s="1129"/>
      <c r="K22" s="1129"/>
      <c r="L22" s="1158" t="s">
        <v>18</v>
      </c>
      <c r="M22" s="1170" t="s">
        <v>1144</v>
      </c>
      <c r="N22" s="1158" t="s">
        <v>351</v>
      </c>
      <c r="O22" s="1159"/>
      <c r="P22" s="1160"/>
      <c r="Q22" s="1160"/>
      <c r="R22" s="1160"/>
      <c r="S22" s="1160"/>
      <c r="T22" s="1160"/>
      <c r="U22" s="1160"/>
      <c r="V22" s="1160">
        <v>0</v>
      </c>
      <c r="W22" s="1129"/>
    </row>
    <row r="23" spans="1:23" ht="22.5">
      <c r="A23" s="974">
        <v>3</v>
      </c>
      <c r="B23" s="1129" t="s">
        <v>1481</v>
      </c>
      <c r="C23" s="1129"/>
      <c r="D23" s="1129"/>
      <c r="E23" s="1129"/>
      <c r="F23" s="1129"/>
      <c r="G23" s="1129"/>
      <c r="H23" s="1129"/>
      <c r="I23" s="1129"/>
      <c r="J23" s="1129"/>
      <c r="K23" s="1129"/>
      <c r="L23" s="1158" t="s">
        <v>102</v>
      </c>
      <c r="M23" s="1170" t="s">
        <v>450</v>
      </c>
      <c r="N23" s="1158" t="s">
        <v>351</v>
      </c>
      <c r="O23" s="1159"/>
      <c r="P23" s="1160"/>
      <c r="Q23" s="1160"/>
      <c r="R23" s="1160"/>
      <c r="S23" s="1171"/>
      <c r="T23" s="1171"/>
      <c r="U23" s="1171"/>
      <c r="V23" s="1160">
        <v>0</v>
      </c>
      <c r="W23" s="1129"/>
    </row>
    <row r="24" spans="1:23">
      <c r="A24" s="1129"/>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row>
    <row r="25" spans="1:23">
      <c r="A25" s="1129"/>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row>
    <row r="26" spans="1:23" ht="24" customHeight="1">
      <c r="A26" s="1129"/>
      <c r="B26" s="1129"/>
      <c r="C26" s="1129"/>
      <c r="D26" s="1129"/>
      <c r="E26" s="1129"/>
      <c r="F26" s="1129"/>
      <c r="G26" s="1129"/>
      <c r="H26" s="1129"/>
      <c r="I26" s="1129"/>
      <c r="J26" s="1129"/>
      <c r="K26" s="1129"/>
      <c r="L26" s="1148" t="s">
        <v>1425</v>
      </c>
      <c r="M26" s="1148"/>
      <c r="N26" s="1148"/>
      <c r="O26" s="1148"/>
      <c r="P26" s="1148"/>
      <c r="Q26" s="1148"/>
      <c r="R26" s="1148"/>
      <c r="S26" s="1148"/>
      <c r="T26" s="1148"/>
      <c r="U26" s="1148"/>
      <c r="V26" s="1165"/>
      <c r="W26" s="1129"/>
    </row>
    <row r="27" spans="1:23" ht="15">
      <c r="A27" s="1129"/>
      <c r="B27" s="1129"/>
      <c r="C27" s="1129"/>
      <c r="D27" s="1129"/>
      <c r="E27" s="1129"/>
      <c r="F27" s="1129"/>
      <c r="G27" s="1129"/>
      <c r="H27" s="1129"/>
      <c r="I27" s="1129"/>
      <c r="J27" s="1129"/>
      <c r="K27" s="804"/>
      <c r="L27" s="1150"/>
      <c r="M27" s="1150"/>
      <c r="N27" s="1150"/>
      <c r="O27" s="1150"/>
      <c r="P27" s="1150"/>
      <c r="Q27" s="1150"/>
      <c r="R27" s="1150"/>
      <c r="S27" s="1150"/>
      <c r="T27" s="1150"/>
      <c r="U27" s="1150"/>
      <c r="V27" s="1172"/>
      <c r="W27" s="1129"/>
    </row>
  </sheetData>
  <sheetProtection formatColumns="0" formatRows="0" autoFilter="0"/>
  <mergeCells count="2">
    <mergeCell ref="L26:V26"/>
    <mergeCell ref="L27:V27"/>
  </mergeCells>
  <dataValidations count="2">
    <dataValidation type="decimal" allowBlank="1" showErrorMessage="1" errorTitle="Ошибка" error="Допускается ввод только действительных чисел!" sqref="O16:O17 O19:O20 O22:O23">
      <formula1>-9.99999999999999E+23</formula1>
      <formula2>9.99999999999999E+23</formula2>
    </dataValidation>
    <dataValidation type="decimal" allowBlank="1" showErrorMessage="1" errorTitle="Ошибка" error="Допускается ввод только неотрицательных чисел!" sqref="V16 P16:R16 R17:V17 V19 P19:R19 R20:V20 R23:V23 P22:R22 V22">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150"/>
  <sheetViews>
    <sheetView showGridLines="0" view="pageBreakPreview" zoomScale="60" zoomScaleNormal="100" workbookViewId="0">
      <pane xSplit="15" ySplit="15" topLeftCell="P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29"/>
      <c r="B1" s="1129"/>
      <c r="C1" s="1173"/>
      <c r="D1" s="1129"/>
      <c r="E1" s="1129"/>
      <c r="F1" s="1129"/>
      <c r="G1" s="1129"/>
      <c r="H1" s="1129"/>
      <c r="I1" s="1129"/>
      <c r="J1" s="1129"/>
      <c r="K1" s="1129"/>
      <c r="L1" s="1147"/>
      <c r="M1" s="1129"/>
      <c r="N1" s="1129"/>
      <c r="O1" s="1129"/>
      <c r="P1" s="1129">
        <v>2022</v>
      </c>
      <c r="Q1" s="1129">
        <v>2022</v>
      </c>
      <c r="R1" s="1129"/>
    </row>
    <row r="2" spans="1:18" hidden="1">
      <c r="A2" s="1129"/>
      <c r="B2" s="1129"/>
      <c r="C2" s="1173"/>
      <c r="D2" s="1129"/>
      <c r="E2" s="1129"/>
      <c r="F2" s="1129"/>
      <c r="G2" s="1129"/>
      <c r="H2" s="1129"/>
      <c r="I2" s="1129"/>
      <c r="J2" s="1129"/>
      <c r="K2" s="1129"/>
      <c r="L2" s="1147"/>
      <c r="M2" s="1129"/>
      <c r="N2" s="1129"/>
      <c r="O2" s="1129"/>
      <c r="P2" s="1129" t="s">
        <v>305</v>
      </c>
      <c r="Q2" s="1129" t="s">
        <v>267</v>
      </c>
      <c r="R2" s="1129"/>
    </row>
    <row r="3" spans="1:18" hidden="1">
      <c r="A3" s="1129"/>
      <c r="B3" s="1129"/>
      <c r="C3" s="1173"/>
      <c r="D3" s="1129"/>
      <c r="E3" s="1129"/>
      <c r="F3" s="1129"/>
      <c r="G3" s="1129"/>
      <c r="H3" s="1129"/>
      <c r="I3" s="1129"/>
      <c r="J3" s="1129"/>
      <c r="K3" s="1129"/>
      <c r="L3" s="1147"/>
      <c r="M3" s="1129"/>
      <c r="N3" s="1129"/>
      <c r="O3" s="1129"/>
      <c r="P3" s="1129"/>
      <c r="Q3" s="1129"/>
      <c r="R3" s="1129"/>
    </row>
    <row r="4" spans="1:18" hidden="1">
      <c r="A4" s="1129"/>
      <c r="B4" s="1129"/>
      <c r="C4" s="1173"/>
      <c r="D4" s="1129"/>
      <c r="E4" s="1129"/>
      <c r="F4" s="1129"/>
      <c r="G4" s="1129"/>
      <c r="H4" s="1129"/>
      <c r="I4" s="1129"/>
      <c r="J4" s="1129"/>
      <c r="K4" s="1129"/>
      <c r="L4" s="1147"/>
      <c r="M4" s="1129"/>
      <c r="N4" s="1129"/>
      <c r="O4" s="1129"/>
      <c r="P4" s="1129"/>
      <c r="Q4" s="1129"/>
      <c r="R4" s="1129"/>
    </row>
    <row r="5" spans="1:18" hidden="1">
      <c r="A5" s="1129"/>
      <c r="B5" s="1129"/>
      <c r="C5" s="1173"/>
      <c r="D5" s="1129"/>
      <c r="E5" s="1129"/>
      <c r="F5" s="1129"/>
      <c r="G5" s="1129"/>
      <c r="H5" s="1129"/>
      <c r="I5" s="1129"/>
      <c r="J5" s="1129"/>
      <c r="K5" s="1129"/>
      <c r="L5" s="1147"/>
      <c r="M5" s="1129"/>
      <c r="N5" s="1129"/>
      <c r="O5" s="1129"/>
      <c r="P5" s="1129"/>
      <c r="Q5" s="1129"/>
      <c r="R5" s="1129"/>
    </row>
    <row r="6" spans="1:18" hidden="1">
      <c r="A6" s="1129"/>
      <c r="B6" s="1129"/>
      <c r="C6" s="1173"/>
      <c r="D6" s="1129"/>
      <c r="E6" s="1129"/>
      <c r="F6" s="1129"/>
      <c r="G6" s="1129"/>
      <c r="H6" s="1129"/>
      <c r="I6" s="1129"/>
      <c r="J6" s="1129"/>
      <c r="K6" s="1129"/>
      <c r="L6" s="1147"/>
      <c r="M6" s="1129"/>
      <c r="N6" s="1129"/>
      <c r="O6" s="1129"/>
      <c r="P6" s="1129"/>
      <c r="Q6" s="1129"/>
      <c r="R6" s="1129"/>
    </row>
    <row r="7" spans="1:18" hidden="1">
      <c r="A7" s="1129"/>
      <c r="B7" s="1129"/>
      <c r="C7" s="1173"/>
      <c r="D7" s="1129"/>
      <c r="E7" s="1129"/>
      <c r="F7" s="1129"/>
      <c r="G7" s="1129"/>
      <c r="H7" s="1129"/>
      <c r="I7" s="1129"/>
      <c r="J7" s="1129"/>
      <c r="K7" s="1129"/>
      <c r="L7" s="1147"/>
      <c r="M7" s="1129"/>
      <c r="N7" s="1129"/>
      <c r="O7" s="1129"/>
      <c r="P7" s="1129"/>
      <c r="Q7" s="1129"/>
      <c r="R7" s="1129"/>
    </row>
    <row r="8" spans="1:18" hidden="1">
      <c r="A8" s="1129"/>
      <c r="B8" s="1129"/>
      <c r="C8" s="1173"/>
      <c r="D8" s="1129"/>
      <c r="E8" s="1129"/>
      <c r="F8" s="1129"/>
      <c r="G8" s="1129"/>
      <c r="H8" s="1129"/>
      <c r="I8" s="1129"/>
      <c r="J8" s="1129"/>
      <c r="K8" s="1129"/>
      <c r="L8" s="1147"/>
      <c r="M8" s="1129"/>
      <c r="N8" s="1129"/>
      <c r="O8" s="1129"/>
      <c r="P8" s="1129"/>
      <c r="Q8" s="1129"/>
      <c r="R8" s="1129"/>
    </row>
    <row r="9" spans="1:18" hidden="1">
      <c r="A9" s="1129"/>
      <c r="B9" s="1129"/>
      <c r="C9" s="1173"/>
      <c r="D9" s="1129"/>
      <c r="E9" s="1129"/>
      <c r="F9" s="1129"/>
      <c r="G9" s="1129"/>
      <c r="H9" s="1129"/>
      <c r="I9" s="1129"/>
      <c r="J9" s="1129"/>
      <c r="K9" s="1129"/>
      <c r="L9" s="1147"/>
      <c r="M9" s="1129"/>
      <c r="N9" s="1129"/>
      <c r="O9" s="1129"/>
      <c r="P9" s="1129"/>
      <c r="Q9" s="1129"/>
      <c r="R9" s="1129"/>
    </row>
    <row r="10" spans="1:18" hidden="1">
      <c r="A10" s="1129"/>
      <c r="B10" s="1129"/>
      <c r="C10" s="1173"/>
      <c r="D10" s="1129"/>
      <c r="E10" s="1129"/>
      <c r="F10" s="1129"/>
      <c r="G10" s="1129"/>
      <c r="H10" s="1129"/>
      <c r="I10" s="1129"/>
      <c r="J10" s="1129"/>
      <c r="K10" s="1129"/>
      <c r="L10" s="1147"/>
      <c r="M10" s="1129"/>
      <c r="N10" s="1129"/>
      <c r="O10" s="1129"/>
      <c r="P10" s="1129"/>
      <c r="Q10" s="1129"/>
      <c r="R10" s="1129"/>
    </row>
    <row r="11" spans="1:18" ht="15" hidden="1" customHeight="1">
      <c r="A11" s="1129"/>
      <c r="B11" s="1129"/>
      <c r="C11" s="1173"/>
      <c r="D11" s="1129"/>
      <c r="E11" s="1129"/>
      <c r="F11" s="1129"/>
      <c r="G11" s="1129"/>
      <c r="H11" s="1129"/>
      <c r="I11" s="1129"/>
      <c r="J11" s="1129"/>
      <c r="K11" s="1129"/>
      <c r="L11" s="1174"/>
      <c r="M11" s="1153"/>
      <c r="N11" s="1152"/>
      <c r="O11" s="1152"/>
      <c r="P11" s="1152"/>
      <c r="Q11" s="1152"/>
      <c r="R11" s="1129"/>
    </row>
    <row r="12" spans="1:18" ht="22.5" customHeight="1">
      <c r="A12" s="1129"/>
      <c r="B12" s="1129"/>
      <c r="C12" s="1173"/>
      <c r="D12" s="1129"/>
      <c r="E12" s="1129"/>
      <c r="F12" s="1129"/>
      <c r="G12" s="1129"/>
      <c r="H12" s="1129"/>
      <c r="I12" s="1129"/>
      <c r="J12" s="1129"/>
      <c r="K12" s="1129"/>
      <c r="L12" s="436" t="s">
        <v>1338</v>
      </c>
      <c r="M12" s="287"/>
      <c r="N12" s="287"/>
      <c r="O12" s="287"/>
      <c r="P12" s="287"/>
      <c r="Q12" s="288"/>
      <c r="R12" s="288"/>
    </row>
    <row r="13" spans="1:18" ht="11.25" customHeight="1">
      <c r="A13" s="1129"/>
      <c r="B13" s="1129"/>
      <c r="C13" s="1173"/>
      <c r="D13" s="1129"/>
      <c r="E13" s="1129"/>
      <c r="F13" s="1129"/>
      <c r="G13" s="1129"/>
      <c r="H13" s="1129"/>
      <c r="I13" s="1129"/>
      <c r="J13" s="1129"/>
      <c r="K13" s="1129"/>
      <c r="L13" s="1174"/>
      <c r="M13" s="1152"/>
      <c r="N13" s="1152"/>
      <c r="O13" s="1152"/>
      <c r="P13" s="1152"/>
      <c r="Q13" s="1152"/>
      <c r="R13" s="1129"/>
    </row>
    <row r="14" spans="1:18" ht="19.5" customHeight="1">
      <c r="A14" s="1129"/>
      <c r="B14" s="1129"/>
      <c r="C14" s="1173"/>
      <c r="D14" s="1129"/>
      <c r="E14" s="1129"/>
      <c r="F14" s="1129"/>
      <c r="G14" s="1129"/>
      <c r="H14" s="1129"/>
      <c r="I14" s="1129"/>
      <c r="J14" s="1129"/>
      <c r="K14" s="1129"/>
      <c r="L14" s="1175" t="s">
        <v>16</v>
      </c>
      <c r="M14" s="1134" t="s">
        <v>121</v>
      </c>
      <c r="N14" s="1176" t="s">
        <v>1115</v>
      </c>
      <c r="O14" s="1134" t="s">
        <v>266</v>
      </c>
      <c r="P14" s="1177" t="s">
        <v>3031</v>
      </c>
      <c r="Q14" s="1177" t="s">
        <v>3031</v>
      </c>
      <c r="R14" s="1134" t="s">
        <v>109</v>
      </c>
    </row>
    <row r="15" spans="1:18" ht="32.25" customHeight="1">
      <c r="A15" s="1129"/>
      <c r="B15" s="1129"/>
      <c r="C15" s="1173"/>
      <c r="D15" s="1129"/>
      <c r="E15" s="1129"/>
      <c r="F15" s="1129"/>
      <c r="G15" s="1129"/>
      <c r="H15" s="1129"/>
      <c r="I15" s="1129"/>
      <c r="J15" s="1129"/>
      <c r="K15" s="1129"/>
      <c r="L15" s="1175"/>
      <c r="M15" s="1134"/>
      <c r="N15" s="1176"/>
      <c r="O15" s="1134"/>
      <c r="P15" s="1177" t="s">
        <v>305</v>
      </c>
      <c r="Q15" s="1178" t="s">
        <v>267</v>
      </c>
      <c r="R15" s="1134"/>
    </row>
    <row r="16" spans="1:18">
      <c r="A16" s="943" t="s">
        <v>18</v>
      </c>
      <c r="B16" s="1179" t="s">
        <v>993</v>
      </c>
      <c r="C16" s="1173"/>
      <c r="D16" s="1129"/>
      <c r="E16" s="1129"/>
      <c r="F16" s="1129"/>
      <c r="G16" s="1129"/>
      <c r="H16" s="1129"/>
      <c r="I16" s="1129"/>
      <c r="J16" s="1129"/>
      <c r="K16" s="1129"/>
      <c r="L16" s="1180" t="s">
        <v>3024</v>
      </c>
      <c r="M16" s="1180"/>
      <c r="N16" s="1180"/>
      <c r="O16" s="1180"/>
      <c r="P16" s="1180"/>
      <c r="Q16" s="1180"/>
      <c r="R16" s="1180"/>
    </row>
    <row r="17" spans="1:18" s="267" customFormat="1" ht="45">
      <c r="A17" s="974">
        <v>1</v>
      </c>
      <c r="B17" s="1142"/>
      <c r="C17" s="1142"/>
      <c r="D17" s="1129" t="s">
        <v>1480</v>
      </c>
      <c r="E17" s="1142"/>
      <c r="F17" s="1142"/>
      <c r="G17" s="1142"/>
      <c r="H17" s="1142"/>
      <c r="I17" s="1142"/>
      <c r="J17" s="1142"/>
      <c r="K17" s="1142"/>
      <c r="L17" s="1181" t="s">
        <v>451</v>
      </c>
      <c r="M17" s="1182" t="s">
        <v>452</v>
      </c>
      <c r="N17" s="1181" t="s">
        <v>3077</v>
      </c>
      <c r="O17" s="1183" t="s">
        <v>351</v>
      </c>
      <c r="P17" s="1157">
        <v>0</v>
      </c>
      <c r="Q17" s="1157">
        <v>0</v>
      </c>
      <c r="R17" s="1184"/>
    </row>
    <row r="18" spans="1:18" s="267" customFormat="1">
      <c r="A18" s="974">
        <v>1</v>
      </c>
      <c r="B18" s="1142"/>
      <c r="C18" s="1142"/>
      <c r="D18" s="1129" t="s">
        <v>1491</v>
      </c>
      <c r="E18" s="1142"/>
      <c r="F18" s="1142"/>
      <c r="G18" s="1142"/>
      <c r="H18" s="1142"/>
      <c r="I18" s="1142"/>
      <c r="J18" s="1142"/>
      <c r="K18" s="1142"/>
      <c r="L18" s="1185" t="s">
        <v>18</v>
      </c>
      <c r="M18" s="1182" t="s">
        <v>453</v>
      </c>
      <c r="N18" s="1181" t="s">
        <v>3078</v>
      </c>
      <c r="O18" s="1183" t="s">
        <v>351</v>
      </c>
      <c r="P18" s="1186"/>
      <c r="Q18" s="1186"/>
      <c r="R18" s="1184"/>
    </row>
    <row r="19" spans="1:18" s="267" customFormat="1">
      <c r="A19" s="974">
        <v>1</v>
      </c>
      <c r="B19" s="1142"/>
      <c r="C19" s="1142"/>
      <c r="D19" s="1129" t="s">
        <v>1489</v>
      </c>
      <c r="E19" s="1142"/>
      <c r="F19" s="1142"/>
      <c r="G19" s="1142"/>
      <c r="H19" s="1142"/>
      <c r="I19" s="1142"/>
      <c r="J19" s="1142"/>
      <c r="K19" s="1142"/>
      <c r="L19" s="1185" t="s">
        <v>102</v>
      </c>
      <c r="M19" s="1187" t="s">
        <v>454</v>
      </c>
      <c r="N19" s="1181" t="s">
        <v>3079</v>
      </c>
      <c r="O19" s="1183" t="s">
        <v>351</v>
      </c>
      <c r="P19" s="1157">
        <v>0</v>
      </c>
      <c r="Q19" s="1157">
        <v>0</v>
      </c>
      <c r="R19" s="1184"/>
    </row>
    <row r="20" spans="1:18" ht="22.5">
      <c r="A20" s="974">
        <v>1</v>
      </c>
      <c r="B20" s="1129"/>
      <c r="C20" s="1173"/>
      <c r="D20" s="1129" t="s">
        <v>1573</v>
      </c>
      <c r="E20" s="1129"/>
      <c r="F20" s="1129"/>
      <c r="G20" s="1129"/>
      <c r="H20" s="1129"/>
      <c r="I20" s="1129"/>
      <c r="J20" s="1129"/>
      <c r="K20" s="1129"/>
      <c r="L20" s="1188" t="s">
        <v>17</v>
      </c>
      <c r="M20" s="1189" t="s">
        <v>455</v>
      </c>
      <c r="N20" s="1190" t="s">
        <v>3080</v>
      </c>
      <c r="O20" s="1135" t="s">
        <v>351</v>
      </c>
      <c r="P20" s="1159"/>
      <c r="Q20" s="1159"/>
      <c r="R20" s="1191"/>
    </row>
    <row r="21" spans="1:18" ht="22.5">
      <c r="A21" s="974">
        <v>1</v>
      </c>
      <c r="B21" s="1129"/>
      <c r="C21" s="1173"/>
      <c r="D21" s="1129" t="s">
        <v>1574</v>
      </c>
      <c r="E21" s="1129"/>
      <c r="F21" s="1129"/>
      <c r="G21" s="1129"/>
      <c r="H21" s="1129"/>
      <c r="I21" s="1129"/>
      <c r="J21" s="1129"/>
      <c r="K21" s="1129"/>
      <c r="L21" s="1188" t="s">
        <v>138</v>
      </c>
      <c r="M21" s="1189" t="s">
        <v>457</v>
      </c>
      <c r="N21" s="1190" t="s">
        <v>3081</v>
      </c>
      <c r="O21" s="1135" t="s">
        <v>351</v>
      </c>
      <c r="P21" s="1192">
        <v>0</v>
      </c>
      <c r="Q21" s="1192">
        <v>0</v>
      </c>
      <c r="R21" s="1191"/>
    </row>
    <row r="22" spans="1:18" ht="22.5">
      <c r="A22" s="974">
        <v>1</v>
      </c>
      <c r="B22" s="1129"/>
      <c r="C22" s="1173"/>
      <c r="D22" s="1129" t="s">
        <v>1583</v>
      </c>
      <c r="E22" s="1129"/>
      <c r="F22" s="1129"/>
      <c r="G22" s="1129"/>
      <c r="H22" s="1129"/>
      <c r="I22" s="1129"/>
      <c r="J22" s="1129"/>
      <c r="K22" s="1129"/>
      <c r="L22" s="1188" t="s">
        <v>139</v>
      </c>
      <c r="M22" s="1193" t="s">
        <v>459</v>
      </c>
      <c r="N22" s="1135"/>
      <c r="O22" s="1135" t="s">
        <v>351</v>
      </c>
      <c r="P22" s="1159">
        <v>0</v>
      </c>
      <c r="Q22" s="1159">
        <v>0</v>
      </c>
      <c r="R22" s="1191"/>
    </row>
    <row r="23" spans="1:18">
      <c r="A23" s="974">
        <v>1</v>
      </c>
      <c r="B23" s="1129"/>
      <c r="C23" s="1173"/>
      <c r="D23" s="1129" t="s">
        <v>1584</v>
      </c>
      <c r="E23" s="1129"/>
      <c r="F23" s="1129"/>
      <c r="G23" s="1129"/>
      <c r="H23" s="1129"/>
      <c r="I23" s="1129"/>
      <c r="J23" s="1129"/>
      <c r="K23" s="1129"/>
      <c r="L23" s="1188" t="s">
        <v>460</v>
      </c>
      <c r="M23" s="1193" t="s">
        <v>461</v>
      </c>
      <c r="N23" s="1135"/>
      <c r="O23" s="1135" t="s">
        <v>351</v>
      </c>
      <c r="P23" s="1159"/>
      <c r="Q23" s="1159">
        <v>0</v>
      </c>
      <c r="R23" s="1191"/>
    </row>
    <row r="24" spans="1:18">
      <c r="A24" s="974">
        <v>1</v>
      </c>
      <c r="B24" s="1129"/>
      <c r="C24" s="1173"/>
      <c r="D24" s="1129" t="s">
        <v>1585</v>
      </c>
      <c r="E24" s="1129"/>
      <c r="F24" s="1129"/>
      <c r="G24" s="1129"/>
      <c r="H24" s="1129"/>
      <c r="I24" s="1129"/>
      <c r="J24" s="1129"/>
      <c r="K24" s="1129"/>
      <c r="L24" s="1188" t="s">
        <v>462</v>
      </c>
      <c r="M24" s="1193" t="s">
        <v>463</v>
      </c>
      <c r="N24" s="1135"/>
      <c r="O24" s="1135" t="s">
        <v>351</v>
      </c>
      <c r="P24" s="1159">
        <v>0</v>
      </c>
      <c r="Q24" s="1159">
        <v>0</v>
      </c>
      <c r="R24" s="1191"/>
    </row>
    <row r="25" spans="1:18" ht="67.5">
      <c r="A25" s="974">
        <v>1</v>
      </c>
      <c r="B25" s="1094" t="s">
        <v>1422</v>
      </c>
      <c r="C25" s="1173"/>
      <c r="D25" s="1179" t="s">
        <v>1586</v>
      </c>
      <c r="E25" s="1129"/>
      <c r="F25" s="1129"/>
      <c r="G25" s="1129"/>
      <c r="H25" s="1129"/>
      <c r="I25" s="1129"/>
      <c r="J25" s="1129"/>
      <c r="K25" s="1129"/>
      <c r="L25" s="1188" t="s">
        <v>464</v>
      </c>
      <c r="M25" s="1193" t="s">
        <v>465</v>
      </c>
      <c r="N25" s="1135"/>
      <c r="O25" s="1135" t="s">
        <v>351</v>
      </c>
      <c r="P25" s="1159"/>
      <c r="Q25" s="1159">
        <v>0</v>
      </c>
      <c r="R25" s="1191"/>
    </row>
    <row r="26" spans="1:18">
      <c r="A26" s="974">
        <v>1</v>
      </c>
      <c r="B26" s="1094" t="s">
        <v>617</v>
      </c>
      <c r="C26" s="1173"/>
      <c r="D26" s="1179" t="s">
        <v>1587</v>
      </c>
      <c r="E26" s="1129"/>
      <c r="F26" s="1129"/>
      <c r="G26" s="1129"/>
      <c r="H26" s="1129"/>
      <c r="I26" s="1129"/>
      <c r="J26" s="1129"/>
      <c r="K26" s="1129"/>
      <c r="L26" s="1188" t="s">
        <v>466</v>
      </c>
      <c r="M26" s="1193" t="s">
        <v>467</v>
      </c>
      <c r="N26" s="1135"/>
      <c r="O26" s="1135" t="s">
        <v>351</v>
      </c>
      <c r="P26" s="1159"/>
      <c r="Q26" s="1159">
        <v>0</v>
      </c>
      <c r="R26" s="1191"/>
    </row>
    <row r="27" spans="1:18">
      <c r="A27" s="974">
        <v>1</v>
      </c>
      <c r="B27" s="1094" t="s">
        <v>620</v>
      </c>
      <c r="C27" s="1173"/>
      <c r="D27" s="1179" t="s">
        <v>1588</v>
      </c>
      <c r="E27" s="1129"/>
      <c r="F27" s="1129"/>
      <c r="G27" s="1129"/>
      <c r="H27" s="1129"/>
      <c r="I27" s="1129"/>
      <c r="J27" s="1129"/>
      <c r="K27" s="1129"/>
      <c r="L27" s="1188" t="s">
        <v>468</v>
      </c>
      <c r="M27" s="1193" t="s">
        <v>1155</v>
      </c>
      <c r="N27" s="1135"/>
      <c r="O27" s="1135" t="s">
        <v>351</v>
      </c>
      <c r="P27" s="1159"/>
      <c r="Q27" s="1159">
        <v>0</v>
      </c>
      <c r="R27" s="1191"/>
    </row>
    <row r="28" spans="1:18" ht="22.5">
      <c r="A28" s="974">
        <v>1</v>
      </c>
      <c r="B28" s="1094" t="s">
        <v>621</v>
      </c>
      <c r="C28" s="1173"/>
      <c r="D28" s="1179" t="s">
        <v>1589</v>
      </c>
      <c r="E28" s="1129"/>
      <c r="F28" s="1129"/>
      <c r="G28" s="1129"/>
      <c r="H28" s="1129"/>
      <c r="I28" s="1129"/>
      <c r="J28" s="1129"/>
      <c r="K28" s="1129"/>
      <c r="L28" s="1188" t="s">
        <v>469</v>
      </c>
      <c r="M28" s="1193" t="s">
        <v>1156</v>
      </c>
      <c r="N28" s="1135"/>
      <c r="O28" s="1135" t="s">
        <v>351</v>
      </c>
      <c r="P28" s="1159"/>
      <c r="Q28" s="1159">
        <v>0</v>
      </c>
      <c r="R28" s="1191"/>
    </row>
    <row r="29" spans="1:18" ht="22.5">
      <c r="A29" s="974">
        <v>1</v>
      </c>
      <c r="B29" s="1094" t="s">
        <v>622</v>
      </c>
      <c r="C29" s="1173"/>
      <c r="D29" s="1179" t="s">
        <v>1590</v>
      </c>
      <c r="E29" s="1129"/>
      <c r="F29" s="1129"/>
      <c r="G29" s="1129"/>
      <c r="H29" s="1129"/>
      <c r="I29" s="1129"/>
      <c r="J29" s="1129"/>
      <c r="K29" s="1129"/>
      <c r="L29" s="1188" t="s">
        <v>470</v>
      </c>
      <c r="M29" s="1193" t="s">
        <v>471</v>
      </c>
      <c r="N29" s="1194"/>
      <c r="O29" s="1135" t="s">
        <v>351</v>
      </c>
      <c r="P29" s="1159"/>
      <c r="Q29" s="1159">
        <v>0</v>
      </c>
      <c r="R29" s="1191"/>
    </row>
    <row r="30" spans="1:18" ht="22.5">
      <c r="A30" s="974">
        <v>1</v>
      </c>
      <c r="B30" s="1094" t="s">
        <v>623</v>
      </c>
      <c r="C30" s="1173"/>
      <c r="D30" s="1179" t="s">
        <v>1591</v>
      </c>
      <c r="E30" s="1129"/>
      <c r="F30" s="1129"/>
      <c r="G30" s="1129"/>
      <c r="H30" s="1129"/>
      <c r="I30" s="1129"/>
      <c r="J30" s="1129"/>
      <c r="K30" s="1129"/>
      <c r="L30" s="1188" t="s">
        <v>472</v>
      </c>
      <c r="M30" s="1193" t="s">
        <v>473</v>
      </c>
      <c r="N30" s="1194"/>
      <c r="O30" s="1135" t="s">
        <v>351</v>
      </c>
      <c r="P30" s="1159"/>
      <c r="Q30" s="1159">
        <v>0</v>
      </c>
      <c r="R30" s="1191"/>
    </row>
    <row r="31" spans="1:18">
      <c r="A31" s="974">
        <v>1</v>
      </c>
      <c r="B31" s="1094" t="s">
        <v>625</v>
      </c>
      <c r="C31" s="1173"/>
      <c r="D31" s="1179" t="s">
        <v>1592</v>
      </c>
      <c r="E31" s="1129"/>
      <c r="F31" s="1129"/>
      <c r="G31" s="1129"/>
      <c r="H31" s="1129"/>
      <c r="I31" s="1129"/>
      <c r="J31" s="1129"/>
      <c r="K31" s="1129"/>
      <c r="L31" s="1188" t="s">
        <v>474</v>
      </c>
      <c r="M31" s="1193" t="s">
        <v>475</v>
      </c>
      <c r="N31" s="1194"/>
      <c r="O31" s="1135" t="s">
        <v>351</v>
      </c>
      <c r="P31" s="1159"/>
      <c r="Q31" s="1159">
        <v>0</v>
      </c>
      <c r="R31" s="1191"/>
    </row>
    <row r="32" spans="1:18" ht="22.5">
      <c r="A32" s="974">
        <v>1</v>
      </c>
      <c r="B32" s="1094" t="s">
        <v>1423</v>
      </c>
      <c r="C32" s="1173"/>
      <c r="D32" s="1179" t="s">
        <v>1593</v>
      </c>
      <c r="E32" s="1129"/>
      <c r="F32" s="1129"/>
      <c r="G32" s="1129"/>
      <c r="H32" s="1129"/>
      <c r="I32" s="1129"/>
      <c r="J32" s="1129"/>
      <c r="K32" s="1129"/>
      <c r="L32" s="1188" t="s">
        <v>476</v>
      </c>
      <c r="M32" s="1193" t="s">
        <v>477</v>
      </c>
      <c r="N32" s="1194"/>
      <c r="O32" s="1135" t="s">
        <v>351</v>
      </c>
      <c r="P32" s="1159"/>
      <c r="Q32" s="1159">
        <v>0</v>
      </c>
      <c r="R32" s="1191"/>
    </row>
    <row r="33" spans="1:18">
      <c r="A33" s="974">
        <v>1</v>
      </c>
      <c r="B33" s="1129"/>
      <c r="C33" s="1173"/>
      <c r="D33" s="1129" t="s">
        <v>1575</v>
      </c>
      <c r="E33" s="1129"/>
      <c r="F33" s="1129"/>
      <c r="G33" s="1129"/>
      <c r="H33" s="1129"/>
      <c r="I33" s="1129"/>
      <c r="J33" s="1129"/>
      <c r="K33" s="1129"/>
      <c r="L33" s="1188" t="s">
        <v>151</v>
      </c>
      <c r="M33" s="1195" t="s">
        <v>478</v>
      </c>
      <c r="N33" s="1190" t="s">
        <v>3082</v>
      </c>
      <c r="O33" s="1135" t="s">
        <v>351</v>
      </c>
      <c r="P33" s="1160">
        <v>0</v>
      </c>
      <c r="Q33" s="1160">
        <v>0</v>
      </c>
      <c r="R33" s="1191"/>
    </row>
    <row r="34" spans="1:18" ht="22.5">
      <c r="A34" s="974">
        <v>1</v>
      </c>
      <c r="B34" s="1129"/>
      <c r="C34" s="1173"/>
      <c r="D34" s="1129" t="s">
        <v>1594</v>
      </c>
      <c r="E34" s="1129"/>
      <c r="F34" s="1129"/>
      <c r="G34" s="1129"/>
      <c r="H34" s="1129"/>
      <c r="I34" s="1129"/>
      <c r="J34" s="1129"/>
      <c r="K34" s="1129"/>
      <c r="L34" s="1188" t="s">
        <v>152</v>
      </c>
      <c r="M34" s="1193" t="s">
        <v>480</v>
      </c>
      <c r="N34" s="1190" t="s">
        <v>481</v>
      </c>
      <c r="O34" s="1135" t="s">
        <v>482</v>
      </c>
      <c r="P34" s="1159"/>
      <c r="Q34" s="1159">
        <v>0</v>
      </c>
      <c r="R34" s="1191"/>
    </row>
    <row r="35" spans="1:18">
      <c r="A35" s="974">
        <v>1</v>
      </c>
      <c r="B35" s="1129"/>
      <c r="C35" s="1173"/>
      <c r="D35" s="1129" t="s">
        <v>1595</v>
      </c>
      <c r="E35" s="1129"/>
      <c r="F35" s="1129"/>
      <c r="G35" s="1129"/>
      <c r="H35" s="1129"/>
      <c r="I35" s="1129"/>
      <c r="J35" s="1129"/>
      <c r="K35" s="1129"/>
      <c r="L35" s="1188" t="s">
        <v>602</v>
      </c>
      <c r="M35" s="1193" t="s">
        <v>1145</v>
      </c>
      <c r="N35" s="1190" t="s">
        <v>483</v>
      </c>
      <c r="O35" s="1135" t="s">
        <v>484</v>
      </c>
      <c r="P35" s="1159"/>
      <c r="Q35" s="1159">
        <v>0</v>
      </c>
      <c r="R35" s="1191"/>
    </row>
    <row r="36" spans="1:18" ht="22.5">
      <c r="A36" s="974">
        <v>1</v>
      </c>
      <c r="B36" s="1129"/>
      <c r="C36" s="1173"/>
      <c r="D36" s="1129" t="s">
        <v>1596</v>
      </c>
      <c r="E36" s="1129"/>
      <c r="F36" s="1129"/>
      <c r="G36" s="1129"/>
      <c r="H36" s="1129"/>
      <c r="I36" s="1129"/>
      <c r="J36" s="1129"/>
      <c r="K36" s="1129"/>
      <c r="L36" s="1188" t="s">
        <v>604</v>
      </c>
      <c r="M36" s="1193" t="s">
        <v>1089</v>
      </c>
      <c r="N36" s="1190" t="s">
        <v>485</v>
      </c>
      <c r="O36" s="1135" t="s">
        <v>486</v>
      </c>
      <c r="P36" s="1159"/>
      <c r="Q36" s="1159">
        <v>0</v>
      </c>
      <c r="R36" s="1191"/>
    </row>
    <row r="37" spans="1:18" ht="22.5">
      <c r="A37" s="974">
        <v>1</v>
      </c>
      <c r="B37" s="1129" t="s">
        <v>1074</v>
      </c>
      <c r="C37" s="1173"/>
      <c r="D37" s="1129" t="s">
        <v>1597</v>
      </c>
      <c r="E37" s="1129"/>
      <c r="F37" s="1129"/>
      <c r="G37" s="1129"/>
      <c r="H37" s="1129"/>
      <c r="I37" s="1129"/>
      <c r="J37" s="1129"/>
      <c r="K37" s="1129"/>
      <c r="L37" s="1188" t="s">
        <v>153</v>
      </c>
      <c r="M37" s="1189" t="s">
        <v>487</v>
      </c>
      <c r="N37" s="1190" t="s">
        <v>3083</v>
      </c>
      <c r="O37" s="1135" t="s">
        <v>351</v>
      </c>
      <c r="P37" s="1159"/>
      <c r="Q37" s="1159">
        <v>0</v>
      </c>
      <c r="R37" s="1191"/>
    </row>
    <row r="38" spans="1:18">
      <c r="A38" s="974">
        <v>1</v>
      </c>
      <c r="B38" s="1129"/>
      <c r="C38" s="1173"/>
      <c r="D38" s="1129" t="s">
        <v>1598</v>
      </c>
      <c r="E38" s="1129"/>
      <c r="F38" s="1129"/>
      <c r="G38" s="1129"/>
      <c r="H38" s="1129"/>
      <c r="I38" s="1129"/>
      <c r="J38" s="1129"/>
      <c r="K38" s="1129"/>
      <c r="L38" s="1188" t="s">
        <v>366</v>
      </c>
      <c r="M38" s="1196" t="s">
        <v>489</v>
      </c>
      <c r="N38" s="1190" t="s">
        <v>3084</v>
      </c>
      <c r="O38" s="1135" t="s">
        <v>351</v>
      </c>
      <c r="P38" s="1159"/>
      <c r="Q38" s="1159">
        <v>0</v>
      </c>
      <c r="R38" s="1191"/>
    </row>
    <row r="39" spans="1:18">
      <c r="A39" s="974">
        <v>1</v>
      </c>
      <c r="B39" s="1094" t="s">
        <v>639</v>
      </c>
      <c r="C39" s="1173"/>
      <c r="D39" s="1179" t="s">
        <v>1599</v>
      </c>
      <c r="E39" s="1129"/>
      <c r="F39" s="1129"/>
      <c r="G39" s="1129"/>
      <c r="H39" s="1129"/>
      <c r="I39" s="1129"/>
      <c r="J39" s="1129"/>
      <c r="K39" s="1129"/>
      <c r="L39" s="1188" t="s">
        <v>491</v>
      </c>
      <c r="M39" s="1189" t="s">
        <v>1157</v>
      </c>
      <c r="N39" s="1190" t="s">
        <v>3085</v>
      </c>
      <c r="O39" s="1135" t="s">
        <v>351</v>
      </c>
      <c r="P39" s="1159"/>
      <c r="Q39" s="1159">
        <v>0</v>
      </c>
      <c r="R39" s="1191"/>
    </row>
    <row r="40" spans="1:18" ht="22.5">
      <c r="A40" s="974">
        <v>1</v>
      </c>
      <c r="B40" s="1094"/>
      <c r="C40" s="1173"/>
      <c r="D40" s="1129" t="s">
        <v>1622</v>
      </c>
      <c r="E40" s="1129"/>
      <c r="F40" s="1129"/>
      <c r="G40" s="1129"/>
      <c r="H40" s="1129"/>
      <c r="I40" s="1129"/>
      <c r="J40" s="1129"/>
      <c r="K40" s="1129"/>
      <c r="L40" s="1188" t="s">
        <v>493</v>
      </c>
      <c r="M40" s="1189" t="s">
        <v>1606</v>
      </c>
      <c r="N40" s="1190"/>
      <c r="O40" s="1135" t="s">
        <v>351</v>
      </c>
      <c r="P40" s="1159"/>
      <c r="Q40" s="1159"/>
      <c r="R40" s="1191"/>
    </row>
    <row r="41" spans="1:18" ht="22.5">
      <c r="A41" s="974">
        <v>1</v>
      </c>
      <c r="B41" s="1129"/>
      <c r="C41" s="1173"/>
      <c r="D41" s="1129" t="s">
        <v>1600</v>
      </c>
      <c r="E41" s="1129"/>
      <c r="F41" s="1129"/>
      <c r="G41" s="1129"/>
      <c r="H41" s="1129"/>
      <c r="I41" s="1129"/>
      <c r="J41" s="1129"/>
      <c r="K41" s="1129"/>
      <c r="L41" s="1188" t="s">
        <v>1607</v>
      </c>
      <c r="M41" s="1193" t="s">
        <v>494</v>
      </c>
      <c r="N41" s="1190" t="s">
        <v>3086</v>
      </c>
      <c r="O41" s="1135" t="s">
        <v>351</v>
      </c>
      <c r="P41" s="1159"/>
      <c r="Q41" s="1159"/>
      <c r="R41" s="1191"/>
    </row>
    <row r="42" spans="1:18">
      <c r="A42" s="974">
        <v>1</v>
      </c>
      <c r="B42" s="1129"/>
      <c r="C42" s="1173"/>
      <c r="D42" s="1129" t="s">
        <v>1601</v>
      </c>
      <c r="E42" s="1129"/>
      <c r="F42" s="1129"/>
      <c r="G42" s="1129"/>
      <c r="H42" s="1129"/>
      <c r="I42" s="1129"/>
      <c r="J42" s="1129"/>
      <c r="K42" s="1129"/>
      <c r="L42" s="1188" t="s">
        <v>1608</v>
      </c>
      <c r="M42" s="1193" t="s">
        <v>497</v>
      </c>
      <c r="N42" s="1190" t="s">
        <v>3087</v>
      </c>
      <c r="O42" s="1135" t="s">
        <v>351</v>
      </c>
      <c r="P42" s="1159"/>
      <c r="Q42" s="1159"/>
      <c r="R42" s="1191"/>
    </row>
    <row r="43" spans="1:18" ht="45">
      <c r="A43" s="974">
        <v>1</v>
      </c>
      <c r="B43" s="1129"/>
      <c r="C43" s="1173"/>
      <c r="D43" s="1129" t="s">
        <v>1603</v>
      </c>
      <c r="E43" s="1129"/>
      <c r="F43" s="1129"/>
      <c r="G43" s="1129"/>
      <c r="H43" s="1129"/>
      <c r="I43" s="1129"/>
      <c r="J43" s="1129"/>
      <c r="K43" s="1129"/>
      <c r="L43" s="1188" t="s">
        <v>1609</v>
      </c>
      <c r="M43" s="1193" t="s">
        <v>1207</v>
      </c>
      <c r="N43" s="1135" t="s">
        <v>1206</v>
      </c>
      <c r="O43" s="1135" t="s">
        <v>351</v>
      </c>
      <c r="P43" s="1159"/>
      <c r="Q43" s="1159"/>
      <c r="R43" s="1191"/>
    </row>
    <row r="44" spans="1:18" ht="22.5">
      <c r="A44" s="974">
        <v>1</v>
      </c>
      <c r="B44" s="1129"/>
      <c r="C44" s="1173"/>
      <c r="D44" s="1129" t="s">
        <v>1602</v>
      </c>
      <c r="E44" s="1129"/>
      <c r="F44" s="1129"/>
      <c r="G44" s="1129"/>
      <c r="H44" s="1129"/>
      <c r="I44" s="1129"/>
      <c r="J44" s="1129"/>
      <c r="K44" s="1129"/>
      <c r="L44" s="1188" t="s">
        <v>499</v>
      </c>
      <c r="M44" s="1195" t="s">
        <v>1204</v>
      </c>
      <c r="N44" s="1135" t="s">
        <v>1205</v>
      </c>
      <c r="O44" s="1135" t="s">
        <v>351</v>
      </c>
      <c r="P44" s="1159"/>
      <c r="Q44" s="1159"/>
      <c r="R44" s="1191"/>
    </row>
    <row r="45" spans="1:18" s="267" customFormat="1" ht="22.5">
      <c r="A45" s="974">
        <v>1</v>
      </c>
      <c r="B45" s="1142"/>
      <c r="C45" s="1142"/>
      <c r="D45" s="1129" t="s">
        <v>1481</v>
      </c>
      <c r="E45" s="1142"/>
      <c r="F45" s="1142"/>
      <c r="G45" s="1142"/>
      <c r="H45" s="1142"/>
      <c r="I45" s="1142"/>
      <c r="J45" s="1142"/>
      <c r="K45" s="1142"/>
      <c r="L45" s="1181" t="s">
        <v>500</v>
      </c>
      <c r="M45" s="1187" t="s">
        <v>501</v>
      </c>
      <c r="N45" s="1181" t="s">
        <v>3077</v>
      </c>
      <c r="O45" s="1183" t="s">
        <v>351</v>
      </c>
      <c r="P45" s="1157">
        <v>0</v>
      </c>
      <c r="Q45" s="1157">
        <v>0</v>
      </c>
      <c r="R45" s="1184"/>
    </row>
    <row r="46" spans="1:18" ht="33.75">
      <c r="A46" s="974">
        <v>1</v>
      </c>
      <c r="B46" s="1129"/>
      <c r="C46" s="1173"/>
      <c r="D46" s="1129" t="s">
        <v>1492</v>
      </c>
      <c r="E46" s="1129"/>
      <c r="F46" s="1129"/>
      <c r="G46" s="1129"/>
      <c r="H46" s="1129"/>
      <c r="I46" s="1129"/>
      <c r="J46" s="1129"/>
      <c r="K46" s="1129"/>
      <c r="L46" s="1188" t="s">
        <v>18</v>
      </c>
      <c r="M46" s="1197" t="s">
        <v>502</v>
      </c>
      <c r="N46" s="1190" t="s">
        <v>3088</v>
      </c>
      <c r="O46" s="1135" t="s">
        <v>351</v>
      </c>
      <c r="P46" s="1192">
        <v>0</v>
      </c>
      <c r="Q46" s="1192">
        <v>0</v>
      </c>
      <c r="R46" s="1191"/>
    </row>
    <row r="47" spans="1:18" ht="45">
      <c r="A47" s="974">
        <v>1</v>
      </c>
      <c r="B47" s="1129"/>
      <c r="C47" s="1173"/>
      <c r="D47" s="1129" t="s">
        <v>1604</v>
      </c>
      <c r="E47" s="1129"/>
      <c r="F47" s="1129"/>
      <c r="G47" s="1129"/>
      <c r="H47" s="1129"/>
      <c r="I47" s="1129"/>
      <c r="J47" s="1129"/>
      <c r="K47" s="1129"/>
      <c r="L47" s="1188" t="s">
        <v>149</v>
      </c>
      <c r="M47" s="1195" t="s">
        <v>504</v>
      </c>
      <c r="N47" s="1190" t="s">
        <v>3089</v>
      </c>
      <c r="O47" s="1135" t="s">
        <v>351</v>
      </c>
      <c r="P47" s="1159"/>
      <c r="Q47" s="1159"/>
      <c r="R47" s="1191"/>
    </row>
    <row r="48" spans="1:18" ht="33.75">
      <c r="A48" s="974">
        <v>1</v>
      </c>
      <c r="B48" s="1129"/>
      <c r="C48" s="1173"/>
      <c r="D48" s="1129" t="s">
        <v>1605</v>
      </c>
      <c r="E48" s="1129"/>
      <c r="F48" s="1129"/>
      <c r="G48" s="1129"/>
      <c r="H48" s="1129"/>
      <c r="I48" s="1129"/>
      <c r="J48" s="1129"/>
      <c r="K48" s="1129"/>
      <c r="L48" s="1188" t="s">
        <v>150</v>
      </c>
      <c r="M48" s="1195" t="s">
        <v>506</v>
      </c>
      <c r="N48" s="1190" t="s">
        <v>3090</v>
      </c>
      <c r="O48" s="1135" t="s">
        <v>351</v>
      </c>
      <c r="P48" s="1159"/>
      <c r="Q48" s="1159"/>
      <c r="R48" s="1191"/>
    </row>
    <row r="49" spans="1:18" ht="22.5">
      <c r="A49" s="974">
        <v>1</v>
      </c>
      <c r="B49" s="1129"/>
      <c r="C49" s="1173"/>
      <c r="D49" s="1129" t="s">
        <v>1483</v>
      </c>
      <c r="E49" s="1129"/>
      <c r="F49" s="1129"/>
      <c r="G49" s="1129"/>
      <c r="H49" s="1129"/>
      <c r="I49" s="1129"/>
      <c r="J49" s="1129"/>
      <c r="K49" s="1129"/>
      <c r="L49" s="1135" t="s">
        <v>1125</v>
      </c>
      <c r="M49" s="1198" t="s">
        <v>1186</v>
      </c>
      <c r="N49" s="1190" t="s">
        <v>3091</v>
      </c>
      <c r="O49" s="1135" t="s">
        <v>351</v>
      </c>
      <c r="P49" s="1112"/>
      <c r="Q49" s="1112"/>
      <c r="R49" s="1191"/>
    </row>
    <row r="50" spans="1:18" ht="101.25">
      <c r="A50" s="974">
        <v>1</v>
      </c>
      <c r="B50" s="1129"/>
      <c r="C50" s="1173"/>
      <c r="D50" s="1129" t="s">
        <v>1484</v>
      </c>
      <c r="E50" s="1129"/>
      <c r="F50" s="1129"/>
      <c r="G50" s="1129"/>
      <c r="H50" s="1129"/>
      <c r="I50" s="1129"/>
      <c r="J50" s="1129"/>
      <c r="K50" s="1129"/>
      <c r="L50" s="1135" t="s">
        <v>1126</v>
      </c>
      <c r="M50" s="1198" t="s">
        <v>508</v>
      </c>
      <c r="N50" s="1190" t="s">
        <v>3092</v>
      </c>
      <c r="O50" s="1135" t="s">
        <v>351</v>
      </c>
      <c r="P50" s="1112"/>
      <c r="Q50" s="1112"/>
      <c r="R50" s="1191"/>
    </row>
    <row r="51" spans="1:18" ht="78.75">
      <c r="A51" s="974">
        <v>1</v>
      </c>
      <c r="B51" s="1129"/>
      <c r="C51" s="1199" t="b">
        <v>1</v>
      </c>
      <c r="D51" s="1129" t="s">
        <v>1485</v>
      </c>
      <c r="E51" s="1129"/>
      <c r="F51" s="1129"/>
      <c r="G51" s="1129"/>
      <c r="H51" s="1129"/>
      <c r="I51" s="1129"/>
      <c r="J51" s="1129"/>
      <c r="K51" s="1129"/>
      <c r="L51" s="1135" t="s">
        <v>1613</v>
      </c>
      <c r="M51" s="1198" t="s">
        <v>1610</v>
      </c>
      <c r="N51" s="1190"/>
      <c r="O51" s="1135" t="s">
        <v>351</v>
      </c>
      <c r="P51" s="1112"/>
      <c r="Q51" s="977">
        <v>0</v>
      </c>
      <c r="R51" s="1191"/>
    </row>
    <row r="52" spans="1:18" ht="56.25">
      <c r="A52" s="974">
        <v>1</v>
      </c>
      <c r="B52" s="1129"/>
      <c r="C52" s="1199" t="b">
        <v>1</v>
      </c>
      <c r="D52" s="1129" t="s">
        <v>1486</v>
      </c>
      <c r="E52" s="1129"/>
      <c r="F52" s="1129"/>
      <c r="G52" s="1129"/>
      <c r="H52" s="1129"/>
      <c r="I52" s="1129"/>
      <c r="J52" s="1129"/>
      <c r="K52" s="1129"/>
      <c r="L52" s="1135" t="s">
        <v>1614</v>
      </c>
      <c r="M52" s="1198" t="s">
        <v>1611</v>
      </c>
      <c r="N52" s="1190"/>
      <c r="O52" s="1135" t="s">
        <v>351</v>
      </c>
      <c r="P52" s="1112"/>
      <c r="Q52" s="977">
        <v>0</v>
      </c>
      <c r="R52" s="1191"/>
    </row>
    <row r="53" spans="1:18">
      <c r="A53" s="974">
        <v>1</v>
      </c>
      <c r="B53" s="1129"/>
      <c r="C53" s="1173"/>
      <c r="D53" s="1129" t="s">
        <v>1487</v>
      </c>
      <c r="E53" s="1129"/>
      <c r="F53" s="1129"/>
      <c r="G53" s="1129"/>
      <c r="H53" s="1129"/>
      <c r="I53" s="1129"/>
      <c r="J53" s="1129"/>
      <c r="K53" s="1129"/>
      <c r="L53" s="1135" t="s">
        <v>1615</v>
      </c>
      <c r="M53" s="1198" t="s">
        <v>644</v>
      </c>
      <c r="N53" s="1190"/>
      <c r="O53" s="1135" t="s">
        <v>351</v>
      </c>
      <c r="P53" s="1112"/>
      <c r="Q53" s="1112"/>
      <c r="R53" s="1191"/>
    </row>
    <row r="54" spans="1:18" s="267" customFormat="1">
      <c r="A54" s="974">
        <v>1</v>
      </c>
      <c r="B54" s="1142"/>
      <c r="C54" s="1142"/>
      <c r="D54" s="1142" t="s">
        <v>1494</v>
      </c>
      <c r="E54" s="1142"/>
      <c r="F54" s="1142"/>
      <c r="G54" s="1142"/>
      <c r="H54" s="1142"/>
      <c r="I54" s="1142"/>
      <c r="J54" s="1142"/>
      <c r="K54" s="1142"/>
      <c r="L54" s="1183" t="s">
        <v>1616</v>
      </c>
      <c r="M54" s="1187" t="s">
        <v>645</v>
      </c>
      <c r="N54" s="1181"/>
      <c r="O54" s="1183" t="s">
        <v>351</v>
      </c>
      <c r="P54" s="1200">
        <v>0</v>
      </c>
      <c r="Q54" s="1200">
        <v>0</v>
      </c>
      <c r="R54" s="1184"/>
    </row>
    <row r="55" spans="1:18" ht="22.5">
      <c r="A55" s="974">
        <v>1</v>
      </c>
      <c r="B55" s="1129"/>
      <c r="C55" s="1173"/>
      <c r="D55" s="1129" t="s">
        <v>1504</v>
      </c>
      <c r="E55" s="1129"/>
      <c r="F55" s="1129"/>
      <c r="G55" s="1129"/>
      <c r="H55" s="1129"/>
      <c r="I55" s="1129"/>
      <c r="J55" s="1129"/>
      <c r="K55" s="1129"/>
      <c r="L55" s="1135">
        <v>1</v>
      </c>
      <c r="M55" s="1195" t="s">
        <v>646</v>
      </c>
      <c r="N55" s="1190"/>
      <c r="O55" s="1135" t="s">
        <v>351</v>
      </c>
      <c r="P55" s="1112"/>
      <c r="Q55" s="1112"/>
      <c r="R55" s="1191"/>
    </row>
    <row r="56" spans="1:18" ht="22.5">
      <c r="A56" s="974">
        <v>1</v>
      </c>
      <c r="B56" s="1129"/>
      <c r="C56" s="1173"/>
      <c r="D56" s="1129" t="s">
        <v>1505</v>
      </c>
      <c r="E56" s="1129"/>
      <c r="F56" s="1129"/>
      <c r="G56" s="1129"/>
      <c r="H56" s="1129"/>
      <c r="I56" s="1129"/>
      <c r="J56" s="1129"/>
      <c r="K56" s="1129"/>
      <c r="L56" s="1135">
        <v>2</v>
      </c>
      <c r="M56" s="1195" t="s">
        <v>647</v>
      </c>
      <c r="N56" s="1190"/>
      <c r="O56" s="1135" t="s">
        <v>351</v>
      </c>
      <c r="P56" s="1112"/>
      <c r="Q56" s="1112"/>
      <c r="R56" s="1191"/>
    </row>
    <row r="57" spans="1:18">
      <c r="A57" s="974">
        <v>1</v>
      </c>
      <c r="B57" s="1129"/>
      <c r="C57" s="1173"/>
      <c r="D57" s="1129" t="s">
        <v>1495</v>
      </c>
      <c r="E57" s="1129"/>
      <c r="F57" s="1129"/>
      <c r="G57" s="1129"/>
      <c r="H57" s="1129"/>
      <c r="I57" s="1129"/>
      <c r="J57" s="1129"/>
      <c r="K57" s="1129"/>
      <c r="L57" s="1135" t="s">
        <v>1617</v>
      </c>
      <c r="M57" s="1198" t="s">
        <v>648</v>
      </c>
      <c r="N57" s="1190"/>
      <c r="O57" s="1135" t="s">
        <v>351</v>
      </c>
      <c r="P57" s="1112"/>
      <c r="Q57" s="1112"/>
      <c r="R57" s="1191"/>
    </row>
    <row r="58" spans="1:18">
      <c r="A58" s="974">
        <v>1</v>
      </c>
      <c r="B58" s="1129"/>
      <c r="C58" s="1173"/>
      <c r="D58" s="1129" t="s">
        <v>1496</v>
      </c>
      <c r="E58" s="1129"/>
      <c r="F58" s="1129"/>
      <c r="G58" s="1129"/>
      <c r="H58" s="1129"/>
      <c r="I58" s="1129"/>
      <c r="J58" s="1129"/>
      <c r="K58" s="1129"/>
      <c r="L58" s="1135" t="s">
        <v>1618</v>
      </c>
      <c r="M58" s="1198" t="s">
        <v>649</v>
      </c>
      <c r="N58" s="1190"/>
      <c r="O58" s="1135" t="s">
        <v>351</v>
      </c>
      <c r="P58" s="1112"/>
      <c r="Q58" s="1112"/>
      <c r="R58" s="1191"/>
    </row>
    <row r="59" spans="1:18" s="267" customFormat="1">
      <c r="A59" s="974">
        <v>1</v>
      </c>
      <c r="B59" s="1142"/>
      <c r="C59" s="1142"/>
      <c r="D59" s="1142" t="s">
        <v>1497</v>
      </c>
      <c r="E59" s="1142"/>
      <c r="F59" s="1142"/>
      <c r="G59" s="1142"/>
      <c r="H59" s="1142"/>
      <c r="I59" s="1142"/>
      <c r="J59" s="1142"/>
      <c r="K59" s="1142"/>
      <c r="L59" s="1183" t="s">
        <v>1619</v>
      </c>
      <c r="M59" s="1187" t="s">
        <v>1612</v>
      </c>
      <c r="N59" s="1181"/>
      <c r="O59" s="1183" t="s">
        <v>351</v>
      </c>
      <c r="P59" s="1201">
        <v>0</v>
      </c>
      <c r="Q59" s="1201">
        <v>0</v>
      </c>
      <c r="R59" s="1184"/>
    </row>
    <row r="60" spans="1:18">
      <c r="A60" s="943" t="s">
        <v>102</v>
      </c>
      <c r="B60" s="1179" t="s">
        <v>993</v>
      </c>
      <c r="C60" s="1173"/>
      <c r="D60" s="1129"/>
      <c r="E60" s="1129"/>
      <c r="F60" s="1129"/>
      <c r="G60" s="1129"/>
      <c r="H60" s="1129"/>
      <c r="I60" s="1129"/>
      <c r="J60" s="1129"/>
      <c r="K60" s="1129"/>
      <c r="L60" s="1180" t="s">
        <v>3028</v>
      </c>
      <c r="M60" s="1180"/>
      <c r="N60" s="1180"/>
      <c r="O60" s="1180"/>
      <c r="P60" s="1180"/>
      <c r="Q60" s="1180"/>
      <c r="R60" s="1180"/>
    </row>
    <row r="61" spans="1:18" s="267" customFormat="1" ht="45">
      <c r="A61" s="974">
        <v>2</v>
      </c>
      <c r="B61" s="1142"/>
      <c r="C61" s="1142"/>
      <c r="D61" s="1129" t="s">
        <v>1480</v>
      </c>
      <c r="E61" s="1142"/>
      <c r="F61" s="1142"/>
      <c r="G61" s="1142"/>
      <c r="H61" s="1142"/>
      <c r="I61" s="1142"/>
      <c r="J61" s="1142"/>
      <c r="K61" s="1142"/>
      <c r="L61" s="1181" t="s">
        <v>451</v>
      </c>
      <c r="M61" s="1182" t="s">
        <v>452</v>
      </c>
      <c r="N61" s="1181" t="s">
        <v>3077</v>
      </c>
      <c r="O61" s="1183" t="s">
        <v>351</v>
      </c>
      <c r="P61" s="1157">
        <v>0</v>
      </c>
      <c r="Q61" s="1157">
        <v>0</v>
      </c>
      <c r="R61" s="1184"/>
    </row>
    <row r="62" spans="1:18" s="267" customFormat="1">
      <c r="A62" s="974">
        <v>2</v>
      </c>
      <c r="B62" s="1142"/>
      <c r="C62" s="1142"/>
      <c r="D62" s="1129" t="s">
        <v>1491</v>
      </c>
      <c r="E62" s="1142"/>
      <c r="F62" s="1142"/>
      <c r="G62" s="1142"/>
      <c r="H62" s="1142"/>
      <c r="I62" s="1142"/>
      <c r="J62" s="1142"/>
      <c r="K62" s="1142"/>
      <c r="L62" s="1185" t="s">
        <v>18</v>
      </c>
      <c r="M62" s="1182" t="s">
        <v>453</v>
      </c>
      <c r="N62" s="1181" t="s">
        <v>3078</v>
      </c>
      <c r="O62" s="1183" t="s">
        <v>351</v>
      </c>
      <c r="P62" s="1186"/>
      <c r="Q62" s="1186"/>
      <c r="R62" s="1184"/>
    </row>
    <row r="63" spans="1:18" s="267" customFormat="1">
      <c r="A63" s="974">
        <v>2</v>
      </c>
      <c r="B63" s="1142"/>
      <c r="C63" s="1142"/>
      <c r="D63" s="1129" t="s">
        <v>1489</v>
      </c>
      <c r="E63" s="1142"/>
      <c r="F63" s="1142"/>
      <c r="G63" s="1142"/>
      <c r="H63" s="1142"/>
      <c r="I63" s="1142"/>
      <c r="J63" s="1142"/>
      <c r="K63" s="1142"/>
      <c r="L63" s="1185" t="s">
        <v>102</v>
      </c>
      <c r="M63" s="1187" t="s">
        <v>454</v>
      </c>
      <c r="N63" s="1181" t="s">
        <v>3079</v>
      </c>
      <c r="O63" s="1183" t="s">
        <v>351</v>
      </c>
      <c r="P63" s="1157">
        <v>0</v>
      </c>
      <c r="Q63" s="1157">
        <v>0</v>
      </c>
      <c r="R63" s="1184"/>
    </row>
    <row r="64" spans="1:18" ht="22.5">
      <c r="A64" s="974">
        <v>2</v>
      </c>
      <c r="B64" s="1129"/>
      <c r="C64" s="1173"/>
      <c r="D64" s="1129" t="s">
        <v>1573</v>
      </c>
      <c r="E64" s="1129"/>
      <c r="F64" s="1129"/>
      <c r="G64" s="1129"/>
      <c r="H64" s="1129"/>
      <c r="I64" s="1129"/>
      <c r="J64" s="1129"/>
      <c r="K64" s="1129"/>
      <c r="L64" s="1188" t="s">
        <v>17</v>
      </c>
      <c r="M64" s="1189" t="s">
        <v>455</v>
      </c>
      <c r="N64" s="1190" t="s">
        <v>3080</v>
      </c>
      <c r="O64" s="1135" t="s">
        <v>351</v>
      </c>
      <c r="P64" s="1159"/>
      <c r="Q64" s="1159"/>
      <c r="R64" s="1191"/>
    </row>
    <row r="65" spans="1:18" ht="22.5">
      <c r="A65" s="974">
        <v>2</v>
      </c>
      <c r="B65" s="1129"/>
      <c r="C65" s="1173"/>
      <c r="D65" s="1129" t="s">
        <v>1574</v>
      </c>
      <c r="E65" s="1129"/>
      <c r="F65" s="1129"/>
      <c r="G65" s="1129"/>
      <c r="H65" s="1129"/>
      <c r="I65" s="1129"/>
      <c r="J65" s="1129"/>
      <c r="K65" s="1129"/>
      <c r="L65" s="1188" t="s">
        <v>138</v>
      </c>
      <c r="M65" s="1189" t="s">
        <v>457</v>
      </c>
      <c r="N65" s="1190" t="s">
        <v>3081</v>
      </c>
      <c r="O65" s="1135" t="s">
        <v>351</v>
      </c>
      <c r="P65" s="1192">
        <v>0</v>
      </c>
      <c r="Q65" s="1192">
        <v>0</v>
      </c>
      <c r="R65" s="1191"/>
    </row>
    <row r="66" spans="1:18" ht="22.5">
      <c r="A66" s="974">
        <v>2</v>
      </c>
      <c r="B66" s="1129"/>
      <c r="C66" s="1173"/>
      <c r="D66" s="1129" t="s">
        <v>1583</v>
      </c>
      <c r="E66" s="1129"/>
      <c r="F66" s="1129"/>
      <c r="G66" s="1129"/>
      <c r="H66" s="1129"/>
      <c r="I66" s="1129"/>
      <c r="J66" s="1129"/>
      <c r="K66" s="1129"/>
      <c r="L66" s="1188" t="s">
        <v>139</v>
      </c>
      <c r="M66" s="1193" t="s">
        <v>459</v>
      </c>
      <c r="N66" s="1135"/>
      <c r="O66" s="1135" t="s">
        <v>351</v>
      </c>
      <c r="P66" s="1159">
        <v>0</v>
      </c>
      <c r="Q66" s="1159">
        <v>0</v>
      </c>
      <c r="R66" s="1191"/>
    </row>
    <row r="67" spans="1:18">
      <c r="A67" s="974">
        <v>2</v>
      </c>
      <c r="B67" s="1129"/>
      <c r="C67" s="1173"/>
      <c r="D67" s="1129" t="s">
        <v>1584</v>
      </c>
      <c r="E67" s="1129"/>
      <c r="F67" s="1129"/>
      <c r="G67" s="1129"/>
      <c r="H67" s="1129"/>
      <c r="I67" s="1129"/>
      <c r="J67" s="1129"/>
      <c r="K67" s="1129"/>
      <c r="L67" s="1188" t="s">
        <v>460</v>
      </c>
      <c r="M67" s="1193" t="s">
        <v>461</v>
      </c>
      <c r="N67" s="1135"/>
      <c r="O67" s="1135" t="s">
        <v>351</v>
      </c>
      <c r="P67" s="1159"/>
      <c r="Q67" s="1159">
        <v>0</v>
      </c>
      <c r="R67" s="1191"/>
    </row>
    <row r="68" spans="1:18">
      <c r="A68" s="974">
        <v>2</v>
      </c>
      <c r="B68" s="1129"/>
      <c r="C68" s="1173"/>
      <c r="D68" s="1129" t="s">
        <v>1585</v>
      </c>
      <c r="E68" s="1129"/>
      <c r="F68" s="1129"/>
      <c r="G68" s="1129"/>
      <c r="H68" s="1129"/>
      <c r="I68" s="1129"/>
      <c r="J68" s="1129"/>
      <c r="K68" s="1129"/>
      <c r="L68" s="1188" t="s">
        <v>462</v>
      </c>
      <c r="M68" s="1193" t="s">
        <v>463</v>
      </c>
      <c r="N68" s="1135"/>
      <c r="O68" s="1135" t="s">
        <v>351</v>
      </c>
      <c r="P68" s="1159">
        <v>0</v>
      </c>
      <c r="Q68" s="1159">
        <v>0</v>
      </c>
      <c r="R68" s="1191"/>
    </row>
    <row r="69" spans="1:18" ht="67.5">
      <c r="A69" s="974">
        <v>2</v>
      </c>
      <c r="B69" s="1094" t="s">
        <v>1422</v>
      </c>
      <c r="C69" s="1173"/>
      <c r="D69" s="1179" t="s">
        <v>1586</v>
      </c>
      <c r="E69" s="1129"/>
      <c r="F69" s="1129"/>
      <c r="G69" s="1129"/>
      <c r="H69" s="1129"/>
      <c r="I69" s="1129"/>
      <c r="J69" s="1129"/>
      <c r="K69" s="1129"/>
      <c r="L69" s="1188" t="s">
        <v>464</v>
      </c>
      <c r="M69" s="1193" t="s">
        <v>465</v>
      </c>
      <c r="N69" s="1135"/>
      <c r="O69" s="1135" t="s">
        <v>351</v>
      </c>
      <c r="P69" s="1159"/>
      <c r="Q69" s="1159">
        <v>0</v>
      </c>
      <c r="R69" s="1191"/>
    </row>
    <row r="70" spans="1:18">
      <c r="A70" s="974">
        <v>2</v>
      </c>
      <c r="B70" s="1094" t="s">
        <v>617</v>
      </c>
      <c r="C70" s="1173"/>
      <c r="D70" s="1179" t="s">
        <v>1587</v>
      </c>
      <c r="E70" s="1129"/>
      <c r="F70" s="1129"/>
      <c r="G70" s="1129"/>
      <c r="H70" s="1129"/>
      <c r="I70" s="1129"/>
      <c r="J70" s="1129"/>
      <c r="K70" s="1129"/>
      <c r="L70" s="1188" t="s">
        <v>466</v>
      </c>
      <c r="M70" s="1193" t="s">
        <v>467</v>
      </c>
      <c r="N70" s="1135"/>
      <c r="O70" s="1135" t="s">
        <v>351</v>
      </c>
      <c r="P70" s="1159"/>
      <c r="Q70" s="1159">
        <v>0</v>
      </c>
      <c r="R70" s="1191"/>
    </row>
    <row r="71" spans="1:18">
      <c r="A71" s="974">
        <v>2</v>
      </c>
      <c r="B71" s="1094" t="s">
        <v>620</v>
      </c>
      <c r="C71" s="1173"/>
      <c r="D71" s="1179" t="s">
        <v>1588</v>
      </c>
      <c r="E71" s="1129"/>
      <c r="F71" s="1129"/>
      <c r="G71" s="1129"/>
      <c r="H71" s="1129"/>
      <c r="I71" s="1129"/>
      <c r="J71" s="1129"/>
      <c r="K71" s="1129"/>
      <c r="L71" s="1188" t="s">
        <v>468</v>
      </c>
      <c r="M71" s="1193" t="s">
        <v>1155</v>
      </c>
      <c r="N71" s="1135"/>
      <c r="O71" s="1135" t="s">
        <v>351</v>
      </c>
      <c r="P71" s="1159"/>
      <c r="Q71" s="1159">
        <v>0</v>
      </c>
      <c r="R71" s="1191"/>
    </row>
    <row r="72" spans="1:18" ht="22.5">
      <c r="A72" s="974">
        <v>2</v>
      </c>
      <c r="B72" s="1094" t="s">
        <v>621</v>
      </c>
      <c r="C72" s="1173"/>
      <c r="D72" s="1179" t="s">
        <v>1589</v>
      </c>
      <c r="E72" s="1129"/>
      <c r="F72" s="1129"/>
      <c r="G72" s="1129"/>
      <c r="H72" s="1129"/>
      <c r="I72" s="1129"/>
      <c r="J72" s="1129"/>
      <c r="K72" s="1129"/>
      <c r="L72" s="1188" t="s">
        <v>469</v>
      </c>
      <c r="M72" s="1193" t="s">
        <v>1156</v>
      </c>
      <c r="N72" s="1135"/>
      <c r="O72" s="1135" t="s">
        <v>351</v>
      </c>
      <c r="P72" s="1159"/>
      <c r="Q72" s="1159">
        <v>0</v>
      </c>
      <c r="R72" s="1191"/>
    </row>
    <row r="73" spans="1:18" ht="22.5">
      <c r="A73" s="974">
        <v>2</v>
      </c>
      <c r="B73" s="1094" t="s">
        <v>622</v>
      </c>
      <c r="C73" s="1173"/>
      <c r="D73" s="1179" t="s">
        <v>1590</v>
      </c>
      <c r="E73" s="1129"/>
      <c r="F73" s="1129"/>
      <c r="G73" s="1129"/>
      <c r="H73" s="1129"/>
      <c r="I73" s="1129"/>
      <c r="J73" s="1129"/>
      <c r="K73" s="1129"/>
      <c r="L73" s="1188" t="s">
        <v>470</v>
      </c>
      <c r="M73" s="1193" t="s">
        <v>471</v>
      </c>
      <c r="N73" s="1194"/>
      <c r="O73" s="1135" t="s">
        <v>351</v>
      </c>
      <c r="P73" s="1159"/>
      <c r="Q73" s="1159">
        <v>0</v>
      </c>
      <c r="R73" s="1191"/>
    </row>
    <row r="74" spans="1:18" ht="22.5">
      <c r="A74" s="974">
        <v>2</v>
      </c>
      <c r="B74" s="1094" t="s">
        <v>623</v>
      </c>
      <c r="C74" s="1173"/>
      <c r="D74" s="1179" t="s">
        <v>1591</v>
      </c>
      <c r="E74" s="1129"/>
      <c r="F74" s="1129"/>
      <c r="G74" s="1129"/>
      <c r="H74" s="1129"/>
      <c r="I74" s="1129"/>
      <c r="J74" s="1129"/>
      <c r="K74" s="1129"/>
      <c r="L74" s="1188" t="s">
        <v>472</v>
      </c>
      <c r="M74" s="1193" t="s">
        <v>473</v>
      </c>
      <c r="N74" s="1194"/>
      <c r="O74" s="1135" t="s">
        <v>351</v>
      </c>
      <c r="P74" s="1159"/>
      <c r="Q74" s="1159">
        <v>0</v>
      </c>
      <c r="R74" s="1191"/>
    </row>
    <row r="75" spans="1:18">
      <c r="A75" s="974">
        <v>2</v>
      </c>
      <c r="B75" s="1094" t="s">
        <v>625</v>
      </c>
      <c r="C75" s="1173"/>
      <c r="D75" s="1179" t="s">
        <v>1592</v>
      </c>
      <c r="E75" s="1129"/>
      <c r="F75" s="1129"/>
      <c r="G75" s="1129"/>
      <c r="H75" s="1129"/>
      <c r="I75" s="1129"/>
      <c r="J75" s="1129"/>
      <c r="K75" s="1129"/>
      <c r="L75" s="1188" t="s">
        <v>474</v>
      </c>
      <c r="M75" s="1193" t="s">
        <v>475</v>
      </c>
      <c r="N75" s="1194"/>
      <c r="O75" s="1135" t="s">
        <v>351</v>
      </c>
      <c r="P75" s="1159"/>
      <c r="Q75" s="1159">
        <v>0</v>
      </c>
      <c r="R75" s="1191"/>
    </row>
    <row r="76" spans="1:18" ht="22.5">
      <c r="A76" s="974">
        <v>2</v>
      </c>
      <c r="B76" s="1094" t="s">
        <v>1423</v>
      </c>
      <c r="C76" s="1173"/>
      <c r="D76" s="1179" t="s">
        <v>1593</v>
      </c>
      <c r="E76" s="1129"/>
      <c r="F76" s="1129"/>
      <c r="G76" s="1129"/>
      <c r="H76" s="1129"/>
      <c r="I76" s="1129"/>
      <c r="J76" s="1129"/>
      <c r="K76" s="1129"/>
      <c r="L76" s="1188" t="s">
        <v>476</v>
      </c>
      <c r="M76" s="1193" t="s">
        <v>477</v>
      </c>
      <c r="N76" s="1194"/>
      <c r="O76" s="1135" t="s">
        <v>351</v>
      </c>
      <c r="P76" s="1159"/>
      <c r="Q76" s="1159">
        <v>0</v>
      </c>
      <c r="R76" s="1191"/>
    </row>
    <row r="77" spans="1:18">
      <c r="A77" s="974">
        <v>2</v>
      </c>
      <c r="B77" s="1129"/>
      <c r="C77" s="1173"/>
      <c r="D77" s="1129" t="s">
        <v>1575</v>
      </c>
      <c r="E77" s="1129"/>
      <c r="F77" s="1129"/>
      <c r="G77" s="1129"/>
      <c r="H77" s="1129"/>
      <c r="I77" s="1129"/>
      <c r="J77" s="1129"/>
      <c r="K77" s="1129"/>
      <c r="L77" s="1188" t="s">
        <v>151</v>
      </c>
      <c r="M77" s="1195" t="s">
        <v>478</v>
      </c>
      <c r="N77" s="1190" t="s">
        <v>3082</v>
      </c>
      <c r="O77" s="1135" t="s">
        <v>351</v>
      </c>
      <c r="P77" s="1160">
        <v>0</v>
      </c>
      <c r="Q77" s="1160">
        <v>0</v>
      </c>
      <c r="R77" s="1191"/>
    </row>
    <row r="78" spans="1:18" ht="22.5">
      <c r="A78" s="974">
        <v>2</v>
      </c>
      <c r="B78" s="1129"/>
      <c r="C78" s="1173"/>
      <c r="D78" s="1129" t="s">
        <v>1594</v>
      </c>
      <c r="E78" s="1129"/>
      <c r="F78" s="1129"/>
      <c r="G78" s="1129"/>
      <c r="H78" s="1129"/>
      <c r="I78" s="1129"/>
      <c r="J78" s="1129"/>
      <c r="K78" s="1129"/>
      <c r="L78" s="1188" t="s">
        <v>152</v>
      </c>
      <c r="M78" s="1193" t="s">
        <v>480</v>
      </c>
      <c r="N78" s="1190" t="s">
        <v>481</v>
      </c>
      <c r="O78" s="1135" t="s">
        <v>482</v>
      </c>
      <c r="P78" s="1159"/>
      <c r="Q78" s="1159">
        <v>0</v>
      </c>
      <c r="R78" s="1191"/>
    </row>
    <row r="79" spans="1:18">
      <c r="A79" s="974">
        <v>2</v>
      </c>
      <c r="B79" s="1129"/>
      <c r="C79" s="1173"/>
      <c r="D79" s="1129" t="s">
        <v>1595</v>
      </c>
      <c r="E79" s="1129"/>
      <c r="F79" s="1129"/>
      <c r="G79" s="1129"/>
      <c r="H79" s="1129"/>
      <c r="I79" s="1129"/>
      <c r="J79" s="1129"/>
      <c r="K79" s="1129"/>
      <c r="L79" s="1188" t="s">
        <v>602</v>
      </c>
      <c r="M79" s="1193" t="s">
        <v>1145</v>
      </c>
      <c r="N79" s="1190" t="s">
        <v>483</v>
      </c>
      <c r="O79" s="1135" t="s">
        <v>484</v>
      </c>
      <c r="P79" s="1159"/>
      <c r="Q79" s="1159">
        <v>0</v>
      </c>
      <c r="R79" s="1191"/>
    </row>
    <row r="80" spans="1:18" ht="22.5">
      <c r="A80" s="974">
        <v>2</v>
      </c>
      <c r="B80" s="1129"/>
      <c r="C80" s="1173"/>
      <c r="D80" s="1129" t="s">
        <v>1596</v>
      </c>
      <c r="E80" s="1129"/>
      <c r="F80" s="1129"/>
      <c r="G80" s="1129"/>
      <c r="H80" s="1129"/>
      <c r="I80" s="1129"/>
      <c r="J80" s="1129"/>
      <c r="K80" s="1129"/>
      <c r="L80" s="1188" t="s">
        <v>604</v>
      </c>
      <c r="M80" s="1193" t="s">
        <v>1089</v>
      </c>
      <c r="N80" s="1190" t="s">
        <v>485</v>
      </c>
      <c r="O80" s="1135" t="s">
        <v>486</v>
      </c>
      <c r="P80" s="1159"/>
      <c r="Q80" s="1159">
        <v>0</v>
      </c>
      <c r="R80" s="1191"/>
    </row>
    <row r="81" spans="1:18" ht="22.5">
      <c r="A81" s="974">
        <v>2</v>
      </c>
      <c r="B81" s="1129" t="s">
        <v>1074</v>
      </c>
      <c r="C81" s="1173"/>
      <c r="D81" s="1129" t="s">
        <v>1597</v>
      </c>
      <c r="E81" s="1129"/>
      <c r="F81" s="1129"/>
      <c r="G81" s="1129"/>
      <c r="H81" s="1129"/>
      <c r="I81" s="1129"/>
      <c r="J81" s="1129"/>
      <c r="K81" s="1129"/>
      <c r="L81" s="1188" t="s">
        <v>153</v>
      </c>
      <c r="M81" s="1189" t="s">
        <v>487</v>
      </c>
      <c r="N81" s="1190" t="s">
        <v>3083</v>
      </c>
      <c r="O81" s="1135" t="s">
        <v>351</v>
      </c>
      <c r="P81" s="1159"/>
      <c r="Q81" s="1159">
        <v>0</v>
      </c>
      <c r="R81" s="1191"/>
    </row>
    <row r="82" spans="1:18">
      <c r="A82" s="974">
        <v>2</v>
      </c>
      <c r="B82" s="1129"/>
      <c r="C82" s="1173"/>
      <c r="D82" s="1129" t="s">
        <v>1598</v>
      </c>
      <c r="E82" s="1129"/>
      <c r="F82" s="1129"/>
      <c r="G82" s="1129"/>
      <c r="H82" s="1129"/>
      <c r="I82" s="1129"/>
      <c r="J82" s="1129"/>
      <c r="K82" s="1129"/>
      <c r="L82" s="1188" t="s">
        <v>366</v>
      </c>
      <c r="M82" s="1196" t="s">
        <v>489</v>
      </c>
      <c r="N82" s="1190" t="s">
        <v>3084</v>
      </c>
      <c r="O82" s="1135" t="s">
        <v>351</v>
      </c>
      <c r="P82" s="1159"/>
      <c r="Q82" s="1159">
        <v>0</v>
      </c>
      <c r="R82" s="1191"/>
    </row>
    <row r="83" spans="1:18">
      <c r="A83" s="974">
        <v>2</v>
      </c>
      <c r="B83" s="1094" t="s">
        <v>639</v>
      </c>
      <c r="C83" s="1173"/>
      <c r="D83" s="1179" t="s">
        <v>1599</v>
      </c>
      <c r="E83" s="1129"/>
      <c r="F83" s="1129"/>
      <c r="G83" s="1129"/>
      <c r="H83" s="1129"/>
      <c r="I83" s="1129"/>
      <c r="J83" s="1129"/>
      <c r="K83" s="1129"/>
      <c r="L83" s="1188" t="s">
        <v>491</v>
      </c>
      <c r="M83" s="1189" t="s">
        <v>1157</v>
      </c>
      <c r="N83" s="1190" t="s">
        <v>3085</v>
      </c>
      <c r="O83" s="1135" t="s">
        <v>351</v>
      </c>
      <c r="P83" s="1159"/>
      <c r="Q83" s="1159">
        <v>0</v>
      </c>
      <c r="R83" s="1191"/>
    </row>
    <row r="84" spans="1:18" ht="22.5">
      <c r="A84" s="974">
        <v>2</v>
      </c>
      <c r="B84" s="1094"/>
      <c r="C84" s="1173"/>
      <c r="D84" s="1129" t="s">
        <v>1622</v>
      </c>
      <c r="E84" s="1129"/>
      <c r="F84" s="1129"/>
      <c r="G84" s="1129"/>
      <c r="H84" s="1129"/>
      <c r="I84" s="1129"/>
      <c r="J84" s="1129"/>
      <c r="K84" s="1129"/>
      <c r="L84" s="1188" t="s">
        <v>493</v>
      </c>
      <c r="M84" s="1189" t="s">
        <v>1606</v>
      </c>
      <c r="N84" s="1190"/>
      <c r="O84" s="1135" t="s">
        <v>351</v>
      </c>
      <c r="P84" s="1159"/>
      <c r="Q84" s="1159"/>
      <c r="R84" s="1191"/>
    </row>
    <row r="85" spans="1:18" ht="22.5">
      <c r="A85" s="974">
        <v>2</v>
      </c>
      <c r="B85" s="1129"/>
      <c r="C85" s="1173"/>
      <c r="D85" s="1129" t="s">
        <v>1600</v>
      </c>
      <c r="E85" s="1129"/>
      <c r="F85" s="1129"/>
      <c r="G85" s="1129"/>
      <c r="H85" s="1129"/>
      <c r="I85" s="1129"/>
      <c r="J85" s="1129"/>
      <c r="K85" s="1129"/>
      <c r="L85" s="1188" t="s">
        <v>1607</v>
      </c>
      <c r="M85" s="1193" t="s">
        <v>494</v>
      </c>
      <c r="N85" s="1190" t="s">
        <v>3086</v>
      </c>
      <c r="O85" s="1135" t="s">
        <v>351</v>
      </c>
      <c r="P85" s="1159"/>
      <c r="Q85" s="1159"/>
      <c r="R85" s="1191"/>
    </row>
    <row r="86" spans="1:18">
      <c r="A86" s="974">
        <v>2</v>
      </c>
      <c r="B86" s="1129"/>
      <c r="C86" s="1173"/>
      <c r="D86" s="1129" t="s">
        <v>1601</v>
      </c>
      <c r="E86" s="1129"/>
      <c r="F86" s="1129"/>
      <c r="G86" s="1129"/>
      <c r="H86" s="1129"/>
      <c r="I86" s="1129"/>
      <c r="J86" s="1129"/>
      <c r="K86" s="1129"/>
      <c r="L86" s="1188" t="s">
        <v>1608</v>
      </c>
      <c r="M86" s="1193" t="s">
        <v>497</v>
      </c>
      <c r="N86" s="1190" t="s">
        <v>3087</v>
      </c>
      <c r="O86" s="1135" t="s">
        <v>351</v>
      </c>
      <c r="P86" s="1159"/>
      <c r="Q86" s="1159"/>
      <c r="R86" s="1191"/>
    </row>
    <row r="87" spans="1:18" ht="45">
      <c r="A87" s="974">
        <v>2</v>
      </c>
      <c r="B87" s="1129"/>
      <c r="C87" s="1173"/>
      <c r="D87" s="1129" t="s">
        <v>1603</v>
      </c>
      <c r="E87" s="1129"/>
      <c r="F87" s="1129"/>
      <c r="G87" s="1129"/>
      <c r="H87" s="1129"/>
      <c r="I87" s="1129"/>
      <c r="J87" s="1129"/>
      <c r="K87" s="1129"/>
      <c r="L87" s="1188" t="s">
        <v>1609</v>
      </c>
      <c r="M87" s="1193" t="s">
        <v>1207</v>
      </c>
      <c r="N87" s="1135" t="s">
        <v>1206</v>
      </c>
      <c r="O87" s="1135" t="s">
        <v>351</v>
      </c>
      <c r="P87" s="1159"/>
      <c r="Q87" s="1159"/>
      <c r="R87" s="1191"/>
    </row>
    <row r="88" spans="1:18" ht="22.5">
      <c r="A88" s="974">
        <v>2</v>
      </c>
      <c r="B88" s="1129"/>
      <c r="C88" s="1173"/>
      <c r="D88" s="1129" t="s">
        <v>1602</v>
      </c>
      <c r="E88" s="1129"/>
      <c r="F88" s="1129"/>
      <c r="G88" s="1129"/>
      <c r="H88" s="1129"/>
      <c r="I88" s="1129"/>
      <c r="J88" s="1129"/>
      <c r="K88" s="1129"/>
      <c r="L88" s="1188" t="s">
        <v>499</v>
      </c>
      <c r="M88" s="1195" t="s">
        <v>1204</v>
      </c>
      <c r="N88" s="1135" t="s">
        <v>1205</v>
      </c>
      <c r="O88" s="1135" t="s">
        <v>351</v>
      </c>
      <c r="P88" s="1159"/>
      <c r="Q88" s="1159"/>
      <c r="R88" s="1191"/>
    </row>
    <row r="89" spans="1:18" s="267" customFormat="1" ht="22.5">
      <c r="A89" s="974">
        <v>2</v>
      </c>
      <c r="B89" s="1142"/>
      <c r="C89" s="1142"/>
      <c r="D89" s="1129" t="s">
        <v>1481</v>
      </c>
      <c r="E89" s="1142"/>
      <c r="F89" s="1142"/>
      <c r="G89" s="1142"/>
      <c r="H89" s="1142"/>
      <c r="I89" s="1142"/>
      <c r="J89" s="1142"/>
      <c r="K89" s="1142"/>
      <c r="L89" s="1181" t="s">
        <v>500</v>
      </c>
      <c r="M89" s="1187" t="s">
        <v>501</v>
      </c>
      <c r="N89" s="1181" t="s">
        <v>3077</v>
      </c>
      <c r="O89" s="1183" t="s">
        <v>351</v>
      </c>
      <c r="P89" s="1157">
        <v>0</v>
      </c>
      <c r="Q89" s="1157">
        <v>0</v>
      </c>
      <c r="R89" s="1184"/>
    </row>
    <row r="90" spans="1:18" ht="33.75">
      <c r="A90" s="974">
        <v>2</v>
      </c>
      <c r="B90" s="1129"/>
      <c r="C90" s="1173"/>
      <c r="D90" s="1129" t="s">
        <v>1492</v>
      </c>
      <c r="E90" s="1129"/>
      <c r="F90" s="1129"/>
      <c r="G90" s="1129"/>
      <c r="H90" s="1129"/>
      <c r="I90" s="1129"/>
      <c r="J90" s="1129"/>
      <c r="K90" s="1129"/>
      <c r="L90" s="1188" t="s">
        <v>18</v>
      </c>
      <c r="M90" s="1197" t="s">
        <v>502</v>
      </c>
      <c r="N90" s="1190" t="s">
        <v>3088</v>
      </c>
      <c r="O90" s="1135" t="s">
        <v>351</v>
      </c>
      <c r="P90" s="1192">
        <v>0</v>
      </c>
      <c r="Q90" s="1192">
        <v>0</v>
      </c>
      <c r="R90" s="1191"/>
    </row>
    <row r="91" spans="1:18" ht="45">
      <c r="A91" s="974">
        <v>2</v>
      </c>
      <c r="B91" s="1129"/>
      <c r="C91" s="1173"/>
      <c r="D91" s="1129" t="s">
        <v>1604</v>
      </c>
      <c r="E91" s="1129"/>
      <c r="F91" s="1129"/>
      <c r="G91" s="1129"/>
      <c r="H91" s="1129"/>
      <c r="I91" s="1129"/>
      <c r="J91" s="1129"/>
      <c r="K91" s="1129"/>
      <c r="L91" s="1188" t="s">
        <v>149</v>
      </c>
      <c r="M91" s="1195" t="s">
        <v>504</v>
      </c>
      <c r="N91" s="1190" t="s">
        <v>3089</v>
      </c>
      <c r="O91" s="1135" t="s">
        <v>351</v>
      </c>
      <c r="P91" s="1159"/>
      <c r="Q91" s="1159"/>
      <c r="R91" s="1191"/>
    </row>
    <row r="92" spans="1:18" ht="33.75">
      <c r="A92" s="974">
        <v>2</v>
      </c>
      <c r="B92" s="1129"/>
      <c r="C92" s="1173"/>
      <c r="D92" s="1129" t="s">
        <v>1605</v>
      </c>
      <c r="E92" s="1129"/>
      <c r="F92" s="1129"/>
      <c r="G92" s="1129"/>
      <c r="H92" s="1129"/>
      <c r="I92" s="1129"/>
      <c r="J92" s="1129"/>
      <c r="K92" s="1129"/>
      <c r="L92" s="1188" t="s">
        <v>150</v>
      </c>
      <c r="M92" s="1195" t="s">
        <v>506</v>
      </c>
      <c r="N92" s="1190" t="s">
        <v>3090</v>
      </c>
      <c r="O92" s="1135" t="s">
        <v>351</v>
      </c>
      <c r="P92" s="1159"/>
      <c r="Q92" s="1159"/>
      <c r="R92" s="1191"/>
    </row>
    <row r="93" spans="1:18" ht="22.5">
      <c r="A93" s="974">
        <v>2</v>
      </c>
      <c r="B93" s="1129"/>
      <c r="C93" s="1173"/>
      <c r="D93" s="1129" t="s">
        <v>1483</v>
      </c>
      <c r="E93" s="1129"/>
      <c r="F93" s="1129"/>
      <c r="G93" s="1129"/>
      <c r="H93" s="1129"/>
      <c r="I93" s="1129"/>
      <c r="J93" s="1129"/>
      <c r="K93" s="1129"/>
      <c r="L93" s="1135" t="s">
        <v>1125</v>
      </c>
      <c r="M93" s="1198" t="s">
        <v>1186</v>
      </c>
      <c r="N93" s="1190" t="s">
        <v>3091</v>
      </c>
      <c r="O93" s="1135" t="s">
        <v>351</v>
      </c>
      <c r="P93" s="1112"/>
      <c r="Q93" s="1112"/>
      <c r="R93" s="1191"/>
    </row>
    <row r="94" spans="1:18" ht="101.25">
      <c r="A94" s="974">
        <v>2</v>
      </c>
      <c r="B94" s="1129"/>
      <c r="C94" s="1173"/>
      <c r="D94" s="1129" t="s">
        <v>1484</v>
      </c>
      <c r="E94" s="1129"/>
      <c r="F94" s="1129"/>
      <c r="G94" s="1129"/>
      <c r="H94" s="1129"/>
      <c r="I94" s="1129"/>
      <c r="J94" s="1129"/>
      <c r="K94" s="1129"/>
      <c r="L94" s="1135" t="s">
        <v>1126</v>
      </c>
      <c r="M94" s="1198" t="s">
        <v>508</v>
      </c>
      <c r="N94" s="1190" t="s">
        <v>3092</v>
      </c>
      <c r="O94" s="1135" t="s">
        <v>351</v>
      </c>
      <c r="P94" s="1112"/>
      <c r="Q94" s="1112"/>
      <c r="R94" s="1191"/>
    </row>
    <row r="95" spans="1:18" ht="78.75">
      <c r="A95" s="974">
        <v>2</v>
      </c>
      <c r="B95" s="1129"/>
      <c r="C95" s="1199" t="b">
        <v>1</v>
      </c>
      <c r="D95" s="1129" t="s">
        <v>1485</v>
      </c>
      <c r="E95" s="1129"/>
      <c r="F95" s="1129"/>
      <c r="G95" s="1129"/>
      <c r="H95" s="1129"/>
      <c r="I95" s="1129"/>
      <c r="J95" s="1129"/>
      <c r="K95" s="1129"/>
      <c r="L95" s="1135" t="s">
        <v>1613</v>
      </c>
      <c r="M95" s="1198" t="s">
        <v>1610</v>
      </c>
      <c r="N95" s="1190"/>
      <c r="O95" s="1135" t="s">
        <v>351</v>
      </c>
      <c r="P95" s="1112"/>
      <c r="Q95" s="977">
        <v>0</v>
      </c>
      <c r="R95" s="1191"/>
    </row>
    <row r="96" spans="1:18" ht="56.25">
      <c r="A96" s="974">
        <v>2</v>
      </c>
      <c r="B96" s="1129"/>
      <c r="C96" s="1199" t="b">
        <v>1</v>
      </c>
      <c r="D96" s="1129" t="s">
        <v>1486</v>
      </c>
      <c r="E96" s="1129"/>
      <c r="F96" s="1129"/>
      <c r="G96" s="1129"/>
      <c r="H96" s="1129"/>
      <c r="I96" s="1129"/>
      <c r="J96" s="1129"/>
      <c r="K96" s="1129"/>
      <c r="L96" s="1135" t="s">
        <v>1614</v>
      </c>
      <c r="M96" s="1198" t="s">
        <v>1611</v>
      </c>
      <c r="N96" s="1190"/>
      <c r="O96" s="1135" t="s">
        <v>351</v>
      </c>
      <c r="P96" s="1112"/>
      <c r="Q96" s="977">
        <v>0</v>
      </c>
      <c r="R96" s="1191"/>
    </row>
    <row r="97" spans="1:18">
      <c r="A97" s="974">
        <v>2</v>
      </c>
      <c r="B97" s="1129"/>
      <c r="C97" s="1173"/>
      <c r="D97" s="1129" t="s">
        <v>1487</v>
      </c>
      <c r="E97" s="1129"/>
      <c r="F97" s="1129"/>
      <c r="G97" s="1129"/>
      <c r="H97" s="1129"/>
      <c r="I97" s="1129"/>
      <c r="J97" s="1129"/>
      <c r="K97" s="1129"/>
      <c r="L97" s="1135" t="s">
        <v>1615</v>
      </c>
      <c r="M97" s="1198" t="s">
        <v>644</v>
      </c>
      <c r="N97" s="1190"/>
      <c r="O97" s="1135" t="s">
        <v>351</v>
      </c>
      <c r="P97" s="1112"/>
      <c r="Q97" s="1112"/>
      <c r="R97" s="1191"/>
    </row>
    <row r="98" spans="1:18" s="267" customFormat="1">
      <c r="A98" s="974">
        <v>2</v>
      </c>
      <c r="B98" s="1142"/>
      <c r="C98" s="1142"/>
      <c r="D98" s="1142" t="s">
        <v>1494</v>
      </c>
      <c r="E98" s="1142"/>
      <c r="F98" s="1142"/>
      <c r="G98" s="1142"/>
      <c r="H98" s="1142"/>
      <c r="I98" s="1142"/>
      <c r="J98" s="1142"/>
      <c r="K98" s="1142"/>
      <c r="L98" s="1183" t="s">
        <v>1616</v>
      </c>
      <c r="M98" s="1187" t="s">
        <v>645</v>
      </c>
      <c r="N98" s="1181"/>
      <c r="O98" s="1183" t="s">
        <v>351</v>
      </c>
      <c r="P98" s="1200">
        <v>0</v>
      </c>
      <c r="Q98" s="1200">
        <v>0</v>
      </c>
      <c r="R98" s="1184"/>
    </row>
    <row r="99" spans="1:18" ht="22.5">
      <c r="A99" s="974">
        <v>2</v>
      </c>
      <c r="B99" s="1129"/>
      <c r="C99" s="1173"/>
      <c r="D99" s="1129" t="s">
        <v>1504</v>
      </c>
      <c r="E99" s="1129"/>
      <c r="F99" s="1129"/>
      <c r="G99" s="1129"/>
      <c r="H99" s="1129"/>
      <c r="I99" s="1129"/>
      <c r="J99" s="1129"/>
      <c r="K99" s="1129"/>
      <c r="L99" s="1135">
        <v>1</v>
      </c>
      <c r="M99" s="1195" t="s">
        <v>646</v>
      </c>
      <c r="N99" s="1190"/>
      <c r="O99" s="1135" t="s">
        <v>351</v>
      </c>
      <c r="P99" s="1112"/>
      <c r="Q99" s="1112"/>
      <c r="R99" s="1191"/>
    </row>
    <row r="100" spans="1:18" ht="22.5">
      <c r="A100" s="974">
        <v>2</v>
      </c>
      <c r="B100" s="1129"/>
      <c r="C100" s="1173"/>
      <c r="D100" s="1129" t="s">
        <v>1505</v>
      </c>
      <c r="E100" s="1129"/>
      <c r="F100" s="1129"/>
      <c r="G100" s="1129"/>
      <c r="H100" s="1129"/>
      <c r="I100" s="1129"/>
      <c r="J100" s="1129"/>
      <c r="K100" s="1129"/>
      <c r="L100" s="1135">
        <v>2</v>
      </c>
      <c r="M100" s="1195" t="s">
        <v>647</v>
      </c>
      <c r="N100" s="1190"/>
      <c r="O100" s="1135" t="s">
        <v>351</v>
      </c>
      <c r="P100" s="1112"/>
      <c r="Q100" s="1112"/>
      <c r="R100" s="1191"/>
    </row>
    <row r="101" spans="1:18">
      <c r="A101" s="974">
        <v>2</v>
      </c>
      <c r="B101" s="1129"/>
      <c r="C101" s="1173"/>
      <c r="D101" s="1129" t="s">
        <v>1495</v>
      </c>
      <c r="E101" s="1129"/>
      <c r="F101" s="1129"/>
      <c r="G101" s="1129"/>
      <c r="H101" s="1129"/>
      <c r="I101" s="1129"/>
      <c r="J101" s="1129"/>
      <c r="K101" s="1129"/>
      <c r="L101" s="1135" t="s">
        <v>1617</v>
      </c>
      <c r="M101" s="1198" t="s">
        <v>648</v>
      </c>
      <c r="N101" s="1190"/>
      <c r="O101" s="1135" t="s">
        <v>351</v>
      </c>
      <c r="P101" s="1112"/>
      <c r="Q101" s="1112"/>
      <c r="R101" s="1191"/>
    </row>
    <row r="102" spans="1:18">
      <c r="A102" s="974">
        <v>2</v>
      </c>
      <c r="B102" s="1129"/>
      <c r="C102" s="1173"/>
      <c r="D102" s="1129" t="s">
        <v>1496</v>
      </c>
      <c r="E102" s="1129"/>
      <c r="F102" s="1129"/>
      <c r="G102" s="1129"/>
      <c r="H102" s="1129"/>
      <c r="I102" s="1129"/>
      <c r="J102" s="1129"/>
      <c r="K102" s="1129"/>
      <c r="L102" s="1135" t="s">
        <v>1618</v>
      </c>
      <c r="M102" s="1198" t="s">
        <v>649</v>
      </c>
      <c r="N102" s="1190"/>
      <c r="O102" s="1135" t="s">
        <v>351</v>
      </c>
      <c r="P102" s="1112"/>
      <c r="Q102" s="1112"/>
      <c r="R102" s="1191"/>
    </row>
    <row r="103" spans="1:18" s="267" customFormat="1">
      <c r="A103" s="974">
        <v>2</v>
      </c>
      <c r="B103" s="1142"/>
      <c r="C103" s="1142"/>
      <c r="D103" s="1142" t="s">
        <v>1497</v>
      </c>
      <c r="E103" s="1142"/>
      <c r="F103" s="1142"/>
      <c r="G103" s="1142"/>
      <c r="H103" s="1142"/>
      <c r="I103" s="1142"/>
      <c r="J103" s="1142"/>
      <c r="K103" s="1142"/>
      <c r="L103" s="1183" t="s">
        <v>1619</v>
      </c>
      <c r="M103" s="1187" t="s">
        <v>1612</v>
      </c>
      <c r="N103" s="1181"/>
      <c r="O103" s="1183" t="s">
        <v>351</v>
      </c>
      <c r="P103" s="1201">
        <v>0</v>
      </c>
      <c r="Q103" s="1201">
        <v>0</v>
      </c>
      <c r="R103" s="1184"/>
    </row>
    <row r="104" spans="1:18">
      <c r="A104" s="943" t="s">
        <v>103</v>
      </c>
      <c r="B104" s="1179" t="s">
        <v>993</v>
      </c>
      <c r="C104" s="1173"/>
      <c r="D104" s="1129"/>
      <c r="E104" s="1129"/>
      <c r="F104" s="1129"/>
      <c r="G104" s="1129"/>
      <c r="H104" s="1129"/>
      <c r="I104" s="1129"/>
      <c r="J104" s="1129"/>
      <c r="K104" s="1129"/>
      <c r="L104" s="1180" t="s">
        <v>3030</v>
      </c>
      <c r="M104" s="1180"/>
      <c r="N104" s="1180"/>
      <c r="O104" s="1180"/>
      <c r="P104" s="1180"/>
      <c r="Q104" s="1180"/>
      <c r="R104" s="1180"/>
    </row>
    <row r="105" spans="1:18" s="267" customFormat="1" ht="45">
      <c r="A105" s="974">
        <v>3</v>
      </c>
      <c r="B105" s="1142"/>
      <c r="C105" s="1142"/>
      <c r="D105" s="1129" t="s">
        <v>1480</v>
      </c>
      <c r="E105" s="1142"/>
      <c r="F105" s="1142"/>
      <c r="G105" s="1142"/>
      <c r="H105" s="1142"/>
      <c r="I105" s="1142"/>
      <c r="J105" s="1142"/>
      <c r="K105" s="1142"/>
      <c r="L105" s="1181" t="s">
        <v>451</v>
      </c>
      <c r="M105" s="1182" t="s">
        <v>452</v>
      </c>
      <c r="N105" s="1181" t="s">
        <v>3077</v>
      </c>
      <c r="O105" s="1183" t="s">
        <v>351</v>
      </c>
      <c r="P105" s="1157">
        <v>0</v>
      </c>
      <c r="Q105" s="1157">
        <v>0</v>
      </c>
      <c r="R105" s="1184"/>
    </row>
    <row r="106" spans="1:18" s="267" customFormat="1">
      <c r="A106" s="974">
        <v>3</v>
      </c>
      <c r="B106" s="1142"/>
      <c r="C106" s="1142"/>
      <c r="D106" s="1129" t="s">
        <v>1491</v>
      </c>
      <c r="E106" s="1142"/>
      <c r="F106" s="1142"/>
      <c r="G106" s="1142"/>
      <c r="H106" s="1142"/>
      <c r="I106" s="1142"/>
      <c r="J106" s="1142"/>
      <c r="K106" s="1142"/>
      <c r="L106" s="1185" t="s">
        <v>18</v>
      </c>
      <c r="M106" s="1182" t="s">
        <v>453</v>
      </c>
      <c r="N106" s="1181" t="s">
        <v>3078</v>
      </c>
      <c r="O106" s="1183" t="s">
        <v>351</v>
      </c>
      <c r="P106" s="1186"/>
      <c r="Q106" s="1186"/>
      <c r="R106" s="1184"/>
    </row>
    <row r="107" spans="1:18" s="267" customFormat="1">
      <c r="A107" s="974">
        <v>3</v>
      </c>
      <c r="B107" s="1142"/>
      <c r="C107" s="1142"/>
      <c r="D107" s="1129" t="s">
        <v>1489</v>
      </c>
      <c r="E107" s="1142"/>
      <c r="F107" s="1142"/>
      <c r="G107" s="1142"/>
      <c r="H107" s="1142"/>
      <c r="I107" s="1142"/>
      <c r="J107" s="1142"/>
      <c r="K107" s="1142"/>
      <c r="L107" s="1185" t="s">
        <v>102</v>
      </c>
      <c r="M107" s="1187" t="s">
        <v>454</v>
      </c>
      <c r="N107" s="1181" t="s">
        <v>3079</v>
      </c>
      <c r="O107" s="1183" t="s">
        <v>351</v>
      </c>
      <c r="P107" s="1157">
        <v>0</v>
      </c>
      <c r="Q107" s="1157">
        <v>0</v>
      </c>
      <c r="R107" s="1184"/>
    </row>
    <row r="108" spans="1:18" ht="22.5">
      <c r="A108" s="974">
        <v>3</v>
      </c>
      <c r="B108" s="1129"/>
      <c r="C108" s="1173"/>
      <c r="D108" s="1129" t="s">
        <v>1573</v>
      </c>
      <c r="E108" s="1129"/>
      <c r="F108" s="1129"/>
      <c r="G108" s="1129"/>
      <c r="H108" s="1129"/>
      <c r="I108" s="1129"/>
      <c r="J108" s="1129"/>
      <c r="K108" s="1129"/>
      <c r="L108" s="1188" t="s">
        <v>17</v>
      </c>
      <c r="M108" s="1189" t="s">
        <v>455</v>
      </c>
      <c r="N108" s="1190" t="s">
        <v>3080</v>
      </c>
      <c r="O108" s="1135" t="s">
        <v>351</v>
      </c>
      <c r="P108" s="1159"/>
      <c r="Q108" s="1159"/>
      <c r="R108" s="1191"/>
    </row>
    <row r="109" spans="1:18" ht="22.5">
      <c r="A109" s="974">
        <v>3</v>
      </c>
      <c r="B109" s="1129"/>
      <c r="C109" s="1173"/>
      <c r="D109" s="1129" t="s">
        <v>1574</v>
      </c>
      <c r="E109" s="1129"/>
      <c r="F109" s="1129"/>
      <c r="G109" s="1129"/>
      <c r="H109" s="1129"/>
      <c r="I109" s="1129"/>
      <c r="J109" s="1129"/>
      <c r="K109" s="1129"/>
      <c r="L109" s="1188" t="s">
        <v>138</v>
      </c>
      <c r="M109" s="1189" t="s">
        <v>457</v>
      </c>
      <c r="N109" s="1190" t="s">
        <v>3081</v>
      </c>
      <c r="O109" s="1135" t="s">
        <v>351</v>
      </c>
      <c r="P109" s="1192">
        <v>0</v>
      </c>
      <c r="Q109" s="1192">
        <v>0</v>
      </c>
      <c r="R109" s="1191"/>
    </row>
    <row r="110" spans="1:18" ht="22.5">
      <c r="A110" s="974">
        <v>3</v>
      </c>
      <c r="B110" s="1129"/>
      <c r="C110" s="1173"/>
      <c r="D110" s="1129" t="s">
        <v>1583</v>
      </c>
      <c r="E110" s="1129"/>
      <c r="F110" s="1129"/>
      <c r="G110" s="1129"/>
      <c r="H110" s="1129"/>
      <c r="I110" s="1129"/>
      <c r="J110" s="1129"/>
      <c r="K110" s="1129"/>
      <c r="L110" s="1188" t="s">
        <v>139</v>
      </c>
      <c r="M110" s="1193" t="s">
        <v>459</v>
      </c>
      <c r="N110" s="1135"/>
      <c r="O110" s="1135" t="s">
        <v>351</v>
      </c>
      <c r="P110" s="1159">
        <v>0</v>
      </c>
      <c r="Q110" s="1159">
        <v>0</v>
      </c>
      <c r="R110" s="1191"/>
    </row>
    <row r="111" spans="1:18">
      <c r="A111" s="974">
        <v>3</v>
      </c>
      <c r="B111" s="1129"/>
      <c r="C111" s="1173"/>
      <c r="D111" s="1129" t="s">
        <v>1584</v>
      </c>
      <c r="E111" s="1129"/>
      <c r="F111" s="1129"/>
      <c r="G111" s="1129"/>
      <c r="H111" s="1129"/>
      <c r="I111" s="1129"/>
      <c r="J111" s="1129"/>
      <c r="K111" s="1129"/>
      <c r="L111" s="1188" t="s">
        <v>460</v>
      </c>
      <c r="M111" s="1193" t="s">
        <v>461</v>
      </c>
      <c r="N111" s="1135"/>
      <c r="O111" s="1135" t="s">
        <v>351</v>
      </c>
      <c r="P111" s="1159"/>
      <c r="Q111" s="1159">
        <v>0</v>
      </c>
      <c r="R111" s="1191"/>
    </row>
    <row r="112" spans="1:18">
      <c r="A112" s="974">
        <v>3</v>
      </c>
      <c r="B112" s="1129"/>
      <c r="C112" s="1173"/>
      <c r="D112" s="1129" t="s">
        <v>1585</v>
      </c>
      <c r="E112" s="1129"/>
      <c r="F112" s="1129"/>
      <c r="G112" s="1129"/>
      <c r="H112" s="1129"/>
      <c r="I112" s="1129"/>
      <c r="J112" s="1129"/>
      <c r="K112" s="1129"/>
      <c r="L112" s="1188" t="s">
        <v>462</v>
      </c>
      <c r="M112" s="1193" t="s">
        <v>463</v>
      </c>
      <c r="N112" s="1135"/>
      <c r="O112" s="1135" t="s">
        <v>351</v>
      </c>
      <c r="P112" s="1159">
        <v>0</v>
      </c>
      <c r="Q112" s="1159">
        <v>0</v>
      </c>
      <c r="R112" s="1191"/>
    </row>
    <row r="113" spans="1:18" ht="67.5">
      <c r="A113" s="974">
        <v>3</v>
      </c>
      <c r="B113" s="1094" t="s">
        <v>1422</v>
      </c>
      <c r="C113" s="1173"/>
      <c r="D113" s="1179" t="s">
        <v>1586</v>
      </c>
      <c r="E113" s="1129"/>
      <c r="F113" s="1129"/>
      <c r="G113" s="1129"/>
      <c r="H113" s="1129"/>
      <c r="I113" s="1129"/>
      <c r="J113" s="1129"/>
      <c r="K113" s="1129"/>
      <c r="L113" s="1188" t="s">
        <v>464</v>
      </c>
      <c r="M113" s="1193" t="s">
        <v>465</v>
      </c>
      <c r="N113" s="1135"/>
      <c r="O113" s="1135" t="s">
        <v>351</v>
      </c>
      <c r="P113" s="1159"/>
      <c r="Q113" s="1159">
        <v>0</v>
      </c>
      <c r="R113" s="1191"/>
    </row>
    <row r="114" spans="1:18">
      <c r="A114" s="974">
        <v>3</v>
      </c>
      <c r="B114" s="1094" t="s">
        <v>617</v>
      </c>
      <c r="C114" s="1173"/>
      <c r="D114" s="1179" t="s">
        <v>1587</v>
      </c>
      <c r="E114" s="1129"/>
      <c r="F114" s="1129"/>
      <c r="G114" s="1129"/>
      <c r="H114" s="1129"/>
      <c r="I114" s="1129"/>
      <c r="J114" s="1129"/>
      <c r="K114" s="1129"/>
      <c r="L114" s="1188" t="s">
        <v>466</v>
      </c>
      <c r="M114" s="1193" t="s">
        <v>467</v>
      </c>
      <c r="N114" s="1135"/>
      <c r="O114" s="1135" t="s">
        <v>351</v>
      </c>
      <c r="P114" s="1159"/>
      <c r="Q114" s="1159">
        <v>0</v>
      </c>
      <c r="R114" s="1191"/>
    </row>
    <row r="115" spans="1:18">
      <c r="A115" s="974">
        <v>3</v>
      </c>
      <c r="B115" s="1094" t="s">
        <v>620</v>
      </c>
      <c r="C115" s="1173"/>
      <c r="D115" s="1179" t="s">
        <v>1588</v>
      </c>
      <c r="E115" s="1129"/>
      <c r="F115" s="1129"/>
      <c r="G115" s="1129"/>
      <c r="H115" s="1129"/>
      <c r="I115" s="1129"/>
      <c r="J115" s="1129"/>
      <c r="K115" s="1129"/>
      <c r="L115" s="1188" t="s">
        <v>468</v>
      </c>
      <c r="M115" s="1193" t="s">
        <v>1155</v>
      </c>
      <c r="N115" s="1135"/>
      <c r="O115" s="1135" t="s">
        <v>351</v>
      </c>
      <c r="P115" s="1159"/>
      <c r="Q115" s="1159">
        <v>0</v>
      </c>
      <c r="R115" s="1191"/>
    </row>
    <row r="116" spans="1:18" ht="22.5">
      <c r="A116" s="974">
        <v>3</v>
      </c>
      <c r="B116" s="1094" t="s">
        <v>621</v>
      </c>
      <c r="C116" s="1173"/>
      <c r="D116" s="1179" t="s">
        <v>1589</v>
      </c>
      <c r="E116" s="1129"/>
      <c r="F116" s="1129"/>
      <c r="G116" s="1129"/>
      <c r="H116" s="1129"/>
      <c r="I116" s="1129"/>
      <c r="J116" s="1129"/>
      <c r="K116" s="1129"/>
      <c r="L116" s="1188" t="s">
        <v>469</v>
      </c>
      <c r="M116" s="1193" t="s">
        <v>1156</v>
      </c>
      <c r="N116" s="1135"/>
      <c r="O116" s="1135" t="s">
        <v>351</v>
      </c>
      <c r="P116" s="1159"/>
      <c r="Q116" s="1159">
        <v>0</v>
      </c>
      <c r="R116" s="1191"/>
    </row>
    <row r="117" spans="1:18" ht="22.5">
      <c r="A117" s="974">
        <v>3</v>
      </c>
      <c r="B117" s="1094" t="s">
        <v>622</v>
      </c>
      <c r="C117" s="1173"/>
      <c r="D117" s="1179" t="s">
        <v>1590</v>
      </c>
      <c r="E117" s="1129"/>
      <c r="F117" s="1129"/>
      <c r="G117" s="1129"/>
      <c r="H117" s="1129"/>
      <c r="I117" s="1129"/>
      <c r="J117" s="1129"/>
      <c r="K117" s="1129"/>
      <c r="L117" s="1188" t="s">
        <v>470</v>
      </c>
      <c r="M117" s="1193" t="s">
        <v>471</v>
      </c>
      <c r="N117" s="1194"/>
      <c r="O117" s="1135" t="s">
        <v>351</v>
      </c>
      <c r="P117" s="1159"/>
      <c r="Q117" s="1159">
        <v>0</v>
      </c>
      <c r="R117" s="1191"/>
    </row>
    <row r="118" spans="1:18" ht="22.5">
      <c r="A118" s="974">
        <v>3</v>
      </c>
      <c r="B118" s="1094" t="s">
        <v>623</v>
      </c>
      <c r="C118" s="1173"/>
      <c r="D118" s="1179" t="s">
        <v>1591</v>
      </c>
      <c r="E118" s="1129"/>
      <c r="F118" s="1129"/>
      <c r="G118" s="1129"/>
      <c r="H118" s="1129"/>
      <c r="I118" s="1129"/>
      <c r="J118" s="1129"/>
      <c r="K118" s="1129"/>
      <c r="L118" s="1188" t="s">
        <v>472</v>
      </c>
      <c r="M118" s="1193" t="s">
        <v>473</v>
      </c>
      <c r="N118" s="1194"/>
      <c r="O118" s="1135" t="s">
        <v>351</v>
      </c>
      <c r="P118" s="1159"/>
      <c r="Q118" s="1159">
        <v>0</v>
      </c>
      <c r="R118" s="1191"/>
    </row>
    <row r="119" spans="1:18">
      <c r="A119" s="974">
        <v>3</v>
      </c>
      <c r="B119" s="1094" t="s">
        <v>625</v>
      </c>
      <c r="C119" s="1173"/>
      <c r="D119" s="1179" t="s">
        <v>1592</v>
      </c>
      <c r="E119" s="1129"/>
      <c r="F119" s="1129"/>
      <c r="G119" s="1129"/>
      <c r="H119" s="1129"/>
      <c r="I119" s="1129"/>
      <c r="J119" s="1129"/>
      <c r="K119" s="1129"/>
      <c r="L119" s="1188" t="s">
        <v>474</v>
      </c>
      <c r="M119" s="1193" t="s">
        <v>475</v>
      </c>
      <c r="N119" s="1194"/>
      <c r="O119" s="1135" t="s">
        <v>351</v>
      </c>
      <c r="P119" s="1159"/>
      <c r="Q119" s="1159">
        <v>0</v>
      </c>
      <c r="R119" s="1191"/>
    </row>
    <row r="120" spans="1:18" ht="22.5">
      <c r="A120" s="974">
        <v>3</v>
      </c>
      <c r="B120" s="1094" t="s">
        <v>1423</v>
      </c>
      <c r="C120" s="1173"/>
      <c r="D120" s="1179" t="s">
        <v>1593</v>
      </c>
      <c r="E120" s="1129"/>
      <c r="F120" s="1129"/>
      <c r="G120" s="1129"/>
      <c r="H120" s="1129"/>
      <c r="I120" s="1129"/>
      <c r="J120" s="1129"/>
      <c r="K120" s="1129"/>
      <c r="L120" s="1188" t="s">
        <v>476</v>
      </c>
      <c r="M120" s="1193" t="s">
        <v>477</v>
      </c>
      <c r="N120" s="1194"/>
      <c r="O120" s="1135" t="s">
        <v>351</v>
      </c>
      <c r="P120" s="1159"/>
      <c r="Q120" s="1159">
        <v>0</v>
      </c>
      <c r="R120" s="1191"/>
    </row>
    <row r="121" spans="1:18">
      <c r="A121" s="974">
        <v>3</v>
      </c>
      <c r="B121" s="1129"/>
      <c r="C121" s="1173"/>
      <c r="D121" s="1129" t="s">
        <v>1575</v>
      </c>
      <c r="E121" s="1129"/>
      <c r="F121" s="1129"/>
      <c r="G121" s="1129"/>
      <c r="H121" s="1129"/>
      <c r="I121" s="1129"/>
      <c r="J121" s="1129"/>
      <c r="K121" s="1129"/>
      <c r="L121" s="1188" t="s">
        <v>151</v>
      </c>
      <c r="M121" s="1195" t="s">
        <v>478</v>
      </c>
      <c r="N121" s="1190" t="s">
        <v>3082</v>
      </c>
      <c r="O121" s="1135" t="s">
        <v>351</v>
      </c>
      <c r="P121" s="1160">
        <v>0</v>
      </c>
      <c r="Q121" s="1160">
        <v>0</v>
      </c>
      <c r="R121" s="1191"/>
    </row>
    <row r="122" spans="1:18" ht="22.5">
      <c r="A122" s="974">
        <v>3</v>
      </c>
      <c r="B122" s="1129"/>
      <c r="C122" s="1173"/>
      <c r="D122" s="1129" t="s">
        <v>1594</v>
      </c>
      <c r="E122" s="1129"/>
      <c r="F122" s="1129"/>
      <c r="G122" s="1129"/>
      <c r="H122" s="1129"/>
      <c r="I122" s="1129"/>
      <c r="J122" s="1129"/>
      <c r="K122" s="1129"/>
      <c r="L122" s="1188" t="s">
        <v>152</v>
      </c>
      <c r="M122" s="1193" t="s">
        <v>480</v>
      </c>
      <c r="N122" s="1190" t="s">
        <v>481</v>
      </c>
      <c r="O122" s="1135" t="s">
        <v>482</v>
      </c>
      <c r="P122" s="1159"/>
      <c r="Q122" s="1159">
        <v>0</v>
      </c>
      <c r="R122" s="1191"/>
    </row>
    <row r="123" spans="1:18">
      <c r="A123" s="974">
        <v>3</v>
      </c>
      <c r="B123" s="1129"/>
      <c r="C123" s="1173"/>
      <c r="D123" s="1129" t="s">
        <v>1595</v>
      </c>
      <c r="E123" s="1129"/>
      <c r="F123" s="1129"/>
      <c r="G123" s="1129"/>
      <c r="H123" s="1129"/>
      <c r="I123" s="1129"/>
      <c r="J123" s="1129"/>
      <c r="K123" s="1129"/>
      <c r="L123" s="1188" t="s">
        <v>602</v>
      </c>
      <c r="M123" s="1193" t="s">
        <v>1145</v>
      </c>
      <c r="N123" s="1190" t="s">
        <v>483</v>
      </c>
      <c r="O123" s="1135" t="s">
        <v>484</v>
      </c>
      <c r="P123" s="1159"/>
      <c r="Q123" s="1159">
        <v>0</v>
      </c>
      <c r="R123" s="1191"/>
    </row>
    <row r="124" spans="1:18" ht="22.5">
      <c r="A124" s="974">
        <v>3</v>
      </c>
      <c r="B124" s="1129"/>
      <c r="C124" s="1173"/>
      <c r="D124" s="1129" t="s">
        <v>1596</v>
      </c>
      <c r="E124" s="1129"/>
      <c r="F124" s="1129"/>
      <c r="G124" s="1129"/>
      <c r="H124" s="1129"/>
      <c r="I124" s="1129"/>
      <c r="J124" s="1129"/>
      <c r="K124" s="1129"/>
      <c r="L124" s="1188" t="s">
        <v>604</v>
      </c>
      <c r="M124" s="1193" t="s">
        <v>1089</v>
      </c>
      <c r="N124" s="1190" t="s">
        <v>485</v>
      </c>
      <c r="O124" s="1135" t="s">
        <v>486</v>
      </c>
      <c r="P124" s="1159"/>
      <c r="Q124" s="1159">
        <v>0</v>
      </c>
      <c r="R124" s="1191"/>
    </row>
    <row r="125" spans="1:18" ht="22.5">
      <c r="A125" s="974">
        <v>3</v>
      </c>
      <c r="B125" s="1129" t="s">
        <v>1074</v>
      </c>
      <c r="C125" s="1173"/>
      <c r="D125" s="1129" t="s">
        <v>1597</v>
      </c>
      <c r="E125" s="1129"/>
      <c r="F125" s="1129"/>
      <c r="G125" s="1129"/>
      <c r="H125" s="1129"/>
      <c r="I125" s="1129"/>
      <c r="J125" s="1129"/>
      <c r="K125" s="1129"/>
      <c r="L125" s="1188" t="s">
        <v>153</v>
      </c>
      <c r="M125" s="1189" t="s">
        <v>487</v>
      </c>
      <c r="N125" s="1190" t="s">
        <v>3083</v>
      </c>
      <c r="O125" s="1135" t="s">
        <v>351</v>
      </c>
      <c r="P125" s="1159"/>
      <c r="Q125" s="1159">
        <v>0</v>
      </c>
      <c r="R125" s="1191"/>
    </row>
    <row r="126" spans="1:18">
      <c r="A126" s="974">
        <v>3</v>
      </c>
      <c r="B126" s="1129"/>
      <c r="C126" s="1173"/>
      <c r="D126" s="1129" t="s">
        <v>1598</v>
      </c>
      <c r="E126" s="1129"/>
      <c r="F126" s="1129"/>
      <c r="G126" s="1129"/>
      <c r="H126" s="1129"/>
      <c r="I126" s="1129"/>
      <c r="J126" s="1129"/>
      <c r="K126" s="1129"/>
      <c r="L126" s="1188" t="s">
        <v>366</v>
      </c>
      <c r="M126" s="1196" t="s">
        <v>489</v>
      </c>
      <c r="N126" s="1190" t="s">
        <v>3084</v>
      </c>
      <c r="O126" s="1135" t="s">
        <v>351</v>
      </c>
      <c r="P126" s="1159"/>
      <c r="Q126" s="1159">
        <v>0</v>
      </c>
      <c r="R126" s="1191"/>
    </row>
    <row r="127" spans="1:18">
      <c r="A127" s="974">
        <v>3</v>
      </c>
      <c r="B127" s="1094" t="s">
        <v>639</v>
      </c>
      <c r="C127" s="1173"/>
      <c r="D127" s="1179" t="s">
        <v>1599</v>
      </c>
      <c r="E127" s="1129"/>
      <c r="F127" s="1129"/>
      <c r="G127" s="1129"/>
      <c r="H127" s="1129"/>
      <c r="I127" s="1129"/>
      <c r="J127" s="1129"/>
      <c r="K127" s="1129"/>
      <c r="L127" s="1188" t="s">
        <v>491</v>
      </c>
      <c r="M127" s="1189" t="s">
        <v>1157</v>
      </c>
      <c r="N127" s="1190" t="s">
        <v>3085</v>
      </c>
      <c r="O127" s="1135" t="s">
        <v>351</v>
      </c>
      <c r="P127" s="1159"/>
      <c r="Q127" s="1159">
        <v>0</v>
      </c>
      <c r="R127" s="1191"/>
    </row>
    <row r="128" spans="1:18" ht="22.5">
      <c r="A128" s="974">
        <v>3</v>
      </c>
      <c r="B128" s="1094"/>
      <c r="C128" s="1173"/>
      <c r="D128" s="1129" t="s">
        <v>1622</v>
      </c>
      <c r="E128" s="1129"/>
      <c r="F128" s="1129"/>
      <c r="G128" s="1129"/>
      <c r="H128" s="1129"/>
      <c r="I128" s="1129"/>
      <c r="J128" s="1129"/>
      <c r="K128" s="1129"/>
      <c r="L128" s="1188" t="s">
        <v>493</v>
      </c>
      <c r="M128" s="1189" t="s">
        <v>1606</v>
      </c>
      <c r="N128" s="1190"/>
      <c r="O128" s="1135" t="s">
        <v>351</v>
      </c>
      <c r="P128" s="1159"/>
      <c r="Q128" s="1159"/>
      <c r="R128" s="1191"/>
    </row>
    <row r="129" spans="1:18" ht="22.5">
      <c r="A129" s="974">
        <v>3</v>
      </c>
      <c r="B129" s="1129"/>
      <c r="C129" s="1173"/>
      <c r="D129" s="1129" t="s">
        <v>1600</v>
      </c>
      <c r="E129" s="1129"/>
      <c r="F129" s="1129"/>
      <c r="G129" s="1129"/>
      <c r="H129" s="1129"/>
      <c r="I129" s="1129"/>
      <c r="J129" s="1129"/>
      <c r="K129" s="1129"/>
      <c r="L129" s="1188" t="s">
        <v>1607</v>
      </c>
      <c r="M129" s="1193" t="s">
        <v>494</v>
      </c>
      <c r="N129" s="1190" t="s">
        <v>3086</v>
      </c>
      <c r="O129" s="1135" t="s">
        <v>351</v>
      </c>
      <c r="P129" s="1159"/>
      <c r="Q129" s="1159"/>
      <c r="R129" s="1191"/>
    </row>
    <row r="130" spans="1:18">
      <c r="A130" s="974">
        <v>3</v>
      </c>
      <c r="B130" s="1129"/>
      <c r="C130" s="1173"/>
      <c r="D130" s="1129" t="s">
        <v>1601</v>
      </c>
      <c r="E130" s="1129"/>
      <c r="F130" s="1129"/>
      <c r="G130" s="1129"/>
      <c r="H130" s="1129"/>
      <c r="I130" s="1129"/>
      <c r="J130" s="1129"/>
      <c r="K130" s="1129"/>
      <c r="L130" s="1188" t="s">
        <v>1608</v>
      </c>
      <c r="M130" s="1193" t="s">
        <v>497</v>
      </c>
      <c r="N130" s="1190" t="s">
        <v>3087</v>
      </c>
      <c r="O130" s="1135" t="s">
        <v>351</v>
      </c>
      <c r="P130" s="1159"/>
      <c r="Q130" s="1159"/>
      <c r="R130" s="1191"/>
    </row>
    <row r="131" spans="1:18" ht="45">
      <c r="A131" s="974">
        <v>3</v>
      </c>
      <c r="B131" s="1129"/>
      <c r="C131" s="1173"/>
      <c r="D131" s="1129" t="s">
        <v>1603</v>
      </c>
      <c r="E131" s="1129"/>
      <c r="F131" s="1129"/>
      <c r="G131" s="1129"/>
      <c r="H131" s="1129"/>
      <c r="I131" s="1129"/>
      <c r="J131" s="1129"/>
      <c r="K131" s="1129"/>
      <c r="L131" s="1188" t="s">
        <v>1609</v>
      </c>
      <c r="M131" s="1193" t="s">
        <v>1207</v>
      </c>
      <c r="N131" s="1135" t="s">
        <v>1206</v>
      </c>
      <c r="O131" s="1135" t="s">
        <v>351</v>
      </c>
      <c r="P131" s="1159"/>
      <c r="Q131" s="1159"/>
      <c r="R131" s="1191"/>
    </row>
    <row r="132" spans="1:18" ht="22.5">
      <c r="A132" s="974">
        <v>3</v>
      </c>
      <c r="B132" s="1129"/>
      <c r="C132" s="1173"/>
      <c r="D132" s="1129" t="s">
        <v>1602</v>
      </c>
      <c r="E132" s="1129"/>
      <c r="F132" s="1129"/>
      <c r="G132" s="1129"/>
      <c r="H132" s="1129"/>
      <c r="I132" s="1129"/>
      <c r="J132" s="1129"/>
      <c r="K132" s="1129"/>
      <c r="L132" s="1188" t="s">
        <v>499</v>
      </c>
      <c r="M132" s="1195" t="s">
        <v>1204</v>
      </c>
      <c r="N132" s="1135" t="s">
        <v>1205</v>
      </c>
      <c r="O132" s="1135" t="s">
        <v>351</v>
      </c>
      <c r="P132" s="1159"/>
      <c r="Q132" s="1159"/>
      <c r="R132" s="1191"/>
    </row>
    <row r="133" spans="1:18" s="267" customFormat="1" ht="22.5">
      <c r="A133" s="974">
        <v>3</v>
      </c>
      <c r="B133" s="1142"/>
      <c r="C133" s="1142"/>
      <c r="D133" s="1129" t="s">
        <v>1481</v>
      </c>
      <c r="E133" s="1142"/>
      <c r="F133" s="1142"/>
      <c r="G133" s="1142"/>
      <c r="H133" s="1142"/>
      <c r="I133" s="1142"/>
      <c r="J133" s="1142"/>
      <c r="K133" s="1142"/>
      <c r="L133" s="1181" t="s">
        <v>500</v>
      </c>
      <c r="M133" s="1187" t="s">
        <v>501</v>
      </c>
      <c r="N133" s="1181" t="s">
        <v>3077</v>
      </c>
      <c r="O133" s="1183" t="s">
        <v>351</v>
      </c>
      <c r="P133" s="1157">
        <v>0</v>
      </c>
      <c r="Q133" s="1157">
        <v>0</v>
      </c>
      <c r="R133" s="1184"/>
    </row>
    <row r="134" spans="1:18" ht="33.75">
      <c r="A134" s="974">
        <v>3</v>
      </c>
      <c r="B134" s="1129"/>
      <c r="C134" s="1173"/>
      <c r="D134" s="1129" t="s">
        <v>1492</v>
      </c>
      <c r="E134" s="1129"/>
      <c r="F134" s="1129"/>
      <c r="G134" s="1129"/>
      <c r="H134" s="1129"/>
      <c r="I134" s="1129"/>
      <c r="J134" s="1129"/>
      <c r="K134" s="1129"/>
      <c r="L134" s="1188" t="s">
        <v>18</v>
      </c>
      <c r="M134" s="1197" t="s">
        <v>502</v>
      </c>
      <c r="N134" s="1190" t="s">
        <v>3088</v>
      </c>
      <c r="O134" s="1135" t="s">
        <v>351</v>
      </c>
      <c r="P134" s="1192">
        <v>0</v>
      </c>
      <c r="Q134" s="1192">
        <v>0</v>
      </c>
      <c r="R134" s="1191"/>
    </row>
    <row r="135" spans="1:18" ht="45">
      <c r="A135" s="974">
        <v>3</v>
      </c>
      <c r="B135" s="1129"/>
      <c r="C135" s="1173"/>
      <c r="D135" s="1129" t="s">
        <v>1604</v>
      </c>
      <c r="E135" s="1129"/>
      <c r="F135" s="1129"/>
      <c r="G135" s="1129"/>
      <c r="H135" s="1129"/>
      <c r="I135" s="1129"/>
      <c r="J135" s="1129"/>
      <c r="K135" s="1129"/>
      <c r="L135" s="1188" t="s">
        <v>149</v>
      </c>
      <c r="M135" s="1195" t="s">
        <v>504</v>
      </c>
      <c r="N135" s="1190" t="s">
        <v>3089</v>
      </c>
      <c r="O135" s="1135" t="s">
        <v>351</v>
      </c>
      <c r="P135" s="1159"/>
      <c r="Q135" s="1159"/>
      <c r="R135" s="1191"/>
    </row>
    <row r="136" spans="1:18" ht="33.75">
      <c r="A136" s="974">
        <v>3</v>
      </c>
      <c r="B136" s="1129"/>
      <c r="C136" s="1173"/>
      <c r="D136" s="1129" t="s">
        <v>1605</v>
      </c>
      <c r="E136" s="1129"/>
      <c r="F136" s="1129"/>
      <c r="G136" s="1129"/>
      <c r="H136" s="1129"/>
      <c r="I136" s="1129"/>
      <c r="J136" s="1129"/>
      <c r="K136" s="1129"/>
      <c r="L136" s="1188" t="s">
        <v>150</v>
      </c>
      <c r="M136" s="1195" t="s">
        <v>506</v>
      </c>
      <c r="N136" s="1190" t="s">
        <v>3090</v>
      </c>
      <c r="O136" s="1135" t="s">
        <v>351</v>
      </c>
      <c r="P136" s="1159"/>
      <c r="Q136" s="1159"/>
      <c r="R136" s="1191"/>
    </row>
    <row r="137" spans="1:18" ht="22.5">
      <c r="A137" s="974">
        <v>3</v>
      </c>
      <c r="B137" s="1129"/>
      <c r="C137" s="1173"/>
      <c r="D137" s="1129" t="s">
        <v>1483</v>
      </c>
      <c r="E137" s="1129"/>
      <c r="F137" s="1129"/>
      <c r="G137" s="1129"/>
      <c r="H137" s="1129"/>
      <c r="I137" s="1129"/>
      <c r="J137" s="1129"/>
      <c r="K137" s="1129"/>
      <c r="L137" s="1135" t="s">
        <v>1125</v>
      </c>
      <c r="M137" s="1198" t="s">
        <v>1186</v>
      </c>
      <c r="N137" s="1190" t="s">
        <v>3091</v>
      </c>
      <c r="O137" s="1135" t="s">
        <v>351</v>
      </c>
      <c r="P137" s="1112"/>
      <c r="Q137" s="1112"/>
      <c r="R137" s="1191"/>
    </row>
    <row r="138" spans="1:18" ht="101.25">
      <c r="A138" s="974">
        <v>3</v>
      </c>
      <c r="B138" s="1129"/>
      <c r="C138" s="1173"/>
      <c r="D138" s="1129" t="s">
        <v>1484</v>
      </c>
      <c r="E138" s="1129"/>
      <c r="F138" s="1129"/>
      <c r="G138" s="1129"/>
      <c r="H138" s="1129"/>
      <c r="I138" s="1129"/>
      <c r="J138" s="1129"/>
      <c r="K138" s="1129"/>
      <c r="L138" s="1135" t="s">
        <v>1126</v>
      </c>
      <c r="M138" s="1198" t="s">
        <v>508</v>
      </c>
      <c r="N138" s="1190" t="s">
        <v>3092</v>
      </c>
      <c r="O138" s="1135" t="s">
        <v>351</v>
      </c>
      <c r="P138" s="1112"/>
      <c r="Q138" s="1112"/>
      <c r="R138" s="1191"/>
    </row>
    <row r="139" spans="1:18" ht="78.75">
      <c r="A139" s="974">
        <v>3</v>
      </c>
      <c r="B139" s="1129"/>
      <c r="C139" s="1199" t="b">
        <v>1</v>
      </c>
      <c r="D139" s="1129" t="s">
        <v>1485</v>
      </c>
      <c r="E139" s="1129"/>
      <c r="F139" s="1129"/>
      <c r="G139" s="1129"/>
      <c r="H139" s="1129"/>
      <c r="I139" s="1129"/>
      <c r="J139" s="1129"/>
      <c r="K139" s="1129"/>
      <c r="L139" s="1135" t="s">
        <v>1613</v>
      </c>
      <c r="M139" s="1198" t="s">
        <v>1610</v>
      </c>
      <c r="N139" s="1190"/>
      <c r="O139" s="1135" t="s">
        <v>351</v>
      </c>
      <c r="P139" s="1112"/>
      <c r="Q139" s="977">
        <v>0</v>
      </c>
      <c r="R139" s="1191"/>
    </row>
    <row r="140" spans="1:18" ht="56.25">
      <c r="A140" s="974">
        <v>3</v>
      </c>
      <c r="B140" s="1129"/>
      <c r="C140" s="1199" t="b">
        <v>1</v>
      </c>
      <c r="D140" s="1129" t="s">
        <v>1486</v>
      </c>
      <c r="E140" s="1129"/>
      <c r="F140" s="1129"/>
      <c r="G140" s="1129"/>
      <c r="H140" s="1129"/>
      <c r="I140" s="1129"/>
      <c r="J140" s="1129"/>
      <c r="K140" s="1129"/>
      <c r="L140" s="1135" t="s">
        <v>1614</v>
      </c>
      <c r="M140" s="1198" t="s">
        <v>1611</v>
      </c>
      <c r="N140" s="1190"/>
      <c r="O140" s="1135" t="s">
        <v>351</v>
      </c>
      <c r="P140" s="1112"/>
      <c r="Q140" s="977">
        <v>0</v>
      </c>
      <c r="R140" s="1191"/>
    </row>
    <row r="141" spans="1:18">
      <c r="A141" s="974">
        <v>3</v>
      </c>
      <c r="B141" s="1129"/>
      <c r="C141" s="1173"/>
      <c r="D141" s="1129" t="s">
        <v>1487</v>
      </c>
      <c r="E141" s="1129"/>
      <c r="F141" s="1129"/>
      <c r="G141" s="1129"/>
      <c r="H141" s="1129"/>
      <c r="I141" s="1129"/>
      <c r="J141" s="1129"/>
      <c r="K141" s="1129"/>
      <c r="L141" s="1135" t="s">
        <v>1615</v>
      </c>
      <c r="M141" s="1198" t="s">
        <v>644</v>
      </c>
      <c r="N141" s="1190"/>
      <c r="O141" s="1135" t="s">
        <v>351</v>
      </c>
      <c r="P141" s="1112"/>
      <c r="Q141" s="1112"/>
      <c r="R141" s="1191"/>
    </row>
    <row r="142" spans="1:18" s="267" customFormat="1">
      <c r="A142" s="974">
        <v>3</v>
      </c>
      <c r="B142" s="1142"/>
      <c r="C142" s="1142"/>
      <c r="D142" s="1142" t="s">
        <v>1494</v>
      </c>
      <c r="E142" s="1142"/>
      <c r="F142" s="1142"/>
      <c r="G142" s="1142"/>
      <c r="H142" s="1142"/>
      <c r="I142" s="1142"/>
      <c r="J142" s="1142"/>
      <c r="K142" s="1142"/>
      <c r="L142" s="1183" t="s">
        <v>1616</v>
      </c>
      <c r="M142" s="1187" t="s">
        <v>645</v>
      </c>
      <c r="N142" s="1181"/>
      <c r="O142" s="1183" t="s">
        <v>351</v>
      </c>
      <c r="P142" s="1200">
        <v>0</v>
      </c>
      <c r="Q142" s="1200">
        <v>0</v>
      </c>
      <c r="R142" s="1184"/>
    </row>
    <row r="143" spans="1:18" ht="22.5">
      <c r="A143" s="974">
        <v>3</v>
      </c>
      <c r="B143" s="1129"/>
      <c r="C143" s="1173"/>
      <c r="D143" s="1129" t="s">
        <v>1504</v>
      </c>
      <c r="E143" s="1129"/>
      <c r="F143" s="1129"/>
      <c r="G143" s="1129"/>
      <c r="H143" s="1129"/>
      <c r="I143" s="1129"/>
      <c r="J143" s="1129"/>
      <c r="K143" s="1129"/>
      <c r="L143" s="1135">
        <v>1</v>
      </c>
      <c r="M143" s="1195" t="s">
        <v>646</v>
      </c>
      <c r="N143" s="1190"/>
      <c r="O143" s="1135" t="s">
        <v>351</v>
      </c>
      <c r="P143" s="1112"/>
      <c r="Q143" s="1112"/>
      <c r="R143" s="1191"/>
    </row>
    <row r="144" spans="1:18" ht="22.5">
      <c r="A144" s="974">
        <v>3</v>
      </c>
      <c r="B144" s="1129"/>
      <c r="C144" s="1173"/>
      <c r="D144" s="1129" t="s">
        <v>1505</v>
      </c>
      <c r="E144" s="1129"/>
      <c r="F144" s="1129"/>
      <c r="G144" s="1129"/>
      <c r="H144" s="1129"/>
      <c r="I144" s="1129"/>
      <c r="J144" s="1129"/>
      <c r="K144" s="1129"/>
      <c r="L144" s="1135">
        <v>2</v>
      </c>
      <c r="M144" s="1195" t="s">
        <v>647</v>
      </c>
      <c r="N144" s="1190"/>
      <c r="O144" s="1135" t="s">
        <v>351</v>
      </c>
      <c r="P144" s="1112"/>
      <c r="Q144" s="1112"/>
      <c r="R144" s="1191"/>
    </row>
    <row r="145" spans="1:18">
      <c r="A145" s="974">
        <v>3</v>
      </c>
      <c r="B145" s="1129"/>
      <c r="C145" s="1173"/>
      <c r="D145" s="1129" t="s">
        <v>1495</v>
      </c>
      <c r="E145" s="1129"/>
      <c r="F145" s="1129"/>
      <c r="G145" s="1129"/>
      <c r="H145" s="1129"/>
      <c r="I145" s="1129"/>
      <c r="J145" s="1129"/>
      <c r="K145" s="1129"/>
      <c r="L145" s="1135" t="s">
        <v>1617</v>
      </c>
      <c r="M145" s="1198" t="s">
        <v>648</v>
      </c>
      <c r="N145" s="1190"/>
      <c r="O145" s="1135" t="s">
        <v>351</v>
      </c>
      <c r="P145" s="1112"/>
      <c r="Q145" s="1112"/>
      <c r="R145" s="1191"/>
    </row>
    <row r="146" spans="1:18">
      <c r="A146" s="974">
        <v>3</v>
      </c>
      <c r="B146" s="1129"/>
      <c r="C146" s="1173"/>
      <c r="D146" s="1129" t="s">
        <v>1496</v>
      </c>
      <c r="E146" s="1129"/>
      <c r="F146" s="1129"/>
      <c r="G146" s="1129"/>
      <c r="H146" s="1129"/>
      <c r="I146" s="1129"/>
      <c r="J146" s="1129"/>
      <c r="K146" s="1129"/>
      <c r="L146" s="1135" t="s">
        <v>1618</v>
      </c>
      <c r="M146" s="1198" t="s">
        <v>649</v>
      </c>
      <c r="N146" s="1190"/>
      <c r="O146" s="1135" t="s">
        <v>351</v>
      </c>
      <c r="P146" s="1112"/>
      <c r="Q146" s="1112"/>
      <c r="R146" s="1191"/>
    </row>
    <row r="147" spans="1:18" s="267" customFormat="1">
      <c r="A147" s="974">
        <v>3</v>
      </c>
      <c r="B147" s="1142"/>
      <c r="C147" s="1142"/>
      <c r="D147" s="1142" t="s">
        <v>1497</v>
      </c>
      <c r="E147" s="1142"/>
      <c r="F147" s="1142"/>
      <c r="G147" s="1142"/>
      <c r="H147" s="1142"/>
      <c r="I147" s="1142"/>
      <c r="J147" s="1142"/>
      <c r="K147" s="1142"/>
      <c r="L147" s="1183" t="s">
        <v>1619</v>
      </c>
      <c r="M147" s="1187" t="s">
        <v>1612</v>
      </c>
      <c r="N147" s="1181"/>
      <c r="O147" s="1183" t="s">
        <v>351</v>
      </c>
      <c r="P147" s="1201">
        <v>0</v>
      </c>
      <c r="Q147" s="1201">
        <v>0</v>
      </c>
      <c r="R147" s="1184"/>
    </row>
    <row r="148" spans="1:18">
      <c r="A148" s="1129"/>
      <c r="B148" s="1129"/>
      <c r="C148" s="1173"/>
      <c r="D148" s="1129"/>
      <c r="E148" s="1129"/>
      <c r="F148" s="1129"/>
      <c r="G148" s="1129"/>
      <c r="H148" s="1129"/>
      <c r="I148" s="1129"/>
      <c r="J148" s="1129"/>
      <c r="K148" s="1129"/>
      <c r="L148" s="1147"/>
      <c r="M148" s="1129"/>
      <c r="N148" s="1129"/>
      <c r="O148" s="1129"/>
      <c r="P148" s="1129"/>
      <c r="Q148" s="1129"/>
      <c r="R148" s="1129"/>
    </row>
    <row r="149" spans="1:18" ht="15" customHeight="1">
      <c r="A149" s="1129"/>
      <c r="B149" s="1129"/>
      <c r="C149" s="1173"/>
      <c r="D149" s="1129"/>
      <c r="E149" s="1129"/>
      <c r="F149" s="1129"/>
      <c r="G149" s="1129"/>
      <c r="H149" s="1129"/>
      <c r="I149" s="1129"/>
      <c r="J149" s="1129"/>
      <c r="K149" s="1129"/>
      <c r="L149" s="1148" t="s">
        <v>1425</v>
      </c>
      <c r="M149" s="1148"/>
      <c r="N149" s="1148"/>
      <c r="O149" s="1148"/>
      <c r="P149" s="1148"/>
      <c r="Q149" s="1148"/>
      <c r="R149" s="1148"/>
    </row>
    <row r="150" spans="1:18" ht="15" customHeight="1">
      <c r="A150" s="1129"/>
      <c r="B150" s="1129"/>
      <c r="C150" s="1173"/>
      <c r="D150" s="1129"/>
      <c r="E150" s="1129"/>
      <c r="F150" s="1129"/>
      <c r="G150" s="1129"/>
      <c r="H150" s="1129"/>
      <c r="I150" s="1129"/>
      <c r="J150" s="1129"/>
      <c r="K150" s="804"/>
      <c r="L150" s="1150"/>
      <c r="M150" s="1150"/>
      <c r="N150" s="1150"/>
      <c r="O150" s="1150"/>
      <c r="P150" s="1150"/>
      <c r="Q150" s="1150"/>
      <c r="R150" s="1150"/>
    </row>
  </sheetData>
  <sheetProtection formatColumns="0" formatRows="0" autoFilter="0"/>
  <mergeCells count="7">
    <mergeCell ref="R14:R15"/>
    <mergeCell ref="L14:L15"/>
    <mergeCell ref="M14:M15"/>
    <mergeCell ref="N14:N15"/>
    <mergeCell ref="O14:O15"/>
    <mergeCell ref="L149:R149"/>
    <mergeCell ref="L150:R150"/>
  </mergeCells>
  <phoneticPr fontId="13" type="noConversion"/>
  <dataValidations count="1">
    <dataValidation type="decimal" allowBlank="1" showErrorMessage="1" errorTitle="Ошибка" error="Допускается ввод только действительных чисел!" sqref="P23:Q32 P18:Q18 P34:Q44 P20:Q20 P47:Q59 P67:Q76 P62:Q62 P78:Q88 P64:Q64 P91:Q103 P111:Q120 P135:Q147 P122:Q132 P108:Q108 P106:Q106">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395"/>
  <sheetViews>
    <sheetView showGridLines="0" view="pageBreakPreview" zoomScale="90" zoomScaleNormal="100" zoomScaleSheetLayoutView="90" workbookViewId="0">
      <pane xSplit="14" ySplit="15" topLeftCell="R369" activePane="bottomRight" state="frozen"/>
      <selection activeCell="M11" sqref="M11"/>
      <selection pane="topRight" activeCell="M11" sqref="M11"/>
      <selection pane="bottomLeft" activeCell="M11" sqref="M11"/>
      <selection pane="bottomRight" activeCell="T387" sqref="T387"/>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94"/>
      <c r="B1" s="1094"/>
      <c r="C1" s="1094"/>
      <c r="D1" s="1094"/>
      <c r="E1" s="1094"/>
      <c r="F1" s="1094"/>
      <c r="G1" s="1094"/>
      <c r="H1" s="1094"/>
      <c r="I1" s="1094"/>
      <c r="J1" s="1094"/>
      <c r="K1" s="1094"/>
      <c r="L1" s="1202"/>
      <c r="M1" s="1203"/>
      <c r="N1" s="1202"/>
      <c r="O1" s="1094">
        <v>2022</v>
      </c>
      <c r="P1" s="1094">
        <v>2022</v>
      </c>
      <c r="Q1" s="1094">
        <v>2022</v>
      </c>
      <c r="R1" s="1094">
        <v>2022</v>
      </c>
      <c r="S1" s="926">
        <v>2023</v>
      </c>
      <c r="T1" s="926">
        <v>2024</v>
      </c>
      <c r="U1" s="926">
        <v>2025</v>
      </c>
      <c r="V1" s="926">
        <v>2026</v>
      </c>
      <c r="W1" s="926">
        <v>2027</v>
      </c>
      <c r="X1" s="926">
        <v>2028</v>
      </c>
      <c r="Y1" s="926">
        <v>2029</v>
      </c>
      <c r="Z1" s="926">
        <v>2030</v>
      </c>
      <c r="AA1" s="926">
        <v>2031</v>
      </c>
      <c r="AB1" s="926">
        <v>2032</v>
      </c>
      <c r="AC1" s="926">
        <v>2033</v>
      </c>
      <c r="AD1" s="926">
        <v>2024</v>
      </c>
      <c r="AE1" s="926">
        <v>2025</v>
      </c>
      <c r="AF1" s="926">
        <v>2026</v>
      </c>
      <c r="AG1" s="926">
        <v>2027</v>
      </c>
      <c r="AH1" s="926">
        <v>2028</v>
      </c>
      <c r="AI1" s="926">
        <v>2029</v>
      </c>
      <c r="AJ1" s="926">
        <v>2030</v>
      </c>
      <c r="AK1" s="926">
        <v>2031</v>
      </c>
      <c r="AL1" s="926">
        <v>2032</v>
      </c>
      <c r="AM1" s="926">
        <v>2033</v>
      </c>
      <c r="AN1" s="926">
        <v>2024</v>
      </c>
      <c r="AO1" s="926">
        <v>2025</v>
      </c>
      <c r="AP1" s="926">
        <v>2026</v>
      </c>
      <c r="AQ1" s="926">
        <v>2027</v>
      </c>
      <c r="AR1" s="926">
        <v>2028</v>
      </c>
      <c r="AS1" s="926">
        <v>2029</v>
      </c>
      <c r="AT1" s="926">
        <v>2030</v>
      </c>
      <c r="AU1" s="926">
        <v>2031</v>
      </c>
      <c r="AV1" s="926">
        <v>2032</v>
      </c>
      <c r="AW1" s="926">
        <v>2033</v>
      </c>
      <c r="AX1" s="1094"/>
      <c r="AY1" s="1094"/>
      <c r="AZ1" s="1094"/>
      <c r="BA1" s="1094"/>
    </row>
    <row r="2" spans="1:53" ht="11.25" hidden="1">
      <c r="A2" s="1094"/>
      <c r="B2" s="1094"/>
      <c r="C2" s="1094"/>
      <c r="D2" s="1094"/>
      <c r="E2" s="1094"/>
      <c r="F2" s="1094"/>
      <c r="G2" s="1094"/>
      <c r="H2" s="1094"/>
      <c r="I2" s="1094"/>
      <c r="J2" s="1094"/>
      <c r="K2" s="1094"/>
      <c r="L2" s="1202"/>
      <c r="M2" s="1203"/>
      <c r="N2" s="1202"/>
      <c r="O2" s="926" t="s">
        <v>267</v>
      </c>
      <c r="P2" s="926" t="s">
        <v>305</v>
      </c>
      <c r="Q2" s="926" t="s">
        <v>285</v>
      </c>
      <c r="R2" s="926" t="s">
        <v>1159</v>
      </c>
      <c r="S2" s="926" t="s">
        <v>267</v>
      </c>
      <c r="T2" s="926" t="s">
        <v>268</v>
      </c>
      <c r="U2" s="926" t="s">
        <v>268</v>
      </c>
      <c r="V2" s="926" t="s">
        <v>268</v>
      </c>
      <c r="W2" s="926" t="s">
        <v>268</v>
      </c>
      <c r="X2" s="926" t="s">
        <v>268</v>
      </c>
      <c r="Y2" s="926" t="s">
        <v>268</v>
      </c>
      <c r="Z2" s="926" t="s">
        <v>268</v>
      </c>
      <c r="AA2" s="926" t="s">
        <v>268</v>
      </c>
      <c r="AB2" s="926" t="s">
        <v>268</v>
      </c>
      <c r="AC2" s="926" t="s">
        <v>268</v>
      </c>
      <c r="AD2" s="926" t="s">
        <v>267</v>
      </c>
      <c r="AE2" s="926" t="s">
        <v>267</v>
      </c>
      <c r="AF2" s="926" t="s">
        <v>267</v>
      </c>
      <c r="AG2" s="926" t="s">
        <v>267</v>
      </c>
      <c r="AH2" s="926" t="s">
        <v>267</v>
      </c>
      <c r="AI2" s="926" t="s">
        <v>267</v>
      </c>
      <c r="AJ2" s="926" t="s">
        <v>267</v>
      </c>
      <c r="AK2" s="926" t="s">
        <v>267</v>
      </c>
      <c r="AL2" s="926" t="s">
        <v>267</v>
      </c>
      <c r="AM2" s="926" t="s">
        <v>267</v>
      </c>
      <c r="AN2" s="926"/>
      <c r="AO2" s="926"/>
      <c r="AP2" s="926"/>
      <c r="AQ2" s="926"/>
      <c r="AR2" s="926"/>
      <c r="AS2" s="926"/>
      <c r="AT2" s="926"/>
      <c r="AU2" s="926"/>
      <c r="AV2" s="926"/>
      <c r="AW2" s="926"/>
      <c r="AX2" s="1094"/>
      <c r="AY2" s="1094"/>
      <c r="AZ2" s="1094"/>
      <c r="BA2" s="1094"/>
    </row>
    <row r="3" spans="1:53" ht="11.25" hidden="1">
      <c r="A3" s="1094"/>
      <c r="B3" s="1094"/>
      <c r="C3" s="1094"/>
      <c r="D3" s="1094"/>
      <c r="E3" s="1094"/>
      <c r="F3" s="1094"/>
      <c r="G3" s="1094"/>
      <c r="H3" s="1094"/>
      <c r="I3" s="1094"/>
      <c r="J3" s="1094"/>
      <c r="K3" s="1094"/>
      <c r="L3" s="1202"/>
      <c r="M3" s="1203"/>
      <c r="N3" s="1202"/>
      <c r="O3" s="926" t="s">
        <v>3037</v>
      </c>
      <c r="P3" s="926" t="s">
        <v>3038</v>
      </c>
      <c r="Q3" s="926" t="s">
        <v>3039</v>
      </c>
      <c r="R3" s="926" t="s">
        <v>3093</v>
      </c>
      <c r="S3" s="926" t="s">
        <v>3041</v>
      </c>
      <c r="T3" s="926" t="s">
        <v>3042</v>
      </c>
      <c r="U3" s="926" t="s">
        <v>3047</v>
      </c>
      <c r="V3" s="926" t="s">
        <v>3049</v>
      </c>
      <c r="W3" s="926" t="s">
        <v>3051</v>
      </c>
      <c r="X3" s="926" t="s">
        <v>3053</v>
      </c>
      <c r="Y3" s="926" t="s">
        <v>3055</v>
      </c>
      <c r="Z3" s="926" t="s">
        <v>3057</v>
      </c>
      <c r="AA3" s="926" t="s">
        <v>3059</v>
      </c>
      <c r="AB3" s="926" t="s">
        <v>3061</v>
      </c>
      <c r="AC3" s="926" t="s">
        <v>3063</v>
      </c>
      <c r="AD3" s="926" t="s">
        <v>3043</v>
      </c>
      <c r="AE3" s="926" t="s">
        <v>3048</v>
      </c>
      <c r="AF3" s="926" t="s">
        <v>3050</v>
      </c>
      <c r="AG3" s="926" t="s">
        <v>3052</v>
      </c>
      <c r="AH3" s="926" t="s">
        <v>3054</v>
      </c>
      <c r="AI3" s="926" t="s">
        <v>3056</v>
      </c>
      <c r="AJ3" s="926" t="s">
        <v>3058</v>
      </c>
      <c r="AK3" s="926" t="s">
        <v>3060</v>
      </c>
      <c r="AL3" s="926" t="s">
        <v>3062</v>
      </c>
      <c r="AM3" s="926" t="s">
        <v>3064</v>
      </c>
      <c r="AN3" s="926"/>
      <c r="AO3" s="926"/>
      <c r="AP3" s="926"/>
      <c r="AQ3" s="926"/>
      <c r="AR3" s="926"/>
      <c r="AS3" s="926"/>
      <c r="AT3" s="926"/>
      <c r="AU3" s="926"/>
      <c r="AV3" s="926"/>
      <c r="AW3" s="926"/>
      <c r="AX3" s="1094"/>
      <c r="AY3" s="1094"/>
      <c r="AZ3" s="1094"/>
      <c r="BA3" s="1094"/>
    </row>
    <row r="4" spans="1:53" ht="11.25" hidden="1">
      <c r="A4" s="1094"/>
      <c r="B4" s="1094"/>
      <c r="C4" s="1094"/>
      <c r="D4" s="1094"/>
      <c r="E4" s="1094"/>
      <c r="F4" s="1094"/>
      <c r="G4" s="1094"/>
      <c r="H4" s="1094"/>
      <c r="I4" s="1094"/>
      <c r="J4" s="1094"/>
      <c r="K4" s="1094"/>
      <c r="L4" s="1202"/>
      <c r="M4" s="1203"/>
      <c r="N4" s="1202"/>
      <c r="O4" s="1094"/>
      <c r="P4" s="1094"/>
      <c r="Q4" s="1094"/>
      <c r="R4" s="1094"/>
      <c r="S4" s="1094"/>
      <c r="T4" s="926"/>
      <c r="U4" s="926"/>
      <c r="V4" s="926"/>
      <c r="W4" s="926"/>
      <c r="X4" s="926"/>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6"/>
      <c r="AW4" s="926"/>
      <c r="AX4" s="1094"/>
      <c r="AY4" s="1094"/>
      <c r="AZ4" s="1094"/>
      <c r="BA4" s="1094"/>
    </row>
    <row r="5" spans="1:53" ht="11.25" hidden="1">
      <c r="A5" s="1094"/>
      <c r="B5" s="1094"/>
      <c r="C5" s="1094"/>
      <c r="D5" s="1094"/>
      <c r="E5" s="1094"/>
      <c r="F5" s="1094"/>
      <c r="G5" s="1094"/>
      <c r="H5" s="1094"/>
      <c r="I5" s="1094"/>
      <c r="J5" s="1094"/>
      <c r="K5" s="1094"/>
      <c r="L5" s="1202"/>
      <c r="M5" s="1203"/>
      <c r="N5" s="1202"/>
      <c r="O5" s="1094"/>
      <c r="P5" s="1094"/>
      <c r="Q5" s="1094"/>
      <c r="R5" s="1094"/>
      <c r="S5" s="1094"/>
      <c r="T5" s="926"/>
      <c r="U5" s="926"/>
      <c r="V5" s="926"/>
      <c r="W5" s="926"/>
      <c r="X5" s="926"/>
      <c r="Y5" s="926"/>
      <c r="Z5" s="926"/>
      <c r="AA5" s="926"/>
      <c r="AB5" s="926"/>
      <c r="AC5" s="926"/>
      <c r="AD5" s="926"/>
      <c r="AE5" s="926"/>
      <c r="AF5" s="926"/>
      <c r="AG5" s="926"/>
      <c r="AH5" s="926"/>
      <c r="AI5" s="926"/>
      <c r="AJ5" s="926"/>
      <c r="AK5" s="926"/>
      <c r="AL5" s="926"/>
      <c r="AM5" s="926"/>
      <c r="AN5" s="926"/>
      <c r="AO5" s="926"/>
      <c r="AP5" s="926"/>
      <c r="AQ5" s="926"/>
      <c r="AR5" s="926"/>
      <c r="AS5" s="926"/>
      <c r="AT5" s="926"/>
      <c r="AU5" s="926"/>
      <c r="AV5" s="926"/>
      <c r="AW5" s="926"/>
      <c r="AX5" s="1094"/>
      <c r="AY5" s="1094"/>
      <c r="AZ5" s="1094"/>
      <c r="BA5" s="1094"/>
    </row>
    <row r="6" spans="1:53" ht="11.25" hidden="1">
      <c r="A6" s="1094"/>
      <c r="B6" s="1094"/>
      <c r="C6" s="1094"/>
      <c r="D6" s="1094"/>
      <c r="E6" s="1094"/>
      <c r="F6" s="1094"/>
      <c r="G6" s="1094"/>
      <c r="H6" s="1094"/>
      <c r="I6" s="1094"/>
      <c r="J6" s="1094"/>
      <c r="K6" s="1094"/>
      <c r="L6" s="1202"/>
      <c r="M6" s="1203"/>
      <c r="N6" s="1202"/>
      <c r="O6" s="1094"/>
      <c r="P6" s="1094"/>
      <c r="Q6" s="1094"/>
      <c r="R6" s="1094"/>
      <c r="S6" s="1094"/>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1094"/>
      <c r="AY6" s="1094"/>
      <c r="AZ6" s="1094"/>
      <c r="BA6" s="1094"/>
    </row>
    <row r="7" spans="1:53" ht="11.25" hidden="1">
      <c r="A7" s="1094"/>
      <c r="B7" s="1094"/>
      <c r="C7" s="1094"/>
      <c r="D7" s="1094"/>
      <c r="E7" s="1094"/>
      <c r="F7" s="1094"/>
      <c r="G7" s="1094"/>
      <c r="H7" s="1094"/>
      <c r="I7" s="1094"/>
      <c r="J7" s="1094"/>
      <c r="K7" s="1094"/>
      <c r="L7" s="1202"/>
      <c r="M7" s="1203"/>
      <c r="N7" s="1202"/>
      <c r="O7" s="1094"/>
      <c r="P7" s="1094"/>
      <c r="Q7" s="1094"/>
      <c r="R7" s="1094"/>
      <c r="S7" s="1094"/>
      <c r="T7" s="878" t="b">
        <v>1</v>
      </c>
      <c r="U7" s="878" t="b">
        <v>1</v>
      </c>
      <c r="V7" s="878" t="b">
        <v>1</v>
      </c>
      <c r="W7" s="878" t="b">
        <v>1</v>
      </c>
      <c r="X7" s="878" t="b">
        <v>1</v>
      </c>
      <c r="Y7" s="878" t="b">
        <v>0</v>
      </c>
      <c r="Z7" s="878" t="b">
        <v>0</v>
      </c>
      <c r="AA7" s="878" t="b">
        <v>0</v>
      </c>
      <c r="AB7" s="878" t="b">
        <v>0</v>
      </c>
      <c r="AC7" s="878" t="b">
        <v>0</v>
      </c>
      <c r="AD7" s="878" t="b">
        <v>1</v>
      </c>
      <c r="AE7" s="878" t="b">
        <v>1</v>
      </c>
      <c r="AF7" s="878" t="b">
        <v>1</v>
      </c>
      <c r="AG7" s="878" t="b">
        <v>1</v>
      </c>
      <c r="AH7" s="878" t="b">
        <v>1</v>
      </c>
      <c r="AI7" s="878" t="b">
        <v>0</v>
      </c>
      <c r="AJ7" s="878" t="b">
        <v>0</v>
      </c>
      <c r="AK7" s="878" t="b">
        <v>0</v>
      </c>
      <c r="AL7" s="878" t="b">
        <v>0</v>
      </c>
      <c r="AM7" s="878" t="b">
        <v>0</v>
      </c>
      <c r="AN7" s="878" t="b">
        <v>1</v>
      </c>
      <c r="AO7" s="878" t="b">
        <v>1</v>
      </c>
      <c r="AP7" s="878" t="b">
        <v>1</v>
      </c>
      <c r="AQ7" s="878" t="b">
        <v>1</v>
      </c>
      <c r="AR7" s="878" t="b">
        <v>1</v>
      </c>
      <c r="AS7" s="878" t="b">
        <v>0</v>
      </c>
      <c r="AT7" s="878" t="b">
        <v>0</v>
      </c>
      <c r="AU7" s="878" t="b">
        <v>0</v>
      </c>
      <c r="AV7" s="878" t="b">
        <v>0</v>
      </c>
      <c r="AW7" s="878" t="b">
        <v>0</v>
      </c>
      <c r="AX7" s="1094"/>
      <c r="AY7" s="1094"/>
      <c r="AZ7" s="1094"/>
      <c r="BA7" s="1094"/>
    </row>
    <row r="8" spans="1:53" hidden="1">
      <c r="A8" s="1094"/>
      <c r="B8" s="1094"/>
      <c r="C8" s="1094"/>
      <c r="D8" s="1094"/>
      <c r="E8" s="1094"/>
      <c r="F8" s="1094"/>
      <c r="G8" s="1094"/>
      <c r="H8" s="1094"/>
      <c r="I8" s="1094"/>
      <c r="J8" s="1094"/>
      <c r="K8" s="1094"/>
      <c r="L8" s="1202"/>
      <c r="M8" s="1203"/>
      <c r="N8" s="1202"/>
      <c r="O8" s="1094"/>
      <c r="P8" s="1094"/>
      <c r="Q8" s="1094"/>
      <c r="R8" s="1094"/>
      <c r="S8" s="1094"/>
      <c r="T8" s="1094"/>
      <c r="U8" s="1094"/>
      <c r="V8" s="1094"/>
      <c r="W8" s="1094"/>
      <c r="X8" s="1094"/>
      <c r="Y8" s="1094"/>
      <c r="Z8" s="1094"/>
      <c r="AA8" s="1094"/>
      <c r="AB8" s="1094"/>
      <c r="AC8" s="1094"/>
      <c r="AD8" s="1094"/>
      <c r="AE8" s="1094"/>
      <c r="AF8" s="1094"/>
      <c r="AG8" s="1094"/>
      <c r="AH8" s="1094"/>
      <c r="AI8" s="1094"/>
      <c r="AJ8" s="1094"/>
      <c r="AK8" s="1094"/>
      <c r="AL8" s="1094"/>
      <c r="AM8" s="1094"/>
      <c r="AN8" s="1094"/>
      <c r="AO8" s="1094"/>
      <c r="AP8" s="1094"/>
      <c r="AQ8" s="1094"/>
      <c r="AR8" s="1094"/>
      <c r="AS8" s="1094"/>
      <c r="AT8" s="1094"/>
      <c r="AU8" s="1094"/>
      <c r="AV8" s="1094"/>
      <c r="AW8" s="1094"/>
      <c r="AX8" s="1094"/>
      <c r="AY8" s="1094"/>
      <c r="AZ8" s="1094"/>
      <c r="BA8" s="1094"/>
    </row>
    <row r="9" spans="1:53" hidden="1">
      <c r="A9" s="1094"/>
      <c r="B9" s="1094"/>
      <c r="C9" s="1094"/>
      <c r="D9" s="1094"/>
      <c r="E9" s="1094"/>
      <c r="F9" s="1094"/>
      <c r="G9" s="1094"/>
      <c r="H9" s="1094"/>
      <c r="I9" s="1094"/>
      <c r="J9" s="1094"/>
      <c r="K9" s="1094"/>
      <c r="L9" s="1202"/>
      <c r="M9" s="1203"/>
      <c r="N9" s="1202"/>
      <c r="O9" s="1094"/>
      <c r="P9" s="1094"/>
      <c r="Q9" s="1094"/>
      <c r="R9" s="1094"/>
      <c r="S9" s="1094"/>
      <c r="T9" s="1094"/>
      <c r="U9" s="1094"/>
      <c r="V9" s="1094"/>
      <c r="W9" s="1094"/>
      <c r="X9" s="1094"/>
      <c r="Y9" s="1094"/>
      <c r="Z9" s="1094"/>
      <c r="AA9" s="1094"/>
      <c r="AB9" s="1094"/>
      <c r="AC9" s="1094"/>
      <c r="AD9" s="1094"/>
      <c r="AE9" s="1094"/>
      <c r="AF9" s="1094"/>
      <c r="AG9" s="1094"/>
      <c r="AH9" s="1094"/>
      <c r="AI9" s="1094"/>
      <c r="AJ9" s="1094"/>
      <c r="AK9" s="1094"/>
      <c r="AL9" s="1094"/>
      <c r="AM9" s="1094"/>
      <c r="AN9" s="1094"/>
      <c r="AO9" s="1094"/>
      <c r="AP9" s="1094"/>
      <c r="AQ9" s="1094"/>
      <c r="AR9" s="1094"/>
      <c r="AS9" s="1094"/>
      <c r="AT9" s="1094"/>
      <c r="AU9" s="1094"/>
      <c r="AV9" s="1094"/>
      <c r="AW9" s="1094"/>
      <c r="AX9" s="1094"/>
      <c r="AY9" s="1094"/>
      <c r="AZ9" s="1094"/>
      <c r="BA9" s="1094"/>
    </row>
    <row r="10" spans="1:53" hidden="1">
      <c r="A10" s="1094"/>
      <c r="B10" s="1094"/>
      <c r="C10" s="1094"/>
      <c r="D10" s="1094"/>
      <c r="E10" s="1094"/>
      <c r="F10" s="1094"/>
      <c r="G10" s="1094"/>
      <c r="H10" s="1094"/>
      <c r="I10" s="1094"/>
      <c r="J10" s="1094"/>
      <c r="K10" s="1094"/>
      <c r="L10" s="1202"/>
      <c r="M10" s="1203"/>
      <c r="N10" s="1202"/>
      <c r="O10" s="1094"/>
      <c r="P10" s="1094"/>
      <c r="Q10" s="1094"/>
      <c r="R10" s="1094"/>
      <c r="S10" s="1094"/>
      <c r="T10" s="1094"/>
      <c r="U10" s="1094"/>
      <c r="V10" s="1094"/>
      <c r="W10" s="1094"/>
      <c r="X10" s="1094"/>
      <c r="Y10" s="1094"/>
      <c r="Z10" s="1094"/>
      <c r="AA10" s="1094"/>
      <c r="AB10" s="1094"/>
      <c r="AC10" s="1094"/>
      <c r="AD10" s="1094"/>
      <c r="AE10" s="1094"/>
      <c r="AF10" s="1094"/>
      <c r="AG10" s="1094"/>
      <c r="AH10" s="1094"/>
      <c r="AI10" s="1094"/>
      <c r="AJ10" s="1094"/>
      <c r="AK10" s="1094"/>
      <c r="AL10" s="1094"/>
      <c r="AM10" s="1094"/>
      <c r="AN10" s="1094"/>
      <c r="AO10" s="1094"/>
      <c r="AP10" s="1094"/>
      <c r="AQ10" s="1094"/>
      <c r="AR10" s="1094"/>
      <c r="AS10" s="1094"/>
      <c r="AT10" s="1094"/>
      <c r="AU10" s="1094"/>
      <c r="AV10" s="1094"/>
      <c r="AW10" s="1094"/>
      <c r="AX10" s="1094"/>
      <c r="AY10" s="1094"/>
      <c r="AZ10" s="1094"/>
      <c r="BA10" s="1094"/>
    </row>
    <row r="11" spans="1:53" ht="15" hidden="1" customHeight="1">
      <c r="A11" s="1094"/>
      <c r="B11" s="1094"/>
      <c r="C11" s="1094"/>
      <c r="D11" s="1094"/>
      <c r="E11" s="1094"/>
      <c r="F11" s="1094"/>
      <c r="G11" s="1094"/>
      <c r="H11" s="1094"/>
      <c r="I11" s="1094"/>
      <c r="J11" s="1094"/>
      <c r="K11" s="1094"/>
      <c r="L11" s="1094"/>
      <c r="M11" s="1131"/>
      <c r="N11" s="1094"/>
      <c r="O11" s="1094"/>
      <c r="P11" s="1094"/>
      <c r="Q11" s="1094"/>
      <c r="R11" s="1094"/>
      <c r="S11" s="1094"/>
      <c r="T11" s="1094"/>
      <c r="U11" s="1094"/>
      <c r="V11" s="1094"/>
      <c r="W11" s="1094"/>
      <c r="X11" s="1094"/>
      <c r="Y11" s="1094"/>
      <c r="Z11" s="1094"/>
      <c r="AA11" s="1094"/>
      <c r="AB11" s="1094"/>
      <c r="AC11" s="1094"/>
      <c r="AD11" s="1094"/>
      <c r="AE11" s="1094"/>
      <c r="AF11" s="1094"/>
      <c r="AG11" s="1094"/>
      <c r="AH11" s="1094"/>
      <c r="AI11" s="1094"/>
      <c r="AJ11" s="1094"/>
      <c r="AK11" s="1094"/>
      <c r="AL11" s="1094"/>
      <c r="AM11" s="1094"/>
      <c r="AN11" s="1094"/>
      <c r="AO11" s="1094"/>
      <c r="AP11" s="1094"/>
      <c r="AQ11" s="1094"/>
      <c r="AR11" s="1094"/>
      <c r="AS11" s="1094"/>
      <c r="AT11" s="1094"/>
      <c r="AU11" s="1094"/>
      <c r="AV11" s="1094"/>
      <c r="AW11" s="1094"/>
      <c r="AX11" s="1094"/>
      <c r="AY11" s="1094"/>
      <c r="AZ11" s="1094"/>
      <c r="BA11" s="1094"/>
    </row>
    <row r="12" spans="1:53" s="105" customFormat="1" ht="20.100000000000001" customHeight="1">
      <c r="A12" s="1204"/>
      <c r="B12" s="1204"/>
      <c r="C12" s="1204"/>
      <c r="D12" s="1204"/>
      <c r="E12" s="1204"/>
      <c r="F12" s="1204"/>
      <c r="G12" s="1204"/>
      <c r="H12" s="1204"/>
      <c r="I12" s="1204"/>
      <c r="J12" s="1204"/>
      <c r="K12" s="1204"/>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204"/>
    </row>
    <row r="13" spans="1:53" s="105" customFormat="1">
      <c r="A13" s="1204"/>
      <c r="B13" s="1204"/>
      <c r="C13" s="1204"/>
      <c r="D13" s="1204"/>
      <c r="E13" s="1204"/>
      <c r="F13" s="1204"/>
      <c r="G13" s="1204"/>
      <c r="H13" s="1204"/>
      <c r="I13" s="1204"/>
      <c r="J13" s="1204"/>
      <c r="K13" s="1204"/>
      <c r="L13" s="1205"/>
      <c r="M13" s="1205"/>
      <c r="N13" s="1205"/>
      <c r="O13" s="1205"/>
      <c r="P13" s="1205"/>
      <c r="Q13" s="1205"/>
      <c r="R13" s="1205"/>
      <c r="S13" s="1205"/>
      <c r="T13" s="1205"/>
      <c r="U13" s="1205"/>
      <c r="V13" s="1205"/>
      <c r="W13" s="1205"/>
      <c r="X13" s="1205"/>
      <c r="Y13" s="1205"/>
      <c r="Z13" s="1205"/>
      <c r="AA13" s="1205"/>
      <c r="AB13" s="1205"/>
      <c r="AC13" s="1205"/>
      <c r="AD13" s="1205"/>
      <c r="AE13" s="1205"/>
      <c r="AF13" s="1205"/>
      <c r="AG13" s="1205"/>
      <c r="AH13" s="1205"/>
      <c r="AI13" s="1205"/>
      <c r="AJ13" s="1205"/>
      <c r="AK13" s="1205"/>
      <c r="AL13" s="1205"/>
      <c r="AM13" s="1205"/>
      <c r="AN13" s="1205"/>
      <c r="AO13" s="1205"/>
      <c r="AP13" s="1205"/>
      <c r="AQ13" s="1205"/>
      <c r="AR13" s="1205"/>
      <c r="AS13" s="1205"/>
      <c r="AT13" s="1205"/>
      <c r="AU13" s="1205"/>
      <c r="AV13" s="1205"/>
      <c r="AW13" s="1205"/>
      <c r="AX13" s="1205"/>
      <c r="AY13" s="1205"/>
      <c r="AZ13" s="1205"/>
      <c r="BA13" s="1204"/>
    </row>
    <row r="14" spans="1:53" s="103" customFormat="1" ht="24.75" customHeight="1">
      <c r="A14" s="1203"/>
      <c r="B14" s="1203"/>
      <c r="C14" s="1203"/>
      <c r="D14" s="1203"/>
      <c r="E14" s="1203"/>
      <c r="F14" s="1203"/>
      <c r="G14" s="1203"/>
      <c r="H14" s="1203"/>
      <c r="I14" s="1203"/>
      <c r="J14" s="1203"/>
      <c r="K14" s="1203"/>
      <c r="L14" s="1206" t="s">
        <v>16</v>
      </c>
      <c r="M14" s="1206" t="s">
        <v>121</v>
      </c>
      <c r="N14" s="1206" t="s">
        <v>135</v>
      </c>
      <c r="O14" s="1207" t="s">
        <v>3031</v>
      </c>
      <c r="P14" s="1207" t="s">
        <v>3031</v>
      </c>
      <c r="Q14" s="1207" t="s">
        <v>3031</v>
      </c>
      <c r="R14" s="1207" t="s">
        <v>3031</v>
      </c>
      <c r="S14" s="895" t="s">
        <v>3032</v>
      </c>
      <c r="T14" s="932" t="s">
        <v>3033</v>
      </c>
      <c r="U14" s="932" t="s">
        <v>3065</v>
      </c>
      <c r="V14" s="932" t="s">
        <v>3066</v>
      </c>
      <c r="W14" s="932" t="s">
        <v>3067</v>
      </c>
      <c r="X14" s="932" t="s">
        <v>3068</v>
      </c>
      <c r="Y14" s="932" t="s">
        <v>3069</v>
      </c>
      <c r="Z14" s="932" t="s">
        <v>3070</v>
      </c>
      <c r="AA14" s="932" t="s">
        <v>3071</v>
      </c>
      <c r="AB14" s="932" t="s">
        <v>3072</v>
      </c>
      <c r="AC14" s="932" t="s">
        <v>3073</v>
      </c>
      <c r="AD14" s="932" t="s">
        <v>3033</v>
      </c>
      <c r="AE14" s="932" t="s">
        <v>3065</v>
      </c>
      <c r="AF14" s="932" t="s">
        <v>3066</v>
      </c>
      <c r="AG14" s="932" t="s">
        <v>3067</v>
      </c>
      <c r="AH14" s="932" t="s">
        <v>3068</v>
      </c>
      <c r="AI14" s="932" t="s">
        <v>3069</v>
      </c>
      <c r="AJ14" s="932" t="s">
        <v>3070</v>
      </c>
      <c r="AK14" s="932" t="s">
        <v>3071</v>
      </c>
      <c r="AL14" s="932" t="s">
        <v>3072</v>
      </c>
      <c r="AM14" s="932" t="s">
        <v>3073</v>
      </c>
      <c r="AN14" s="932" t="s">
        <v>3033</v>
      </c>
      <c r="AO14" s="932" t="s">
        <v>3065</v>
      </c>
      <c r="AP14" s="932" t="s">
        <v>3066</v>
      </c>
      <c r="AQ14" s="932" t="s">
        <v>3067</v>
      </c>
      <c r="AR14" s="932" t="s">
        <v>3068</v>
      </c>
      <c r="AS14" s="932" t="s">
        <v>3069</v>
      </c>
      <c r="AT14" s="932" t="s">
        <v>3070</v>
      </c>
      <c r="AU14" s="932" t="s">
        <v>3071</v>
      </c>
      <c r="AV14" s="932" t="s">
        <v>3072</v>
      </c>
      <c r="AW14" s="932" t="s">
        <v>3073</v>
      </c>
      <c r="AX14" s="1208" t="s">
        <v>1088</v>
      </c>
      <c r="AY14" s="1208" t="s">
        <v>304</v>
      </c>
      <c r="AZ14" s="1208" t="s">
        <v>1095</v>
      </c>
      <c r="BA14" s="1209"/>
    </row>
    <row r="15" spans="1:53" s="103" customFormat="1" ht="45.75" customHeight="1">
      <c r="A15" s="1203"/>
      <c r="B15" s="1203"/>
      <c r="C15" s="1203"/>
      <c r="D15" s="1203"/>
      <c r="E15" s="1203"/>
      <c r="F15" s="1203"/>
      <c r="G15" s="1203"/>
      <c r="H15" s="1203"/>
      <c r="I15" s="1203"/>
      <c r="J15" s="1203"/>
      <c r="K15" s="1203"/>
      <c r="L15" s="1206"/>
      <c r="M15" s="1206"/>
      <c r="N15" s="1206"/>
      <c r="O15" s="895" t="s">
        <v>267</v>
      </c>
      <c r="P15" s="895" t="s">
        <v>305</v>
      </c>
      <c r="Q15" s="895" t="s">
        <v>285</v>
      </c>
      <c r="R15" s="1207" t="s">
        <v>1159</v>
      </c>
      <c r="S15" s="895" t="s">
        <v>267</v>
      </c>
      <c r="T15" s="935" t="s">
        <v>268</v>
      </c>
      <c r="U15" s="935" t="s">
        <v>268</v>
      </c>
      <c r="V15" s="935" t="s">
        <v>268</v>
      </c>
      <c r="W15" s="935" t="s">
        <v>268</v>
      </c>
      <c r="X15" s="935" t="s">
        <v>268</v>
      </c>
      <c r="Y15" s="935" t="s">
        <v>268</v>
      </c>
      <c r="Z15" s="935" t="s">
        <v>268</v>
      </c>
      <c r="AA15" s="935" t="s">
        <v>268</v>
      </c>
      <c r="AB15" s="935" t="s">
        <v>268</v>
      </c>
      <c r="AC15" s="935" t="s">
        <v>268</v>
      </c>
      <c r="AD15" s="935" t="s">
        <v>267</v>
      </c>
      <c r="AE15" s="935" t="s">
        <v>267</v>
      </c>
      <c r="AF15" s="935" t="s">
        <v>267</v>
      </c>
      <c r="AG15" s="935" t="s">
        <v>267</v>
      </c>
      <c r="AH15" s="935" t="s">
        <v>267</v>
      </c>
      <c r="AI15" s="935" t="s">
        <v>267</v>
      </c>
      <c r="AJ15" s="935" t="s">
        <v>267</v>
      </c>
      <c r="AK15" s="935" t="s">
        <v>267</v>
      </c>
      <c r="AL15" s="935" t="s">
        <v>267</v>
      </c>
      <c r="AM15" s="935" t="s">
        <v>267</v>
      </c>
      <c r="AN15" s="1208" t="s">
        <v>1358</v>
      </c>
      <c r="AO15" s="1208"/>
      <c r="AP15" s="1208"/>
      <c r="AQ15" s="1208"/>
      <c r="AR15" s="1208"/>
      <c r="AS15" s="1208"/>
      <c r="AT15" s="1208"/>
      <c r="AU15" s="1208"/>
      <c r="AV15" s="1208"/>
      <c r="AW15" s="1208"/>
      <c r="AX15" s="1208"/>
      <c r="AY15" s="1208"/>
      <c r="AZ15" s="1208"/>
      <c r="BA15" s="1209"/>
    </row>
    <row r="16" spans="1:53" s="80" customFormat="1" ht="11.25">
      <c r="A16" s="943" t="s">
        <v>18</v>
      </c>
      <c r="B16" s="1179" t="s">
        <v>995</v>
      </c>
      <c r="C16" s="919"/>
      <c r="D16" s="1179" t="s">
        <v>993</v>
      </c>
      <c r="E16" s="919"/>
      <c r="F16" s="919"/>
      <c r="G16" s="919"/>
      <c r="H16" s="919"/>
      <c r="I16" s="919"/>
      <c r="J16" s="919"/>
      <c r="K16" s="919"/>
      <c r="L16" s="1210" t="s">
        <v>3024</v>
      </c>
      <c r="M16" s="1211"/>
      <c r="N16" s="1211"/>
      <c r="O16" s="1211"/>
      <c r="P16" s="1211"/>
      <c r="Q16" s="1211"/>
      <c r="R16" s="1211"/>
      <c r="S16" s="1211"/>
      <c r="T16" s="1211"/>
      <c r="U16" s="1211"/>
      <c r="V16" s="1211"/>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c r="AS16" s="1211"/>
      <c r="AT16" s="1211"/>
      <c r="AU16" s="1211"/>
      <c r="AV16" s="1211"/>
      <c r="AW16" s="1211"/>
      <c r="AX16" s="1211"/>
      <c r="AY16" s="1211"/>
      <c r="AZ16" s="1211"/>
      <c r="BA16" s="919"/>
    </row>
    <row r="17" spans="1:53" s="107" customFormat="1" ht="11.25">
      <c r="A17" s="974">
        <v>1</v>
      </c>
      <c r="B17" s="1212"/>
      <c r="C17" s="1213"/>
      <c r="D17" s="1213" t="s">
        <v>1480</v>
      </c>
      <c r="E17" s="1212"/>
      <c r="F17" s="1212"/>
      <c r="G17" s="1212"/>
      <c r="H17" s="1212"/>
      <c r="I17" s="1212"/>
      <c r="J17" s="1212"/>
      <c r="K17" s="1212"/>
      <c r="L17" s="1214" t="s">
        <v>18</v>
      </c>
      <c r="M17" s="1215" t="s">
        <v>511</v>
      </c>
      <c r="N17" s="1216" t="s">
        <v>351</v>
      </c>
      <c r="O17" s="1217">
        <v>0</v>
      </c>
      <c r="P17" s="1217">
        <v>0</v>
      </c>
      <c r="Q17" s="1217">
        <v>0</v>
      </c>
      <c r="R17" s="1217">
        <v>0</v>
      </c>
      <c r="S17" s="1217">
        <v>0</v>
      </c>
      <c r="T17" s="1217">
        <v>3829.1018999999997</v>
      </c>
      <c r="U17" s="1218">
        <v>3829.1018999999997</v>
      </c>
      <c r="V17" s="1218">
        <v>3829.1018999999997</v>
      </c>
      <c r="W17" s="1218">
        <v>3829.1018999999997</v>
      </c>
      <c r="X17" s="1218">
        <v>3829.1018999999997</v>
      </c>
      <c r="Y17" s="1218">
        <v>3829.1018999999997</v>
      </c>
      <c r="Z17" s="1218">
        <v>3829.1018999999997</v>
      </c>
      <c r="AA17" s="1218">
        <v>3829.1018999999997</v>
      </c>
      <c r="AB17" s="1218">
        <v>3829.1018999999997</v>
      </c>
      <c r="AC17" s="1218">
        <v>3829.1018999999997</v>
      </c>
      <c r="AD17" s="1217">
        <v>1569.9762000000001</v>
      </c>
      <c r="AE17" s="1218">
        <v>1569.9762000000001</v>
      </c>
      <c r="AF17" s="1218">
        <v>1569.9762000000001</v>
      </c>
      <c r="AG17" s="1218">
        <v>1569.9762000000001</v>
      </c>
      <c r="AH17" s="1218">
        <v>1569.9762000000001</v>
      </c>
      <c r="AI17" s="1218">
        <v>1569.9762000000001</v>
      </c>
      <c r="AJ17" s="1218">
        <v>1569.9762000000001</v>
      </c>
      <c r="AK17" s="1218">
        <v>1569.9762000000001</v>
      </c>
      <c r="AL17" s="1218">
        <v>1569.9762000000001</v>
      </c>
      <c r="AM17" s="1218">
        <v>1569.9762000000001</v>
      </c>
      <c r="AN17" s="1217">
        <v>0</v>
      </c>
      <c r="AO17" s="1217">
        <v>0</v>
      </c>
      <c r="AP17" s="1217">
        <v>0</v>
      </c>
      <c r="AQ17" s="1217">
        <v>0</v>
      </c>
      <c r="AR17" s="1217">
        <v>0</v>
      </c>
      <c r="AS17" s="1217">
        <v>0</v>
      </c>
      <c r="AT17" s="1217">
        <v>0</v>
      </c>
      <c r="AU17" s="1217">
        <v>0</v>
      </c>
      <c r="AV17" s="1217">
        <v>0</v>
      </c>
      <c r="AW17" s="1217">
        <v>0</v>
      </c>
      <c r="AX17" s="951"/>
      <c r="AY17" s="951"/>
      <c r="AZ17" s="951"/>
      <c r="BA17" s="1219"/>
    </row>
    <row r="18" spans="1:53" ht="11.25">
      <c r="A18" s="974">
        <v>1</v>
      </c>
      <c r="B18" s="1094"/>
      <c r="C18" s="1220"/>
      <c r="D18" s="1220" t="s">
        <v>1491</v>
      </c>
      <c r="E18" s="1094"/>
      <c r="F18" s="1094"/>
      <c r="G18" s="1094"/>
      <c r="H18" s="1094"/>
      <c r="I18" s="1094"/>
      <c r="J18" s="1094"/>
      <c r="K18" s="1094"/>
      <c r="L18" s="1221" t="s">
        <v>149</v>
      </c>
      <c r="M18" s="1222" t="s">
        <v>512</v>
      </c>
      <c r="N18" s="1223"/>
      <c r="O18" s="1224"/>
      <c r="P18" s="1224"/>
      <c r="Q18" s="1224"/>
      <c r="R18" s="1225">
        <v>0</v>
      </c>
      <c r="S18" s="1224"/>
      <c r="T18" s="1224"/>
      <c r="U18" s="1224">
        <v>1</v>
      </c>
      <c r="V18" s="1224">
        <v>1</v>
      </c>
      <c r="W18" s="1224">
        <v>1</v>
      </c>
      <c r="X18" s="1224">
        <v>1</v>
      </c>
      <c r="Y18" s="1224">
        <v>1</v>
      </c>
      <c r="Z18" s="1224">
        <v>1</v>
      </c>
      <c r="AA18" s="1224">
        <v>1</v>
      </c>
      <c r="AB18" s="1224">
        <v>1</v>
      </c>
      <c r="AC18" s="1224">
        <v>1</v>
      </c>
      <c r="AD18" s="1224"/>
      <c r="AE18" s="1224">
        <v>1</v>
      </c>
      <c r="AF18" s="1224">
        <v>1</v>
      </c>
      <c r="AG18" s="1224">
        <v>1</v>
      </c>
      <c r="AH18" s="1224">
        <v>1</v>
      </c>
      <c r="AI18" s="1224">
        <v>1</v>
      </c>
      <c r="AJ18" s="1224">
        <v>1</v>
      </c>
      <c r="AK18" s="1224">
        <v>1</v>
      </c>
      <c r="AL18" s="1224">
        <v>1</v>
      </c>
      <c r="AM18" s="1224">
        <v>1</v>
      </c>
      <c r="AN18" s="1226">
        <v>0</v>
      </c>
      <c r="AO18" s="403"/>
      <c r="AP18" s="403"/>
      <c r="AQ18" s="403"/>
      <c r="AR18" s="403"/>
      <c r="AS18" s="403"/>
      <c r="AT18" s="403"/>
      <c r="AU18" s="403"/>
      <c r="AV18" s="403"/>
      <c r="AW18" s="403"/>
      <c r="AX18" s="951"/>
      <c r="AY18" s="951"/>
      <c r="AZ18" s="951"/>
      <c r="BA18" s="1094"/>
    </row>
    <row r="19" spans="1:53" s="106" customFormat="1" ht="11.25">
      <c r="A19" s="974">
        <v>1</v>
      </c>
      <c r="B19" s="1219"/>
      <c r="C19" s="1213"/>
      <c r="D19" s="1213" t="s">
        <v>1489</v>
      </c>
      <c r="E19" s="1219"/>
      <c r="F19" s="1219"/>
      <c r="G19" s="1219"/>
      <c r="H19" s="1219"/>
      <c r="I19" s="1219"/>
      <c r="J19" s="1219"/>
      <c r="K19" s="1219"/>
      <c r="L19" s="1214" t="s">
        <v>150</v>
      </c>
      <c r="M19" s="1227" t="s">
        <v>513</v>
      </c>
      <c r="N19" s="1216" t="s">
        <v>351</v>
      </c>
      <c r="O19" s="1217">
        <v>0</v>
      </c>
      <c r="P19" s="1217">
        <v>0</v>
      </c>
      <c r="Q19" s="1217">
        <v>0</v>
      </c>
      <c r="R19" s="1217">
        <v>0</v>
      </c>
      <c r="S19" s="1217">
        <v>0</v>
      </c>
      <c r="T19" s="1217">
        <v>1573.172</v>
      </c>
      <c r="U19" s="548"/>
      <c r="V19" s="548"/>
      <c r="W19" s="548"/>
      <c r="X19" s="548"/>
      <c r="Y19" s="548"/>
      <c r="Z19" s="548"/>
      <c r="AA19" s="548"/>
      <c r="AB19" s="548"/>
      <c r="AC19" s="548"/>
      <c r="AD19" s="1217">
        <v>888.88400000000001</v>
      </c>
      <c r="AE19" s="548"/>
      <c r="AF19" s="548"/>
      <c r="AG19" s="548"/>
      <c r="AH19" s="548"/>
      <c r="AI19" s="548"/>
      <c r="AJ19" s="548"/>
      <c r="AK19" s="548"/>
      <c r="AL19" s="548"/>
      <c r="AM19" s="548"/>
      <c r="AN19" s="1217">
        <v>0</v>
      </c>
      <c r="AO19" s="548"/>
      <c r="AP19" s="548"/>
      <c r="AQ19" s="548"/>
      <c r="AR19" s="548"/>
      <c r="AS19" s="548"/>
      <c r="AT19" s="548"/>
      <c r="AU19" s="548"/>
      <c r="AV19" s="548"/>
      <c r="AW19" s="548"/>
      <c r="AX19" s="1228"/>
      <c r="AY19" s="1228"/>
      <c r="AZ19" s="1228"/>
      <c r="BA19" s="1219"/>
    </row>
    <row r="20" spans="1:53" ht="11.25">
      <c r="A20" s="974">
        <v>1</v>
      </c>
      <c r="B20" s="1094"/>
      <c r="C20" s="1220"/>
      <c r="D20" s="1220" t="s">
        <v>1573</v>
      </c>
      <c r="E20" s="1094"/>
      <c r="F20" s="1094"/>
      <c r="G20" s="1094"/>
      <c r="H20" s="1094"/>
      <c r="I20" s="1094"/>
      <c r="J20" s="1094"/>
      <c r="K20" s="1094"/>
      <c r="L20" s="1221" t="s">
        <v>514</v>
      </c>
      <c r="M20" s="1229" t="s">
        <v>515</v>
      </c>
      <c r="N20" s="1139" t="s">
        <v>351</v>
      </c>
      <c r="O20" s="1226">
        <v>0</v>
      </c>
      <c r="P20" s="1226">
        <v>0</v>
      </c>
      <c r="Q20" s="1226">
        <v>0</v>
      </c>
      <c r="R20" s="1226">
        <v>0</v>
      </c>
      <c r="S20" s="1226">
        <v>0</v>
      </c>
      <c r="T20" s="1226">
        <v>58</v>
      </c>
      <c r="U20" s="403"/>
      <c r="V20" s="403"/>
      <c r="W20" s="403"/>
      <c r="X20" s="403"/>
      <c r="Y20" s="403"/>
      <c r="Z20" s="403"/>
      <c r="AA20" s="403"/>
      <c r="AB20" s="403"/>
      <c r="AC20" s="403"/>
      <c r="AD20" s="1226">
        <v>0</v>
      </c>
      <c r="AE20" s="403"/>
      <c r="AF20" s="403"/>
      <c r="AG20" s="403"/>
      <c r="AH20" s="403"/>
      <c r="AI20" s="403"/>
      <c r="AJ20" s="403"/>
      <c r="AK20" s="403"/>
      <c r="AL20" s="403"/>
      <c r="AM20" s="403"/>
      <c r="AN20" s="1226">
        <v>0</v>
      </c>
      <c r="AO20" s="403"/>
      <c r="AP20" s="403"/>
      <c r="AQ20" s="403"/>
      <c r="AR20" s="403"/>
      <c r="AS20" s="403"/>
      <c r="AT20" s="403"/>
      <c r="AU20" s="403"/>
      <c r="AV20" s="403"/>
      <c r="AW20" s="403"/>
      <c r="AX20" s="951"/>
      <c r="AY20" s="951"/>
      <c r="AZ20" s="951"/>
      <c r="BA20" s="1230"/>
    </row>
    <row r="21" spans="1:53" ht="11.25">
      <c r="A21" s="974">
        <v>1</v>
      </c>
      <c r="B21" s="1094"/>
      <c r="C21" s="1220"/>
      <c r="D21" s="1220" t="s">
        <v>1632</v>
      </c>
      <c r="E21" s="1094"/>
      <c r="F21" s="1094"/>
      <c r="G21" s="1094"/>
      <c r="H21" s="1094"/>
      <c r="I21" s="1094"/>
      <c r="J21" s="1094"/>
      <c r="K21" s="1094"/>
      <c r="L21" s="1221" t="s">
        <v>516</v>
      </c>
      <c r="M21" s="1231" t="s">
        <v>517</v>
      </c>
      <c r="N21" s="1232" t="s">
        <v>351</v>
      </c>
      <c r="O21" s="977"/>
      <c r="P21" s="977"/>
      <c r="Q21" s="977"/>
      <c r="R21" s="1226">
        <v>0</v>
      </c>
      <c r="S21" s="977"/>
      <c r="T21" s="977">
        <v>58</v>
      </c>
      <c r="U21" s="403"/>
      <c r="V21" s="403"/>
      <c r="W21" s="403"/>
      <c r="X21" s="403"/>
      <c r="Y21" s="403"/>
      <c r="Z21" s="403"/>
      <c r="AA21" s="403"/>
      <c r="AB21" s="403"/>
      <c r="AC21" s="403"/>
      <c r="AD21" s="977"/>
      <c r="AE21" s="403"/>
      <c r="AF21" s="403"/>
      <c r="AG21" s="403"/>
      <c r="AH21" s="403"/>
      <c r="AI21" s="403"/>
      <c r="AJ21" s="403"/>
      <c r="AK21" s="403"/>
      <c r="AL21" s="403"/>
      <c r="AM21" s="403"/>
      <c r="AN21" s="1226">
        <v>0</v>
      </c>
      <c r="AO21" s="403"/>
      <c r="AP21" s="403"/>
      <c r="AQ21" s="403"/>
      <c r="AR21" s="403"/>
      <c r="AS21" s="403"/>
      <c r="AT21" s="403"/>
      <c r="AU21" s="403"/>
      <c r="AV21" s="403"/>
      <c r="AW21" s="403"/>
      <c r="AX21" s="951"/>
      <c r="AY21" s="951"/>
      <c r="AZ21" s="951"/>
      <c r="BA21" s="1094"/>
    </row>
    <row r="22" spans="1:53" ht="11.25">
      <c r="A22" s="974">
        <v>1</v>
      </c>
      <c r="B22" s="1094"/>
      <c r="C22" s="1220"/>
      <c r="D22" s="1220" t="s">
        <v>1633</v>
      </c>
      <c r="E22" s="1094"/>
      <c r="F22" s="1094"/>
      <c r="G22" s="1094"/>
      <c r="H22" s="1094"/>
      <c r="I22" s="1094"/>
      <c r="J22" s="1094"/>
      <c r="K22" s="1094"/>
      <c r="L22" s="1221" t="s">
        <v>518</v>
      </c>
      <c r="M22" s="1233" t="s">
        <v>519</v>
      </c>
      <c r="N22" s="1232" t="s">
        <v>351</v>
      </c>
      <c r="O22" s="977"/>
      <c r="P22" s="977"/>
      <c r="Q22" s="977"/>
      <c r="R22" s="1226">
        <v>0</v>
      </c>
      <c r="S22" s="977"/>
      <c r="T22" s="977"/>
      <c r="U22" s="403"/>
      <c r="V22" s="403"/>
      <c r="W22" s="403"/>
      <c r="X22" s="403"/>
      <c r="Y22" s="403"/>
      <c r="Z22" s="403"/>
      <c r="AA22" s="403"/>
      <c r="AB22" s="403"/>
      <c r="AC22" s="403"/>
      <c r="AD22" s="977"/>
      <c r="AE22" s="403"/>
      <c r="AF22" s="403"/>
      <c r="AG22" s="403"/>
      <c r="AH22" s="403"/>
      <c r="AI22" s="403"/>
      <c r="AJ22" s="403"/>
      <c r="AK22" s="403"/>
      <c r="AL22" s="403"/>
      <c r="AM22" s="403"/>
      <c r="AN22" s="1226">
        <v>0</v>
      </c>
      <c r="AO22" s="403"/>
      <c r="AP22" s="403"/>
      <c r="AQ22" s="403"/>
      <c r="AR22" s="403"/>
      <c r="AS22" s="403"/>
      <c r="AT22" s="403"/>
      <c r="AU22" s="403"/>
      <c r="AV22" s="403"/>
      <c r="AW22" s="403"/>
      <c r="AX22" s="951"/>
      <c r="AY22" s="951"/>
      <c r="AZ22" s="951"/>
      <c r="BA22" s="1094"/>
    </row>
    <row r="23" spans="1:53" ht="22.5">
      <c r="A23" s="974">
        <v>1</v>
      </c>
      <c r="B23" s="1094"/>
      <c r="C23" s="1220"/>
      <c r="D23" s="1220" t="s">
        <v>1574</v>
      </c>
      <c r="E23" s="1094"/>
      <c r="F23" s="1094"/>
      <c r="G23" s="1094"/>
      <c r="H23" s="1094"/>
      <c r="I23" s="1094"/>
      <c r="J23" s="1094"/>
      <c r="K23" s="1094"/>
      <c r="L23" s="1221" t="s">
        <v>520</v>
      </c>
      <c r="M23" s="1229" t="s">
        <v>521</v>
      </c>
      <c r="N23" s="1139" t="s">
        <v>351</v>
      </c>
      <c r="O23" s="977"/>
      <c r="P23" s="977"/>
      <c r="Q23" s="977"/>
      <c r="R23" s="1226">
        <v>0</v>
      </c>
      <c r="S23" s="977"/>
      <c r="T23" s="977"/>
      <c r="U23" s="403"/>
      <c r="V23" s="403"/>
      <c r="W23" s="403"/>
      <c r="X23" s="403"/>
      <c r="Y23" s="403"/>
      <c r="Z23" s="403"/>
      <c r="AA23" s="403"/>
      <c r="AB23" s="403"/>
      <c r="AC23" s="403"/>
      <c r="AD23" s="977"/>
      <c r="AE23" s="403"/>
      <c r="AF23" s="403"/>
      <c r="AG23" s="403"/>
      <c r="AH23" s="403"/>
      <c r="AI23" s="403"/>
      <c r="AJ23" s="403"/>
      <c r="AK23" s="403"/>
      <c r="AL23" s="403"/>
      <c r="AM23" s="403"/>
      <c r="AN23" s="1226">
        <v>0</v>
      </c>
      <c r="AO23" s="403"/>
      <c r="AP23" s="403"/>
      <c r="AQ23" s="403"/>
      <c r="AR23" s="403"/>
      <c r="AS23" s="403"/>
      <c r="AT23" s="403"/>
      <c r="AU23" s="403"/>
      <c r="AV23" s="403"/>
      <c r="AW23" s="403"/>
      <c r="AX23" s="951"/>
      <c r="AY23" s="951"/>
      <c r="AZ23" s="951"/>
      <c r="BA23" s="1094"/>
    </row>
    <row r="24" spans="1:53" ht="22.5">
      <c r="A24" s="974">
        <v>1</v>
      </c>
      <c r="B24" s="1094"/>
      <c r="C24" s="1220"/>
      <c r="D24" s="1220" t="s">
        <v>1575</v>
      </c>
      <c r="E24" s="1094"/>
      <c r="F24" s="1094"/>
      <c r="G24" s="1094"/>
      <c r="H24" s="1094"/>
      <c r="I24" s="1094"/>
      <c r="J24" s="1094"/>
      <c r="K24" s="1094"/>
      <c r="L24" s="1221" t="s">
        <v>522</v>
      </c>
      <c r="M24" s="1229" t="s">
        <v>1473</v>
      </c>
      <c r="N24" s="1232" t="s">
        <v>351</v>
      </c>
      <c r="O24" s="403">
        <v>0</v>
      </c>
      <c r="P24" s="403">
        <v>0</v>
      </c>
      <c r="Q24" s="403">
        <v>0</v>
      </c>
      <c r="R24" s="1226">
        <v>0</v>
      </c>
      <c r="S24" s="403">
        <v>0</v>
      </c>
      <c r="T24" s="403">
        <v>1185.172</v>
      </c>
      <c r="U24" s="403"/>
      <c r="V24" s="403"/>
      <c r="W24" s="403"/>
      <c r="X24" s="403"/>
      <c r="Y24" s="403"/>
      <c r="Z24" s="403"/>
      <c r="AA24" s="403"/>
      <c r="AB24" s="403"/>
      <c r="AC24" s="403"/>
      <c r="AD24" s="403">
        <v>888.88400000000001</v>
      </c>
      <c r="AE24" s="403"/>
      <c r="AF24" s="403"/>
      <c r="AG24" s="403"/>
      <c r="AH24" s="403"/>
      <c r="AI24" s="403"/>
      <c r="AJ24" s="403"/>
      <c r="AK24" s="403"/>
      <c r="AL24" s="403"/>
      <c r="AM24" s="403"/>
      <c r="AN24" s="1226">
        <v>0</v>
      </c>
      <c r="AO24" s="403"/>
      <c r="AP24" s="403"/>
      <c r="AQ24" s="403"/>
      <c r="AR24" s="403"/>
      <c r="AS24" s="403"/>
      <c r="AT24" s="403"/>
      <c r="AU24" s="403"/>
      <c r="AV24" s="403"/>
      <c r="AW24" s="403"/>
      <c r="AX24" s="951"/>
      <c r="AY24" s="951"/>
      <c r="AZ24" s="951"/>
      <c r="BA24" s="1094"/>
    </row>
    <row r="25" spans="1:53" ht="11.25">
      <c r="A25" s="974">
        <v>1</v>
      </c>
      <c r="B25" s="1042" t="s">
        <v>1283</v>
      </c>
      <c r="C25" s="1220"/>
      <c r="D25" s="1220" t="s">
        <v>1594</v>
      </c>
      <c r="E25" s="1094"/>
      <c r="F25" s="1094"/>
      <c r="G25" s="1094"/>
      <c r="H25" s="1094"/>
      <c r="I25" s="1094"/>
      <c r="J25" s="1094"/>
      <c r="K25" s="1094"/>
      <c r="L25" s="1221" t="s">
        <v>523</v>
      </c>
      <c r="M25" s="1231" t="s">
        <v>524</v>
      </c>
      <c r="N25" s="1139" t="s">
        <v>351</v>
      </c>
      <c r="O25" s="1234">
        <v>0</v>
      </c>
      <c r="P25" s="1234">
        <v>0</v>
      </c>
      <c r="Q25" s="1234">
        <v>0</v>
      </c>
      <c r="R25" s="1226">
        <v>0</v>
      </c>
      <c r="S25" s="1234">
        <v>0</v>
      </c>
      <c r="T25" s="1234">
        <v>910.27200000000005</v>
      </c>
      <c r="U25" s="403"/>
      <c r="V25" s="403"/>
      <c r="W25" s="403"/>
      <c r="X25" s="403"/>
      <c r="Y25" s="403"/>
      <c r="Z25" s="403"/>
      <c r="AA25" s="403"/>
      <c r="AB25" s="403"/>
      <c r="AC25" s="403"/>
      <c r="AD25" s="1234">
        <v>682.70399999999995</v>
      </c>
      <c r="AE25" s="403"/>
      <c r="AF25" s="403"/>
      <c r="AG25" s="403"/>
      <c r="AH25" s="403"/>
      <c r="AI25" s="403"/>
      <c r="AJ25" s="403"/>
      <c r="AK25" s="403"/>
      <c r="AL25" s="403"/>
      <c r="AM25" s="403"/>
      <c r="AN25" s="1226">
        <v>0</v>
      </c>
      <c r="AO25" s="403"/>
      <c r="AP25" s="403"/>
      <c r="AQ25" s="403"/>
      <c r="AR25" s="403"/>
      <c r="AS25" s="403"/>
      <c r="AT25" s="403"/>
      <c r="AU25" s="403"/>
      <c r="AV25" s="403"/>
      <c r="AW25" s="403"/>
      <c r="AX25" s="951"/>
      <c r="AY25" s="951"/>
      <c r="AZ25" s="951"/>
      <c r="BA25" s="1094"/>
    </row>
    <row r="26" spans="1:53" ht="22.5">
      <c r="A26" s="974">
        <v>1</v>
      </c>
      <c r="B26" s="1042" t="s">
        <v>1285</v>
      </c>
      <c r="C26" s="1220"/>
      <c r="D26" s="1220" t="s">
        <v>1595</v>
      </c>
      <c r="E26" s="1094"/>
      <c r="F26" s="1094"/>
      <c r="G26" s="1094"/>
      <c r="H26" s="1094"/>
      <c r="I26" s="1094"/>
      <c r="J26" s="1094"/>
      <c r="K26" s="1094"/>
      <c r="L26" s="1221" t="s">
        <v>525</v>
      </c>
      <c r="M26" s="1231" t="s">
        <v>1468</v>
      </c>
      <c r="N26" s="1232" t="s">
        <v>351</v>
      </c>
      <c r="O26" s="1234">
        <v>0</v>
      </c>
      <c r="P26" s="1234">
        <v>0</v>
      </c>
      <c r="Q26" s="1234">
        <v>0</v>
      </c>
      <c r="R26" s="1226">
        <v>0</v>
      </c>
      <c r="S26" s="1234">
        <v>0</v>
      </c>
      <c r="T26" s="1234">
        <v>274.89999999999998</v>
      </c>
      <c r="U26" s="403"/>
      <c r="V26" s="403"/>
      <c r="W26" s="403"/>
      <c r="X26" s="403"/>
      <c r="Y26" s="403"/>
      <c r="Z26" s="403"/>
      <c r="AA26" s="403"/>
      <c r="AB26" s="403"/>
      <c r="AC26" s="403"/>
      <c r="AD26" s="1234">
        <v>206.18</v>
      </c>
      <c r="AE26" s="403"/>
      <c r="AF26" s="403"/>
      <c r="AG26" s="403"/>
      <c r="AH26" s="403"/>
      <c r="AI26" s="403"/>
      <c r="AJ26" s="403"/>
      <c r="AK26" s="403"/>
      <c r="AL26" s="403"/>
      <c r="AM26" s="403"/>
      <c r="AN26" s="1226">
        <v>0</v>
      </c>
      <c r="AO26" s="403"/>
      <c r="AP26" s="403"/>
      <c r="AQ26" s="403"/>
      <c r="AR26" s="403"/>
      <c r="AS26" s="403"/>
      <c r="AT26" s="403"/>
      <c r="AU26" s="403"/>
      <c r="AV26" s="403"/>
      <c r="AW26" s="403"/>
      <c r="AX26" s="951"/>
      <c r="AY26" s="951"/>
      <c r="AZ26" s="951"/>
      <c r="BA26" s="1094"/>
    </row>
    <row r="27" spans="1:53" ht="11.25">
      <c r="A27" s="974">
        <v>1</v>
      </c>
      <c r="B27" s="1094"/>
      <c r="C27" s="1220"/>
      <c r="D27" s="1220" t="s">
        <v>1597</v>
      </c>
      <c r="E27" s="1094"/>
      <c r="F27" s="1094"/>
      <c r="G27" s="1094"/>
      <c r="H27" s="1094"/>
      <c r="I27" s="1094"/>
      <c r="J27" s="1094"/>
      <c r="K27" s="1094"/>
      <c r="L27" s="1221" t="s">
        <v>526</v>
      </c>
      <c r="M27" s="1229" t="s">
        <v>527</v>
      </c>
      <c r="N27" s="1139" t="s">
        <v>351</v>
      </c>
      <c r="O27" s="977"/>
      <c r="P27" s="977"/>
      <c r="Q27" s="977"/>
      <c r="R27" s="1226">
        <v>0</v>
      </c>
      <c r="S27" s="977"/>
      <c r="T27" s="977">
        <v>330</v>
      </c>
      <c r="U27" s="403"/>
      <c r="V27" s="403"/>
      <c r="W27" s="403"/>
      <c r="X27" s="403"/>
      <c r="Y27" s="403"/>
      <c r="Z27" s="403"/>
      <c r="AA27" s="403"/>
      <c r="AB27" s="403"/>
      <c r="AC27" s="403"/>
      <c r="AD27" s="977"/>
      <c r="AE27" s="403"/>
      <c r="AF27" s="403"/>
      <c r="AG27" s="403"/>
      <c r="AH27" s="403"/>
      <c r="AI27" s="403"/>
      <c r="AJ27" s="403"/>
      <c r="AK27" s="403"/>
      <c r="AL27" s="403"/>
      <c r="AM27" s="403"/>
      <c r="AN27" s="1226">
        <v>0</v>
      </c>
      <c r="AO27" s="403"/>
      <c r="AP27" s="403"/>
      <c r="AQ27" s="403"/>
      <c r="AR27" s="403"/>
      <c r="AS27" s="403"/>
      <c r="AT27" s="403"/>
      <c r="AU27" s="403"/>
      <c r="AV27" s="403"/>
      <c r="AW27" s="403"/>
      <c r="AX27" s="951"/>
      <c r="AY27" s="951"/>
      <c r="AZ27" s="951"/>
      <c r="BA27" s="1094"/>
    </row>
    <row r="28" spans="1:53" ht="11.25">
      <c r="A28" s="974">
        <v>1</v>
      </c>
      <c r="B28" s="1094"/>
      <c r="C28" s="1220"/>
      <c r="D28" s="1220" t="s">
        <v>1598</v>
      </c>
      <c r="E28" s="1094"/>
      <c r="F28" s="1094"/>
      <c r="G28" s="1094"/>
      <c r="H28" s="1094"/>
      <c r="I28" s="1094"/>
      <c r="J28" s="1094"/>
      <c r="K28" s="1094"/>
      <c r="L28" s="1221" t="s">
        <v>528</v>
      </c>
      <c r="M28" s="1235" t="s">
        <v>529</v>
      </c>
      <c r="N28" s="1223" t="s">
        <v>351</v>
      </c>
      <c r="O28" s="1226">
        <v>0</v>
      </c>
      <c r="P28" s="1226">
        <v>0</v>
      </c>
      <c r="Q28" s="1226">
        <v>0</v>
      </c>
      <c r="R28" s="1226">
        <v>0</v>
      </c>
      <c r="S28" s="1226">
        <v>0</v>
      </c>
      <c r="T28" s="1226">
        <v>0</v>
      </c>
      <c r="U28" s="403"/>
      <c r="V28" s="403"/>
      <c r="W28" s="403"/>
      <c r="X28" s="403"/>
      <c r="Y28" s="403"/>
      <c r="Z28" s="403"/>
      <c r="AA28" s="403"/>
      <c r="AB28" s="403"/>
      <c r="AC28" s="403"/>
      <c r="AD28" s="1226">
        <v>0</v>
      </c>
      <c r="AE28" s="403"/>
      <c r="AF28" s="403"/>
      <c r="AG28" s="403"/>
      <c r="AH28" s="403"/>
      <c r="AI28" s="403"/>
      <c r="AJ28" s="403"/>
      <c r="AK28" s="403"/>
      <c r="AL28" s="403"/>
      <c r="AM28" s="403"/>
      <c r="AN28" s="1226">
        <v>0</v>
      </c>
      <c r="AO28" s="403"/>
      <c r="AP28" s="403"/>
      <c r="AQ28" s="403"/>
      <c r="AR28" s="403"/>
      <c r="AS28" s="403"/>
      <c r="AT28" s="403"/>
      <c r="AU28" s="403"/>
      <c r="AV28" s="403"/>
      <c r="AW28" s="403"/>
      <c r="AX28" s="951"/>
      <c r="AY28" s="951"/>
      <c r="AZ28" s="951"/>
      <c r="BA28" s="1094"/>
    </row>
    <row r="29" spans="1:53" ht="11.25">
      <c r="A29" s="974">
        <v>1</v>
      </c>
      <c r="B29" s="1094"/>
      <c r="C29" s="1220"/>
      <c r="D29" s="1220" t="s">
        <v>1634</v>
      </c>
      <c r="E29" s="1094"/>
      <c r="F29" s="1094"/>
      <c r="G29" s="1094"/>
      <c r="H29" s="1094"/>
      <c r="I29" s="1094"/>
      <c r="J29" s="1094"/>
      <c r="K29" s="1094"/>
      <c r="L29" s="1221" t="s">
        <v>530</v>
      </c>
      <c r="M29" s="1233" t="s">
        <v>531</v>
      </c>
      <c r="N29" s="1223" t="s">
        <v>351</v>
      </c>
      <c r="O29" s="977"/>
      <c r="P29" s="977"/>
      <c r="Q29" s="977"/>
      <c r="R29" s="1226">
        <v>0</v>
      </c>
      <c r="S29" s="977"/>
      <c r="T29" s="977"/>
      <c r="U29" s="403"/>
      <c r="V29" s="403"/>
      <c r="W29" s="403"/>
      <c r="X29" s="403"/>
      <c r="Y29" s="403"/>
      <c r="Z29" s="403"/>
      <c r="AA29" s="403"/>
      <c r="AB29" s="403"/>
      <c r="AC29" s="403"/>
      <c r="AD29" s="977"/>
      <c r="AE29" s="403"/>
      <c r="AF29" s="403"/>
      <c r="AG29" s="403"/>
      <c r="AH29" s="403"/>
      <c r="AI29" s="403"/>
      <c r="AJ29" s="403"/>
      <c r="AK29" s="403"/>
      <c r="AL29" s="403"/>
      <c r="AM29" s="403"/>
      <c r="AN29" s="1226">
        <v>0</v>
      </c>
      <c r="AO29" s="403"/>
      <c r="AP29" s="403"/>
      <c r="AQ29" s="403"/>
      <c r="AR29" s="403"/>
      <c r="AS29" s="403"/>
      <c r="AT29" s="403"/>
      <c r="AU29" s="403"/>
      <c r="AV29" s="403"/>
      <c r="AW29" s="403"/>
      <c r="AX29" s="951"/>
      <c r="AY29" s="951"/>
      <c r="AZ29" s="951"/>
      <c r="BA29" s="1094"/>
    </row>
    <row r="30" spans="1:53" ht="22.5">
      <c r="A30" s="974">
        <v>1</v>
      </c>
      <c r="B30" s="1094"/>
      <c r="C30" s="1220"/>
      <c r="D30" s="1220" t="s">
        <v>1635</v>
      </c>
      <c r="E30" s="1094"/>
      <c r="F30" s="1094"/>
      <c r="G30" s="1094"/>
      <c r="H30" s="1094"/>
      <c r="I30" s="1094"/>
      <c r="J30" s="1094"/>
      <c r="K30" s="1094"/>
      <c r="L30" s="1221" t="s">
        <v>532</v>
      </c>
      <c r="M30" s="1233" t="s">
        <v>533</v>
      </c>
      <c r="N30" s="1223" t="s">
        <v>351</v>
      </c>
      <c r="O30" s="977"/>
      <c r="P30" s="977"/>
      <c r="Q30" s="977"/>
      <c r="R30" s="1226">
        <v>0</v>
      </c>
      <c r="S30" s="977"/>
      <c r="T30" s="977"/>
      <c r="U30" s="403"/>
      <c r="V30" s="403"/>
      <c r="W30" s="403"/>
      <c r="X30" s="403"/>
      <c r="Y30" s="403"/>
      <c r="Z30" s="403"/>
      <c r="AA30" s="403"/>
      <c r="AB30" s="403"/>
      <c r="AC30" s="403"/>
      <c r="AD30" s="977"/>
      <c r="AE30" s="403"/>
      <c r="AF30" s="403"/>
      <c r="AG30" s="403"/>
      <c r="AH30" s="403"/>
      <c r="AI30" s="403"/>
      <c r="AJ30" s="403"/>
      <c r="AK30" s="403"/>
      <c r="AL30" s="403"/>
      <c r="AM30" s="403"/>
      <c r="AN30" s="1226">
        <v>0</v>
      </c>
      <c r="AO30" s="403"/>
      <c r="AP30" s="403"/>
      <c r="AQ30" s="403"/>
      <c r="AR30" s="403"/>
      <c r="AS30" s="403"/>
      <c r="AT30" s="403"/>
      <c r="AU30" s="403"/>
      <c r="AV30" s="403"/>
      <c r="AW30" s="403"/>
      <c r="AX30" s="951"/>
      <c r="AY30" s="951"/>
      <c r="AZ30" s="951"/>
      <c r="BA30" s="1094"/>
    </row>
    <row r="31" spans="1:53" ht="22.5">
      <c r="A31" s="974">
        <v>1</v>
      </c>
      <c r="B31" s="1094"/>
      <c r="C31" s="1220"/>
      <c r="D31" s="1220" t="s">
        <v>1636</v>
      </c>
      <c r="E31" s="1094"/>
      <c r="F31" s="1094"/>
      <c r="G31" s="1094"/>
      <c r="H31" s="1094"/>
      <c r="I31" s="1094"/>
      <c r="J31" s="1094"/>
      <c r="K31" s="1094"/>
      <c r="L31" s="1221" t="s">
        <v>534</v>
      </c>
      <c r="M31" s="1233" t="s">
        <v>535</v>
      </c>
      <c r="N31" s="1223" t="s">
        <v>351</v>
      </c>
      <c r="O31" s="977"/>
      <c r="P31" s="977"/>
      <c r="Q31" s="977"/>
      <c r="R31" s="1226">
        <v>0</v>
      </c>
      <c r="S31" s="977"/>
      <c r="T31" s="977"/>
      <c r="U31" s="403"/>
      <c r="V31" s="403"/>
      <c r="W31" s="403"/>
      <c r="X31" s="403"/>
      <c r="Y31" s="403"/>
      <c r="Z31" s="403"/>
      <c r="AA31" s="403"/>
      <c r="AB31" s="403"/>
      <c r="AC31" s="403"/>
      <c r="AD31" s="977"/>
      <c r="AE31" s="403"/>
      <c r="AF31" s="403"/>
      <c r="AG31" s="403"/>
      <c r="AH31" s="403"/>
      <c r="AI31" s="403"/>
      <c r="AJ31" s="403"/>
      <c r="AK31" s="403"/>
      <c r="AL31" s="403"/>
      <c r="AM31" s="403"/>
      <c r="AN31" s="1226">
        <v>0</v>
      </c>
      <c r="AO31" s="403"/>
      <c r="AP31" s="403"/>
      <c r="AQ31" s="403"/>
      <c r="AR31" s="403"/>
      <c r="AS31" s="403"/>
      <c r="AT31" s="403"/>
      <c r="AU31" s="403"/>
      <c r="AV31" s="403"/>
      <c r="AW31" s="403"/>
      <c r="AX31" s="951"/>
      <c r="AY31" s="951"/>
      <c r="AZ31" s="951"/>
      <c r="BA31" s="1094"/>
    </row>
    <row r="32" spans="1:53" ht="22.5">
      <c r="A32" s="974">
        <v>1</v>
      </c>
      <c r="B32" s="1094"/>
      <c r="C32" s="1220"/>
      <c r="D32" s="1220" t="s">
        <v>1637</v>
      </c>
      <c r="E32" s="1094"/>
      <c r="F32" s="1094"/>
      <c r="G32" s="1094"/>
      <c r="H32" s="1094"/>
      <c r="I32" s="1094"/>
      <c r="J32" s="1094"/>
      <c r="K32" s="1094"/>
      <c r="L32" s="1221" t="s">
        <v>536</v>
      </c>
      <c r="M32" s="1233" t="s">
        <v>537</v>
      </c>
      <c r="N32" s="1223" t="s">
        <v>351</v>
      </c>
      <c r="O32" s="977"/>
      <c r="P32" s="977"/>
      <c r="Q32" s="977"/>
      <c r="R32" s="1226">
        <v>0</v>
      </c>
      <c r="S32" s="977"/>
      <c r="T32" s="977"/>
      <c r="U32" s="403"/>
      <c r="V32" s="403"/>
      <c r="W32" s="403"/>
      <c r="X32" s="403"/>
      <c r="Y32" s="403"/>
      <c r="Z32" s="403"/>
      <c r="AA32" s="403"/>
      <c r="AB32" s="403"/>
      <c r="AC32" s="403"/>
      <c r="AD32" s="977"/>
      <c r="AE32" s="403"/>
      <c r="AF32" s="403"/>
      <c r="AG32" s="403"/>
      <c r="AH32" s="403"/>
      <c r="AI32" s="403"/>
      <c r="AJ32" s="403"/>
      <c r="AK32" s="403"/>
      <c r="AL32" s="403"/>
      <c r="AM32" s="403"/>
      <c r="AN32" s="1226">
        <v>0</v>
      </c>
      <c r="AO32" s="403"/>
      <c r="AP32" s="403"/>
      <c r="AQ32" s="403"/>
      <c r="AR32" s="403"/>
      <c r="AS32" s="403"/>
      <c r="AT32" s="403"/>
      <c r="AU32" s="403"/>
      <c r="AV32" s="403"/>
      <c r="AW32" s="403"/>
      <c r="AX32" s="951"/>
      <c r="AY32" s="951"/>
      <c r="AZ32" s="951"/>
      <c r="BA32" s="1094"/>
    </row>
    <row r="33" spans="1:53" ht="45">
      <c r="A33" s="974">
        <v>1</v>
      </c>
      <c r="B33" s="1094"/>
      <c r="C33" s="1220"/>
      <c r="D33" s="1220" t="s">
        <v>1638</v>
      </c>
      <c r="E33" s="1094"/>
      <c r="F33" s="1094"/>
      <c r="G33" s="1094"/>
      <c r="H33" s="1094"/>
      <c r="I33" s="1094"/>
      <c r="J33" s="1094"/>
      <c r="K33" s="1094"/>
      <c r="L33" s="1221" t="s">
        <v>538</v>
      </c>
      <c r="M33" s="1233" t="s">
        <v>539</v>
      </c>
      <c r="N33" s="1223" t="s">
        <v>351</v>
      </c>
      <c r="O33" s="977"/>
      <c r="P33" s="977"/>
      <c r="Q33" s="977"/>
      <c r="R33" s="1226">
        <v>0</v>
      </c>
      <c r="S33" s="977"/>
      <c r="T33" s="977"/>
      <c r="U33" s="403"/>
      <c r="V33" s="403"/>
      <c r="W33" s="403"/>
      <c r="X33" s="403"/>
      <c r="Y33" s="403"/>
      <c r="Z33" s="403"/>
      <c r="AA33" s="403"/>
      <c r="AB33" s="403"/>
      <c r="AC33" s="403"/>
      <c r="AD33" s="977"/>
      <c r="AE33" s="403"/>
      <c r="AF33" s="403"/>
      <c r="AG33" s="403"/>
      <c r="AH33" s="403"/>
      <c r="AI33" s="403"/>
      <c r="AJ33" s="403"/>
      <c r="AK33" s="403"/>
      <c r="AL33" s="403"/>
      <c r="AM33" s="403"/>
      <c r="AN33" s="1226">
        <v>0</v>
      </c>
      <c r="AO33" s="403"/>
      <c r="AP33" s="403"/>
      <c r="AQ33" s="403"/>
      <c r="AR33" s="403"/>
      <c r="AS33" s="403"/>
      <c r="AT33" s="403"/>
      <c r="AU33" s="403"/>
      <c r="AV33" s="403"/>
      <c r="AW33" s="403"/>
      <c r="AX33" s="951"/>
      <c r="AY33" s="951"/>
      <c r="AZ33" s="951"/>
      <c r="BA33" s="1094"/>
    </row>
    <row r="34" spans="1:53" ht="11.25">
      <c r="A34" s="974">
        <v>1</v>
      </c>
      <c r="B34" s="1094"/>
      <c r="C34" s="1220"/>
      <c r="D34" s="1220" t="s">
        <v>1639</v>
      </c>
      <c r="E34" s="1094"/>
      <c r="F34" s="1094"/>
      <c r="G34" s="1094"/>
      <c r="H34" s="1094"/>
      <c r="I34" s="1094"/>
      <c r="J34" s="1094"/>
      <c r="K34" s="1094"/>
      <c r="L34" s="1221" t="s">
        <v>540</v>
      </c>
      <c r="M34" s="1233" t="s">
        <v>541</v>
      </c>
      <c r="N34" s="1223" t="s">
        <v>351</v>
      </c>
      <c r="O34" s="977"/>
      <c r="P34" s="977"/>
      <c r="Q34" s="977"/>
      <c r="R34" s="1226">
        <v>0</v>
      </c>
      <c r="S34" s="977"/>
      <c r="T34" s="977"/>
      <c r="U34" s="403"/>
      <c r="V34" s="403"/>
      <c r="W34" s="403"/>
      <c r="X34" s="403"/>
      <c r="Y34" s="403"/>
      <c r="Z34" s="403"/>
      <c r="AA34" s="403"/>
      <c r="AB34" s="403"/>
      <c r="AC34" s="403"/>
      <c r="AD34" s="977"/>
      <c r="AE34" s="403"/>
      <c r="AF34" s="403"/>
      <c r="AG34" s="403"/>
      <c r="AH34" s="403"/>
      <c r="AI34" s="403"/>
      <c r="AJ34" s="403"/>
      <c r="AK34" s="403"/>
      <c r="AL34" s="403"/>
      <c r="AM34" s="403"/>
      <c r="AN34" s="1226">
        <v>0</v>
      </c>
      <c r="AO34" s="403"/>
      <c r="AP34" s="403"/>
      <c r="AQ34" s="403"/>
      <c r="AR34" s="403"/>
      <c r="AS34" s="403"/>
      <c r="AT34" s="403"/>
      <c r="AU34" s="403"/>
      <c r="AV34" s="403"/>
      <c r="AW34" s="403"/>
      <c r="AX34" s="951"/>
      <c r="AY34" s="951"/>
      <c r="AZ34" s="951"/>
      <c r="BA34" s="1094"/>
    </row>
    <row r="35" spans="1:53" ht="11.25">
      <c r="A35" s="974">
        <v>1</v>
      </c>
      <c r="B35" s="1094"/>
      <c r="C35" s="1220"/>
      <c r="D35" s="1220" t="s">
        <v>1640</v>
      </c>
      <c r="E35" s="1094"/>
      <c r="F35" s="1094"/>
      <c r="G35" s="1094"/>
      <c r="H35" s="1094"/>
      <c r="I35" s="1094"/>
      <c r="J35" s="1094"/>
      <c r="K35" s="1094"/>
      <c r="L35" s="1221" t="s">
        <v>1464</v>
      </c>
      <c r="M35" s="1233" t="s">
        <v>1465</v>
      </c>
      <c r="N35" s="1223" t="s">
        <v>351</v>
      </c>
      <c r="O35" s="977"/>
      <c r="P35" s="977"/>
      <c r="Q35" s="977"/>
      <c r="R35" s="1226">
        <v>0</v>
      </c>
      <c r="S35" s="977"/>
      <c r="T35" s="977"/>
      <c r="U35" s="403"/>
      <c r="V35" s="403"/>
      <c r="W35" s="403"/>
      <c r="X35" s="403"/>
      <c r="Y35" s="403"/>
      <c r="Z35" s="403"/>
      <c r="AA35" s="403"/>
      <c r="AB35" s="403"/>
      <c r="AC35" s="403"/>
      <c r="AD35" s="977"/>
      <c r="AE35" s="403"/>
      <c r="AF35" s="403"/>
      <c r="AG35" s="403"/>
      <c r="AH35" s="403"/>
      <c r="AI35" s="403"/>
      <c r="AJ35" s="403"/>
      <c r="AK35" s="403"/>
      <c r="AL35" s="403"/>
      <c r="AM35" s="403"/>
      <c r="AN35" s="1226">
        <v>0</v>
      </c>
      <c r="AO35" s="403"/>
      <c r="AP35" s="403"/>
      <c r="AQ35" s="403"/>
      <c r="AR35" s="403"/>
      <c r="AS35" s="403"/>
      <c r="AT35" s="403"/>
      <c r="AU35" s="403"/>
      <c r="AV35" s="403"/>
      <c r="AW35" s="403"/>
      <c r="AX35" s="951"/>
      <c r="AY35" s="951"/>
      <c r="AZ35" s="951"/>
      <c r="BA35" s="1094"/>
    </row>
    <row r="36" spans="1:53" s="109" customFormat="1" ht="11.25">
      <c r="A36" s="974">
        <v>1</v>
      </c>
      <c r="B36" s="1236"/>
      <c r="C36" s="1220"/>
      <c r="D36" s="1220" t="s">
        <v>1490</v>
      </c>
      <c r="E36" s="1236"/>
      <c r="F36" s="1236"/>
      <c r="G36" s="1236"/>
      <c r="H36" s="1236"/>
      <c r="I36" s="1236"/>
      <c r="J36" s="1236"/>
      <c r="K36" s="1236"/>
      <c r="L36" s="1237" t="s">
        <v>359</v>
      </c>
      <c r="M36" s="1238" t="s">
        <v>542</v>
      </c>
      <c r="N36" s="1239" t="s">
        <v>351</v>
      </c>
      <c r="O36" s="548">
        <v>0</v>
      </c>
      <c r="P36" s="548">
        <v>0</v>
      </c>
      <c r="Q36" s="548">
        <v>0</v>
      </c>
      <c r="R36" s="1217">
        <v>0</v>
      </c>
      <c r="S36" s="548">
        <v>0</v>
      </c>
      <c r="T36" s="548">
        <v>260</v>
      </c>
      <c r="U36" s="548"/>
      <c r="V36" s="548"/>
      <c r="W36" s="548"/>
      <c r="X36" s="548"/>
      <c r="Y36" s="548"/>
      <c r="Z36" s="548"/>
      <c r="AA36" s="548"/>
      <c r="AB36" s="548"/>
      <c r="AC36" s="548"/>
      <c r="AD36" s="548">
        <v>260</v>
      </c>
      <c r="AE36" s="548"/>
      <c r="AF36" s="548"/>
      <c r="AG36" s="548"/>
      <c r="AH36" s="548"/>
      <c r="AI36" s="548"/>
      <c r="AJ36" s="548"/>
      <c r="AK36" s="548"/>
      <c r="AL36" s="548"/>
      <c r="AM36" s="548"/>
      <c r="AN36" s="1217">
        <v>0</v>
      </c>
      <c r="AO36" s="548"/>
      <c r="AP36" s="548"/>
      <c r="AQ36" s="548"/>
      <c r="AR36" s="548"/>
      <c r="AS36" s="548"/>
      <c r="AT36" s="548"/>
      <c r="AU36" s="548"/>
      <c r="AV36" s="548"/>
      <c r="AW36" s="548"/>
      <c r="AX36" s="1228"/>
      <c r="AY36" s="1228"/>
      <c r="AZ36" s="1228"/>
      <c r="BA36" s="1236"/>
    </row>
    <row r="37" spans="1:53" ht="22.5">
      <c r="A37" s="974">
        <v>1</v>
      </c>
      <c r="B37" s="1094"/>
      <c r="C37" s="1220"/>
      <c r="D37" s="1220" t="s">
        <v>1576</v>
      </c>
      <c r="E37" s="1094"/>
      <c r="F37" s="1094"/>
      <c r="G37" s="1094"/>
      <c r="H37" s="1094"/>
      <c r="I37" s="1094"/>
      <c r="J37" s="1094"/>
      <c r="K37" s="1094"/>
      <c r="L37" s="1221" t="s">
        <v>543</v>
      </c>
      <c r="M37" s="1229" t="s">
        <v>544</v>
      </c>
      <c r="N37" s="1223" t="s">
        <v>351</v>
      </c>
      <c r="O37" s="977"/>
      <c r="P37" s="977"/>
      <c r="Q37" s="977"/>
      <c r="R37" s="1226">
        <v>0</v>
      </c>
      <c r="S37" s="977"/>
      <c r="T37" s="977">
        <v>260</v>
      </c>
      <c r="U37" s="403"/>
      <c r="V37" s="403"/>
      <c r="W37" s="403"/>
      <c r="X37" s="403"/>
      <c r="Y37" s="403"/>
      <c r="Z37" s="403"/>
      <c r="AA37" s="403"/>
      <c r="AB37" s="403"/>
      <c r="AC37" s="403"/>
      <c r="AD37" s="977">
        <v>260</v>
      </c>
      <c r="AE37" s="403"/>
      <c r="AF37" s="403"/>
      <c r="AG37" s="403"/>
      <c r="AH37" s="403"/>
      <c r="AI37" s="403"/>
      <c r="AJ37" s="403"/>
      <c r="AK37" s="403"/>
      <c r="AL37" s="403"/>
      <c r="AM37" s="403"/>
      <c r="AN37" s="1226">
        <v>0</v>
      </c>
      <c r="AO37" s="403"/>
      <c r="AP37" s="403"/>
      <c r="AQ37" s="403"/>
      <c r="AR37" s="403"/>
      <c r="AS37" s="403"/>
      <c r="AT37" s="403"/>
      <c r="AU37" s="403"/>
      <c r="AV37" s="403"/>
      <c r="AW37" s="403"/>
      <c r="AX37" s="951"/>
      <c r="AY37" s="951"/>
      <c r="AZ37" s="951"/>
      <c r="BA37" s="1094"/>
    </row>
    <row r="38" spans="1:53" ht="22.5">
      <c r="A38" s="974">
        <v>1</v>
      </c>
      <c r="B38" s="1094"/>
      <c r="C38" s="1220"/>
      <c r="D38" s="1220" t="s">
        <v>1577</v>
      </c>
      <c r="E38" s="1094"/>
      <c r="F38" s="1094"/>
      <c r="G38" s="1094"/>
      <c r="H38" s="1094"/>
      <c r="I38" s="1094"/>
      <c r="J38" s="1094"/>
      <c r="K38" s="1094"/>
      <c r="L38" s="1221" t="s">
        <v>545</v>
      </c>
      <c r="M38" s="1235" t="s">
        <v>546</v>
      </c>
      <c r="N38" s="1223" t="s">
        <v>351</v>
      </c>
      <c r="O38" s="977"/>
      <c r="P38" s="977"/>
      <c r="Q38" s="977"/>
      <c r="R38" s="1226">
        <v>0</v>
      </c>
      <c r="S38" s="977"/>
      <c r="T38" s="977"/>
      <c r="U38" s="403"/>
      <c r="V38" s="403"/>
      <c r="W38" s="403"/>
      <c r="X38" s="403"/>
      <c r="Y38" s="403"/>
      <c r="Z38" s="403"/>
      <c r="AA38" s="403"/>
      <c r="AB38" s="403"/>
      <c r="AC38" s="403"/>
      <c r="AD38" s="977"/>
      <c r="AE38" s="403"/>
      <c r="AF38" s="403"/>
      <c r="AG38" s="403"/>
      <c r="AH38" s="403"/>
      <c r="AI38" s="403"/>
      <c r="AJ38" s="403"/>
      <c r="AK38" s="403"/>
      <c r="AL38" s="403"/>
      <c r="AM38" s="403"/>
      <c r="AN38" s="1226">
        <v>0</v>
      </c>
      <c r="AO38" s="403"/>
      <c r="AP38" s="403"/>
      <c r="AQ38" s="403"/>
      <c r="AR38" s="403"/>
      <c r="AS38" s="403"/>
      <c r="AT38" s="403"/>
      <c r="AU38" s="403"/>
      <c r="AV38" s="403"/>
      <c r="AW38" s="403"/>
      <c r="AX38" s="951"/>
      <c r="AY38" s="951"/>
      <c r="AZ38" s="951"/>
      <c r="BA38" s="1094"/>
    </row>
    <row r="39" spans="1:53" ht="22.5">
      <c r="A39" s="974">
        <v>1</v>
      </c>
      <c r="B39" s="1094"/>
      <c r="C39" s="1220"/>
      <c r="D39" s="1220" t="s">
        <v>1578</v>
      </c>
      <c r="E39" s="1094"/>
      <c r="F39" s="1094"/>
      <c r="G39" s="1094"/>
      <c r="H39" s="1094"/>
      <c r="I39" s="1094"/>
      <c r="J39" s="1094"/>
      <c r="K39" s="1094"/>
      <c r="L39" s="1221" t="s">
        <v>547</v>
      </c>
      <c r="M39" s="1235" t="s">
        <v>1469</v>
      </c>
      <c r="N39" s="1223" t="s">
        <v>351</v>
      </c>
      <c r="O39" s="403">
        <v>0</v>
      </c>
      <c r="P39" s="403">
        <v>0</v>
      </c>
      <c r="Q39" s="403">
        <v>0</v>
      </c>
      <c r="R39" s="1226">
        <v>0</v>
      </c>
      <c r="S39" s="403">
        <v>0</v>
      </c>
      <c r="T39" s="403">
        <v>0</v>
      </c>
      <c r="U39" s="403"/>
      <c r="V39" s="403"/>
      <c r="W39" s="403"/>
      <c r="X39" s="403"/>
      <c r="Y39" s="403"/>
      <c r="Z39" s="403"/>
      <c r="AA39" s="403"/>
      <c r="AB39" s="403"/>
      <c r="AC39" s="403"/>
      <c r="AD39" s="403">
        <v>0</v>
      </c>
      <c r="AE39" s="403"/>
      <c r="AF39" s="403"/>
      <c r="AG39" s="403"/>
      <c r="AH39" s="403"/>
      <c r="AI39" s="403"/>
      <c r="AJ39" s="403"/>
      <c r="AK39" s="403"/>
      <c r="AL39" s="403"/>
      <c r="AM39" s="403"/>
      <c r="AN39" s="1226">
        <v>0</v>
      </c>
      <c r="AO39" s="403"/>
      <c r="AP39" s="403"/>
      <c r="AQ39" s="403"/>
      <c r="AR39" s="403"/>
      <c r="AS39" s="403"/>
      <c r="AT39" s="403"/>
      <c r="AU39" s="403"/>
      <c r="AV39" s="403"/>
      <c r="AW39" s="403"/>
      <c r="AX39" s="951"/>
      <c r="AY39" s="951"/>
      <c r="AZ39" s="951"/>
      <c r="BA39" s="1094"/>
    </row>
    <row r="40" spans="1:53" ht="15">
      <c r="A40" s="974">
        <v>1</v>
      </c>
      <c r="B40" s="1199" t="s">
        <v>1286</v>
      </c>
      <c r="C40" s="1220"/>
      <c r="D40" s="1220" t="s">
        <v>1641</v>
      </c>
      <c r="E40" s="1094"/>
      <c r="F40" s="1094"/>
      <c r="G40" s="1094"/>
      <c r="H40" s="1094"/>
      <c r="I40" s="1094"/>
      <c r="J40" s="1094"/>
      <c r="K40" s="1094"/>
      <c r="L40" s="1221" t="s">
        <v>1146</v>
      </c>
      <c r="M40" s="1231" t="s">
        <v>548</v>
      </c>
      <c r="N40" s="1223" t="s">
        <v>351</v>
      </c>
      <c r="O40" s="1234">
        <v>0</v>
      </c>
      <c r="P40" s="1234">
        <v>0</v>
      </c>
      <c r="Q40" s="1234">
        <v>0</v>
      </c>
      <c r="R40" s="1226">
        <v>0</v>
      </c>
      <c r="S40" s="1234">
        <v>0</v>
      </c>
      <c r="T40" s="1234">
        <v>0</v>
      </c>
      <c r="U40" s="403"/>
      <c r="V40" s="403"/>
      <c r="W40" s="403"/>
      <c r="X40" s="403"/>
      <c r="Y40" s="403"/>
      <c r="Z40" s="403"/>
      <c r="AA40" s="403"/>
      <c r="AB40" s="403"/>
      <c r="AC40" s="403"/>
      <c r="AD40" s="1234">
        <v>0</v>
      </c>
      <c r="AE40" s="403"/>
      <c r="AF40" s="403"/>
      <c r="AG40" s="403"/>
      <c r="AH40" s="403"/>
      <c r="AI40" s="403"/>
      <c r="AJ40" s="403"/>
      <c r="AK40" s="403"/>
      <c r="AL40" s="403"/>
      <c r="AM40" s="403"/>
      <c r="AN40" s="1226">
        <v>0</v>
      </c>
      <c r="AO40" s="403"/>
      <c r="AP40" s="403"/>
      <c r="AQ40" s="403"/>
      <c r="AR40" s="403"/>
      <c r="AS40" s="403"/>
      <c r="AT40" s="403"/>
      <c r="AU40" s="403"/>
      <c r="AV40" s="403"/>
      <c r="AW40" s="403"/>
      <c r="AX40" s="951"/>
      <c r="AY40" s="951"/>
      <c r="AZ40" s="951"/>
      <c r="BA40" s="1094"/>
    </row>
    <row r="41" spans="1:53" ht="22.5">
      <c r="A41" s="974">
        <v>1</v>
      </c>
      <c r="B41" s="1199" t="s">
        <v>1288</v>
      </c>
      <c r="C41" s="1220"/>
      <c r="D41" s="1220" t="s">
        <v>1642</v>
      </c>
      <c r="E41" s="1094"/>
      <c r="F41" s="1094"/>
      <c r="G41" s="1094"/>
      <c r="H41" s="1094"/>
      <c r="I41" s="1094"/>
      <c r="J41" s="1094"/>
      <c r="K41" s="1094"/>
      <c r="L41" s="1221" t="s">
        <v>1147</v>
      </c>
      <c r="M41" s="1231" t="s">
        <v>1470</v>
      </c>
      <c r="N41" s="1223" t="s">
        <v>351</v>
      </c>
      <c r="O41" s="1234">
        <v>0</v>
      </c>
      <c r="P41" s="1234">
        <v>0</v>
      </c>
      <c r="Q41" s="1234">
        <v>0</v>
      </c>
      <c r="R41" s="1226">
        <v>0</v>
      </c>
      <c r="S41" s="1234">
        <v>0</v>
      </c>
      <c r="T41" s="1234">
        <v>0</v>
      </c>
      <c r="U41" s="403"/>
      <c r="V41" s="403"/>
      <c r="W41" s="403"/>
      <c r="X41" s="403"/>
      <c r="Y41" s="403"/>
      <c r="Z41" s="403"/>
      <c r="AA41" s="403"/>
      <c r="AB41" s="403"/>
      <c r="AC41" s="403"/>
      <c r="AD41" s="1234">
        <v>0</v>
      </c>
      <c r="AE41" s="403"/>
      <c r="AF41" s="403"/>
      <c r="AG41" s="403"/>
      <c r="AH41" s="403"/>
      <c r="AI41" s="403"/>
      <c r="AJ41" s="403"/>
      <c r="AK41" s="403"/>
      <c r="AL41" s="403"/>
      <c r="AM41" s="403"/>
      <c r="AN41" s="1226">
        <v>0</v>
      </c>
      <c r="AO41" s="403"/>
      <c r="AP41" s="403"/>
      <c r="AQ41" s="403"/>
      <c r="AR41" s="403"/>
      <c r="AS41" s="403"/>
      <c r="AT41" s="403"/>
      <c r="AU41" s="403"/>
      <c r="AV41" s="403"/>
      <c r="AW41" s="403"/>
      <c r="AX41" s="951"/>
      <c r="AY41" s="951"/>
      <c r="AZ41" s="951"/>
      <c r="BA41" s="1094"/>
    </row>
    <row r="42" spans="1:53" s="109" customFormat="1" ht="11.25">
      <c r="A42" s="974">
        <v>1</v>
      </c>
      <c r="B42" s="1236"/>
      <c r="C42" s="1220"/>
      <c r="D42" s="1220" t="s">
        <v>1488</v>
      </c>
      <c r="E42" s="1236"/>
      <c r="F42" s="1236"/>
      <c r="G42" s="1236"/>
      <c r="H42" s="1236"/>
      <c r="I42" s="1236"/>
      <c r="J42" s="1236"/>
      <c r="K42" s="1236"/>
      <c r="L42" s="1237" t="s">
        <v>361</v>
      </c>
      <c r="M42" s="1238" t="s">
        <v>549</v>
      </c>
      <c r="N42" s="1239" t="s">
        <v>351</v>
      </c>
      <c r="O42" s="548">
        <v>0</v>
      </c>
      <c r="P42" s="548">
        <v>0</v>
      </c>
      <c r="Q42" s="548">
        <v>0</v>
      </c>
      <c r="R42" s="1217">
        <v>0</v>
      </c>
      <c r="S42" s="548">
        <v>0</v>
      </c>
      <c r="T42" s="548">
        <v>1995.9298999999999</v>
      </c>
      <c r="U42" s="548"/>
      <c r="V42" s="548"/>
      <c r="W42" s="548"/>
      <c r="X42" s="548"/>
      <c r="Y42" s="548"/>
      <c r="Z42" s="548"/>
      <c r="AA42" s="548"/>
      <c r="AB42" s="548"/>
      <c r="AC42" s="548"/>
      <c r="AD42" s="548">
        <v>421.09219999999999</v>
      </c>
      <c r="AE42" s="548"/>
      <c r="AF42" s="548"/>
      <c r="AG42" s="548"/>
      <c r="AH42" s="548"/>
      <c r="AI42" s="548"/>
      <c r="AJ42" s="548"/>
      <c r="AK42" s="548"/>
      <c r="AL42" s="548"/>
      <c r="AM42" s="548"/>
      <c r="AN42" s="1217">
        <v>0</v>
      </c>
      <c r="AO42" s="548"/>
      <c r="AP42" s="548"/>
      <c r="AQ42" s="548"/>
      <c r="AR42" s="548"/>
      <c r="AS42" s="548"/>
      <c r="AT42" s="548"/>
      <c r="AU42" s="548"/>
      <c r="AV42" s="548"/>
      <c r="AW42" s="548"/>
      <c r="AX42" s="1228"/>
      <c r="AY42" s="1228"/>
      <c r="AZ42" s="1228"/>
      <c r="BA42" s="1236"/>
    </row>
    <row r="43" spans="1:53" ht="22.5">
      <c r="A43" s="974">
        <v>1</v>
      </c>
      <c r="B43" s="1094" t="s">
        <v>1298</v>
      </c>
      <c r="C43" s="1220"/>
      <c r="D43" s="1220" t="s">
        <v>1579</v>
      </c>
      <c r="E43" s="1094"/>
      <c r="F43" s="1094"/>
      <c r="G43" s="1094"/>
      <c r="H43" s="1094"/>
      <c r="I43" s="1094"/>
      <c r="J43" s="1094"/>
      <c r="K43" s="1094"/>
      <c r="L43" s="1221" t="s">
        <v>550</v>
      </c>
      <c r="M43" s="1229" t="s">
        <v>551</v>
      </c>
      <c r="N43" s="1223" t="s">
        <v>351</v>
      </c>
      <c r="O43" s="1234">
        <v>0</v>
      </c>
      <c r="P43" s="1234">
        <v>0</v>
      </c>
      <c r="Q43" s="1234">
        <v>0</v>
      </c>
      <c r="R43" s="1226">
        <v>0</v>
      </c>
      <c r="S43" s="1234">
        <v>0</v>
      </c>
      <c r="T43" s="1234">
        <v>101</v>
      </c>
      <c r="U43" s="403"/>
      <c r="V43" s="403"/>
      <c r="W43" s="403"/>
      <c r="X43" s="403"/>
      <c r="Y43" s="403"/>
      <c r="Z43" s="403"/>
      <c r="AA43" s="403"/>
      <c r="AB43" s="403"/>
      <c r="AC43" s="403"/>
      <c r="AD43" s="1234">
        <v>0</v>
      </c>
      <c r="AE43" s="403"/>
      <c r="AF43" s="403"/>
      <c r="AG43" s="403"/>
      <c r="AH43" s="403"/>
      <c r="AI43" s="403"/>
      <c r="AJ43" s="403"/>
      <c r="AK43" s="403"/>
      <c r="AL43" s="403"/>
      <c r="AM43" s="403"/>
      <c r="AN43" s="1226">
        <v>0</v>
      </c>
      <c r="AO43" s="403"/>
      <c r="AP43" s="403"/>
      <c r="AQ43" s="403"/>
      <c r="AR43" s="403"/>
      <c r="AS43" s="403"/>
      <c r="AT43" s="403"/>
      <c r="AU43" s="403"/>
      <c r="AV43" s="403"/>
      <c r="AW43" s="403"/>
      <c r="AX43" s="951"/>
      <c r="AY43" s="951"/>
      <c r="AZ43" s="951"/>
      <c r="BA43" s="1094"/>
    </row>
    <row r="44" spans="1:53" ht="11.25">
      <c r="A44" s="974">
        <v>1</v>
      </c>
      <c r="B44" s="1094" t="s">
        <v>1346</v>
      </c>
      <c r="C44" s="1220"/>
      <c r="D44" s="1220" t="s">
        <v>1643</v>
      </c>
      <c r="E44" s="1094"/>
      <c r="F44" s="1094"/>
      <c r="G44" s="1094"/>
      <c r="H44" s="1094"/>
      <c r="I44" s="1094"/>
      <c r="J44" s="1094"/>
      <c r="K44" s="1094"/>
      <c r="L44" s="1221" t="s">
        <v>552</v>
      </c>
      <c r="M44" s="1231" t="s">
        <v>553</v>
      </c>
      <c r="N44" s="1223" t="s">
        <v>351</v>
      </c>
      <c r="O44" s="1234">
        <v>0</v>
      </c>
      <c r="P44" s="1234">
        <v>0</v>
      </c>
      <c r="Q44" s="1234">
        <v>0</v>
      </c>
      <c r="R44" s="1226">
        <v>0</v>
      </c>
      <c r="S44" s="1234">
        <v>0</v>
      </c>
      <c r="T44" s="1234">
        <v>0</v>
      </c>
      <c r="U44" s="403"/>
      <c r="V44" s="403"/>
      <c r="W44" s="403"/>
      <c r="X44" s="403"/>
      <c r="Y44" s="403"/>
      <c r="Z44" s="403"/>
      <c r="AA44" s="403"/>
      <c r="AB44" s="403"/>
      <c r="AC44" s="403"/>
      <c r="AD44" s="1234">
        <v>0</v>
      </c>
      <c r="AE44" s="403"/>
      <c r="AF44" s="403"/>
      <c r="AG44" s="403"/>
      <c r="AH44" s="403"/>
      <c r="AI44" s="403"/>
      <c r="AJ44" s="403"/>
      <c r="AK44" s="403"/>
      <c r="AL44" s="403"/>
      <c r="AM44" s="403"/>
      <c r="AN44" s="1226">
        <v>0</v>
      </c>
      <c r="AO44" s="403"/>
      <c r="AP44" s="403"/>
      <c r="AQ44" s="403"/>
      <c r="AR44" s="403"/>
      <c r="AS44" s="403"/>
      <c r="AT44" s="403"/>
      <c r="AU44" s="403"/>
      <c r="AV44" s="403"/>
      <c r="AW44" s="403"/>
      <c r="AX44" s="951"/>
      <c r="AY44" s="951"/>
      <c r="AZ44" s="951"/>
      <c r="BA44" s="1094"/>
    </row>
    <row r="45" spans="1:53" ht="11.25">
      <c r="A45" s="974">
        <v>1</v>
      </c>
      <c r="B45" s="1094" t="s">
        <v>1345</v>
      </c>
      <c r="C45" s="1220"/>
      <c r="D45" s="1220" t="s">
        <v>1644</v>
      </c>
      <c r="E45" s="1094"/>
      <c r="F45" s="1094"/>
      <c r="G45" s="1094"/>
      <c r="H45" s="1094"/>
      <c r="I45" s="1094"/>
      <c r="J45" s="1094"/>
      <c r="K45" s="1094"/>
      <c r="L45" s="1221" t="s">
        <v>554</v>
      </c>
      <c r="M45" s="1231" t="s">
        <v>555</v>
      </c>
      <c r="N45" s="1223" t="s">
        <v>351</v>
      </c>
      <c r="O45" s="1234">
        <v>0</v>
      </c>
      <c r="P45" s="1234">
        <v>0</v>
      </c>
      <c r="Q45" s="1234">
        <v>0</v>
      </c>
      <c r="R45" s="1226">
        <v>0</v>
      </c>
      <c r="S45" s="1234">
        <v>0</v>
      </c>
      <c r="T45" s="1234">
        <v>80</v>
      </c>
      <c r="U45" s="403"/>
      <c r="V45" s="403"/>
      <c r="W45" s="403"/>
      <c r="X45" s="403"/>
      <c r="Y45" s="403"/>
      <c r="Z45" s="403"/>
      <c r="AA45" s="403"/>
      <c r="AB45" s="403"/>
      <c r="AC45" s="403"/>
      <c r="AD45" s="1234">
        <v>0</v>
      </c>
      <c r="AE45" s="403"/>
      <c r="AF45" s="403"/>
      <c r="AG45" s="403"/>
      <c r="AH45" s="403"/>
      <c r="AI45" s="403"/>
      <c r="AJ45" s="403"/>
      <c r="AK45" s="403"/>
      <c r="AL45" s="403"/>
      <c r="AM45" s="403"/>
      <c r="AN45" s="1226">
        <v>0</v>
      </c>
      <c r="AO45" s="403"/>
      <c r="AP45" s="403"/>
      <c r="AQ45" s="403"/>
      <c r="AR45" s="403"/>
      <c r="AS45" s="403"/>
      <c r="AT45" s="403"/>
      <c r="AU45" s="403"/>
      <c r="AV45" s="403"/>
      <c r="AW45" s="403"/>
      <c r="AX45" s="951"/>
      <c r="AY45" s="951"/>
      <c r="AZ45" s="951"/>
      <c r="BA45" s="1094"/>
    </row>
    <row r="46" spans="1:53" ht="11.25">
      <c r="A46" s="974">
        <v>1</v>
      </c>
      <c r="B46" s="1094" t="s">
        <v>1347</v>
      </c>
      <c r="C46" s="1220"/>
      <c r="D46" s="1220" t="s">
        <v>1645</v>
      </c>
      <c r="E46" s="1094"/>
      <c r="F46" s="1094"/>
      <c r="G46" s="1094"/>
      <c r="H46" s="1094"/>
      <c r="I46" s="1094"/>
      <c r="J46" s="1094"/>
      <c r="K46" s="1094"/>
      <c r="L46" s="1221" t="s">
        <v>556</v>
      </c>
      <c r="M46" s="1231" t="s">
        <v>557</v>
      </c>
      <c r="N46" s="1223" t="s">
        <v>351</v>
      </c>
      <c r="O46" s="1234">
        <v>0</v>
      </c>
      <c r="P46" s="1234">
        <v>0</v>
      </c>
      <c r="Q46" s="1234">
        <v>0</v>
      </c>
      <c r="R46" s="1226">
        <v>0</v>
      </c>
      <c r="S46" s="1234">
        <v>0</v>
      </c>
      <c r="T46" s="1234">
        <v>0</v>
      </c>
      <c r="U46" s="403"/>
      <c r="V46" s="403"/>
      <c r="W46" s="403"/>
      <c r="X46" s="403"/>
      <c r="Y46" s="403"/>
      <c r="Z46" s="403"/>
      <c r="AA46" s="403"/>
      <c r="AB46" s="403"/>
      <c r="AC46" s="403"/>
      <c r="AD46" s="1234">
        <v>0</v>
      </c>
      <c r="AE46" s="403"/>
      <c r="AF46" s="403"/>
      <c r="AG46" s="403"/>
      <c r="AH46" s="403"/>
      <c r="AI46" s="403"/>
      <c r="AJ46" s="403"/>
      <c r="AK46" s="403"/>
      <c r="AL46" s="403"/>
      <c r="AM46" s="403"/>
      <c r="AN46" s="1226">
        <v>0</v>
      </c>
      <c r="AO46" s="403"/>
      <c r="AP46" s="403"/>
      <c r="AQ46" s="403"/>
      <c r="AR46" s="403"/>
      <c r="AS46" s="403"/>
      <c r="AT46" s="403"/>
      <c r="AU46" s="403"/>
      <c r="AV46" s="403"/>
      <c r="AW46" s="403"/>
      <c r="AX46" s="951"/>
      <c r="AY46" s="951"/>
      <c r="AZ46" s="951"/>
      <c r="BA46" s="1094"/>
    </row>
    <row r="47" spans="1:53" ht="11.25">
      <c r="A47" s="974">
        <v>1</v>
      </c>
      <c r="B47" s="1094" t="s">
        <v>1348</v>
      </c>
      <c r="C47" s="1220"/>
      <c r="D47" s="1220" t="s">
        <v>1646</v>
      </c>
      <c r="E47" s="1094"/>
      <c r="F47" s="1094"/>
      <c r="G47" s="1094"/>
      <c r="H47" s="1094"/>
      <c r="I47" s="1094"/>
      <c r="J47" s="1094"/>
      <c r="K47" s="1094"/>
      <c r="L47" s="1221" t="s">
        <v>558</v>
      </c>
      <c r="M47" s="1231" t="s">
        <v>559</v>
      </c>
      <c r="N47" s="1223" t="s">
        <v>351</v>
      </c>
      <c r="O47" s="1234">
        <v>0</v>
      </c>
      <c r="P47" s="1234">
        <v>0</v>
      </c>
      <c r="Q47" s="1234">
        <v>0</v>
      </c>
      <c r="R47" s="1226">
        <v>0</v>
      </c>
      <c r="S47" s="1234">
        <v>0</v>
      </c>
      <c r="T47" s="1234">
        <v>0</v>
      </c>
      <c r="U47" s="403"/>
      <c r="V47" s="403"/>
      <c r="W47" s="403"/>
      <c r="X47" s="403"/>
      <c r="Y47" s="403"/>
      <c r="Z47" s="403"/>
      <c r="AA47" s="403"/>
      <c r="AB47" s="403"/>
      <c r="AC47" s="403"/>
      <c r="AD47" s="1234">
        <v>0</v>
      </c>
      <c r="AE47" s="403"/>
      <c r="AF47" s="403"/>
      <c r="AG47" s="403"/>
      <c r="AH47" s="403"/>
      <c r="AI47" s="403"/>
      <c r="AJ47" s="403"/>
      <c r="AK47" s="403"/>
      <c r="AL47" s="403"/>
      <c r="AM47" s="403"/>
      <c r="AN47" s="1226">
        <v>0</v>
      </c>
      <c r="AO47" s="403"/>
      <c r="AP47" s="403"/>
      <c r="AQ47" s="403"/>
      <c r="AR47" s="403"/>
      <c r="AS47" s="403"/>
      <c r="AT47" s="403"/>
      <c r="AU47" s="403"/>
      <c r="AV47" s="403"/>
      <c r="AW47" s="403"/>
      <c r="AX47" s="951"/>
      <c r="AY47" s="951"/>
      <c r="AZ47" s="951"/>
      <c r="BA47" s="1094"/>
    </row>
    <row r="48" spans="1:53" ht="11.25">
      <c r="A48" s="974">
        <v>1</v>
      </c>
      <c r="B48" s="1094" t="s">
        <v>1349</v>
      </c>
      <c r="C48" s="1220"/>
      <c r="D48" s="1220" t="s">
        <v>1647</v>
      </c>
      <c r="E48" s="1094"/>
      <c r="F48" s="1094"/>
      <c r="G48" s="1094"/>
      <c r="H48" s="1094"/>
      <c r="I48" s="1094"/>
      <c r="J48" s="1094"/>
      <c r="K48" s="1094"/>
      <c r="L48" s="1221" t="s">
        <v>560</v>
      </c>
      <c r="M48" s="1231" t="s">
        <v>561</v>
      </c>
      <c r="N48" s="1223" t="s">
        <v>351</v>
      </c>
      <c r="O48" s="1234">
        <v>0</v>
      </c>
      <c r="P48" s="1234">
        <v>0</v>
      </c>
      <c r="Q48" s="1234">
        <v>0</v>
      </c>
      <c r="R48" s="1226">
        <v>0</v>
      </c>
      <c r="S48" s="1234">
        <v>0</v>
      </c>
      <c r="T48" s="1234">
        <v>0</v>
      </c>
      <c r="U48" s="403"/>
      <c r="V48" s="403"/>
      <c r="W48" s="403"/>
      <c r="X48" s="403"/>
      <c r="Y48" s="403"/>
      <c r="Z48" s="403"/>
      <c r="AA48" s="403"/>
      <c r="AB48" s="403"/>
      <c r="AC48" s="403"/>
      <c r="AD48" s="1234">
        <v>0</v>
      </c>
      <c r="AE48" s="403"/>
      <c r="AF48" s="403"/>
      <c r="AG48" s="403"/>
      <c r="AH48" s="403"/>
      <c r="AI48" s="403"/>
      <c r="AJ48" s="403"/>
      <c r="AK48" s="403"/>
      <c r="AL48" s="403"/>
      <c r="AM48" s="403"/>
      <c r="AN48" s="1226">
        <v>0</v>
      </c>
      <c r="AO48" s="403"/>
      <c r="AP48" s="403"/>
      <c r="AQ48" s="403"/>
      <c r="AR48" s="403"/>
      <c r="AS48" s="403"/>
      <c r="AT48" s="403"/>
      <c r="AU48" s="403"/>
      <c r="AV48" s="403"/>
      <c r="AW48" s="403"/>
      <c r="AX48" s="951"/>
      <c r="AY48" s="951"/>
      <c r="AZ48" s="951"/>
      <c r="BA48" s="1094"/>
    </row>
    <row r="49" spans="1:53" ht="11.25">
      <c r="A49" s="974">
        <v>1</v>
      </c>
      <c r="B49" s="1094" t="s">
        <v>1350</v>
      </c>
      <c r="C49" s="1220"/>
      <c r="D49" s="1220" t="s">
        <v>1648</v>
      </c>
      <c r="E49" s="1094"/>
      <c r="F49" s="1094"/>
      <c r="G49" s="1094"/>
      <c r="H49" s="1094"/>
      <c r="I49" s="1094"/>
      <c r="J49" s="1094"/>
      <c r="K49" s="1094"/>
      <c r="L49" s="1221" t="s">
        <v>562</v>
      </c>
      <c r="M49" s="1231" t="s">
        <v>563</v>
      </c>
      <c r="N49" s="1223" t="s">
        <v>351</v>
      </c>
      <c r="O49" s="1234">
        <v>0</v>
      </c>
      <c r="P49" s="1234">
        <v>0</v>
      </c>
      <c r="Q49" s="1234">
        <v>0</v>
      </c>
      <c r="R49" s="1226">
        <v>0</v>
      </c>
      <c r="S49" s="1234">
        <v>0</v>
      </c>
      <c r="T49" s="1234">
        <v>21</v>
      </c>
      <c r="U49" s="403"/>
      <c r="V49" s="403"/>
      <c r="W49" s="403"/>
      <c r="X49" s="403"/>
      <c r="Y49" s="403"/>
      <c r="Z49" s="403"/>
      <c r="AA49" s="403"/>
      <c r="AB49" s="403"/>
      <c r="AC49" s="403"/>
      <c r="AD49" s="1234">
        <v>0</v>
      </c>
      <c r="AE49" s="403"/>
      <c r="AF49" s="403"/>
      <c r="AG49" s="403"/>
      <c r="AH49" s="403"/>
      <c r="AI49" s="403"/>
      <c r="AJ49" s="403"/>
      <c r="AK49" s="403"/>
      <c r="AL49" s="403"/>
      <c r="AM49" s="403"/>
      <c r="AN49" s="1226">
        <v>0</v>
      </c>
      <c r="AO49" s="403"/>
      <c r="AP49" s="403"/>
      <c r="AQ49" s="403"/>
      <c r="AR49" s="403"/>
      <c r="AS49" s="403"/>
      <c r="AT49" s="403"/>
      <c r="AU49" s="403"/>
      <c r="AV49" s="403"/>
      <c r="AW49" s="403"/>
      <c r="AX49" s="951"/>
      <c r="AY49" s="951"/>
      <c r="AZ49" s="951"/>
      <c r="BA49" s="1094"/>
    </row>
    <row r="50" spans="1:53" ht="11.25">
      <c r="A50" s="974">
        <v>1</v>
      </c>
      <c r="B50" s="1094" t="s">
        <v>1457</v>
      </c>
      <c r="C50" s="1220"/>
      <c r="D50" s="1220" t="s">
        <v>1649</v>
      </c>
      <c r="E50" s="1094"/>
      <c r="F50" s="1094"/>
      <c r="G50" s="1094"/>
      <c r="H50" s="1094"/>
      <c r="I50" s="1094"/>
      <c r="J50" s="1094"/>
      <c r="K50" s="1094"/>
      <c r="L50" s="1221" t="s">
        <v>1463</v>
      </c>
      <c r="M50" s="1231" t="s">
        <v>1459</v>
      </c>
      <c r="N50" s="1223" t="s">
        <v>351</v>
      </c>
      <c r="O50" s="1234">
        <v>0</v>
      </c>
      <c r="P50" s="1234">
        <v>0</v>
      </c>
      <c r="Q50" s="1234">
        <v>0</v>
      </c>
      <c r="R50" s="1226">
        <v>0</v>
      </c>
      <c r="S50" s="1234">
        <v>0</v>
      </c>
      <c r="T50" s="1234">
        <v>0</v>
      </c>
      <c r="U50" s="403"/>
      <c r="V50" s="403"/>
      <c r="W50" s="403"/>
      <c r="X50" s="403"/>
      <c r="Y50" s="403"/>
      <c r="Z50" s="403"/>
      <c r="AA50" s="403"/>
      <c r="AB50" s="403"/>
      <c r="AC50" s="403"/>
      <c r="AD50" s="1234">
        <v>0</v>
      </c>
      <c r="AE50" s="403"/>
      <c r="AF50" s="403"/>
      <c r="AG50" s="403"/>
      <c r="AH50" s="403"/>
      <c r="AI50" s="403"/>
      <c r="AJ50" s="403"/>
      <c r="AK50" s="403"/>
      <c r="AL50" s="403"/>
      <c r="AM50" s="403"/>
      <c r="AN50" s="1226">
        <v>0</v>
      </c>
      <c r="AO50" s="403"/>
      <c r="AP50" s="403"/>
      <c r="AQ50" s="403"/>
      <c r="AR50" s="403"/>
      <c r="AS50" s="403"/>
      <c r="AT50" s="403"/>
      <c r="AU50" s="403"/>
      <c r="AV50" s="403"/>
      <c r="AW50" s="403"/>
      <c r="AX50" s="951"/>
      <c r="AY50" s="951"/>
      <c r="AZ50" s="951"/>
      <c r="BA50" s="1094"/>
    </row>
    <row r="51" spans="1:53" ht="22.5">
      <c r="A51" s="974">
        <v>1</v>
      </c>
      <c r="B51" s="1094"/>
      <c r="C51" s="1220"/>
      <c r="D51" s="1220" t="s">
        <v>1580</v>
      </c>
      <c r="E51" s="1094"/>
      <c r="F51" s="1094"/>
      <c r="G51" s="1094"/>
      <c r="H51" s="1094"/>
      <c r="I51" s="1094"/>
      <c r="J51" s="1094"/>
      <c r="K51" s="1094"/>
      <c r="L51" s="1221" t="s">
        <v>564</v>
      </c>
      <c r="M51" s="1229" t="s">
        <v>1471</v>
      </c>
      <c r="N51" s="1223" t="s">
        <v>351</v>
      </c>
      <c r="O51" s="403">
        <v>0</v>
      </c>
      <c r="P51" s="403">
        <v>0</v>
      </c>
      <c r="Q51" s="403">
        <v>0</v>
      </c>
      <c r="R51" s="1226">
        <v>0</v>
      </c>
      <c r="S51" s="403">
        <v>0</v>
      </c>
      <c r="T51" s="403">
        <v>1894.9298999999999</v>
      </c>
      <c r="U51" s="403"/>
      <c r="V51" s="403"/>
      <c r="W51" s="403"/>
      <c r="X51" s="403"/>
      <c r="Y51" s="403"/>
      <c r="Z51" s="403"/>
      <c r="AA51" s="403"/>
      <c r="AB51" s="403"/>
      <c r="AC51" s="403"/>
      <c r="AD51" s="403">
        <v>421.09219999999999</v>
      </c>
      <c r="AE51" s="403"/>
      <c r="AF51" s="403"/>
      <c r="AG51" s="403"/>
      <c r="AH51" s="403"/>
      <c r="AI51" s="403"/>
      <c r="AJ51" s="403"/>
      <c r="AK51" s="403"/>
      <c r="AL51" s="403"/>
      <c r="AM51" s="403"/>
      <c r="AN51" s="1226">
        <v>0</v>
      </c>
      <c r="AO51" s="403"/>
      <c r="AP51" s="403"/>
      <c r="AQ51" s="403"/>
      <c r="AR51" s="403"/>
      <c r="AS51" s="403"/>
      <c r="AT51" s="403"/>
      <c r="AU51" s="403"/>
      <c r="AV51" s="403"/>
      <c r="AW51" s="403"/>
      <c r="AX51" s="951"/>
      <c r="AY51" s="951"/>
      <c r="AZ51" s="951"/>
      <c r="BA51" s="1094"/>
    </row>
    <row r="52" spans="1:53" ht="11.25">
      <c r="A52" s="974">
        <v>1</v>
      </c>
      <c r="B52" s="1094" t="s">
        <v>1289</v>
      </c>
      <c r="C52" s="1220"/>
      <c r="D52" s="1220" t="s">
        <v>1650</v>
      </c>
      <c r="E52" s="1094"/>
      <c r="F52" s="1094"/>
      <c r="G52" s="1094"/>
      <c r="H52" s="1094"/>
      <c r="I52" s="1094"/>
      <c r="J52" s="1094"/>
      <c r="K52" s="1094"/>
      <c r="L52" s="1221" t="s">
        <v>565</v>
      </c>
      <c r="M52" s="1231" t="s">
        <v>566</v>
      </c>
      <c r="N52" s="1223" t="s">
        <v>351</v>
      </c>
      <c r="O52" s="1234">
        <v>0</v>
      </c>
      <c r="P52" s="1234">
        <v>0</v>
      </c>
      <c r="Q52" s="1234">
        <v>0</v>
      </c>
      <c r="R52" s="1226">
        <v>0</v>
      </c>
      <c r="S52" s="1234">
        <v>0</v>
      </c>
      <c r="T52" s="1234">
        <v>1455.3998999999999</v>
      </c>
      <c r="U52" s="403"/>
      <c r="V52" s="403"/>
      <c r="W52" s="403"/>
      <c r="X52" s="403"/>
      <c r="Y52" s="403"/>
      <c r="Z52" s="403"/>
      <c r="AA52" s="403"/>
      <c r="AB52" s="403"/>
      <c r="AC52" s="403"/>
      <c r="AD52" s="1234">
        <v>323.42219999999998</v>
      </c>
      <c r="AE52" s="403"/>
      <c r="AF52" s="403"/>
      <c r="AG52" s="403"/>
      <c r="AH52" s="403"/>
      <c r="AI52" s="403"/>
      <c r="AJ52" s="403"/>
      <c r="AK52" s="403"/>
      <c r="AL52" s="403"/>
      <c r="AM52" s="403"/>
      <c r="AN52" s="1226">
        <v>0</v>
      </c>
      <c r="AO52" s="403"/>
      <c r="AP52" s="403"/>
      <c r="AQ52" s="403"/>
      <c r="AR52" s="403"/>
      <c r="AS52" s="403"/>
      <c r="AT52" s="403"/>
      <c r="AU52" s="403"/>
      <c r="AV52" s="403"/>
      <c r="AW52" s="403"/>
      <c r="AX52" s="951"/>
      <c r="AY52" s="951"/>
      <c r="AZ52" s="951"/>
      <c r="BA52" s="1094"/>
    </row>
    <row r="53" spans="1:53" ht="22.5">
      <c r="A53" s="974">
        <v>1</v>
      </c>
      <c r="B53" s="1094" t="s">
        <v>1292</v>
      </c>
      <c r="C53" s="1220"/>
      <c r="D53" s="1220" t="s">
        <v>1651</v>
      </c>
      <c r="E53" s="1094"/>
      <c r="F53" s="1094"/>
      <c r="G53" s="1094"/>
      <c r="H53" s="1094"/>
      <c r="I53" s="1094"/>
      <c r="J53" s="1094"/>
      <c r="K53" s="1094"/>
      <c r="L53" s="1221" t="s">
        <v>567</v>
      </c>
      <c r="M53" s="1231" t="s">
        <v>1472</v>
      </c>
      <c r="N53" s="1223" t="s">
        <v>351</v>
      </c>
      <c r="O53" s="1234">
        <v>0</v>
      </c>
      <c r="P53" s="1234">
        <v>0</v>
      </c>
      <c r="Q53" s="1234">
        <v>0</v>
      </c>
      <c r="R53" s="1226">
        <v>0</v>
      </c>
      <c r="S53" s="1234">
        <v>0</v>
      </c>
      <c r="T53" s="1234">
        <v>439.53</v>
      </c>
      <c r="U53" s="403"/>
      <c r="V53" s="403"/>
      <c r="W53" s="403"/>
      <c r="X53" s="403"/>
      <c r="Y53" s="403"/>
      <c r="Z53" s="403"/>
      <c r="AA53" s="403"/>
      <c r="AB53" s="403"/>
      <c r="AC53" s="403"/>
      <c r="AD53" s="1234">
        <v>97.67</v>
      </c>
      <c r="AE53" s="403"/>
      <c r="AF53" s="403"/>
      <c r="AG53" s="403"/>
      <c r="AH53" s="403"/>
      <c r="AI53" s="403"/>
      <c r="AJ53" s="403"/>
      <c r="AK53" s="403"/>
      <c r="AL53" s="403"/>
      <c r="AM53" s="403"/>
      <c r="AN53" s="1226">
        <v>0</v>
      </c>
      <c r="AO53" s="403"/>
      <c r="AP53" s="403"/>
      <c r="AQ53" s="403"/>
      <c r="AR53" s="403"/>
      <c r="AS53" s="403"/>
      <c r="AT53" s="403"/>
      <c r="AU53" s="403"/>
      <c r="AV53" s="403"/>
      <c r="AW53" s="403"/>
      <c r="AX53" s="951"/>
      <c r="AY53" s="951"/>
      <c r="AZ53" s="951"/>
      <c r="BA53" s="1094"/>
    </row>
    <row r="54" spans="1:53" ht="33.75">
      <c r="A54" s="974">
        <v>1</v>
      </c>
      <c r="B54" s="1199" t="s">
        <v>1301</v>
      </c>
      <c r="C54" s="1220"/>
      <c r="D54" s="1220" t="s">
        <v>1581</v>
      </c>
      <c r="E54" s="1094"/>
      <c r="F54" s="1094"/>
      <c r="G54" s="1094"/>
      <c r="H54" s="1094"/>
      <c r="I54" s="1094"/>
      <c r="J54" s="1094"/>
      <c r="K54" s="1094"/>
      <c r="L54" s="1221" t="s">
        <v>568</v>
      </c>
      <c r="M54" s="1229" t="s">
        <v>569</v>
      </c>
      <c r="N54" s="1223" t="s">
        <v>351</v>
      </c>
      <c r="O54" s="1234">
        <v>0</v>
      </c>
      <c r="P54" s="1234">
        <v>0</v>
      </c>
      <c r="Q54" s="1234">
        <v>0</v>
      </c>
      <c r="R54" s="1226">
        <v>0</v>
      </c>
      <c r="S54" s="1234">
        <v>0</v>
      </c>
      <c r="T54" s="1234">
        <v>0</v>
      </c>
      <c r="U54" s="403"/>
      <c r="V54" s="403"/>
      <c r="W54" s="403"/>
      <c r="X54" s="403"/>
      <c r="Y54" s="403"/>
      <c r="Z54" s="403"/>
      <c r="AA54" s="403"/>
      <c r="AB54" s="403"/>
      <c r="AC54" s="403"/>
      <c r="AD54" s="1234">
        <v>0</v>
      </c>
      <c r="AE54" s="403"/>
      <c r="AF54" s="403"/>
      <c r="AG54" s="403"/>
      <c r="AH54" s="403"/>
      <c r="AI54" s="403"/>
      <c r="AJ54" s="403"/>
      <c r="AK54" s="403"/>
      <c r="AL54" s="403"/>
      <c r="AM54" s="403"/>
      <c r="AN54" s="1226">
        <v>0</v>
      </c>
      <c r="AO54" s="403"/>
      <c r="AP54" s="403"/>
      <c r="AQ54" s="403"/>
      <c r="AR54" s="403"/>
      <c r="AS54" s="403"/>
      <c r="AT54" s="403"/>
      <c r="AU54" s="403"/>
      <c r="AV54" s="403"/>
      <c r="AW54" s="403"/>
      <c r="AX54" s="951"/>
      <c r="AY54" s="951"/>
      <c r="AZ54" s="951"/>
      <c r="BA54" s="1094"/>
    </row>
    <row r="55" spans="1:53" ht="15">
      <c r="A55" s="974">
        <v>1</v>
      </c>
      <c r="B55" s="1199" t="s">
        <v>1303</v>
      </c>
      <c r="C55" s="1220"/>
      <c r="D55" s="1220" t="s">
        <v>1582</v>
      </c>
      <c r="E55" s="1094"/>
      <c r="F55" s="1094"/>
      <c r="G55" s="1094"/>
      <c r="H55" s="1094"/>
      <c r="I55" s="1094"/>
      <c r="J55" s="1094"/>
      <c r="K55" s="1094"/>
      <c r="L55" s="1221" t="s">
        <v>570</v>
      </c>
      <c r="M55" s="1229" t="s">
        <v>571</v>
      </c>
      <c r="N55" s="1223" t="s">
        <v>351</v>
      </c>
      <c r="O55" s="1234">
        <v>0</v>
      </c>
      <c r="P55" s="1234">
        <v>0</v>
      </c>
      <c r="Q55" s="1234">
        <v>0</v>
      </c>
      <c r="R55" s="1226">
        <v>0</v>
      </c>
      <c r="S55" s="1234">
        <v>0</v>
      </c>
      <c r="T55" s="1234">
        <v>0</v>
      </c>
      <c r="U55" s="403"/>
      <c r="V55" s="403"/>
      <c r="W55" s="403"/>
      <c r="X55" s="403"/>
      <c r="Y55" s="403"/>
      <c r="Z55" s="403"/>
      <c r="AA55" s="403"/>
      <c r="AB55" s="403"/>
      <c r="AC55" s="403"/>
      <c r="AD55" s="1234">
        <v>0</v>
      </c>
      <c r="AE55" s="403"/>
      <c r="AF55" s="403"/>
      <c r="AG55" s="403"/>
      <c r="AH55" s="403"/>
      <c r="AI55" s="403"/>
      <c r="AJ55" s="403"/>
      <c r="AK55" s="403"/>
      <c r="AL55" s="403"/>
      <c r="AM55" s="403"/>
      <c r="AN55" s="1226">
        <v>0</v>
      </c>
      <c r="AO55" s="403"/>
      <c r="AP55" s="403"/>
      <c r="AQ55" s="403"/>
      <c r="AR55" s="403"/>
      <c r="AS55" s="403"/>
      <c r="AT55" s="403"/>
      <c r="AU55" s="403"/>
      <c r="AV55" s="403"/>
      <c r="AW55" s="403"/>
      <c r="AX55" s="951"/>
      <c r="AY55" s="951"/>
      <c r="AZ55" s="951"/>
      <c r="BA55" s="1094"/>
    </row>
    <row r="56" spans="1:53" ht="15">
      <c r="A56" s="974">
        <v>1</v>
      </c>
      <c r="B56" s="1199" t="s">
        <v>1305</v>
      </c>
      <c r="C56" s="1220"/>
      <c r="D56" s="1220" t="s">
        <v>1652</v>
      </c>
      <c r="E56" s="1094"/>
      <c r="F56" s="1094"/>
      <c r="G56" s="1094"/>
      <c r="H56" s="1094"/>
      <c r="I56" s="1094"/>
      <c r="J56" s="1094"/>
      <c r="K56" s="1094"/>
      <c r="L56" s="1221" t="s">
        <v>572</v>
      </c>
      <c r="M56" s="1229" t="s">
        <v>573</v>
      </c>
      <c r="N56" s="1223" t="s">
        <v>351</v>
      </c>
      <c r="O56" s="1234">
        <v>0</v>
      </c>
      <c r="P56" s="1234">
        <v>0</v>
      </c>
      <c r="Q56" s="1234">
        <v>0</v>
      </c>
      <c r="R56" s="1226">
        <v>0</v>
      </c>
      <c r="S56" s="1234">
        <v>0</v>
      </c>
      <c r="T56" s="1234">
        <v>0</v>
      </c>
      <c r="U56" s="403"/>
      <c r="V56" s="403"/>
      <c r="W56" s="403"/>
      <c r="X56" s="403"/>
      <c r="Y56" s="403"/>
      <c r="Z56" s="403"/>
      <c r="AA56" s="403"/>
      <c r="AB56" s="403"/>
      <c r="AC56" s="403"/>
      <c r="AD56" s="1234">
        <v>0</v>
      </c>
      <c r="AE56" s="403"/>
      <c r="AF56" s="403"/>
      <c r="AG56" s="403"/>
      <c r="AH56" s="403"/>
      <c r="AI56" s="403"/>
      <c r="AJ56" s="403"/>
      <c r="AK56" s="403"/>
      <c r="AL56" s="403"/>
      <c r="AM56" s="403"/>
      <c r="AN56" s="1226">
        <v>0</v>
      </c>
      <c r="AO56" s="403"/>
      <c r="AP56" s="403"/>
      <c r="AQ56" s="403"/>
      <c r="AR56" s="403"/>
      <c r="AS56" s="403"/>
      <c r="AT56" s="403"/>
      <c r="AU56" s="403"/>
      <c r="AV56" s="403"/>
      <c r="AW56" s="403"/>
      <c r="AX56" s="951"/>
      <c r="AY56" s="951"/>
      <c r="AZ56" s="951"/>
      <c r="BA56" s="1094"/>
    </row>
    <row r="57" spans="1:53" ht="15">
      <c r="A57" s="974">
        <v>1</v>
      </c>
      <c r="B57" s="1199" t="s">
        <v>1307</v>
      </c>
      <c r="C57" s="1220"/>
      <c r="D57" s="1220" t="s">
        <v>1653</v>
      </c>
      <c r="E57" s="1094"/>
      <c r="F57" s="1094"/>
      <c r="G57" s="1094"/>
      <c r="H57" s="1094"/>
      <c r="I57" s="1094"/>
      <c r="J57" s="1094"/>
      <c r="K57" s="1094"/>
      <c r="L57" s="1221" t="s">
        <v>574</v>
      </c>
      <c r="M57" s="1229" t="s">
        <v>575</v>
      </c>
      <c r="N57" s="1223" t="s">
        <v>351</v>
      </c>
      <c r="O57" s="1234">
        <v>0</v>
      </c>
      <c r="P57" s="1234">
        <v>0</v>
      </c>
      <c r="Q57" s="1234">
        <v>0</v>
      </c>
      <c r="R57" s="1226">
        <v>0</v>
      </c>
      <c r="S57" s="1234">
        <v>0</v>
      </c>
      <c r="T57" s="1234">
        <v>0</v>
      </c>
      <c r="U57" s="403"/>
      <c r="V57" s="403"/>
      <c r="W57" s="403"/>
      <c r="X57" s="403"/>
      <c r="Y57" s="403"/>
      <c r="Z57" s="403"/>
      <c r="AA57" s="403"/>
      <c r="AB57" s="403"/>
      <c r="AC57" s="403"/>
      <c r="AD57" s="1234">
        <v>0</v>
      </c>
      <c r="AE57" s="403"/>
      <c r="AF57" s="403"/>
      <c r="AG57" s="403"/>
      <c r="AH57" s="403"/>
      <c r="AI57" s="403"/>
      <c r="AJ57" s="403"/>
      <c r="AK57" s="403"/>
      <c r="AL57" s="403"/>
      <c r="AM57" s="403"/>
      <c r="AN57" s="1226">
        <v>0</v>
      </c>
      <c r="AO57" s="403"/>
      <c r="AP57" s="403"/>
      <c r="AQ57" s="403"/>
      <c r="AR57" s="403"/>
      <c r="AS57" s="403"/>
      <c r="AT57" s="403"/>
      <c r="AU57" s="403"/>
      <c r="AV57" s="403"/>
      <c r="AW57" s="403"/>
      <c r="AX57" s="951"/>
      <c r="AY57" s="951"/>
      <c r="AZ57" s="951"/>
      <c r="BA57" s="1094"/>
    </row>
    <row r="58" spans="1:53" ht="15">
      <c r="A58" s="974">
        <v>1</v>
      </c>
      <c r="B58" s="1199" t="s">
        <v>1309</v>
      </c>
      <c r="C58" s="1220"/>
      <c r="D58" s="1220" t="s">
        <v>1654</v>
      </c>
      <c r="E58" s="1094"/>
      <c r="F58" s="1094"/>
      <c r="G58" s="1094"/>
      <c r="H58" s="1094"/>
      <c r="I58" s="1094"/>
      <c r="J58" s="1094"/>
      <c r="K58" s="1094"/>
      <c r="L58" s="1221" t="s">
        <v>576</v>
      </c>
      <c r="M58" s="1229" t="s">
        <v>577</v>
      </c>
      <c r="N58" s="1223" t="s">
        <v>351</v>
      </c>
      <c r="O58" s="1234">
        <v>0</v>
      </c>
      <c r="P58" s="1234">
        <v>0</v>
      </c>
      <c r="Q58" s="1234">
        <v>0</v>
      </c>
      <c r="R58" s="1226">
        <v>0</v>
      </c>
      <c r="S58" s="1234">
        <v>0</v>
      </c>
      <c r="T58" s="1234">
        <v>0</v>
      </c>
      <c r="U58" s="403"/>
      <c r="V58" s="403"/>
      <c r="W58" s="403"/>
      <c r="X58" s="403"/>
      <c r="Y58" s="403"/>
      <c r="Z58" s="403"/>
      <c r="AA58" s="403"/>
      <c r="AB58" s="403"/>
      <c r="AC58" s="403"/>
      <c r="AD58" s="1234">
        <v>0</v>
      </c>
      <c r="AE58" s="403"/>
      <c r="AF58" s="403"/>
      <c r="AG58" s="403"/>
      <c r="AH58" s="403"/>
      <c r="AI58" s="403"/>
      <c r="AJ58" s="403"/>
      <c r="AK58" s="403"/>
      <c r="AL58" s="403"/>
      <c r="AM58" s="403"/>
      <c r="AN58" s="1226">
        <v>0</v>
      </c>
      <c r="AO58" s="403"/>
      <c r="AP58" s="403"/>
      <c r="AQ58" s="403"/>
      <c r="AR58" s="403"/>
      <c r="AS58" s="403"/>
      <c r="AT58" s="403"/>
      <c r="AU58" s="403"/>
      <c r="AV58" s="403"/>
      <c r="AW58" s="403"/>
      <c r="AX58" s="951"/>
      <c r="AY58" s="951"/>
      <c r="AZ58" s="951"/>
      <c r="BA58" s="1094"/>
    </row>
    <row r="59" spans="1:53" ht="15">
      <c r="A59" s="974">
        <v>1</v>
      </c>
      <c r="B59" s="1199" t="s">
        <v>1311</v>
      </c>
      <c r="C59" s="1220"/>
      <c r="D59" s="1220" t="s">
        <v>1655</v>
      </c>
      <c r="E59" s="1094"/>
      <c r="F59" s="1094"/>
      <c r="G59" s="1094"/>
      <c r="H59" s="1094"/>
      <c r="I59" s="1094"/>
      <c r="J59" s="1094"/>
      <c r="K59" s="1094"/>
      <c r="L59" s="1221" t="s">
        <v>1366</v>
      </c>
      <c r="M59" s="1233" t="s">
        <v>578</v>
      </c>
      <c r="N59" s="1223" t="s">
        <v>351</v>
      </c>
      <c r="O59" s="1234">
        <v>0</v>
      </c>
      <c r="P59" s="1234">
        <v>0</v>
      </c>
      <c r="Q59" s="1234">
        <v>0</v>
      </c>
      <c r="R59" s="1226">
        <v>0</v>
      </c>
      <c r="S59" s="1234">
        <v>0</v>
      </c>
      <c r="T59" s="1234">
        <v>0</v>
      </c>
      <c r="U59" s="403"/>
      <c r="V59" s="403"/>
      <c r="W59" s="403"/>
      <c r="X59" s="403"/>
      <c r="Y59" s="403"/>
      <c r="Z59" s="403"/>
      <c r="AA59" s="403"/>
      <c r="AB59" s="403"/>
      <c r="AC59" s="403"/>
      <c r="AD59" s="1234">
        <v>0</v>
      </c>
      <c r="AE59" s="403"/>
      <c r="AF59" s="403"/>
      <c r="AG59" s="403"/>
      <c r="AH59" s="403"/>
      <c r="AI59" s="403"/>
      <c r="AJ59" s="403"/>
      <c r="AK59" s="403"/>
      <c r="AL59" s="403"/>
      <c r="AM59" s="403"/>
      <c r="AN59" s="1226">
        <v>0</v>
      </c>
      <c r="AO59" s="403"/>
      <c r="AP59" s="403"/>
      <c r="AQ59" s="403"/>
      <c r="AR59" s="403"/>
      <c r="AS59" s="403"/>
      <c r="AT59" s="403"/>
      <c r="AU59" s="403"/>
      <c r="AV59" s="403"/>
      <c r="AW59" s="403"/>
      <c r="AX59" s="951"/>
      <c r="AY59" s="951"/>
      <c r="AZ59" s="951"/>
      <c r="BA59" s="1094"/>
    </row>
    <row r="60" spans="1:53" ht="15">
      <c r="A60" s="974">
        <v>1</v>
      </c>
      <c r="B60" s="1199" t="s">
        <v>1313</v>
      </c>
      <c r="C60" s="1220"/>
      <c r="D60" s="1220" t="s">
        <v>1656</v>
      </c>
      <c r="E60" s="1094"/>
      <c r="F60" s="1094"/>
      <c r="G60" s="1094"/>
      <c r="H60" s="1094"/>
      <c r="I60" s="1094"/>
      <c r="J60" s="1094"/>
      <c r="K60" s="1094"/>
      <c r="L60" s="1221" t="s">
        <v>1367</v>
      </c>
      <c r="M60" s="1233" t="s">
        <v>579</v>
      </c>
      <c r="N60" s="1223" t="s">
        <v>351</v>
      </c>
      <c r="O60" s="1234">
        <v>0</v>
      </c>
      <c r="P60" s="1234">
        <v>0</v>
      </c>
      <c r="Q60" s="1234">
        <v>0</v>
      </c>
      <c r="R60" s="1226">
        <v>0</v>
      </c>
      <c r="S60" s="1234">
        <v>0</v>
      </c>
      <c r="T60" s="1234">
        <v>0</v>
      </c>
      <c r="U60" s="403"/>
      <c r="V60" s="403"/>
      <c r="W60" s="403"/>
      <c r="X60" s="403"/>
      <c r="Y60" s="403"/>
      <c r="Z60" s="403"/>
      <c r="AA60" s="403"/>
      <c r="AB60" s="403"/>
      <c r="AC60" s="403"/>
      <c r="AD60" s="1234">
        <v>0</v>
      </c>
      <c r="AE60" s="403"/>
      <c r="AF60" s="403"/>
      <c r="AG60" s="403"/>
      <c r="AH60" s="403"/>
      <c r="AI60" s="403"/>
      <c r="AJ60" s="403"/>
      <c r="AK60" s="403"/>
      <c r="AL60" s="403"/>
      <c r="AM60" s="403"/>
      <c r="AN60" s="1226">
        <v>0</v>
      </c>
      <c r="AO60" s="403"/>
      <c r="AP60" s="403"/>
      <c r="AQ60" s="403"/>
      <c r="AR60" s="403"/>
      <c r="AS60" s="403"/>
      <c r="AT60" s="403"/>
      <c r="AU60" s="403"/>
      <c r="AV60" s="403"/>
      <c r="AW60" s="403"/>
      <c r="AX60" s="951"/>
      <c r="AY60" s="951"/>
      <c r="AZ60" s="951"/>
      <c r="BA60" s="1094"/>
    </row>
    <row r="61" spans="1:53" ht="11.25">
      <c r="A61" s="974">
        <v>1</v>
      </c>
      <c r="B61" s="1094" t="s">
        <v>1460</v>
      </c>
      <c r="C61" s="1220"/>
      <c r="D61" s="1220" t="s">
        <v>1657</v>
      </c>
      <c r="E61" s="1094"/>
      <c r="F61" s="1094"/>
      <c r="G61" s="1094"/>
      <c r="H61" s="1094"/>
      <c r="I61" s="1094"/>
      <c r="J61" s="1094"/>
      <c r="K61" s="1094"/>
      <c r="L61" s="1221" t="s">
        <v>1462</v>
      </c>
      <c r="M61" s="1231" t="s">
        <v>1461</v>
      </c>
      <c r="N61" s="1223" t="s">
        <v>351</v>
      </c>
      <c r="O61" s="1234">
        <v>0</v>
      </c>
      <c r="P61" s="1234">
        <v>0</v>
      </c>
      <c r="Q61" s="1234">
        <v>0</v>
      </c>
      <c r="R61" s="1226">
        <v>0</v>
      </c>
      <c r="S61" s="1234">
        <v>0</v>
      </c>
      <c r="T61" s="1234">
        <v>0</v>
      </c>
      <c r="U61" s="403"/>
      <c r="V61" s="403"/>
      <c r="W61" s="403"/>
      <c r="X61" s="403"/>
      <c r="Y61" s="403"/>
      <c r="Z61" s="403"/>
      <c r="AA61" s="403"/>
      <c r="AB61" s="403"/>
      <c r="AC61" s="403"/>
      <c r="AD61" s="1234">
        <v>0</v>
      </c>
      <c r="AE61" s="403"/>
      <c r="AF61" s="403"/>
      <c r="AG61" s="403"/>
      <c r="AH61" s="403"/>
      <c r="AI61" s="403"/>
      <c r="AJ61" s="403"/>
      <c r="AK61" s="403"/>
      <c r="AL61" s="403"/>
      <c r="AM61" s="403"/>
      <c r="AN61" s="1226">
        <v>0</v>
      </c>
      <c r="AO61" s="403"/>
      <c r="AP61" s="403"/>
      <c r="AQ61" s="403"/>
      <c r="AR61" s="403"/>
      <c r="AS61" s="403"/>
      <c r="AT61" s="403"/>
      <c r="AU61" s="403"/>
      <c r="AV61" s="403"/>
      <c r="AW61" s="403"/>
      <c r="AX61" s="951"/>
      <c r="AY61" s="951"/>
      <c r="AZ61" s="951"/>
      <c r="BA61" s="1094"/>
    </row>
    <row r="62" spans="1:53" ht="22.5">
      <c r="A62" s="974">
        <v>1</v>
      </c>
      <c r="B62" s="1094"/>
      <c r="C62" s="1220"/>
      <c r="D62" s="1220" t="s">
        <v>1551</v>
      </c>
      <c r="E62" s="1094"/>
      <c r="F62" s="1094"/>
      <c r="G62" s="1094"/>
      <c r="H62" s="1094"/>
      <c r="I62" s="1094"/>
      <c r="J62" s="1094"/>
      <c r="K62" s="1094"/>
      <c r="L62" s="1221" t="s">
        <v>363</v>
      </c>
      <c r="M62" s="1222" t="s">
        <v>1379</v>
      </c>
      <c r="N62" s="1223" t="s">
        <v>351</v>
      </c>
      <c r="O62" s="1234">
        <v>0</v>
      </c>
      <c r="P62" s="1234">
        <v>0</v>
      </c>
      <c r="Q62" s="1234">
        <v>0</v>
      </c>
      <c r="R62" s="1226">
        <v>0</v>
      </c>
      <c r="S62" s="1234">
        <v>0</v>
      </c>
      <c r="T62" s="1234">
        <v>0</v>
      </c>
      <c r="U62" s="403"/>
      <c r="V62" s="403"/>
      <c r="W62" s="403"/>
      <c r="X62" s="403"/>
      <c r="Y62" s="403"/>
      <c r="Z62" s="403"/>
      <c r="AA62" s="403"/>
      <c r="AB62" s="403"/>
      <c r="AC62" s="403"/>
      <c r="AD62" s="1234">
        <v>0</v>
      </c>
      <c r="AE62" s="403"/>
      <c r="AF62" s="403"/>
      <c r="AG62" s="403"/>
      <c r="AH62" s="403"/>
      <c r="AI62" s="403"/>
      <c r="AJ62" s="403"/>
      <c r="AK62" s="403"/>
      <c r="AL62" s="403"/>
      <c r="AM62" s="403"/>
      <c r="AN62" s="1226">
        <v>0</v>
      </c>
      <c r="AO62" s="403"/>
      <c r="AP62" s="403"/>
      <c r="AQ62" s="403"/>
      <c r="AR62" s="403"/>
      <c r="AS62" s="403"/>
      <c r="AT62" s="403"/>
      <c r="AU62" s="403"/>
      <c r="AV62" s="403"/>
      <c r="AW62" s="403"/>
      <c r="AX62" s="951"/>
      <c r="AY62" s="951"/>
      <c r="AZ62" s="951"/>
      <c r="BA62" s="1094"/>
    </row>
    <row r="63" spans="1:53" ht="11.25">
      <c r="A63" s="974">
        <v>1</v>
      </c>
      <c r="B63" s="1094"/>
      <c r="C63" s="1220"/>
      <c r="D63" s="1220" t="s">
        <v>1658</v>
      </c>
      <c r="E63" s="1094"/>
      <c r="F63" s="1094"/>
      <c r="G63" s="1094"/>
      <c r="H63" s="1094"/>
      <c r="I63" s="1094"/>
      <c r="J63" s="1094"/>
      <c r="K63" s="1094"/>
      <c r="L63" s="1221" t="s">
        <v>1199</v>
      </c>
      <c r="M63" s="1222" t="s">
        <v>1200</v>
      </c>
      <c r="N63" s="1223" t="s">
        <v>351</v>
      </c>
      <c r="O63" s="977"/>
      <c r="P63" s="977"/>
      <c r="Q63" s="977"/>
      <c r="R63" s="1226">
        <v>0</v>
      </c>
      <c r="S63" s="977"/>
      <c r="T63" s="977"/>
      <c r="U63" s="403"/>
      <c r="V63" s="403"/>
      <c r="W63" s="403"/>
      <c r="X63" s="403"/>
      <c r="Y63" s="403"/>
      <c r="Z63" s="403"/>
      <c r="AA63" s="403"/>
      <c r="AB63" s="403"/>
      <c r="AC63" s="403"/>
      <c r="AD63" s="977"/>
      <c r="AE63" s="403"/>
      <c r="AF63" s="403"/>
      <c r="AG63" s="403"/>
      <c r="AH63" s="403"/>
      <c r="AI63" s="403"/>
      <c r="AJ63" s="403"/>
      <c r="AK63" s="403"/>
      <c r="AL63" s="403"/>
      <c r="AM63" s="403"/>
      <c r="AN63" s="1226">
        <v>0</v>
      </c>
      <c r="AO63" s="403"/>
      <c r="AP63" s="403"/>
      <c r="AQ63" s="403"/>
      <c r="AR63" s="403"/>
      <c r="AS63" s="403"/>
      <c r="AT63" s="403"/>
      <c r="AU63" s="403"/>
      <c r="AV63" s="403"/>
      <c r="AW63" s="403"/>
      <c r="AX63" s="951"/>
      <c r="AY63" s="951"/>
      <c r="AZ63" s="951"/>
      <c r="BA63" s="1094"/>
    </row>
    <row r="64" spans="1:53" s="109" customFormat="1" ht="11.25">
      <c r="A64" s="974">
        <v>1</v>
      </c>
      <c r="B64" s="1236"/>
      <c r="C64" s="1220"/>
      <c r="D64" s="1220" t="s">
        <v>1659</v>
      </c>
      <c r="E64" s="1236"/>
      <c r="F64" s="1236"/>
      <c r="G64" s="1236"/>
      <c r="H64" s="1236"/>
      <c r="I64" s="1236"/>
      <c r="J64" s="1236"/>
      <c r="K64" s="1236"/>
      <c r="L64" s="1237" t="s">
        <v>1382</v>
      </c>
      <c r="M64" s="1238" t="s">
        <v>1384</v>
      </c>
      <c r="N64" s="1239" t="s">
        <v>351</v>
      </c>
      <c r="O64" s="548">
        <v>0</v>
      </c>
      <c r="P64" s="548">
        <v>0</v>
      </c>
      <c r="Q64" s="548">
        <v>0</v>
      </c>
      <c r="R64" s="1217">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17">
        <v>0</v>
      </c>
      <c r="AO64" s="548"/>
      <c r="AP64" s="548"/>
      <c r="AQ64" s="548"/>
      <c r="AR64" s="548"/>
      <c r="AS64" s="548"/>
      <c r="AT64" s="548"/>
      <c r="AU64" s="548"/>
      <c r="AV64" s="548"/>
      <c r="AW64" s="548"/>
      <c r="AX64" s="1228"/>
      <c r="AY64" s="1228"/>
      <c r="AZ64" s="1228"/>
      <c r="BA64" s="1236"/>
    </row>
    <row r="65" spans="1:53" s="555" customFormat="1" ht="11.25">
      <c r="A65" s="974">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74">
        <v>1</v>
      </c>
      <c r="B66" s="1236"/>
      <c r="C66" s="1094"/>
      <c r="D66" s="1094" t="s">
        <v>1481</v>
      </c>
      <c r="E66" s="1236"/>
      <c r="F66" s="1236"/>
      <c r="G66" s="1236"/>
      <c r="H66" s="1236"/>
      <c r="I66" s="1236"/>
      <c r="J66" s="1236"/>
      <c r="K66" s="1236"/>
      <c r="L66" s="1214" t="s">
        <v>102</v>
      </c>
      <c r="M66" s="1215" t="s">
        <v>580</v>
      </c>
      <c r="N66" s="1216" t="s">
        <v>351</v>
      </c>
      <c r="O66" s="1217">
        <v>0</v>
      </c>
      <c r="P66" s="1217">
        <v>0</v>
      </c>
      <c r="Q66" s="1217">
        <v>0</v>
      </c>
      <c r="R66" s="1217">
        <v>0</v>
      </c>
      <c r="S66" s="1217">
        <v>0</v>
      </c>
      <c r="T66" s="1217">
        <v>1518</v>
      </c>
      <c r="U66" s="1217">
        <v>0</v>
      </c>
      <c r="V66" s="1217">
        <v>0</v>
      </c>
      <c r="W66" s="1217">
        <v>0</v>
      </c>
      <c r="X66" s="1217">
        <v>0</v>
      </c>
      <c r="Y66" s="1217">
        <v>0</v>
      </c>
      <c r="Z66" s="1217">
        <v>0</v>
      </c>
      <c r="AA66" s="1217">
        <v>0</v>
      </c>
      <c r="AB66" s="1217">
        <v>0</v>
      </c>
      <c r="AC66" s="1217">
        <v>0</v>
      </c>
      <c r="AD66" s="1217">
        <v>1980.3</v>
      </c>
      <c r="AE66" s="1217">
        <v>0</v>
      </c>
      <c r="AF66" s="1217">
        <v>0</v>
      </c>
      <c r="AG66" s="1217">
        <v>0</v>
      </c>
      <c r="AH66" s="1217">
        <v>0</v>
      </c>
      <c r="AI66" s="1217">
        <v>0</v>
      </c>
      <c r="AJ66" s="1217">
        <v>0</v>
      </c>
      <c r="AK66" s="1217">
        <v>0</v>
      </c>
      <c r="AL66" s="1217">
        <v>0</v>
      </c>
      <c r="AM66" s="1217">
        <v>0</v>
      </c>
      <c r="AN66" s="1217">
        <v>0</v>
      </c>
      <c r="AO66" s="1217">
        <v>-100</v>
      </c>
      <c r="AP66" s="1217">
        <v>0</v>
      </c>
      <c r="AQ66" s="1217">
        <v>0</v>
      </c>
      <c r="AR66" s="1217">
        <v>0</v>
      </c>
      <c r="AS66" s="1217">
        <v>0</v>
      </c>
      <c r="AT66" s="1217">
        <v>0</v>
      </c>
      <c r="AU66" s="1217">
        <v>0</v>
      </c>
      <c r="AV66" s="1217">
        <v>0</v>
      </c>
      <c r="AW66" s="1217">
        <v>0</v>
      </c>
      <c r="AX66" s="951"/>
      <c r="AY66" s="951"/>
      <c r="AZ66" s="951"/>
      <c r="BA66" s="1219"/>
    </row>
    <row r="67" spans="1:53" s="109" customFormat="1" ht="22.5">
      <c r="A67" s="974">
        <v>1</v>
      </c>
      <c r="B67" s="1236"/>
      <c r="C67" s="1094"/>
      <c r="D67" s="1094" t="s">
        <v>1492</v>
      </c>
      <c r="E67" s="1236"/>
      <c r="F67" s="1236"/>
      <c r="G67" s="1236"/>
      <c r="H67" s="1236"/>
      <c r="I67" s="1236"/>
      <c r="J67" s="1236"/>
      <c r="K67" s="1236"/>
      <c r="L67" s="1237" t="s">
        <v>17</v>
      </c>
      <c r="M67" s="1238" t="s">
        <v>581</v>
      </c>
      <c r="N67" s="1239" t="s">
        <v>351</v>
      </c>
      <c r="O67" s="1217">
        <v>0</v>
      </c>
      <c r="P67" s="1217">
        <v>0</v>
      </c>
      <c r="Q67" s="1217">
        <v>0</v>
      </c>
      <c r="R67" s="1217">
        <v>0</v>
      </c>
      <c r="S67" s="1217">
        <v>0</v>
      </c>
      <c r="T67" s="1217">
        <v>1500</v>
      </c>
      <c r="U67" s="1217">
        <v>0</v>
      </c>
      <c r="V67" s="1217">
        <v>0</v>
      </c>
      <c r="W67" s="1217">
        <v>0</v>
      </c>
      <c r="X67" s="1217">
        <v>0</v>
      </c>
      <c r="Y67" s="1217">
        <v>0</v>
      </c>
      <c r="Z67" s="1217">
        <v>0</v>
      </c>
      <c r="AA67" s="1217">
        <v>0</v>
      </c>
      <c r="AB67" s="1217">
        <v>0</v>
      </c>
      <c r="AC67" s="1217">
        <v>0</v>
      </c>
      <c r="AD67" s="1217">
        <v>1980.3</v>
      </c>
      <c r="AE67" s="1217">
        <v>0</v>
      </c>
      <c r="AF67" s="1217">
        <v>0</v>
      </c>
      <c r="AG67" s="1217">
        <v>0</v>
      </c>
      <c r="AH67" s="1217">
        <v>0</v>
      </c>
      <c r="AI67" s="1217">
        <v>0</v>
      </c>
      <c r="AJ67" s="1217">
        <v>0</v>
      </c>
      <c r="AK67" s="1217">
        <v>0</v>
      </c>
      <c r="AL67" s="1217">
        <v>0</v>
      </c>
      <c r="AM67" s="1217">
        <v>0</v>
      </c>
      <c r="AN67" s="1217">
        <v>0</v>
      </c>
      <c r="AO67" s="1217">
        <v>-100</v>
      </c>
      <c r="AP67" s="1217">
        <v>0</v>
      </c>
      <c r="AQ67" s="1217">
        <v>0</v>
      </c>
      <c r="AR67" s="1217">
        <v>0</v>
      </c>
      <c r="AS67" s="1217">
        <v>0</v>
      </c>
      <c r="AT67" s="1217">
        <v>0</v>
      </c>
      <c r="AU67" s="1217">
        <v>0</v>
      </c>
      <c r="AV67" s="1217">
        <v>0</v>
      </c>
      <c r="AW67" s="1217">
        <v>0</v>
      </c>
      <c r="AX67" s="1228"/>
      <c r="AY67" s="1228"/>
      <c r="AZ67" s="1228"/>
      <c r="BA67" s="1236"/>
    </row>
    <row r="68" spans="1:53" ht="11.25">
      <c r="A68" s="974">
        <v>1</v>
      </c>
      <c r="B68" s="1094" t="s">
        <v>407</v>
      </c>
      <c r="C68" s="1094"/>
      <c r="D68" s="1094" t="s">
        <v>1604</v>
      </c>
      <c r="E68" s="1094"/>
      <c r="F68" s="1094"/>
      <c r="G68" s="1094"/>
      <c r="H68" s="1094"/>
      <c r="I68" s="1094"/>
      <c r="J68" s="1094"/>
      <c r="K68" s="1094"/>
      <c r="L68" s="1221" t="s">
        <v>136</v>
      </c>
      <c r="M68" s="1229" t="s">
        <v>582</v>
      </c>
      <c r="N68" s="1223" t="s">
        <v>351</v>
      </c>
      <c r="O68" s="403">
        <v>0</v>
      </c>
      <c r="P68" s="403">
        <v>0</v>
      </c>
      <c r="Q68" s="403">
        <v>0</v>
      </c>
      <c r="R68" s="1226">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26">
        <v>0</v>
      </c>
      <c r="AO68" s="1226">
        <v>0</v>
      </c>
      <c r="AP68" s="1226">
        <v>0</v>
      </c>
      <c r="AQ68" s="1226">
        <v>0</v>
      </c>
      <c r="AR68" s="1226">
        <v>0</v>
      </c>
      <c r="AS68" s="1226">
        <v>0</v>
      </c>
      <c r="AT68" s="1226">
        <v>0</v>
      </c>
      <c r="AU68" s="1226">
        <v>0</v>
      </c>
      <c r="AV68" s="1226">
        <v>0</v>
      </c>
      <c r="AW68" s="1226">
        <v>0</v>
      </c>
      <c r="AX68" s="951"/>
      <c r="AY68" s="951"/>
      <c r="AZ68" s="951"/>
      <c r="BA68" s="1094"/>
    </row>
    <row r="69" spans="1:53" ht="11.25">
      <c r="A69" s="974">
        <v>1</v>
      </c>
      <c r="B69" s="1094" t="s">
        <v>408</v>
      </c>
      <c r="C69" s="1094"/>
      <c r="D69" s="1094" t="s">
        <v>1605</v>
      </c>
      <c r="E69" s="1094"/>
      <c r="F69" s="1094"/>
      <c r="G69" s="1094"/>
      <c r="H69" s="1094"/>
      <c r="I69" s="1094"/>
      <c r="J69" s="1094"/>
      <c r="K69" s="1094"/>
      <c r="L69" s="1221" t="s">
        <v>583</v>
      </c>
      <c r="M69" s="1229" t="s">
        <v>584</v>
      </c>
      <c r="N69" s="1223" t="s">
        <v>351</v>
      </c>
      <c r="O69" s="403">
        <v>0</v>
      </c>
      <c r="P69" s="403">
        <v>0</v>
      </c>
      <c r="Q69" s="403">
        <v>0</v>
      </c>
      <c r="R69" s="1226">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26">
        <v>0</v>
      </c>
      <c r="AO69" s="1226">
        <v>0</v>
      </c>
      <c r="AP69" s="1226">
        <v>0</v>
      </c>
      <c r="AQ69" s="1226">
        <v>0</v>
      </c>
      <c r="AR69" s="1226">
        <v>0</v>
      </c>
      <c r="AS69" s="1226">
        <v>0</v>
      </c>
      <c r="AT69" s="1226">
        <v>0</v>
      </c>
      <c r="AU69" s="1226">
        <v>0</v>
      </c>
      <c r="AV69" s="1226">
        <v>0</v>
      </c>
      <c r="AW69" s="1226">
        <v>0</v>
      </c>
      <c r="AX69" s="951"/>
      <c r="AY69" s="951"/>
      <c r="AZ69" s="951"/>
      <c r="BA69" s="1094"/>
    </row>
    <row r="70" spans="1:53" ht="11.25">
      <c r="A70" s="974">
        <v>1</v>
      </c>
      <c r="B70" s="1094" t="s">
        <v>403</v>
      </c>
      <c r="C70" s="1094"/>
      <c r="D70" s="1094" t="s">
        <v>1660</v>
      </c>
      <c r="E70" s="1094"/>
      <c r="F70" s="1094"/>
      <c r="G70" s="1094"/>
      <c r="H70" s="1094"/>
      <c r="I70" s="1094"/>
      <c r="J70" s="1094"/>
      <c r="K70" s="1094"/>
      <c r="L70" s="1221" t="s">
        <v>585</v>
      </c>
      <c r="M70" s="1229" t="s">
        <v>586</v>
      </c>
      <c r="N70" s="1223" t="s">
        <v>351</v>
      </c>
      <c r="O70" s="403">
        <v>0</v>
      </c>
      <c r="P70" s="403">
        <v>0</v>
      </c>
      <c r="Q70" s="403">
        <v>0</v>
      </c>
      <c r="R70" s="1226">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26">
        <v>0</v>
      </c>
      <c r="AO70" s="1226">
        <v>0</v>
      </c>
      <c r="AP70" s="1226">
        <v>0</v>
      </c>
      <c r="AQ70" s="1226">
        <v>0</v>
      </c>
      <c r="AR70" s="1226">
        <v>0</v>
      </c>
      <c r="AS70" s="1226">
        <v>0</v>
      </c>
      <c r="AT70" s="1226">
        <v>0</v>
      </c>
      <c r="AU70" s="1226">
        <v>0</v>
      </c>
      <c r="AV70" s="1226">
        <v>0</v>
      </c>
      <c r="AW70" s="1226">
        <v>0</v>
      </c>
      <c r="AX70" s="951"/>
      <c r="AY70" s="951"/>
      <c r="AZ70" s="951"/>
      <c r="BA70" s="1094"/>
    </row>
    <row r="71" spans="1:53" ht="11.25">
      <c r="A71" s="974">
        <v>1</v>
      </c>
      <c r="B71" s="1094" t="s">
        <v>401</v>
      </c>
      <c r="C71" s="1094"/>
      <c r="D71" s="1094" t="s">
        <v>1661</v>
      </c>
      <c r="E71" s="1094"/>
      <c r="F71" s="1094"/>
      <c r="G71" s="1094"/>
      <c r="H71" s="1094"/>
      <c r="I71" s="1094"/>
      <c r="J71" s="1094"/>
      <c r="K71" s="1094"/>
      <c r="L71" s="1221" t="s">
        <v>587</v>
      </c>
      <c r="M71" s="1229" t="s">
        <v>588</v>
      </c>
      <c r="N71" s="1223" t="s">
        <v>351</v>
      </c>
      <c r="O71" s="403">
        <v>0</v>
      </c>
      <c r="P71" s="403">
        <v>0</v>
      </c>
      <c r="Q71" s="403">
        <v>0</v>
      </c>
      <c r="R71" s="1226">
        <v>0</v>
      </c>
      <c r="S71" s="403">
        <v>0</v>
      </c>
      <c r="T71" s="403">
        <v>1500</v>
      </c>
      <c r="U71" s="403">
        <v>0</v>
      </c>
      <c r="V71" s="403">
        <v>0</v>
      </c>
      <c r="W71" s="403">
        <v>0</v>
      </c>
      <c r="X71" s="403">
        <v>0</v>
      </c>
      <c r="Y71" s="403">
        <v>0</v>
      </c>
      <c r="Z71" s="403">
        <v>0</v>
      </c>
      <c r="AA71" s="403">
        <v>0</v>
      </c>
      <c r="AB71" s="403">
        <v>0</v>
      </c>
      <c r="AC71" s="403">
        <v>0</v>
      </c>
      <c r="AD71" s="403">
        <v>1980.3</v>
      </c>
      <c r="AE71" s="403">
        <v>0</v>
      </c>
      <c r="AF71" s="403">
        <v>0</v>
      </c>
      <c r="AG71" s="403">
        <v>0</v>
      </c>
      <c r="AH71" s="403">
        <v>0</v>
      </c>
      <c r="AI71" s="403">
        <v>0</v>
      </c>
      <c r="AJ71" s="403">
        <v>0</v>
      </c>
      <c r="AK71" s="403">
        <v>0</v>
      </c>
      <c r="AL71" s="403">
        <v>0</v>
      </c>
      <c r="AM71" s="403">
        <v>0</v>
      </c>
      <c r="AN71" s="1226">
        <v>0</v>
      </c>
      <c r="AO71" s="1226">
        <v>-100</v>
      </c>
      <c r="AP71" s="1226">
        <v>0</v>
      </c>
      <c r="AQ71" s="1226">
        <v>0</v>
      </c>
      <c r="AR71" s="1226">
        <v>0</v>
      </c>
      <c r="AS71" s="1226">
        <v>0</v>
      </c>
      <c r="AT71" s="1226">
        <v>0</v>
      </c>
      <c r="AU71" s="1226">
        <v>0</v>
      </c>
      <c r="AV71" s="1226">
        <v>0</v>
      </c>
      <c r="AW71" s="1226">
        <v>0</v>
      </c>
      <c r="AX71" s="951"/>
      <c r="AY71" s="951"/>
      <c r="AZ71" s="951"/>
      <c r="BA71" s="1094"/>
    </row>
    <row r="72" spans="1:53" ht="11.25">
      <c r="A72" s="974">
        <v>1</v>
      </c>
      <c r="B72" s="1094" t="s">
        <v>409</v>
      </c>
      <c r="C72" s="1094"/>
      <c r="D72" s="1094" t="s">
        <v>1662</v>
      </c>
      <c r="E72" s="1094"/>
      <c r="F72" s="1094"/>
      <c r="G72" s="1094"/>
      <c r="H72" s="1094"/>
      <c r="I72" s="1094"/>
      <c r="J72" s="1094"/>
      <c r="K72" s="1094"/>
      <c r="L72" s="1221" t="s">
        <v>589</v>
      </c>
      <c r="M72" s="1229" t="s">
        <v>590</v>
      </c>
      <c r="N72" s="1223" t="s">
        <v>351</v>
      </c>
      <c r="O72" s="403">
        <v>0</v>
      </c>
      <c r="P72" s="403">
        <v>0</v>
      </c>
      <c r="Q72" s="403">
        <v>0</v>
      </c>
      <c r="R72" s="1226">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26">
        <v>0</v>
      </c>
      <c r="AO72" s="1226">
        <v>0</v>
      </c>
      <c r="AP72" s="1226">
        <v>0</v>
      </c>
      <c r="AQ72" s="1226">
        <v>0</v>
      </c>
      <c r="AR72" s="1226">
        <v>0</v>
      </c>
      <c r="AS72" s="1226">
        <v>0</v>
      </c>
      <c r="AT72" s="1226">
        <v>0</v>
      </c>
      <c r="AU72" s="1226">
        <v>0</v>
      </c>
      <c r="AV72" s="1226">
        <v>0</v>
      </c>
      <c r="AW72" s="1226">
        <v>0</v>
      </c>
      <c r="AX72" s="951"/>
      <c r="AY72" s="951"/>
      <c r="AZ72" s="951"/>
      <c r="BA72" s="1094"/>
    </row>
    <row r="73" spans="1:53" ht="11.25">
      <c r="A73" s="974">
        <v>1</v>
      </c>
      <c r="B73" s="1094"/>
      <c r="C73" s="1094"/>
      <c r="D73" s="1094" t="s">
        <v>1663</v>
      </c>
      <c r="E73" s="1094"/>
      <c r="F73" s="1094"/>
      <c r="G73" s="1094"/>
      <c r="H73" s="1094"/>
      <c r="I73" s="1094"/>
      <c r="J73" s="1094"/>
      <c r="K73" s="1094"/>
      <c r="L73" s="1221" t="s">
        <v>591</v>
      </c>
      <c r="M73" s="1229" t="s">
        <v>592</v>
      </c>
      <c r="N73" s="1223" t="s">
        <v>351</v>
      </c>
      <c r="O73" s="977"/>
      <c r="P73" s="977"/>
      <c r="Q73" s="977"/>
      <c r="R73" s="1226">
        <v>0</v>
      </c>
      <c r="S73" s="977"/>
      <c r="T73" s="977"/>
      <c r="U73" s="977"/>
      <c r="V73" s="977"/>
      <c r="W73" s="977"/>
      <c r="X73" s="977"/>
      <c r="Y73" s="977"/>
      <c r="Z73" s="977"/>
      <c r="AA73" s="977"/>
      <c r="AB73" s="977"/>
      <c r="AC73" s="977"/>
      <c r="AD73" s="977"/>
      <c r="AE73" s="977"/>
      <c r="AF73" s="977"/>
      <c r="AG73" s="977"/>
      <c r="AH73" s="977"/>
      <c r="AI73" s="977"/>
      <c r="AJ73" s="977"/>
      <c r="AK73" s="977"/>
      <c r="AL73" s="977"/>
      <c r="AM73" s="977"/>
      <c r="AN73" s="1226">
        <v>0</v>
      </c>
      <c r="AO73" s="1226">
        <v>0</v>
      </c>
      <c r="AP73" s="1226">
        <v>0</v>
      </c>
      <c r="AQ73" s="1226">
        <v>0</v>
      </c>
      <c r="AR73" s="1226">
        <v>0</v>
      </c>
      <c r="AS73" s="1226">
        <v>0</v>
      </c>
      <c r="AT73" s="1226">
        <v>0</v>
      </c>
      <c r="AU73" s="1226">
        <v>0</v>
      </c>
      <c r="AV73" s="1226">
        <v>0</v>
      </c>
      <c r="AW73" s="1226">
        <v>0</v>
      </c>
      <c r="AX73" s="951"/>
      <c r="AY73" s="951"/>
      <c r="AZ73" s="951"/>
      <c r="BA73" s="1094"/>
    </row>
    <row r="74" spans="1:53" ht="11.25">
      <c r="A74" s="974">
        <v>1</v>
      </c>
      <c r="B74" s="1094"/>
      <c r="C74" s="1094"/>
      <c r="D74" s="1094" t="s">
        <v>1664</v>
      </c>
      <c r="E74" s="1094"/>
      <c r="F74" s="1094"/>
      <c r="G74" s="1094"/>
      <c r="H74" s="1094"/>
      <c r="I74" s="1094"/>
      <c r="J74" s="1094"/>
      <c r="K74" s="1094"/>
      <c r="L74" s="1221" t="s">
        <v>593</v>
      </c>
      <c r="M74" s="1229" t="s">
        <v>594</v>
      </c>
      <c r="N74" s="1223" t="s">
        <v>351</v>
      </c>
      <c r="O74" s="977"/>
      <c r="P74" s="977"/>
      <c r="Q74" s="977"/>
      <c r="R74" s="1226">
        <v>0</v>
      </c>
      <c r="S74" s="977"/>
      <c r="T74" s="977"/>
      <c r="U74" s="977"/>
      <c r="V74" s="977"/>
      <c r="W74" s="977"/>
      <c r="X74" s="977"/>
      <c r="Y74" s="977"/>
      <c r="Z74" s="977"/>
      <c r="AA74" s="977"/>
      <c r="AB74" s="977"/>
      <c r="AC74" s="977"/>
      <c r="AD74" s="977"/>
      <c r="AE74" s="977"/>
      <c r="AF74" s="977"/>
      <c r="AG74" s="977"/>
      <c r="AH74" s="977"/>
      <c r="AI74" s="977"/>
      <c r="AJ74" s="977"/>
      <c r="AK74" s="977"/>
      <c r="AL74" s="977"/>
      <c r="AM74" s="977"/>
      <c r="AN74" s="1226">
        <v>0</v>
      </c>
      <c r="AO74" s="1226">
        <v>0</v>
      </c>
      <c r="AP74" s="1226">
        <v>0</v>
      </c>
      <c r="AQ74" s="1226">
        <v>0</v>
      </c>
      <c r="AR74" s="1226">
        <v>0</v>
      </c>
      <c r="AS74" s="1226">
        <v>0</v>
      </c>
      <c r="AT74" s="1226">
        <v>0</v>
      </c>
      <c r="AU74" s="1226">
        <v>0</v>
      </c>
      <c r="AV74" s="1226">
        <v>0</v>
      </c>
      <c r="AW74" s="1226">
        <v>0</v>
      </c>
      <c r="AX74" s="951"/>
      <c r="AY74" s="951"/>
      <c r="AZ74" s="951"/>
      <c r="BA74" s="1094"/>
    </row>
    <row r="75" spans="1:53" ht="11.25">
      <c r="A75" s="974">
        <v>1</v>
      </c>
      <c r="B75" s="1094" t="s">
        <v>405</v>
      </c>
      <c r="C75" s="1094"/>
      <c r="D75" s="1094" t="s">
        <v>1665</v>
      </c>
      <c r="E75" s="1094"/>
      <c r="F75" s="1094"/>
      <c r="G75" s="1094"/>
      <c r="H75" s="1094"/>
      <c r="I75" s="1094"/>
      <c r="J75" s="1094"/>
      <c r="K75" s="1094"/>
      <c r="L75" s="1221" t="s">
        <v>595</v>
      </c>
      <c r="M75" s="1229" t="s">
        <v>596</v>
      </c>
      <c r="N75" s="1223" t="s">
        <v>351</v>
      </c>
      <c r="O75" s="403">
        <v>0</v>
      </c>
      <c r="P75" s="403">
        <v>0</v>
      </c>
      <c r="Q75" s="403">
        <v>0</v>
      </c>
      <c r="R75" s="1226">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26">
        <v>0</v>
      </c>
      <c r="AO75" s="1226">
        <v>0</v>
      </c>
      <c r="AP75" s="1226">
        <v>0</v>
      </c>
      <c r="AQ75" s="1226">
        <v>0</v>
      </c>
      <c r="AR75" s="1226">
        <v>0</v>
      </c>
      <c r="AS75" s="1226">
        <v>0</v>
      </c>
      <c r="AT75" s="1226">
        <v>0</v>
      </c>
      <c r="AU75" s="1226">
        <v>0</v>
      </c>
      <c r="AV75" s="1226">
        <v>0</v>
      </c>
      <c r="AW75" s="1226">
        <v>0</v>
      </c>
      <c r="AX75" s="951"/>
      <c r="AY75" s="951"/>
      <c r="AZ75" s="951"/>
      <c r="BA75" s="1094"/>
    </row>
    <row r="76" spans="1:53" ht="11.25">
      <c r="A76" s="974">
        <v>1</v>
      </c>
      <c r="B76" s="1094" t="s">
        <v>406</v>
      </c>
      <c r="C76" s="1094"/>
      <c r="D76" s="1094" t="s">
        <v>1666</v>
      </c>
      <c r="E76" s="1094"/>
      <c r="F76" s="1094"/>
      <c r="G76" s="1094"/>
      <c r="H76" s="1094"/>
      <c r="I76" s="1094"/>
      <c r="J76" s="1094"/>
      <c r="K76" s="1094"/>
      <c r="L76" s="1221" t="s">
        <v>597</v>
      </c>
      <c r="M76" s="1229" t="s">
        <v>598</v>
      </c>
      <c r="N76" s="1223" t="s">
        <v>351</v>
      </c>
      <c r="O76" s="403">
        <v>0</v>
      </c>
      <c r="P76" s="403">
        <v>0</v>
      </c>
      <c r="Q76" s="403">
        <v>0</v>
      </c>
      <c r="R76" s="1226">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26">
        <v>0</v>
      </c>
      <c r="AO76" s="1226">
        <v>0</v>
      </c>
      <c r="AP76" s="1226">
        <v>0</v>
      </c>
      <c r="AQ76" s="1226">
        <v>0</v>
      </c>
      <c r="AR76" s="1226">
        <v>0</v>
      </c>
      <c r="AS76" s="1226">
        <v>0</v>
      </c>
      <c r="AT76" s="1226">
        <v>0</v>
      </c>
      <c r="AU76" s="1226">
        <v>0</v>
      </c>
      <c r="AV76" s="1226">
        <v>0</v>
      </c>
      <c r="AW76" s="1226">
        <v>0</v>
      </c>
      <c r="AX76" s="951"/>
      <c r="AY76" s="951"/>
      <c r="AZ76" s="951"/>
      <c r="BA76" s="1094"/>
    </row>
    <row r="77" spans="1:53" ht="11.25">
      <c r="A77" s="974">
        <v>1</v>
      </c>
      <c r="B77" s="1094" t="s">
        <v>1276</v>
      </c>
      <c r="C77" s="1094"/>
      <c r="D77" s="1094" t="s">
        <v>1667</v>
      </c>
      <c r="E77" s="1094"/>
      <c r="F77" s="1094"/>
      <c r="G77" s="1094"/>
      <c r="H77" s="1094"/>
      <c r="I77" s="1094"/>
      <c r="J77" s="1094"/>
      <c r="K77" s="1094"/>
      <c r="L77" s="1221" t="s">
        <v>1364</v>
      </c>
      <c r="M77" s="1229" t="s">
        <v>1365</v>
      </c>
      <c r="N77" s="1223" t="s">
        <v>351</v>
      </c>
      <c r="O77" s="403">
        <v>0</v>
      </c>
      <c r="P77" s="403">
        <v>0</v>
      </c>
      <c r="Q77" s="403">
        <v>0</v>
      </c>
      <c r="R77" s="1226">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26">
        <v>0</v>
      </c>
      <c r="AO77" s="1226">
        <v>0</v>
      </c>
      <c r="AP77" s="1226">
        <v>0</v>
      </c>
      <c r="AQ77" s="1226">
        <v>0</v>
      </c>
      <c r="AR77" s="1226">
        <v>0</v>
      </c>
      <c r="AS77" s="1226">
        <v>0</v>
      </c>
      <c r="AT77" s="1226">
        <v>0</v>
      </c>
      <c r="AU77" s="1226">
        <v>0</v>
      </c>
      <c r="AV77" s="1226">
        <v>0</v>
      </c>
      <c r="AW77" s="1226">
        <v>0</v>
      </c>
      <c r="AX77" s="951"/>
      <c r="AY77" s="951"/>
      <c r="AZ77" s="951"/>
      <c r="BA77" s="1094"/>
    </row>
    <row r="78" spans="1:53" ht="11.25">
      <c r="A78" s="974">
        <v>1</v>
      </c>
      <c r="B78" s="1094"/>
      <c r="C78" s="1094"/>
      <c r="D78" s="1094" t="s">
        <v>1493</v>
      </c>
      <c r="E78" s="1094"/>
      <c r="F78" s="1094"/>
      <c r="G78" s="1094"/>
      <c r="H78" s="1094"/>
      <c r="I78" s="1094"/>
      <c r="J78" s="1094"/>
      <c r="K78" s="1094"/>
      <c r="L78" s="1221" t="s">
        <v>138</v>
      </c>
      <c r="M78" s="1222" t="s">
        <v>599</v>
      </c>
      <c r="N78" s="1139" t="s">
        <v>351</v>
      </c>
      <c r="O78" s="403">
        <v>0</v>
      </c>
      <c r="P78" s="403">
        <v>0</v>
      </c>
      <c r="Q78" s="403">
        <v>0</v>
      </c>
      <c r="R78" s="1226">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226">
        <v>0</v>
      </c>
      <c r="AO78" s="1226">
        <v>0</v>
      </c>
      <c r="AP78" s="1226">
        <v>0</v>
      </c>
      <c r="AQ78" s="1226">
        <v>0</v>
      </c>
      <c r="AR78" s="1226">
        <v>0</v>
      </c>
      <c r="AS78" s="1226">
        <v>0</v>
      </c>
      <c r="AT78" s="1226">
        <v>0</v>
      </c>
      <c r="AU78" s="1226">
        <v>0</v>
      </c>
      <c r="AV78" s="1226">
        <v>0</v>
      </c>
      <c r="AW78" s="1226">
        <v>0</v>
      </c>
      <c r="AX78" s="951"/>
      <c r="AY78" s="951"/>
      <c r="AZ78" s="951"/>
      <c r="BA78" s="1094"/>
    </row>
    <row r="79" spans="1:53" s="109" customFormat="1" ht="11.25">
      <c r="A79" s="974">
        <v>1</v>
      </c>
      <c r="B79" s="1236"/>
      <c r="C79" s="1094"/>
      <c r="D79" s="1094" t="s">
        <v>1552</v>
      </c>
      <c r="E79" s="1236"/>
      <c r="F79" s="1236"/>
      <c r="G79" s="1236"/>
      <c r="H79" s="1236"/>
      <c r="I79" s="1236"/>
      <c r="J79" s="1236"/>
      <c r="K79" s="1236"/>
      <c r="L79" s="1237" t="s">
        <v>151</v>
      </c>
      <c r="M79" s="1238" t="s">
        <v>600</v>
      </c>
      <c r="N79" s="1239" t="s">
        <v>351</v>
      </c>
      <c r="O79" s="1217">
        <v>0</v>
      </c>
      <c r="P79" s="1217">
        <v>0</v>
      </c>
      <c r="Q79" s="1217">
        <v>0</v>
      </c>
      <c r="R79" s="1217">
        <v>0</v>
      </c>
      <c r="S79" s="1217">
        <v>0</v>
      </c>
      <c r="T79" s="1217">
        <v>0</v>
      </c>
      <c r="U79" s="1217">
        <v>0</v>
      </c>
      <c r="V79" s="1217">
        <v>0</v>
      </c>
      <c r="W79" s="1217">
        <v>0</v>
      </c>
      <c r="X79" s="1217">
        <v>0</v>
      </c>
      <c r="Y79" s="1217">
        <v>0</v>
      </c>
      <c r="Z79" s="1217">
        <v>0</v>
      </c>
      <c r="AA79" s="1217">
        <v>0</v>
      </c>
      <c r="AB79" s="1217">
        <v>0</v>
      </c>
      <c r="AC79" s="1217">
        <v>0</v>
      </c>
      <c r="AD79" s="1217">
        <v>0</v>
      </c>
      <c r="AE79" s="1217">
        <v>0</v>
      </c>
      <c r="AF79" s="1217">
        <v>0</v>
      </c>
      <c r="AG79" s="1217">
        <v>0</v>
      </c>
      <c r="AH79" s="1217">
        <v>0</v>
      </c>
      <c r="AI79" s="1217">
        <v>0</v>
      </c>
      <c r="AJ79" s="1217">
        <v>0</v>
      </c>
      <c r="AK79" s="1217">
        <v>0</v>
      </c>
      <c r="AL79" s="1217">
        <v>0</v>
      </c>
      <c r="AM79" s="1217">
        <v>0</v>
      </c>
      <c r="AN79" s="1217">
        <v>0</v>
      </c>
      <c r="AO79" s="1217">
        <v>0</v>
      </c>
      <c r="AP79" s="1217">
        <v>0</v>
      </c>
      <c r="AQ79" s="1217">
        <v>0</v>
      </c>
      <c r="AR79" s="1217">
        <v>0</v>
      </c>
      <c r="AS79" s="1217">
        <v>0</v>
      </c>
      <c r="AT79" s="1217">
        <v>0</v>
      </c>
      <c r="AU79" s="1217">
        <v>0</v>
      </c>
      <c r="AV79" s="1217">
        <v>0</v>
      </c>
      <c r="AW79" s="1217">
        <v>0</v>
      </c>
      <c r="AX79" s="1228"/>
      <c r="AY79" s="1228"/>
      <c r="AZ79" s="1228"/>
      <c r="BA79" s="1236"/>
    </row>
    <row r="80" spans="1:53" ht="11.25">
      <c r="A80" s="974">
        <v>1</v>
      </c>
      <c r="B80" s="1094" t="s">
        <v>132</v>
      </c>
      <c r="C80" s="1094"/>
      <c r="D80" s="1094" t="s">
        <v>1668</v>
      </c>
      <c r="E80" s="1094"/>
      <c r="F80" s="1094"/>
      <c r="G80" s="1094"/>
      <c r="H80" s="1094"/>
      <c r="I80" s="1094"/>
      <c r="J80" s="1094"/>
      <c r="K80" s="1094"/>
      <c r="L80" s="1221" t="s">
        <v>152</v>
      </c>
      <c r="M80" s="1229" t="s">
        <v>601</v>
      </c>
      <c r="N80" s="1223" t="s">
        <v>351</v>
      </c>
      <c r="O80" s="403">
        <v>0</v>
      </c>
      <c r="P80" s="403">
        <v>0</v>
      </c>
      <c r="Q80" s="403">
        <v>0</v>
      </c>
      <c r="R80" s="1226">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226">
        <v>0</v>
      </c>
      <c r="AO80" s="1226">
        <v>0</v>
      </c>
      <c r="AP80" s="1226">
        <v>0</v>
      </c>
      <c r="AQ80" s="1226">
        <v>0</v>
      </c>
      <c r="AR80" s="1226">
        <v>0</v>
      </c>
      <c r="AS80" s="1226">
        <v>0</v>
      </c>
      <c r="AT80" s="1226">
        <v>0</v>
      </c>
      <c r="AU80" s="1226">
        <v>0</v>
      </c>
      <c r="AV80" s="1226">
        <v>0</v>
      </c>
      <c r="AW80" s="1226">
        <v>0</v>
      </c>
      <c r="AX80" s="951"/>
      <c r="AY80" s="951"/>
      <c r="AZ80" s="951"/>
      <c r="BA80" s="1094"/>
    </row>
    <row r="81" spans="1:53" ht="11.25">
      <c r="A81" s="974">
        <v>1</v>
      </c>
      <c r="B81" s="1094" t="s">
        <v>133</v>
      </c>
      <c r="C81" s="1094"/>
      <c r="D81" s="1094" t="s">
        <v>1669</v>
      </c>
      <c r="E81" s="1094"/>
      <c r="F81" s="1094"/>
      <c r="G81" s="1094"/>
      <c r="H81" s="1094"/>
      <c r="I81" s="1094"/>
      <c r="J81" s="1094"/>
      <c r="K81" s="1094"/>
      <c r="L81" s="1221" t="s">
        <v>602</v>
      </c>
      <c r="M81" s="1229" t="s">
        <v>603</v>
      </c>
      <c r="N81" s="1223" t="s">
        <v>351</v>
      </c>
      <c r="O81" s="403">
        <v>0</v>
      </c>
      <c r="P81" s="403">
        <v>0</v>
      </c>
      <c r="Q81" s="403">
        <v>0</v>
      </c>
      <c r="R81" s="1226">
        <v>0</v>
      </c>
      <c r="S81" s="403">
        <v>0</v>
      </c>
      <c r="T81" s="403">
        <v>0</v>
      </c>
      <c r="U81" s="403">
        <v>0</v>
      </c>
      <c r="V81" s="403">
        <v>0</v>
      </c>
      <c r="W81" s="403">
        <v>0</v>
      </c>
      <c r="X81" s="403">
        <v>0</v>
      </c>
      <c r="Y81" s="403">
        <v>0</v>
      </c>
      <c r="Z81" s="403">
        <v>0</v>
      </c>
      <c r="AA81" s="403">
        <v>0</v>
      </c>
      <c r="AB81" s="403">
        <v>0</v>
      </c>
      <c r="AC81" s="403">
        <v>0</v>
      </c>
      <c r="AD81" s="403">
        <v>0</v>
      </c>
      <c r="AE81" s="403">
        <v>0</v>
      </c>
      <c r="AF81" s="403">
        <v>0</v>
      </c>
      <c r="AG81" s="403">
        <v>0</v>
      </c>
      <c r="AH81" s="403">
        <v>0</v>
      </c>
      <c r="AI81" s="403">
        <v>0</v>
      </c>
      <c r="AJ81" s="403">
        <v>0</v>
      </c>
      <c r="AK81" s="403">
        <v>0</v>
      </c>
      <c r="AL81" s="403">
        <v>0</v>
      </c>
      <c r="AM81" s="403">
        <v>0</v>
      </c>
      <c r="AN81" s="1226">
        <v>0</v>
      </c>
      <c r="AO81" s="1226">
        <v>0</v>
      </c>
      <c r="AP81" s="1226">
        <v>0</v>
      </c>
      <c r="AQ81" s="1226">
        <v>0</v>
      </c>
      <c r="AR81" s="1226">
        <v>0</v>
      </c>
      <c r="AS81" s="1226">
        <v>0</v>
      </c>
      <c r="AT81" s="1226">
        <v>0</v>
      </c>
      <c r="AU81" s="1226">
        <v>0</v>
      </c>
      <c r="AV81" s="1226">
        <v>0</v>
      </c>
      <c r="AW81" s="1226">
        <v>0</v>
      </c>
      <c r="AX81" s="951"/>
      <c r="AY81" s="951"/>
      <c r="AZ81" s="951"/>
      <c r="BA81" s="1094"/>
    </row>
    <row r="82" spans="1:53" ht="11.25">
      <c r="A82" s="974">
        <v>1</v>
      </c>
      <c r="B82" s="1094" t="s">
        <v>412</v>
      </c>
      <c r="C82" s="1094"/>
      <c r="D82" s="1094" t="s">
        <v>1670</v>
      </c>
      <c r="E82" s="1094"/>
      <c r="F82" s="1094"/>
      <c r="G82" s="1094"/>
      <c r="H82" s="1094"/>
      <c r="I82" s="1094"/>
      <c r="J82" s="1094"/>
      <c r="K82" s="1094"/>
      <c r="L82" s="1221" t="s">
        <v>604</v>
      </c>
      <c r="M82" s="1229" t="s">
        <v>605</v>
      </c>
      <c r="N82" s="1223" t="s">
        <v>351</v>
      </c>
      <c r="O82" s="403">
        <v>0</v>
      </c>
      <c r="P82" s="403">
        <v>0</v>
      </c>
      <c r="Q82" s="403">
        <v>0</v>
      </c>
      <c r="R82" s="1226">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26">
        <v>0</v>
      </c>
      <c r="AO82" s="1226">
        <v>0</v>
      </c>
      <c r="AP82" s="1226">
        <v>0</v>
      </c>
      <c r="AQ82" s="1226">
        <v>0</v>
      </c>
      <c r="AR82" s="1226">
        <v>0</v>
      </c>
      <c r="AS82" s="1226">
        <v>0</v>
      </c>
      <c r="AT82" s="1226">
        <v>0</v>
      </c>
      <c r="AU82" s="1226">
        <v>0</v>
      </c>
      <c r="AV82" s="1226">
        <v>0</v>
      </c>
      <c r="AW82" s="1226">
        <v>0</v>
      </c>
      <c r="AX82" s="951"/>
      <c r="AY82" s="951"/>
      <c r="AZ82" s="951"/>
      <c r="BA82" s="1094"/>
    </row>
    <row r="83" spans="1:53" ht="11.25">
      <c r="A83" s="974">
        <v>1</v>
      </c>
      <c r="B83" s="1094" t="s">
        <v>413</v>
      </c>
      <c r="C83" s="1094"/>
      <c r="D83" s="1094" t="s">
        <v>1671</v>
      </c>
      <c r="E83" s="1094"/>
      <c r="F83" s="1094"/>
      <c r="G83" s="1094"/>
      <c r="H83" s="1094"/>
      <c r="I83" s="1094"/>
      <c r="J83" s="1094"/>
      <c r="K83" s="1094"/>
      <c r="L83" s="1221" t="s">
        <v>606</v>
      </c>
      <c r="M83" s="1229" t="s">
        <v>607</v>
      </c>
      <c r="N83" s="1223" t="s">
        <v>351</v>
      </c>
      <c r="O83" s="403">
        <v>0</v>
      </c>
      <c r="P83" s="403">
        <v>0</v>
      </c>
      <c r="Q83" s="403">
        <v>0</v>
      </c>
      <c r="R83" s="1226">
        <v>0</v>
      </c>
      <c r="S83" s="403">
        <v>0</v>
      </c>
      <c r="T83" s="403">
        <v>0</v>
      </c>
      <c r="U83" s="403">
        <v>0</v>
      </c>
      <c r="V83" s="403">
        <v>0</v>
      </c>
      <c r="W83" s="403">
        <v>0</v>
      </c>
      <c r="X83" s="403">
        <v>0</v>
      </c>
      <c r="Y83" s="403">
        <v>0</v>
      </c>
      <c r="Z83" s="403">
        <v>0</v>
      </c>
      <c r="AA83" s="403">
        <v>0</v>
      </c>
      <c r="AB83" s="403">
        <v>0</v>
      </c>
      <c r="AC83" s="403">
        <v>0</v>
      </c>
      <c r="AD83" s="403">
        <v>0</v>
      </c>
      <c r="AE83" s="403">
        <v>0</v>
      </c>
      <c r="AF83" s="403">
        <v>0</v>
      </c>
      <c r="AG83" s="403">
        <v>0</v>
      </c>
      <c r="AH83" s="403">
        <v>0</v>
      </c>
      <c r="AI83" s="403">
        <v>0</v>
      </c>
      <c r="AJ83" s="403">
        <v>0</v>
      </c>
      <c r="AK83" s="403">
        <v>0</v>
      </c>
      <c r="AL83" s="403">
        <v>0</v>
      </c>
      <c r="AM83" s="403">
        <v>0</v>
      </c>
      <c r="AN83" s="1226">
        <v>0</v>
      </c>
      <c r="AO83" s="1226">
        <v>0</v>
      </c>
      <c r="AP83" s="1226">
        <v>0</v>
      </c>
      <c r="AQ83" s="1226">
        <v>0</v>
      </c>
      <c r="AR83" s="1226">
        <v>0</v>
      </c>
      <c r="AS83" s="1226">
        <v>0</v>
      </c>
      <c r="AT83" s="1226">
        <v>0</v>
      </c>
      <c r="AU83" s="1226">
        <v>0</v>
      </c>
      <c r="AV83" s="1226">
        <v>0</v>
      </c>
      <c r="AW83" s="1226">
        <v>0</v>
      </c>
      <c r="AX83" s="951"/>
      <c r="AY83" s="951"/>
      <c r="AZ83" s="951"/>
      <c r="BA83" s="1094"/>
    </row>
    <row r="84" spans="1:53" ht="11.25">
      <c r="A84" s="974">
        <v>1</v>
      </c>
      <c r="B84" s="1094" t="s">
        <v>414</v>
      </c>
      <c r="C84" s="1094"/>
      <c r="D84" s="1094" t="s">
        <v>1672</v>
      </c>
      <c r="E84" s="1094"/>
      <c r="F84" s="1094"/>
      <c r="G84" s="1094"/>
      <c r="H84" s="1094"/>
      <c r="I84" s="1094"/>
      <c r="J84" s="1094"/>
      <c r="K84" s="1094"/>
      <c r="L84" s="1221" t="s">
        <v>608</v>
      </c>
      <c r="M84" s="1229" t="s">
        <v>609</v>
      </c>
      <c r="N84" s="1223" t="s">
        <v>351</v>
      </c>
      <c r="O84" s="403">
        <v>0</v>
      </c>
      <c r="P84" s="403">
        <v>0</v>
      </c>
      <c r="Q84" s="403">
        <v>0</v>
      </c>
      <c r="R84" s="1226">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26">
        <v>0</v>
      </c>
      <c r="AO84" s="1226">
        <v>0</v>
      </c>
      <c r="AP84" s="1226">
        <v>0</v>
      </c>
      <c r="AQ84" s="1226">
        <v>0</v>
      </c>
      <c r="AR84" s="1226">
        <v>0</v>
      </c>
      <c r="AS84" s="1226">
        <v>0</v>
      </c>
      <c r="AT84" s="1226">
        <v>0</v>
      </c>
      <c r="AU84" s="1226">
        <v>0</v>
      </c>
      <c r="AV84" s="1226">
        <v>0</v>
      </c>
      <c r="AW84" s="1226">
        <v>0</v>
      </c>
      <c r="AX84" s="951"/>
      <c r="AY84" s="951"/>
      <c r="AZ84" s="951"/>
      <c r="BA84" s="1094"/>
    </row>
    <row r="85" spans="1:53" ht="11.25">
      <c r="A85" s="974">
        <v>1</v>
      </c>
      <c r="B85" s="1094" t="s">
        <v>411</v>
      </c>
      <c r="C85" s="1094"/>
      <c r="D85" s="1094" t="s">
        <v>1673</v>
      </c>
      <c r="E85" s="1094"/>
      <c r="F85" s="1094"/>
      <c r="G85" s="1094"/>
      <c r="H85" s="1094"/>
      <c r="I85" s="1094"/>
      <c r="J85" s="1094"/>
      <c r="K85" s="1094"/>
      <c r="L85" s="1221" t="s">
        <v>610</v>
      </c>
      <c r="M85" s="1229" t="s">
        <v>611</v>
      </c>
      <c r="N85" s="1223" t="s">
        <v>351</v>
      </c>
      <c r="O85" s="403">
        <v>0</v>
      </c>
      <c r="P85" s="403">
        <v>0</v>
      </c>
      <c r="Q85" s="403">
        <v>0</v>
      </c>
      <c r="R85" s="1226">
        <v>0</v>
      </c>
      <c r="S85" s="403">
        <v>0</v>
      </c>
      <c r="T85" s="403">
        <v>0</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226">
        <v>0</v>
      </c>
      <c r="AO85" s="1226">
        <v>0</v>
      </c>
      <c r="AP85" s="1226">
        <v>0</v>
      </c>
      <c r="AQ85" s="1226">
        <v>0</v>
      </c>
      <c r="AR85" s="1226">
        <v>0</v>
      </c>
      <c r="AS85" s="1226">
        <v>0</v>
      </c>
      <c r="AT85" s="1226">
        <v>0</v>
      </c>
      <c r="AU85" s="1226">
        <v>0</v>
      </c>
      <c r="AV85" s="1226">
        <v>0</v>
      </c>
      <c r="AW85" s="1226">
        <v>0</v>
      </c>
      <c r="AX85" s="951"/>
      <c r="AY85" s="951"/>
      <c r="AZ85" s="951"/>
      <c r="BA85" s="1094"/>
    </row>
    <row r="86" spans="1:53" ht="11.25">
      <c r="A86" s="974">
        <v>1</v>
      </c>
      <c r="B86" s="1094" t="s">
        <v>1390</v>
      </c>
      <c r="C86" s="1094"/>
      <c r="D86" s="1094" t="s">
        <v>1674</v>
      </c>
      <c r="E86" s="1094"/>
      <c r="F86" s="1094"/>
      <c r="G86" s="1094"/>
      <c r="H86" s="1094"/>
      <c r="I86" s="1094"/>
      <c r="J86" s="1094"/>
      <c r="K86" s="1094"/>
      <c r="L86" s="1221" t="s">
        <v>612</v>
      </c>
      <c r="M86" s="1229" t="s">
        <v>613</v>
      </c>
      <c r="N86" s="1223" t="s">
        <v>351</v>
      </c>
      <c r="O86" s="977">
        <v>0</v>
      </c>
      <c r="P86" s="977">
        <v>0</v>
      </c>
      <c r="Q86" s="977">
        <v>0</v>
      </c>
      <c r="R86" s="1226">
        <v>0</v>
      </c>
      <c r="S86" s="977">
        <v>0</v>
      </c>
      <c r="T86" s="977">
        <v>0</v>
      </c>
      <c r="U86" s="977">
        <v>0</v>
      </c>
      <c r="V86" s="977">
        <v>0</v>
      </c>
      <c r="W86" s="977">
        <v>0</v>
      </c>
      <c r="X86" s="977">
        <v>0</v>
      </c>
      <c r="Y86" s="977">
        <v>0</v>
      </c>
      <c r="Z86" s="977">
        <v>0</v>
      </c>
      <c r="AA86" s="977">
        <v>0</v>
      </c>
      <c r="AB86" s="977">
        <v>0</v>
      </c>
      <c r="AC86" s="977">
        <v>0</v>
      </c>
      <c r="AD86" s="977">
        <v>0</v>
      </c>
      <c r="AE86" s="977">
        <v>0</v>
      </c>
      <c r="AF86" s="977">
        <v>0</v>
      </c>
      <c r="AG86" s="977">
        <v>0</v>
      </c>
      <c r="AH86" s="977">
        <v>0</v>
      </c>
      <c r="AI86" s="977">
        <v>0</v>
      </c>
      <c r="AJ86" s="977">
        <v>0</v>
      </c>
      <c r="AK86" s="977">
        <v>0</v>
      </c>
      <c r="AL86" s="977">
        <v>0</v>
      </c>
      <c r="AM86" s="977">
        <v>0</v>
      </c>
      <c r="AN86" s="1226">
        <v>0</v>
      </c>
      <c r="AO86" s="1226">
        <v>0</v>
      </c>
      <c r="AP86" s="1226">
        <v>0</v>
      </c>
      <c r="AQ86" s="1226">
        <v>0</v>
      </c>
      <c r="AR86" s="1226">
        <v>0</v>
      </c>
      <c r="AS86" s="1226">
        <v>0</v>
      </c>
      <c r="AT86" s="1226">
        <v>0</v>
      </c>
      <c r="AU86" s="1226">
        <v>0</v>
      </c>
      <c r="AV86" s="1226">
        <v>0</v>
      </c>
      <c r="AW86" s="1226">
        <v>0</v>
      </c>
      <c r="AX86" s="951"/>
      <c r="AY86" s="951"/>
      <c r="AZ86" s="951"/>
      <c r="BA86" s="1094"/>
    </row>
    <row r="87" spans="1:53" ht="11.25">
      <c r="A87" s="974">
        <v>1</v>
      </c>
      <c r="B87" s="1094" t="s">
        <v>1391</v>
      </c>
      <c r="C87" s="1094"/>
      <c r="D87" s="1094" t="s">
        <v>1675</v>
      </c>
      <c r="E87" s="1094"/>
      <c r="F87" s="1094"/>
      <c r="G87" s="1094"/>
      <c r="H87" s="1094"/>
      <c r="I87" s="1094"/>
      <c r="J87" s="1094"/>
      <c r="K87" s="1094"/>
      <c r="L87" s="1221" t="s">
        <v>614</v>
      </c>
      <c r="M87" s="1229" t="s">
        <v>615</v>
      </c>
      <c r="N87" s="1223" t="s">
        <v>351</v>
      </c>
      <c r="O87" s="403">
        <v>0</v>
      </c>
      <c r="P87" s="403">
        <v>0</v>
      </c>
      <c r="Q87" s="403">
        <v>0</v>
      </c>
      <c r="R87" s="1226">
        <v>0</v>
      </c>
      <c r="S87" s="403">
        <v>0</v>
      </c>
      <c r="T87" s="403">
        <v>0</v>
      </c>
      <c r="U87" s="403">
        <v>0</v>
      </c>
      <c r="V87" s="403">
        <v>0</v>
      </c>
      <c r="W87" s="403">
        <v>0</v>
      </c>
      <c r="X87" s="403">
        <v>0</v>
      </c>
      <c r="Y87" s="403">
        <v>0</v>
      </c>
      <c r="Z87" s="403">
        <v>0</v>
      </c>
      <c r="AA87" s="403">
        <v>0</v>
      </c>
      <c r="AB87" s="403">
        <v>0</v>
      </c>
      <c r="AC87" s="403">
        <v>0</v>
      </c>
      <c r="AD87" s="403">
        <v>0</v>
      </c>
      <c r="AE87" s="403">
        <v>0</v>
      </c>
      <c r="AF87" s="403">
        <v>0</v>
      </c>
      <c r="AG87" s="403">
        <v>0</v>
      </c>
      <c r="AH87" s="403">
        <v>0</v>
      </c>
      <c r="AI87" s="403">
        <v>0</v>
      </c>
      <c r="AJ87" s="403">
        <v>0</v>
      </c>
      <c r="AK87" s="403">
        <v>0</v>
      </c>
      <c r="AL87" s="403">
        <v>0</v>
      </c>
      <c r="AM87" s="403">
        <v>0</v>
      </c>
      <c r="AN87" s="1226">
        <v>0</v>
      </c>
      <c r="AO87" s="1226">
        <v>0</v>
      </c>
      <c r="AP87" s="1226">
        <v>0</v>
      </c>
      <c r="AQ87" s="1226">
        <v>0</v>
      </c>
      <c r="AR87" s="1226">
        <v>0</v>
      </c>
      <c r="AS87" s="1226">
        <v>0</v>
      </c>
      <c r="AT87" s="1226">
        <v>0</v>
      </c>
      <c r="AU87" s="1226">
        <v>0</v>
      </c>
      <c r="AV87" s="1226">
        <v>0</v>
      </c>
      <c r="AW87" s="1226">
        <v>0</v>
      </c>
      <c r="AX87" s="951"/>
      <c r="AY87" s="951"/>
      <c r="AZ87" s="951"/>
      <c r="BA87" s="1094"/>
    </row>
    <row r="88" spans="1:53" ht="11.25">
      <c r="A88" s="974">
        <v>1</v>
      </c>
      <c r="B88" s="1094" t="s">
        <v>415</v>
      </c>
      <c r="C88" s="1094"/>
      <c r="D88" s="1094" t="s">
        <v>1676</v>
      </c>
      <c r="E88" s="1094"/>
      <c r="F88" s="1094"/>
      <c r="G88" s="1094"/>
      <c r="H88" s="1094"/>
      <c r="I88" s="1094"/>
      <c r="J88" s="1094"/>
      <c r="K88" s="1094"/>
      <c r="L88" s="1221" t="s">
        <v>616</v>
      </c>
      <c r="M88" s="1229" t="s">
        <v>1127</v>
      </c>
      <c r="N88" s="1223" t="s">
        <v>351</v>
      </c>
      <c r="O88" s="403">
        <v>0</v>
      </c>
      <c r="P88" s="403">
        <v>0</v>
      </c>
      <c r="Q88" s="403">
        <v>0</v>
      </c>
      <c r="R88" s="1226">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226">
        <v>0</v>
      </c>
      <c r="AO88" s="1226">
        <v>0</v>
      </c>
      <c r="AP88" s="1226">
        <v>0</v>
      </c>
      <c r="AQ88" s="1226">
        <v>0</v>
      </c>
      <c r="AR88" s="1226">
        <v>0</v>
      </c>
      <c r="AS88" s="1226">
        <v>0</v>
      </c>
      <c r="AT88" s="1226">
        <v>0</v>
      </c>
      <c r="AU88" s="1226">
        <v>0</v>
      </c>
      <c r="AV88" s="1226">
        <v>0</v>
      </c>
      <c r="AW88" s="1226">
        <v>0</v>
      </c>
      <c r="AX88" s="951"/>
      <c r="AY88" s="951"/>
      <c r="AZ88" s="951"/>
      <c r="BA88" s="1094"/>
    </row>
    <row r="89" spans="1:53" ht="67.5">
      <c r="A89" s="974">
        <v>1</v>
      </c>
      <c r="B89" s="1094" t="s">
        <v>1422</v>
      </c>
      <c r="C89" s="1094"/>
      <c r="D89" s="1094" t="s">
        <v>1553</v>
      </c>
      <c r="E89" s="1094"/>
      <c r="F89" s="1094"/>
      <c r="G89" s="1094"/>
      <c r="H89" s="1094"/>
      <c r="I89" s="1094"/>
      <c r="J89" s="1094"/>
      <c r="K89" s="1094"/>
      <c r="L89" s="1221" t="s">
        <v>153</v>
      </c>
      <c r="M89" s="1222" t="s">
        <v>465</v>
      </c>
      <c r="N89" s="1223" t="s">
        <v>351</v>
      </c>
      <c r="O89" s="1240"/>
      <c r="P89" s="1240"/>
      <c r="Q89" s="1240"/>
      <c r="R89" s="1226">
        <v>0</v>
      </c>
      <c r="S89" s="1240"/>
      <c r="T89" s="1240"/>
      <c r="U89" s="1240"/>
      <c r="V89" s="1240"/>
      <c r="W89" s="1240"/>
      <c r="X89" s="1240"/>
      <c r="Y89" s="1240"/>
      <c r="Z89" s="1240"/>
      <c r="AA89" s="1240"/>
      <c r="AB89" s="1240"/>
      <c r="AC89" s="1240"/>
      <c r="AD89" s="1240"/>
      <c r="AE89" s="1240"/>
      <c r="AF89" s="1240"/>
      <c r="AG89" s="1240"/>
      <c r="AH89" s="1240"/>
      <c r="AI89" s="1240"/>
      <c r="AJ89" s="1240"/>
      <c r="AK89" s="1240"/>
      <c r="AL89" s="1240"/>
      <c r="AM89" s="1240"/>
      <c r="AN89" s="1226">
        <v>0</v>
      </c>
      <c r="AO89" s="1226">
        <v>0</v>
      </c>
      <c r="AP89" s="1226">
        <v>0</v>
      </c>
      <c r="AQ89" s="1226">
        <v>0</v>
      </c>
      <c r="AR89" s="1226">
        <v>0</v>
      </c>
      <c r="AS89" s="1226">
        <v>0</v>
      </c>
      <c r="AT89" s="1226">
        <v>0</v>
      </c>
      <c r="AU89" s="1226">
        <v>0</v>
      </c>
      <c r="AV89" s="1226">
        <v>0</v>
      </c>
      <c r="AW89" s="1226">
        <v>0</v>
      </c>
      <c r="AX89" s="951"/>
      <c r="AY89" s="951"/>
      <c r="AZ89" s="951"/>
      <c r="BA89" s="1094"/>
    </row>
    <row r="90" spans="1:53" ht="11.25">
      <c r="A90" s="974">
        <v>1</v>
      </c>
      <c r="B90" s="1094" t="s">
        <v>617</v>
      </c>
      <c r="C90" s="1094"/>
      <c r="D90" s="1094" t="s">
        <v>1554</v>
      </c>
      <c r="E90" s="1094"/>
      <c r="F90" s="1094"/>
      <c r="G90" s="1094"/>
      <c r="H90" s="1094"/>
      <c r="I90" s="1094"/>
      <c r="J90" s="1094"/>
      <c r="K90" s="1094"/>
      <c r="L90" s="1221" t="s">
        <v>366</v>
      </c>
      <c r="M90" s="1222" t="s">
        <v>617</v>
      </c>
      <c r="N90" s="1223" t="s">
        <v>351</v>
      </c>
      <c r="O90" s="403">
        <v>0</v>
      </c>
      <c r="P90" s="403">
        <v>0</v>
      </c>
      <c r="Q90" s="403">
        <v>0</v>
      </c>
      <c r="R90" s="1226">
        <v>0</v>
      </c>
      <c r="S90" s="403">
        <v>0</v>
      </c>
      <c r="T90" s="403">
        <v>18</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26">
        <v>0</v>
      </c>
      <c r="AO90" s="1226">
        <v>0</v>
      </c>
      <c r="AP90" s="1226">
        <v>0</v>
      </c>
      <c r="AQ90" s="1226">
        <v>0</v>
      </c>
      <c r="AR90" s="1226">
        <v>0</v>
      </c>
      <c r="AS90" s="1226">
        <v>0</v>
      </c>
      <c r="AT90" s="1226">
        <v>0</v>
      </c>
      <c r="AU90" s="1226">
        <v>0</v>
      </c>
      <c r="AV90" s="1226">
        <v>0</v>
      </c>
      <c r="AW90" s="1226">
        <v>0</v>
      </c>
      <c r="AX90" s="951"/>
      <c r="AY90" s="951"/>
      <c r="AZ90" s="951"/>
      <c r="BA90" s="1094"/>
    </row>
    <row r="91" spans="1:53" ht="11.25">
      <c r="A91" s="974">
        <v>1</v>
      </c>
      <c r="B91" s="1094"/>
      <c r="C91" s="1094"/>
      <c r="D91" s="1094" t="s">
        <v>1677</v>
      </c>
      <c r="E91" s="1094"/>
      <c r="F91" s="1094"/>
      <c r="G91" s="1094"/>
      <c r="H91" s="1094"/>
      <c r="I91" s="1094"/>
      <c r="J91" s="1094"/>
      <c r="K91" s="1094"/>
      <c r="L91" s="1221" t="s">
        <v>491</v>
      </c>
      <c r="M91" s="1222" t="s">
        <v>618</v>
      </c>
      <c r="N91" s="1223" t="s">
        <v>351</v>
      </c>
      <c r="O91" s="977">
        <v>0</v>
      </c>
      <c r="P91" s="977">
        <v>0</v>
      </c>
      <c r="Q91" s="977">
        <v>0</v>
      </c>
      <c r="R91" s="1226">
        <v>0</v>
      </c>
      <c r="S91" s="977">
        <v>0</v>
      </c>
      <c r="T91" s="977">
        <v>0</v>
      </c>
      <c r="U91" s="977">
        <v>0</v>
      </c>
      <c r="V91" s="977">
        <v>0</v>
      </c>
      <c r="W91" s="977">
        <v>0</v>
      </c>
      <c r="X91" s="977">
        <v>0</v>
      </c>
      <c r="Y91" s="977">
        <v>0</v>
      </c>
      <c r="Z91" s="977">
        <v>0</v>
      </c>
      <c r="AA91" s="977">
        <v>0</v>
      </c>
      <c r="AB91" s="977">
        <v>0</v>
      </c>
      <c r="AC91" s="977">
        <v>0</v>
      </c>
      <c r="AD91" s="977">
        <v>0</v>
      </c>
      <c r="AE91" s="977">
        <v>0</v>
      </c>
      <c r="AF91" s="977">
        <v>0</v>
      </c>
      <c r="AG91" s="977">
        <v>0</v>
      </c>
      <c r="AH91" s="977">
        <v>0</v>
      </c>
      <c r="AI91" s="977">
        <v>0</v>
      </c>
      <c r="AJ91" s="977">
        <v>0</v>
      </c>
      <c r="AK91" s="977">
        <v>0</v>
      </c>
      <c r="AL91" s="977">
        <v>0</v>
      </c>
      <c r="AM91" s="977">
        <v>0</v>
      </c>
      <c r="AN91" s="1226">
        <v>0</v>
      </c>
      <c r="AO91" s="1226">
        <v>0</v>
      </c>
      <c r="AP91" s="1226">
        <v>0</v>
      </c>
      <c r="AQ91" s="1226">
        <v>0</v>
      </c>
      <c r="AR91" s="1226">
        <v>0</v>
      </c>
      <c r="AS91" s="1226">
        <v>0</v>
      </c>
      <c r="AT91" s="1226">
        <v>0</v>
      </c>
      <c r="AU91" s="1226">
        <v>0</v>
      </c>
      <c r="AV91" s="1226">
        <v>0</v>
      </c>
      <c r="AW91" s="1226">
        <v>0</v>
      </c>
      <c r="AX91" s="951"/>
      <c r="AY91" s="951"/>
      <c r="AZ91" s="951"/>
      <c r="BA91" s="1094"/>
    </row>
    <row r="92" spans="1:53" ht="11.25">
      <c r="A92" s="974">
        <v>1</v>
      </c>
      <c r="B92" s="1094" t="s">
        <v>620</v>
      </c>
      <c r="C92" s="1094"/>
      <c r="D92" s="1094" t="s">
        <v>1678</v>
      </c>
      <c r="E92" s="1094"/>
      <c r="F92" s="1094"/>
      <c r="G92" s="1094"/>
      <c r="H92" s="1094"/>
      <c r="I92" s="1094"/>
      <c r="J92" s="1094"/>
      <c r="K92" s="1094"/>
      <c r="L92" s="1221" t="s">
        <v>619</v>
      </c>
      <c r="M92" s="1229" t="s">
        <v>620</v>
      </c>
      <c r="N92" s="1223" t="s">
        <v>351</v>
      </c>
      <c r="O92" s="1234">
        <v>0</v>
      </c>
      <c r="P92" s="1234">
        <v>0</v>
      </c>
      <c r="Q92" s="1234">
        <v>0</v>
      </c>
      <c r="R92" s="1226">
        <v>0</v>
      </c>
      <c r="S92" s="1234">
        <v>0</v>
      </c>
      <c r="T92" s="1234">
        <v>0</v>
      </c>
      <c r="U92" s="977"/>
      <c r="V92" s="977"/>
      <c r="W92" s="977"/>
      <c r="X92" s="977"/>
      <c r="Y92" s="977"/>
      <c r="Z92" s="977"/>
      <c r="AA92" s="977"/>
      <c r="AB92" s="977"/>
      <c r="AC92" s="977"/>
      <c r="AD92" s="1234">
        <v>0</v>
      </c>
      <c r="AE92" s="977"/>
      <c r="AF92" s="977"/>
      <c r="AG92" s="977"/>
      <c r="AH92" s="977"/>
      <c r="AI92" s="977"/>
      <c r="AJ92" s="977"/>
      <c r="AK92" s="977"/>
      <c r="AL92" s="977"/>
      <c r="AM92" s="977"/>
      <c r="AN92" s="1226">
        <v>0</v>
      </c>
      <c r="AO92" s="1226">
        <v>0</v>
      </c>
      <c r="AP92" s="1226">
        <v>0</v>
      </c>
      <c r="AQ92" s="1226">
        <v>0</v>
      </c>
      <c r="AR92" s="1226">
        <v>0</v>
      </c>
      <c r="AS92" s="1226">
        <v>0</v>
      </c>
      <c r="AT92" s="1226">
        <v>0</v>
      </c>
      <c r="AU92" s="1226">
        <v>0</v>
      </c>
      <c r="AV92" s="1226">
        <v>0</v>
      </c>
      <c r="AW92" s="1226">
        <v>0</v>
      </c>
      <c r="AX92" s="951"/>
      <c r="AY92" s="951"/>
      <c r="AZ92" s="951"/>
      <c r="BA92" s="1094"/>
    </row>
    <row r="93" spans="1:53" ht="11.25">
      <c r="A93" s="974">
        <v>1</v>
      </c>
      <c r="B93" s="1094" t="s">
        <v>621</v>
      </c>
      <c r="C93" s="1094"/>
      <c r="D93" s="1094" t="s">
        <v>1679</v>
      </c>
      <c r="E93" s="1094"/>
      <c r="F93" s="1094"/>
      <c r="G93" s="1094"/>
      <c r="H93" s="1094"/>
      <c r="I93" s="1094"/>
      <c r="J93" s="1094"/>
      <c r="K93" s="1094"/>
      <c r="L93" s="1221" t="s">
        <v>493</v>
      </c>
      <c r="M93" s="1222" t="s">
        <v>621</v>
      </c>
      <c r="N93" s="1223" t="s">
        <v>351</v>
      </c>
      <c r="O93" s="977"/>
      <c r="P93" s="977"/>
      <c r="Q93" s="977"/>
      <c r="R93" s="1226">
        <v>0</v>
      </c>
      <c r="S93" s="977"/>
      <c r="T93" s="977">
        <v>0</v>
      </c>
      <c r="U93" s="977">
        <v>0</v>
      </c>
      <c r="V93" s="977">
        <v>0</v>
      </c>
      <c r="W93" s="977">
        <v>0</v>
      </c>
      <c r="X93" s="977">
        <v>0</v>
      </c>
      <c r="Y93" s="977">
        <v>0</v>
      </c>
      <c r="Z93" s="977">
        <v>0</v>
      </c>
      <c r="AA93" s="977">
        <v>0</v>
      </c>
      <c r="AB93" s="977">
        <v>0</v>
      </c>
      <c r="AC93" s="977">
        <v>0</v>
      </c>
      <c r="AD93" s="977">
        <v>0</v>
      </c>
      <c r="AE93" s="977">
        <v>0</v>
      </c>
      <c r="AF93" s="977">
        <v>0</v>
      </c>
      <c r="AG93" s="977">
        <v>0</v>
      </c>
      <c r="AH93" s="977">
        <v>0</v>
      </c>
      <c r="AI93" s="977">
        <v>0</v>
      </c>
      <c r="AJ93" s="977">
        <v>0</v>
      </c>
      <c r="AK93" s="977">
        <v>0</v>
      </c>
      <c r="AL93" s="977">
        <v>0</v>
      </c>
      <c r="AM93" s="977">
        <v>0</v>
      </c>
      <c r="AN93" s="1226">
        <v>0</v>
      </c>
      <c r="AO93" s="1226">
        <v>0</v>
      </c>
      <c r="AP93" s="1226">
        <v>0</v>
      </c>
      <c r="AQ93" s="1226">
        <v>0</v>
      </c>
      <c r="AR93" s="1226">
        <v>0</v>
      </c>
      <c r="AS93" s="1226">
        <v>0</v>
      </c>
      <c r="AT93" s="1226">
        <v>0</v>
      </c>
      <c r="AU93" s="1226">
        <v>0</v>
      </c>
      <c r="AV93" s="1226">
        <v>0</v>
      </c>
      <c r="AW93" s="1226">
        <v>0</v>
      </c>
      <c r="AX93" s="951"/>
      <c r="AY93" s="951"/>
      <c r="AZ93" s="951"/>
      <c r="BA93" s="1094"/>
    </row>
    <row r="94" spans="1:53" ht="11.25">
      <c r="A94" s="974">
        <v>1</v>
      </c>
      <c r="B94" s="1094" t="s">
        <v>622</v>
      </c>
      <c r="C94" s="1094"/>
      <c r="D94" s="1094" t="s">
        <v>1680</v>
      </c>
      <c r="E94" s="1094"/>
      <c r="F94" s="1094"/>
      <c r="G94" s="1094"/>
      <c r="H94" s="1094"/>
      <c r="I94" s="1094"/>
      <c r="J94" s="1094"/>
      <c r="K94" s="1094"/>
      <c r="L94" s="1221" t="s">
        <v>496</v>
      </c>
      <c r="M94" s="1222" t="s">
        <v>622</v>
      </c>
      <c r="N94" s="1223" t="s">
        <v>351</v>
      </c>
      <c r="O94" s="977"/>
      <c r="P94" s="977"/>
      <c r="Q94" s="977"/>
      <c r="R94" s="1226">
        <v>0</v>
      </c>
      <c r="S94" s="977"/>
      <c r="T94" s="977"/>
      <c r="U94" s="977"/>
      <c r="V94" s="977"/>
      <c r="W94" s="977"/>
      <c r="X94" s="977"/>
      <c r="Y94" s="977"/>
      <c r="Z94" s="977"/>
      <c r="AA94" s="977"/>
      <c r="AB94" s="977"/>
      <c r="AC94" s="977"/>
      <c r="AD94" s="977"/>
      <c r="AE94" s="977"/>
      <c r="AF94" s="977"/>
      <c r="AG94" s="977"/>
      <c r="AH94" s="977"/>
      <c r="AI94" s="977"/>
      <c r="AJ94" s="977"/>
      <c r="AK94" s="977"/>
      <c r="AL94" s="977"/>
      <c r="AM94" s="977"/>
      <c r="AN94" s="1226">
        <v>0</v>
      </c>
      <c r="AO94" s="1226">
        <v>0</v>
      </c>
      <c r="AP94" s="1226">
        <v>0</v>
      </c>
      <c r="AQ94" s="1226">
        <v>0</v>
      </c>
      <c r="AR94" s="1226">
        <v>0</v>
      </c>
      <c r="AS94" s="1226">
        <v>0</v>
      </c>
      <c r="AT94" s="1226">
        <v>0</v>
      </c>
      <c r="AU94" s="1226">
        <v>0</v>
      </c>
      <c r="AV94" s="1226">
        <v>0</v>
      </c>
      <c r="AW94" s="1226">
        <v>0</v>
      </c>
      <c r="AX94" s="951"/>
      <c r="AY94" s="951"/>
      <c r="AZ94" s="951"/>
      <c r="BA94" s="1094"/>
    </row>
    <row r="95" spans="1:53" ht="11.25">
      <c r="A95" s="974">
        <v>1</v>
      </c>
      <c r="B95" s="1094" t="s">
        <v>623</v>
      </c>
      <c r="C95" s="1094"/>
      <c r="D95" s="1094" t="s">
        <v>1681</v>
      </c>
      <c r="E95" s="1094"/>
      <c r="F95" s="1094"/>
      <c r="G95" s="1094"/>
      <c r="H95" s="1094"/>
      <c r="I95" s="1094"/>
      <c r="J95" s="1094"/>
      <c r="K95" s="1094"/>
      <c r="L95" s="1221" t="s">
        <v>499</v>
      </c>
      <c r="M95" s="1222" t="s">
        <v>623</v>
      </c>
      <c r="N95" s="1223" t="s">
        <v>351</v>
      </c>
      <c r="O95" s="977"/>
      <c r="P95" s="977"/>
      <c r="Q95" s="977"/>
      <c r="R95" s="1226">
        <v>0</v>
      </c>
      <c r="S95" s="977"/>
      <c r="T95" s="977"/>
      <c r="U95" s="977"/>
      <c r="V95" s="977"/>
      <c r="W95" s="977"/>
      <c r="X95" s="977"/>
      <c r="Y95" s="977"/>
      <c r="Z95" s="977"/>
      <c r="AA95" s="977"/>
      <c r="AB95" s="977"/>
      <c r="AC95" s="977"/>
      <c r="AD95" s="977"/>
      <c r="AE95" s="977"/>
      <c r="AF95" s="977"/>
      <c r="AG95" s="977"/>
      <c r="AH95" s="977"/>
      <c r="AI95" s="977"/>
      <c r="AJ95" s="977"/>
      <c r="AK95" s="977"/>
      <c r="AL95" s="977"/>
      <c r="AM95" s="977"/>
      <c r="AN95" s="1226">
        <v>0</v>
      </c>
      <c r="AO95" s="1226">
        <v>0</v>
      </c>
      <c r="AP95" s="1226">
        <v>0</v>
      </c>
      <c r="AQ95" s="1226">
        <v>0</v>
      </c>
      <c r="AR95" s="1226">
        <v>0</v>
      </c>
      <c r="AS95" s="1226">
        <v>0</v>
      </c>
      <c r="AT95" s="1226">
        <v>0</v>
      </c>
      <c r="AU95" s="1226">
        <v>0</v>
      </c>
      <c r="AV95" s="1226">
        <v>0</v>
      </c>
      <c r="AW95" s="1226">
        <v>0</v>
      </c>
      <c r="AX95" s="951"/>
      <c r="AY95" s="951"/>
      <c r="AZ95" s="951"/>
      <c r="BA95" s="1094"/>
    </row>
    <row r="96" spans="1:53" ht="11.25">
      <c r="A96" s="974">
        <v>1</v>
      </c>
      <c r="B96" s="1094" t="s">
        <v>625</v>
      </c>
      <c r="C96" s="1094"/>
      <c r="D96" s="1094" t="s">
        <v>1682</v>
      </c>
      <c r="E96" s="1094"/>
      <c r="F96" s="1094"/>
      <c r="G96" s="1094"/>
      <c r="H96" s="1094"/>
      <c r="I96" s="1094"/>
      <c r="J96" s="1094"/>
      <c r="K96" s="1094"/>
      <c r="L96" s="1221" t="s">
        <v>624</v>
      </c>
      <c r="M96" s="1222" t="s">
        <v>625</v>
      </c>
      <c r="N96" s="1223" t="s">
        <v>351</v>
      </c>
      <c r="O96" s="1226">
        <v>0</v>
      </c>
      <c r="P96" s="1226">
        <v>0</v>
      </c>
      <c r="Q96" s="1226">
        <v>0</v>
      </c>
      <c r="R96" s="1226">
        <v>0</v>
      </c>
      <c r="S96" s="1226">
        <v>0</v>
      </c>
      <c r="T96" s="1226">
        <v>0</v>
      </c>
      <c r="U96" s="1226">
        <v>0</v>
      </c>
      <c r="V96" s="1226">
        <v>0</v>
      </c>
      <c r="W96" s="1226">
        <v>0</v>
      </c>
      <c r="X96" s="1226">
        <v>0</v>
      </c>
      <c r="Y96" s="1226">
        <v>0</v>
      </c>
      <c r="Z96" s="1226">
        <v>0</v>
      </c>
      <c r="AA96" s="1226">
        <v>0</v>
      </c>
      <c r="AB96" s="1226">
        <v>0</v>
      </c>
      <c r="AC96" s="1226">
        <v>0</v>
      </c>
      <c r="AD96" s="1226">
        <v>0</v>
      </c>
      <c r="AE96" s="1226">
        <v>0</v>
      </c>
      <c r="AF96" s="1226">
        <v>0</v>
      </c>
      <c r="AG96" s="1226">
        <v>0</v>
      </c>
      <c r="AH96" s="1226">
        <v>0</v>
      </c>
      <c r="AI96" s="1226">
        <v>0</v>
      </c>
      <c r="AJ96" s="1226">
        <v>0</v>
      </c>
      <c r="AK96" s="1226">
        <v>0</v>
      </c>
      <c r="AL96" s="1226">
        <v>0</v>
      </c>
      <c r="AM96" s="1226">
        <v>0</v>
      </c>
      <c r="AN96" s="1226">
        <v>0</v>
      </c>
      <c r="AO96" s="1226">
        <v>0</v>
      </c>
      <c r="AP96" s="1226">
        <v>0</v>
      </c>
      <c r="AQ96" s="1226">
        <v>0</v>
      </c>
      <c r="AR96" s="1226">
        <v>0</v>
      </c>
      <c r="AS96" s="1226">
        <v>0</v>
      </c>
      <c r="AT96" s="1226">
        <v>0</v>
      </c>
      <c r="AU96" s="1226">
        <v>0</v>
      </c>
      <c r="AV96" s="1226">
        <v>0</v>
      </c>
      <c r="AW96" s="1226">
        <v>0</v>
      </c>
      <c r="AX96" s="951"/>
      <c r="AY96" s="951"/>
      <c r="AZ96" s="951"/>
      <c r="BA96" s="1094"/>
    </row>
    <row r="97" spans="1:53" ht="11.25">
      <c r="A97" s="974">
        <v>1</v>
      </c>
      <c r="B97" s="1094"/>
      <c r="C97" s="1094"/>
      <c r="D97" s="1094" t="s">
        <v>1683</v>
      </c>
      <c r="E97" s="1094"/>
      <c r="F97" s="1094"/>
      <c r="G97" s="1094"/>
      <c r="H97" s="1094"/>
      <c r="I97" s="1094"/>
      <c r="J97" s="1094"/>
      <c r="K97" s="1094"/>
      <c r="L97" s="1221" t="s">
        <v>626</v>
      </c>
      <c r="M97" s="1229" t="s">
        <v>627</v>
      </c>
      <c r="N97" s="1223" t="s">
        <v>351</v>
      </c>
      <c r="O97" s="977"/>
      <c r="P97" s="977"/>
      <c r="Q97" s="977"/>
      <c r="R97" s="1226">
        <v>0</v>
      </c>
      <c r="S97" s="977"/>
      <c r="T97" s="977"/>
      <c r="U97" s="977"/>
      <c r="V97" s="977"/>
      <c r="W97" s="977"/>
      <c r="X97" s="977"/>
      <c r="Y97" s="977"/>
      <c r="Z97" s="977"/>
      <c r="AA97" s="977"/>
      <c r="AB97" s="977"/>
      <c r="AC97" s="977"/>
      <c r="AD97" s="977"/>
      <c r="AE97" s="977"/>
      <c r="AF97" s="977"/>
      <c r="AG97" s="977"/>
      <c r="AH97" s="977"/>
      <c r="AI97" s="977"/>
      <c r="AJ97" s="977"/>
      <c r="AK97" s="977"/>
      <c r="AL97" s="977"/>
      <c r="AM97" s="977"/>
      <c r="AN97" s="1226">
        <v>0</v>
      </c>
      <c r="AO97" s="1226">
        <v>0</v>
      </c>
      <c r="AP97" s="1226">
        <v>0</v>
      </c>
      <c r="AQ97" s="1226">
        <v>0</v>
      </c>
      <c r="AR97" s="1226">
        <v>0</v>
      </c>
      <c r="AS97" s="1226">
        <v>0</v>
      </c>
      <c r="AT97" s="1226">
        <v>0</v>
      </c>
      <c r="AU97" s="1226">
        <v>0</v>
      </c>
      <c r="AV97" s="1226">
        <v>0</v>
      </c>
      <c r="AW97" s="1226">
        <v>0</v>
      </c>
      <c r="AX97" s="951"/>
      <c r="AY97" s="951"/>
      <c r="AZ97" s="951"/>
      <c r="BA97" s="1094"/>
    </row>
    <row r="98" spans="1:53" ht="11.25">
      <c r="A98" s="974">
        <v>1</v>
      </c>
      <c r="B98" s="1094"/>
      <c r="C98" s="1094"/>
      <c r="D98" s="1094" t="s">
        <v>1684</v>
      </c>
      <c r="E98" s="1094"/>
      <c r="F98" s="1094"/>
      <c r="G98" s="1094"/>
      <c r="H98" s="1094"/>
      <c r="I98" s="1094"/>
      <c r="J98" s="1094"/>
      <c r="K98" s="1094"/>
      <c r="L98" s="1221" t="s">
        <v>628</v>
      </c>
      <c r="M98" s="1229" t="s">
        <v>629</v>
      </c>
      <c r="N98" s="1223" t="s">
        <v>351</v>
      </c>
      <c r="O98" s="977"/>
      <c r="P98" s="977"/>
      <c r="Q98" s="977"/>
      <c r="R98" s="1226">
        <v>0</v>
      </c>
      <c r="S98" s="977"/>
      <c r="T98" s="977"/>
      <c r="U98" s="977"/>
      <c r="V98" s="977"/>
      <c r="W98" s="977"/>
      <c r="X98" s="977"/>
      <c r="Y98" s="977"/>
      <c r="Z98" s="977"/>
      <c r="AA98" s="977"/>
      <c r="AB98" s="977"/>
      <c r="AC98" s="977"/>
      <c r="AD98" s="977"/>
      <c r="AE98" s="977"/>
      <c r="AF98" s="977"/>
      <c r="AG98" s="977"/>
      <c r="AH98" s="977"/>
      <c r="AI98" s="977"/>
      <c r="AJ98" s="977"/>
      <c r="AK98" s="977"/>
      <c r="AL98" s="977"/>
      <c r="AM98" s="977"/>
      <c r="AN98" s="1226">
        <v>0</v>
      </c>
      <c r="AO98" s="1226">
        <v>0</v>
      </c>
      <c r="AP98" s="1226">
        <v>0</v>
      </c>
      <c r="AQ98" s="1226">
        <v>0</v>
      </c>
      <c r="AR98" s="1226">
        <v>0</v>
      </c>
      <c r="AS98" s="1226">
        <v>0</v>
      </c>
      <c r="AT98" s="1226">
        <v>0</v>
      </c>
      <c r="AU98" s="1226">
        <v>0</v>
      </c>
      <c r="AV98" s="1226">
        <v>0</v>
      </c>
      <c r="AW98" s="1226">
        <v>0</v>
      </c>
      <c r="AX98" s="951"/>
      <c r="AY98" s="951"/>
      <c r="AZ98" s="951"/>
      <c r="BA98" s="1094"/>
    </row>
    <row r="99" spans="1:53" ht="22.5">
      <c r="A99" s="974">
        <v>1</v>
      </c>
      <c r="B99" s="1094" t="s">
        <v>1423</v>
      </c>
      <c r="C99" s="1094"/>
      <c r="D99" s="1094" t="s">
        <v>1685</v>
      </c>
      <c r="E99" s="1094"/>
      <c r="F99" s="1094"/>
      <c r="G99" s="1094"/>
      <c r="H99" s="1094"/>
      <c r="I99" s="1094"/>
      <c r="J99" s="1094"/>
      <c r="K99" s="1094"/>
      <c r="L99" s="1221" t="s">
        <v>630</v>
      </c>
      <c r="M99" s="1222" t="s">
        <v>631</v>
      </c>
      <c r="N99" s="1223" t="s">
        <v>351</v>
      </c>
      <c r="O99" s="977"/>
      <c r="P99" s="977"/>
      <c r="Q99" s="977"/>
      <c r="R99" s="1226">
        <v>0</v>
      </c>
      <c r="S99" s="977"/>
      <c r="T99" s="977"/>
      <c r="U99" s="977"/>
      <c r="V99" s="977"/>
      <c r="W99" s="977"/>
      <c r="X99" s="977"/>
      <c r="Y99" s="977"/>
      <c r="Z99" s="977"/>
      <c r="AA99" s="977"/>
      <c r="AB99" s="977"/>
      <c r="AC99" s="977"/>
      <c r="AD99" s="977"/>
      <c r="AE99" s="977"/>
      <c r="AF99" s="977"/>
      <c r="AG99" s="977"/>
      <c r="AH99" s="977"/>
      <c r="AI99" s="977"/>
      <c r="AJ99" s="977"/>
      <c r="AK99" s="977"/>
      <c r="AL99" s="977"/>
      <c r="AM99" s="977"/>
      <c r="AN99" s="1226">
        <v>0</v>
      </c>
      <c r="AO99" s="1226">
        <v>0</v>
      </c>
      <c r="AP99" s="1226">
        <v>0</v>
      </c>
      <c r="AQ99" s="1226">
        <v>0</v>
      </c>
      <c r="AR99" s="1226">
        <v>0</v>
      </c>
      <c r="AS99" s="1226">
        <v>0</v>
      </c>
      <c r="AT99" s="1226">
        <v>0</v>
      </c>
      <c r="AU99" s="1226">
        <v>0</v>
      </c>
      <c r="AV99" s="1226">
        <v>0</v>
      </c>
      <c r="AW99" s="1226">
        <v>0</v>
      </c>
      <c r="AX99" s="951"/>
      <c r="AY99" s="951"/>
      <c r="AZ99" s="951"/>
      <c r="BA99" s="1094"/>
    </row>
    <row r="100" spans="1:53" s="109" customFormat="1" ht="11.25">
      <c r="A100" s="974">
        <v>1</v>
      </c>
      <c r="B100" s="1094" t="s">
        <v>1073</v>
      </c>
      <c r="C100" s="1094"/>
      <c r="D100" s="1094" t="s">
        <v>1483</v>
      </c>
      <c r="E100" s="1236"/>
      <c r="F100" s="1236"/>
      <c r="G100" s="1236"/>
      <c r="H100" s="1236"/>
      <c r="I100" s="1236"/>
      <c r="J100" s="1236"/>
      <c r="K100" s="1236"/>
      <c r="L100" s="1237" t="s">
        <v>103</v>
      </c>
      <c r="M100" s="1215" t="s">
        <v>632</v>
      </c>
      <c r="N100" s="1239" t="s">
        <v>351</v>
      </c>
      <c r="O100" s="548">
        <v>0</v>
      </c>
      <c r="P100" s="548">
        <v>0</v>
      </c>
      <c r="Q100" s="548">
        <v>0</v>
      </c>
      <c r="R100" s="1217">
        <v>0</v>
      </c>
      <c r="S100" s="548">
        <v>0</v>
      </c>
      <c r="T100" s="548">
        <v>465</v>
      </c>
      <c r="U100" s="548">
        <v>0</v>
      </c>
      <c r="V100" s="548">
        <v>0</v>
      </c>
      <c r="W100" s="548">
        <v>0</v>
      </c>
      <c r="X100" s="548">
        <v>0</v>
      </c>
      <c r="Y100" s="548">
        <v>0</v>
      </c>
      <c r="Z100" s="548">
        <v>0</v>
      </c>
      <c r="AA100" s="548">
        <v>0</v>
      </c>
      <c r="AB100" s="548">
        <v>0</v>
      </c>
      <c r="AC100" s="548">
        <v>0</v>
      </c>
      <c r="AD100" s="548">
        <v>465</v>
      </c>
      <c r="AE100" s="548">
        <v>0</v>
      </c>
      <c r="AF100" s="548">
        <v>0</v>
      </c>
      <c r="AG100" s="548">
        <v>0</v>
      </c>
      <c r="AH100" s="548">
        <v>0</v>
      </c>
      <c r="AI100" s="548">
        <v>0</v>
      </c>
      <c r="AJ100" s="548">
        <v>0</v>
      </c>
      <c r="AK100" s="548">
        <v>0</v>
      </c>
      <c r="AL100" s="548">
        <v>0</v>
      </c>
      <c r="AM100" s="548">
        <v>0</v>
      </c>
      <c r="AN100" s="1217">
        <v>0</v>
      </c>
      <c r="AO100" s="1217">
        <v>-100</v>
      </c>
      <c r="AP100" s="1217">
        <v>0</v>
      </c>
      <c r="AQ100" s="1217">
        <v>0</v>
      </c>
      <c r="AR100" s="1217">
        <v>0</v>
      </c>
      <c r="AS100" s="1217">
        <v>0</v>
      </c>
      <c r="AT100" s="1217">
        <v>0</v>
      </c>
      <c r="AU100" s="1217">
        <v>0</v>
      </c>
      <c r="AV100" s="1217">
        <v>0</v>
      </c>
      <c r="AW100" s="1217">
        <v>0</v>
      </c>
      <c r="AX100" s="951"/>
      <c r="AY100" s="951"/>
      <c r="AZ100" s="951"/>
      <c r="BA100" s="1236"/>
    </row>
    <row r="101" spans="1:53" s="109" customFormat="1" ht="22.5">
      <c r="A101" s="974">
        <v>1</v>
      </c>
      <c r="B101" s="1094" t="s">
        <v>1074</v>
      </c>
      <c r="C101" s="1094"/>
      <c r="D101" s="1094" t="s">
        <v>1484</v>
      </c>
      <c r="E101" s="1236"/>
      <c r="F101" s="1236"/>
      <c r="G101" s="1236"/>
      <c r="H101" s="1236"/>
      <c r="I101" s="1236"/>
      <c r="J101" s="1236"/>
      <c r="K101" s="1236"/>
      <c r="L101" s="1237" t="s">
        <v>104</v>
      </c>
      <c r="M101" s="1215" t="s">
        <v>633</v>
      </c>
      <c r="N101" s="1239" t="s">
        <v>351</v>
      </c>
      <c r="O101" s="548">
        <v>0</v>
      </c>
      <c r="P101" s="548">
        <v>0</v>
      </c>
      <c r="Q101" s="548">
        <v>0</v>
      </c>
      <c r="R101" s="1217">
        <v>0</v>
      </c>
      <c r="S101" s="548">
        <v>0</v>
      </c>
      <c r="T101" s="548">
        <v>0</v>
      </c>
      <c r="U101" s="548">
        <v>0</v>
      </c>
      <c r="V101" s="548">
        <v>0</v>
      </c>
      <c r="W101" s="548">
        <v>0</v>
      </c>
      <c r="X101" s="548">
        <v>0</v>
      </c>
      <c r="Y101" s="548">
        <v>0</v>
      </c>
      <c r="Z101" s="548">
        <v>0</v>
      </c>
      <c r="AA101" s="548">
        <v>0</v>
      </c>
      <c r="AB101" s="548">
        <v>0</v>
      </c>
      <c r="AC101" s="548">
        <v>0</v>
      </c>
      <c r="AD101" s="548">
        <v>0</v>
      </c>
      <c r="AE101" s="548">
        <v>0</v>
      </c>
      <c r="AF101" s="548">
        <v>0</v>
      </c>
      <c r="AG101" s="548">
        <v>0</v>
      </c>
      <c r="AH101" s="548">
        <v>0</v>
      </c>
      <c r="AI101" s="548">
        <v>0</v>
      </c>
      <c r="AJ101" s="548">
        <v>0</v>
      </c>
      <c r="AK101" s="548">
        <v>0</v>
      </c>
      <c r="AL101" s="548">
        <v>0</v>
      </c>
      <c r="AM101" s="548">
        <v>0</v>
      </c>
      <c r="AN101" s="1217">
        <v>0</v>
      </c>
      <c r="AO101" s="1217">
        <v>0</v>
      </c>
      <c r="AP101" s="1217">
        <v>0</v>
      </c>
      <c r="AQ101" s="1217">
        <v>0</v>
      </c>
      <c r="AR101" s="1217">
        <v>0</v>
      </c>
      <c r="AS101" s="1217">
        <v>0</v>
      </c>
      <c r="AT101" s="1217">
        <v>0</v>
      </c>
      <c r="AU101" s="1217">
        <v>0</v>
      </c>
      <c r="AV101" s="1217">
        <v>0</v>
      </c>
      <c r="AW101" s="1217">
        <v>0</v>
      </c>
      <c r="AX101" s="951"/>
      <c r="AY101" s="951"/>
      <c r="AZ101" s="951"/>
      <c r="BA101" s="1236"/>
    </row>
    <row r="102" spans="1:53" ht="11.25">
      <c r="A102" s="974">
        <v>1</v>
      </c>
      <c r="B102" s="1094"/>
      <c r="C102" s="1094"/>
      <c r="D102" s="1094" t="s">
        <v>1499</v>
      </c>
      <c r="E102" s="1094"/>
      <c r="F102" s="1094"/>
      <c r="G102" s="1094"/>
      <c r="H102" s="1094"/>
      <c r="I102" s="1094"/>
      <c r="J102" s="1094"/>
      <c r="K102" s="1094"/>
      <c r="L102" s="1221" t="s">
        <v>140</v>
      </c>
      <c r="M102" s="1241" t="s">
        <v>1198</v>
      </c>
      <c r="N102" s="1223" t="s">
        <v>351</v>
      </c>
      <c r="O102" s="977">
        <v>0</v>
      </c>
      <c r="P102" s="977">
        <v>0</v>
      </c>
      <c r="Q102" s="977">
        <v>0</v>
      </c>
      <c r="R102" s="1226">
        <v>0</v>
      </c>
      <c r="S102" s="977">
        <v>0</v>
      </c>
      <c r="T102" s="977">
        <v>0</v>
      </c>
      <c r="U102" s="977">
        <v>0</v>
      </c>
      <c r="V102" s="977">
        <v>0</v>
      </c>
      <c r="W102" s="977">
        <v>0</v>
      </c>
      <c r="X102" s="977">
        <v>0</v>
      </c>
      <c r="Y102" s="977">
        <v>0</v>
      </c>
      <c r="Z102" s="977">
        <v>0</v>
      </c>
      <c r="AA102" s="977">
        <v>0</v>
      </c>
      <c r="AB102" s="977">
        <v>0</v>
      </c>
      <c r="AC102" s="977">
        <v>0</v>
      </c>
      <c r="AD102" s="977">
        <v>0</v>
      </c>
      <c r="AE102" s="977">
        <v>0</v>
      </c>
      <c r="AF102" s="977">
        <v>0</v>
      </c>
      <c r="AG102" s="977">
        <v>0</v>
      </c>
      <c r="AH102" s="977">
        <v>0</v>
      </c>
      <c r="AI102" s="977">
        <v>0</v>
      </c>
      <c r="AJ102" s="977">
        <v>0</v>
      </c>
      <c r="AK102" s="977">
        <v>0</v>
      </c>
      <c r="AL102" s="977">
        <v>0</v>
      </c>
      <c r="AM102" s="977">
        <v>0</v>
      </c>
      <c r="AN102" s="1226">
        <v>0</v>
      </c>
      <c r="AO102" s="1226">
        <v>0</v>
      </c>
      <c r="AP102" s="1226">
        <v>0</v>
      </c>
      <c r="AQ102" s="1226">
        <v>0</v>
      </c>
      <c r="AR102" s="1226">
        <v>0</v>
      </c>
      <c r="AS102" s="1226">
        <v>0</v>
      </c>
      <c r="AT102" s="1226">
        <v>0</v>
      </c>
      <c r="AU102" s="1226">
        <v>0</v>
      </c>
      <c r="AV102" s="1226">
        <v>0</v>
      </c>
      <c r="AW102" s="1226">
        <v>0</v>
      </c>
      <c r="AX102" s="951"/>
      <c r="AY102" s="951"/>
      <c r="AZ102" s="951"/>
      <c r="BA102" s="1094"/>
    </row>
    <row r="103" spans="1:53" s="109" customFormat="1" ht="11.25">
      <c r="A103" s="974">
        <v>1</v>
      </c>
      <c r="B103" s="1094" t="s">
        <v>634</v>
      </c>
      <c r="C103" s="1094"/>
      <c r="D103" s="1094" t="s">
        <v>1485</v>
      </c>
      <c r="E103" s="1236"/>
      <c r="F103" s="1236"/>
      <c r="G103" s="1236"/>
      <c r="H103" s="1236"/>
      <c r="I103" s="1236"/>
      <c r="J103" s="1236"/>
      <c r="K103" s="1236"/>
      <c r="L103" s="1237" t="s">
        <v>120</v>
      </c>
      <c r="M103" s="1242" t="s">
        <v>634</v>
      </c>
      <c r="N103" s="1216" t="s">
        <v>351</v>
      </c>
      <c r="O103" s="1217">
        <v>0</v>
      </c>
      <c r="P103" s="1217">
        <v>0</v>
      </c>
      <c r="Q103" s="1217">
        <v>0</v>
      </c>
      <c r="R103" s="548">
        <v>0</v>
      </c>
      <c r="S103" s="1217">
        <v>0</v>
      </c>
      <c r="T103" s="1217">
        <v>0</v>
      </c>
      <c r="U103" s="1217">
        <v>0</v>
      </c>
      <c r="V103" s="1217">
        <v>0</v>
      </c>
      <c r="W103" s="1217">
        <v>0</v>
      </c>
      <c r="X103" s="1217">
        <v>0</v>
      </c>
      <c r="Y103" s="1217">
        <v>0</v>
      </c>
      <c r="Z103" s="1217">
        <v>0</v>
      </c>
      <c r="AA103" s="1217">
        <v>0</v>
      </c>
      <c r="AB103" s="1217">
        <v>0</v>
      </c>
      <c r="AC103" s="1217">
        <v>0</v>
      </c>
      <c r="AD103" s="1217">
        <v>0</v>
      </c>
      <c r="AE103" s="1217">
        <v>0</v>
      </c>
      <c r="AF103" s="1217">
        <v>0</v>
      </c>
      <c r="AG103" s="1217">
        <v>0</v>
      </c>
      <c r="AH103" s="1217">
        <v>0</v>
      </c>
      <c r="AI103" s="1217">
        <v>0</v>
      </c>
      <c r="AJ103" s="1217">
        <v>0</v>
      </c>
      <c r="AK103" s="1217">
        <v>0</v>
      </c>
      <c r="AL103" s="1217">
        <v>0</v>
      </c>
      <c r="AM103" s="1217">
        <v>0</v>
      </c>
      <c r="AN103" s="1217">
        <v>0</v>
      </c>
      <c r="AO103" s="1217">
        <v>0</v>
      </c>
      <c r="AP103" s="1217">
        <v>0</v>
      </c>
      <c r="AQ103" s="1217">
        <v>0</v>
      </c>
      <c r="AR103" s="1217">
        <v>0</v>
      </c>
      <c r="AS103" s="1217">
        <v>0</v>
      </c>
      <c r="AT103" s="1217">
        <v>0</v>
      </c>
      <c r="AU103" s="1217">
        <v>0</v>
      </c>
      <c r="AV103" s="1217">
        <v>0</v>
      </c>
      <c r="AW103" s="1217">
        <v>0</v>
      </c>
      <c r="AX103" s="951"/>
      <c r="AY103" s="951"/>
      <c r="AZ103" s="951"/>
      <c r="BA103" s="1236"/>
    </row>
    <row r="104" spans="1:53" ht="11.25">
      <c r="A104" s="974">
        <v>1</v>
      </c>
      <c r="B104" s="1094"/>
      <c r="C104" s="1094"/>
      <c r="D104" s="1094" t="s">
        <v>1502</v>
      </c>
      <c r="E104" s="1094"/>
      <c r="F104" s="1094"/>
      <c r="G104" s="1094"/>
      <c r="H104" s="1094"/>
      <c r="I104" s="1094"/>
      <c r="J104" s="1094"/>
      <c r="K104" s="1094"/>
      <c r="L104" s="1221" t="s">
        <v>122</v>
      </c>
      <c r="M104" s="1222" t="s">
        <v>635</v>
      </c>
      <c r="N104" s="1223" t="s">
        <v>351</v>
      </c>
      <c r="O104" s="1243">
        <v>0</v>
      </c>
      <c r="P104" s="1243">
        <v>0</v>
      </c>
      <c r="Q104" s="1243">
        <v>0</v>
      </c>
      <c r="R104" s="1226">
        <v>0</v>
      </c>
      <c r="S104" s="1243">
        <v>0</v>
      </c>
      <c r="T104" s="1243">
        <v>0</v>
      </c>
      <c r="U104" s="1243">
        <v>0</v>
      </c>
      <c r="V104" s="1243">
        <v>0</v>
      </c>
      <c r="W104" s="1243">
        <v>0</v>
      </c>
      <c r="X104" s="1243">
        <v>0</v>
      </c>
      <c r="Y104" s="1243">
        <v>0</v>
      </c>
      <c r="Z104" s="1243">
        <v>0</v>
      </c>
      <c r="AA104" s="1243">
        <v>0</v>
      </c>
      <c r="AB104" s="1243">
        <v>0</v>
      </c>
      <c r="AC104" s="1243">
        <v>0</v>
      </c>
      <c r="AD104" s="1243">
        <v>0</v>
      </c>
      <c r="AE104" s="1243">
        <v>0</v>
      </c>
      <c r="AF104" s="1243">
        <v>0</v>
      </c>
      <c r="AG104" s="1243">
        <v>0</v>
      </c>
      <c r="AH104" s="1243">
        <v>0</v>
      </c>
      <c r="AI104" s="1243">
        <v>0</v>
      </c>
      <c r="AJ104" s="1243">
        <v>0</v>
      </c>
      <c r="AK104" s="1243">
        <v>0</v>
      </c>
      <c r="AL104" s="1243">
        <v>0</v>
      </c>
      <c r="AM104" s="1243">
        <v>0</v>
      </c>
      <c r="AN104" s="1226">
        <v>0</v>
      </c>
      <c r="AO104" s="1226">
        <v>0</v>
      </c>
      <c r="AP104" s="1226">
        <v>0</v>
      </c>
      <c r="AQ104" s="1226">
        <v>0</v>
      </c>
      <c r="AR104" s="1226">
        <v>0</v>
      </c>
      <c r="AS104" s="1226">
        <v>0</v>
      </c>
      <c r="AT104" s="1226">
        <v>0</v>
      </c>
      <c r="AU104" s="1226">
        <v>0</v>
      </c>
      <c r="AV104" s="1226">
        <v>0</v>
      </c>
      <c r="AW104" s="1226">
        <v>0</v>
      </c>
      <c r="AX104" s="951"/>
      <c r="AY104" s="951"/>
      <c r="AZ104" s="951"/>
      <c r="BA104" s="1094"/>
    </row>
    <row r="105" spans="1:53" ht="11.25">
      <c r="A105" s="974">
        <v>1</v>
      </c>
      <c r="B105" s="1094"/>
      <c r="C105" s="1094"/>
      <c r="D105" s="1094" t="s">
        <v>1503</v>
      </c>
      <c r="E105" s="1094"/>
      <c r="F105" s="1094"/>
      <c r="G105" s="1094"/>
      <c r="H105" s="1094"/>
      <c r="I105" s="1094"/>
      <c r="J105" s="1094"/>
      <c r="K105" s="1094"/>
      <c r="L105" s="1221" t="s">
        <v>123</v>
      </c>
      <c r="M105" s="1222" t="s">
        <v>636</v>
      </c>
      <c r="N105" s="1223" t="s">
        <v>351</v>
      </c>
      <c r="O105" s="1243">
        <v>0</v>
      </c>
      <c r="P105" s="1243">
        <v>0</v>
      </c>
      <c r="Q105" s="1243">
        <v>0</v>
      </c>
      <c r="R105" s="1226">
        <v>0</v>
      </c>
      <c r="S105" s="1243">
        <v>0</v>
      </c>
      <c r="T105" s="1243">
        <v>0</v>
      </c>
      <c r="U105" s="1243">
        <v>0</v>
      </c>
      <c r="V105" s="1243">
        <v>0</v>
      </c>
      <c r="W105" s="1243">
        <v>0</v>
      </c>
      <c r="X105" s="1243">
        <v>0</v>
      </c>
      <c r="Y105" s="1243">
        <v>0</v>
      </c>
      <c r="Z105" s="1243">
        <v>0</v>
      </c>
      <c r="AA105" s="1243">
        <v>0</v>
      </c>
      <c r="AB105" s="1243">
        <v>0</v>
      </c>
      <c r="AC105" s="1243">
        <v>0</v>
      </c>
      <c r="AD105" s="1243">
        <v>0</v>
      </c>
      <c r="AE105" s="1243">
        <v>0</v>
      </c>
      <c r="AF105" s="1243">
        <v>0</v>
      </c>
      <c r="AG105" s="1243">
        <v>0</v>
      </c>
      <c r="AH105" s="1243">
        <v>0</v>
      </c>
      <c r="AI105" s="1243">
        <v>0</v>
      </c>
      <c r="AJ105" s="1243">
        <v>0</v>
      </c>
      <c r="AK105" s="1243">
        <v>0</v>
      </c>
      <c r="AL105" s="1243">
        <v>0</v>
      </c>
      <c r="AM105" s="1243">
        <v>0</v>
      </c>
      <c r="AN105" s="1226">
        <v>0</v>
      </c>
      <c r="AO105" s="1226">
        <v>0</v>
      </c>
      <c r="AP105" s="1226">
        <v>0</v>
      </c>
      <c r="AQ105" s="1226">
        <v>0</v>
      </c>
      <c r="AR105" s="1226">
        <v>0</v>
      </c>
      <c r="AS105" s="1226">
        <v>0</v>
      </c>
      <c r="AT105" s="1226">
        <v>0</v>
      </c>
      <c r="AU105" s="1226">
        <v>0</v>
      </c>
      <c r="AV105" s="1226">
        <v>0</v>
      </c>
      <c r="AW105" s="1226">
        <v>0</v>
      </c>
      <c r="AX105" s="951"/>
      <c r="AY105" s="951"/>
      <c r="AZ105" s="951"/>
      <c r="BA105" s="1094"/>
    </row>
    <row r="106" spans="1:53" ht="11.25">
      <c r="A106" s="974">
        <v>1</v>
      </c>
      <c r="B106" s="1094"/>
      <c r="C106" s="1094"/>
      <c r="D106" s="1094" t="s">
        <v>1543</v>
      </c>
      <c r="E106" s="1094"/>
      <c r="F106" s="1094"/>
      <c r="G106" s="1094"/>
      <c r="H106" s="1094"/>
      <c r="I106" s="1094"/>
      <c r="J106" s="1094"/>
      <c r="K106" s="1094"/>
      <c r="L106" s="1221" t="s">
        <v>377</v>
      </c>
      <c r="M106" s="1222" t="s">
        <v>637</v>
      </c>
      <c r="N106" s="1223" t="s">
        <v>351</v>
      </c>
      <c r="O106" s="1243">
        <v>0</v>
      </c>
      <c r="P106" s="1243">
        <v>0</v>
      </c>
      <c r="Q106" s="1243">
        <v>0</v>
      </c>
      <c r="R106" s="1226">
        <v>0</v>
      </c>
      <c r="S106" s="1243">
        <v>0</v>
      </c>
      <c r="T106" s="1243">
        <v>0</v>
      </c>
      <c r="U106" s="1243">
        <v>0</v>
      </c>
      <c r="V106" s="1243">
        <v>0</v>
      </c>
      <c r="W106" s="1243">
        <v>0</v>
      </c>
      <c r="X106" s="1243">
        <v>0</v>
      </c>
      <c r="Y106" s="1243">
        <v>0</v>
      </c>
      <c r="Z106" s="1243">
        <v>0</v>
      </c>
      <c r="AA106" s="1243">
        <v>0</v>
      </c>
      <c r="AB106" s="1243">
        <v>0</v>
      </c>
      <c r="AC106" s="1243">
        <v>0</v>
      </c>
      <c r="AD106" s="1243">
        <v>0</v>
      </c>
      <c r="AE106" s="1243">
        <v>0</v>
      </c>
      <c r="AF106" s="1243">
        <v>0</v>
      </c>
      <c r="AG106" s="1243">
        <v>0</v>
      </c>
      <c r="AH106" s="1243">
        <v>0</v>
      </c>
      <c r="AI106" s="1243">
        <v>0</v>
      </c>
      <c r="AJ106" s="1243">
        <v>0</v>
      </c>
      <c r="AK106" s="1243">
        <v>0</v>
      </c>
      <c r="AL106" s="1243">
        <v>0</v>
      </c>
      <c r="AM106" s="1243">
        <v>0</v>
      </c>
      <c r="AN106" s="1226">
        <v>0</v>
      </c>
      <c r="AO106" s="1226">
        <v>0</v>
      </c>
      <c r="AP106" s="1226">
        <v>0</v>
      </c>
      <c r="AQ106" s="1226">
        <v>0</v>
      </c>
      <c r="AR106" s="1226">
        <v>0</v>
      </c>
      <c r="AS106" s="1226">
        <v>0</v>
      </c>
      <c r="AT106" s="1226">
        <v>0</v>
      </c>
      <c r="AU106" s="1226">
        <v>0</v>
      </c>
      <c r="AV106" s="1226">
        <v>0</v>
      </c>
      <c r="AW106" s="1226">
        <v>0</v>
      </c>
      <c r="AX106" s="951"/>
      <c r="AY106" s="951"/>
      <c r="AZ106" s="951"/>
      <c r="BA106" s="1094"/>
    </row>
    <row r="107" spans="1:53" ht="22.5">
      <c r="A107" s="974">
        <v>1</v>
      </c>
      <c r="B107" s="1094" t="s">
        <v>1424</v>
      </c>
      <c r="C107" s="1094"/>
      <c r="D107" s="1094" t="s">
        <v>1560</v>
      </c>
      <c r="E107" s="1094"/>
      <c r="F107" s="1094"/>
      <c r="G107" s="1094"/>
      <c r="H107" s="1094"/>
      <c r="I107" s="1094"/>
      <c r="J107" s="1094"/>
      <c r="K107" s="1094"/>
      <c r="L107" s="1221" t="s">
        <v>378</v>
      </c>
      <c r="M107" s="1222" t="s">
        <v>638</v>
      </c>
      <c r="N107" s="1223" t="s">
        <v>351</v>
      </c>
      <c r="O107" s="977"/>
      <c r="P107" s="977"/>
      <c r="Q107" s="977"/>
      <c r="R107" s="1226">
        <v>0</v>
      </c>
      <c r="S107" s="977"/>
      <c r="T107" s="977"/>
      <c r="U107" s="977"/>
      <c r="V107" s="977"/>
      <c r="W107" s="977"/>
      <c r="X107" s="977"/>
      <c r="Y107" s="977"/>
      <c r="Z107" s="977"/>
      <c r="AA107" s="977"/>
      <c r="AB107" s="977"/>
      <c r="AC107" s="977"/>
      <c r="AD107" s="977"/>
      <c r="AE107" s="977"/>
      <c r="AF107" s="977"/>
      <c r="AG107" s="977"/>
      <c r="AH107" s="977"/>
      <c r="AI107" s="977"/>
      <c r="AJ107" s="977"/>
      <c r="AK107" s="977"/>
      <c r="AL107" s="977"/>
      <c r="AM107" s="977"/>
      <c r="AN107" s="1226">
        <v>0</v>
      </c>
      <c r="AO107" s="1226">
        <v>0</v>
      </c>
      <c r="AP107" s="1226">
        <v>0</v>
      </c>
      <c r="AQ107" s="1226">
        <v>0</v>
      </c>
      <c r="AR107" s="1226">
        <v>0</v>
      </c>
      <c r="AS107" s="1226">
        <v>0</v>
      </c>
      <c r="AT107" s="1226">
        <v>0</v>
      </c>
      <c r="AU107" s="1226">
        <v>0</v>
      </c>
      <c r="AV107" s="1226">
        <v>0</v>
      </c>
      <c r="AW107" s="1226">
        <v>0</v>
      </c>
      <c r="AX107" s="951"/>
      <c r="AY107" s="951"/>
      <c r="AZ107" s="951"/>
      <c r="BA107" s="1094"/>
    </row>
    <row r="108" spans="1:53" ht="11.25">
      <c r="A108" s="974">
        <v>1</v>
      </c>
      <c r="B108" s="1094" t="s">
        <v>639</v>
      </c>
      <c r="C108" s="1094"/>
      <c r="D108" s="1094" t="s">
        <v>1486</v>
      </c>
      <c r="E108" s="1094"/>
      <c r="F108" s="1094"/>
      <c r="G108" s="1094"/>
      <c r="H108" s="1094"/>
      <c r="I108" s="1094"/>
      <c r="J108" s="1094"/>
      <c r="K108" s="1094"/>
      <c r="L108" s="1221" t="s">
        <v>124</v>
      </c>
      <c r="M108" s="1244" t="s">
        <v>639</v>
      </c>
      <c r="N108" s="1223" t="s">
        <v>351</v>
      </c>
      <c r="O108" s="977"/>
      <c r="P108" s="977"/>
      <c r="Q108" s="977"/>
      <c r="R108" s="1226">
        <v>0</v>
      </c>
      <c r="S108" s="977"/>
      <c r="T108" s="977"/>
      <c r="U108" s="977"/>
      <c r="V108" s="977"/>
      <c r="W108" s="977"/>
      <c r="X108" s="977"/>
      <c r="Y108" s="977"/>
      <c r="Z108" s="977"/>
      <c r="AA108" s="977"/>
      <c r="AB108" s="977"/>
      <c r="AC108" s="977"/>
      <c r="AD108" s="977"/>
      <c r="AE108" s="977"/>
      <c r="AF108" s="977"/>
      <c r="AG108" s="977"/>
      <c r="AH108" s="977"/>
      <c r="AI108" s="977"/>
      <c r="AJ108" s="977"/>
      <c r="AK108" s="977"/>
      <c r="AL108" s="977"/>
      <c r="AM108" s="977"/>
      <c r="AN108" s="1226">
        <v>0</v>
      </c>
      <c r="AO108" s="1226">
        <v>0</v>
      </c>
      <c r="AP108" s="1226">
        <v>0</v>
      </c>
      <c r="AQ108" s="1226">
        <v>0</v>
      </c>
      <c r="AR108" s="1226">
        <v>0</v>
      </c>
      <c r="AS108" s="1226">
        <v>0</v>
      </c>
      <c r="AT108" s="1226">
        <v>0</v>
      </c>
      <c r="AU108" s="1226">
        <v>0</v>
      </c>
      <c r="AV108" s="1226">
        <v>0</v>
      </c>
      <c r="AW108" s="1226">
        <v>0</v>
      </c>
      <c r="AX108" s="951"/>
      <c r="AY108" s="951"/>
      <c r="AZ108" s="951"/>
      <c r="BA108" s="1094"/>
    </row>
    <row r="109" spans="1:53" s="109" customFormat="1" ht="11.25">
      <c r="A109" s="974">
        <v>1</v>
      </c>
      <c r="B109" s="1094" t="s">
        <v>1497</v>
      </c>
      <c r="C109" s="1094"/>
      <c r="D109" s="555" t="s">
        <v>1701</v>
      </c>
      <c r="E109" s="1236"/>
      <c r="F109" s="1236"/>
      <c r="G109" s="1236"/>
      <c r="H109" s="1236"/>
      <c r="I109" s="1236"/>
      <c r="J109" s="1236"/>
      <c r="K109" s="1236"/>
      <c r="L109" s="1237" t="s">
        <v>125</v>
      </c>
      <c r="M109" s="1245" t="s">
        <v>1612</v>
      </c>
      <c r="N109" s="1239" t="s">
        <v>351</v>
      </c>
      <c r="O109" s="1218"/>
      <c r="P109" s="1218"/>
      <c r="Q109" s="1218"/>
      <c r="R109" s="1217">
        <v>0</v>
      </c>
      <c r="S109" s="1218"/>
      <c r="T109" s="977">
        <v>0</v>
      </c>
      <c r="U109" s="1218"/>
      <c r="V109" s="1218"/>
      <c r="W109" s="1218"/>
      <c r="X109" s="1218"/>
      <c r="Y109" s="1218"/>
      <c r="Z109" s="1218"/>
      <c r="AA109" s="1218"/>
      <c r="AB109" s="1218"/>
      <c r="AC109" s="1218"/>
      <c r="AD109" s="977">
        <v>0</v>
      </c>
      <c r="AE109" s="1218"/>
      <c r="AF109" s="1218"/>
      <c r="AG109" s="1218"/>
      <c r="AH109" s="1218"/>
      <c r="AI109" s="1218"/>
      <c r="AJ109" s="1218"/>
      <c r="AK109" s="1218"/>
      <c r="AL109" s="1218"/>
      <c r="AM109" s="1218"/>
      <c r="AN109" s="1217">
        <v>0</v>
      </c>
      <c r="AO109" s="1217">
        <v>0</v>
      </c>
      <c r="AP109" s="1217">
        <v>0</v>
      </c>
      <c r="AQ109" s="1217">
        <v>0</v>
      </c>
      <c r="AR109" s="1217">
        <v>0</v>
      </c>
      <c r="AS109" s="1217">
        <v>0</v>
      </c>
      <c r="AT109" s="1217">
        <v>0</v>
      </c>
      <c r="AU109" s="1217">
        <v>0</v>
      </c>
      <c r="AV109" s="1217">
        <v>0</v>
      </c>
      <c r="AW109" s="1217">
        <v>0</v>
      </c>
      <c r="AX109" s="1228"/>
      <c r="AY109" s="1228"/>
      <c r="AZ109" s="1228"/>
      <c r="BA109" s="1236"/>
    </row>
    <row r="110" spans="1:53" ht="11.25">
      <c r="A110" s="974">
        <v>1</v>
      </c>
      <c r="B110" s="1094"/>
      <c r="C110" s="1094"/>
      <c r="D110" s="1094"/>
      <c r="E110" s="1094"/>
      <c r="F110" s="1094"/>
      <c r="G110" s="1094"/>
      <c r="H110" s="1094"/>
      <c r="I110" s="1094"/>
      <c r="J110" s="1094"/>
      <c r="K110" s="1094"/>
      <c r="L110" s="1221"/>
      <c r="M110" s="1244" t="s">
        <v>1700</v>
      </c>
      <c r="N110" s="122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094"/>
    </row>
    <row r="111" spans="1:53" ht="22.5">
      <c r="A111" s="974">
        <v>1</v>
      </c>
      <c r="B111" s="1094" t="s">
        <v>1483</v>
      </c>
      <c r="C111" s="1094"/>
      <c r="D111" s="1094" t="s">
        <v>1487</v>
      </c>
      <c r="E111" s="1094"/>
      <c r="F111" s="1094"/>
      <c r="G111" s="1094"/>
      <c r="H111" s="1094"/>
      <c r="I111" s="1094"/>
      <c r="J111" s="1094"/>
      <c r="K111" s="1094"/>
      <c r="L111" s="1221" t="s">
        <v>181</v>
      </c>
      <c r="M111" s="1222" t="s">
        <v>640</v>
      </c>
      <c r="N111" s="1223" t="s">
        <v>351</v>
      </c>
      <c r="O111" s="977"/>
      <c r="P111" s="977"/>
      <c r="Q111" s="977"/>
      <c r="R111" s="1226">
        <v>0</v>
      </c>
      <c r="S111" s="977"/>
      <c r="T111" s="977">
        <v>0</v>
      </c>
      <c r="U111" s="977"/>
      <c r="V111" s="977"/>
      <c r="W111" s="977"/>
      <c r="X111" s="977"/>
      <c r="Y111" s="977"/>
      <c r="Z111" s="977"/>
      <c r="AA111" s="977"/>
      <c r="AB111" s="977"/>
      <c r="AC111" s="977"/>
      <c r="AD111" s="977">
        <v>0</v>
      </c>
      <c r="AE111" s="977"/>
      <c r="AF111" s="977"/>
      <c r="AG111" s="977"/>
      <c r="AH111" s="977"/>
      <c r="AI111" s="977"/>
      <c r="AJ111" s="977"/>
      <c r="AK111" s="977"/>
      <c r="AL111" s="977"/>
      <c r="AM111" s="977"/>
      <c r="AN111" s="403"/>
      <c r="AO111" s="403"/>
      <c r="AP111" s="403"/>
      <c r="AQ111" s="403"/>
      <c r="AR111" s="403"/>
      <c r="AS111" s="403"/>
      <c r="AT111" s="403"/>
      <c r="AU111" s="403"/>
      <c r="AV111" s="403"/>
      <c r="AW111" s="403"/>
      <c r="AX111" s="951"/>
      <c r="AY111" s="951"/>
      <c r="AZ111" s="951"/>
      <c r="BA111" s="1094"/>
    </row>
    <row r="112" spans="1:53" ht="101.25">
      <c r="A112" s="974">
        <v>1</v>
      </c>
      <c r="B112" s="1094" t="s">
        <v>1484</v>
      </c>
      <c r="C112" s="1094"/>
      <c r="D112" s="1094" t="s">
        <v>1494</v>
      </c>
      <c r="E112" s="1094"/>
      <c r="F112" s="1094"/>
      <c r="G112" s="1094"/>
      <c r="H112" s="1094"/>
      <c r="I112" s="1094"/>
      <c r="J112" s="1094"/>
      <c r="K112" s="1094"/>
      <c r="L112" s="1221" t="s">
        <v>182</v>
      </c>
      <c r="M112" s="1222" t="s">
        <v>641</v>
      </c>
      <c r="N112" s="1223" t="s">
        <v>351</v>
      </c>
      <c r="O112" s="977"/>
      <c r="P112" s="977"/>
      <c r="Q112" s="977"/>
      <c r="R112" s="1226">
        <v>0</v>
      </c>
      <c r="S112" s="977"/>
      <c r="T112" s="977">
        <v>0</v>
      </c>
      <c r="U112" s="977"/>
      <c r="V112" s="977"/>
      <c r="W112" s="977"/>
      <c r="X112" s="977"/>
      <c r="Y112" s="977"/>
      <c r="Z112" s="977"/>
      <c r="AA112" s="977"/>
      <c r="AB112" s="977"/>
      <c r="AC112" s="977"/>
      <c r="AD112" s="977">
        <v>0</v>
      </c>
      <c r="AE112" s="977"/>
      <c r="AF112" s="977"/>
      <c r="AG112" s="977"/>
      <c r="AH112" s="977"/>
      <c r="AI112" s="977"/>
      <c r="AJ112" s="977"/>
      <c r="AK112" s="977"/>
      <c r="AL112" s="977"/>
      <c r="AM112" s="977"/>
      <c r="AN112" s="403"/>
      <c r="AO112" s="403"/>
      <c r="AP112" s="403"/>
      <c r="AQ112" s="403"/>
      <c r="AR112" s="403"/>
      <c r="AS112" s="403"/>
      <c r="AT112" s="403"/>
      <c r="AU112" s="403"/>
      <c r="AV112" s="403"/>
      <c r="AW112" s="403"/>
      <c r="AX112" s="951"/>
      <c r="AY112" s="951"/>
      <c r="AZ112" s="951"/>
      <c r="BA112" s="1094"/>
    </row>
    <row r="113" spans="1:53" ht="45">
      <c r="A113" s="974">
        <v>1</v>
      </c>
      <c r="B113" s="1094"/>
      <c r="C113" s="1094"/>
      <c r="D113" s="1094" t="s">
        <v>1495</v>
      </c>
      <c r="E113" s="1094"/>
      <c r="F113" s="1094"/>
      <c r="G113" s="1094"/>
      <c r="H113" s="1094"/>
      <c r="I113" s="1094"/>
      <c r="J113" s="1094"/>
      <c r="K113" s="1094"/>
      <c r="L113" s="1221" t="s">
        <v>385</v>
      </c>
      <c r="M113" s="1222" t="s">
        <v>1187</v>
      </c>
      <c r="N113" s="1223" t="s">
        <v>351</v>
      </c>
      <c r="O113" s="977"/>
      <c r="P113" s="977"/>
      <c r="Q113" s="977"/>
      <c r="R113" s="1226">
        <v>0</v>
      </c>
      <c r="S113" s="977"/>
      <c r="T113" s="977">
        <v>0</v>
      </c>
      <c r="U113" s="977"/>
      <c r="V113" s="977"/>
      <c r="W113" s="977"/>
      <c r="X113" s="977"/>
      <c r="Y113" s="977"/>
      <c r="Z113" s="977"/>
      <c r="AA113" s="977"/>
      <c r="AB113" s="977"/>
      <c r="AC113" s="977"/>
      <c r="AD113" s="977">
        <v>0</v>
      </c>
      <c r="AE113" s="977"/>
      <c r="AF113" s="977"/>
      <c r="AG113" s="977"/>
      <c r="AH113" s="977"/>
      <c r="AI113" s="977"/>
      <c r="AJ113" s="977"/>
      <c r="AK113" s="977"/>
      <c r="AL113" s="977"/>
      <c r="AM113" s="977"/>
      <c r="AN113" s="403"/>
      <c r="AO113" s="403"/>
      <c r="AP113" s="403"/>
      <c r="AQ113" s="403"/>
      <c r="AR113" s="403"/>
      <c r="AS113" s="403"/>
      <c r="AT113" s="403"/>
      <c r="AU113" s="403"/>
      <c r="AV113" s="403"/>
      <c r="AW113" s="403"/>
      <c r="AX113" s="951"/>
      <c r="AY113" s="951"/>
      <c r="AZ113" s="951"/>
      <c r="BA113" s="1094"/>
    </row>
    <row r="114" spans="1:53" ht="90">
      <c r="A114" s="974">
        <v>1</v>
      </c>
      <c r="B114" s="1094" t="s">
        <v>1485</v>
      </c>
      <c r="C114" s="1199" t="b">
        <v>1</v>
      </c>
      <c r="D114" s="1094" t="s">
        <v>1498</v>
      </c>
      <c r="E114" s="1094"/>
      <c r="F114" s="1094"/>
      <c r="G114" s="1094"/>
      <c r="H114" s="1094"/>
      <c r="I114" s="1094"/>
      <c r="J114" s="1094"/>
      <c r="K114" s="1094"/>
      <c r="L114" s="1221" t="s">
        <v>386</v>
      </c>
      <c r="M114" s="1246" t="s">
        <v>1478</v>
      </c>
      <c r="N114" s="1232" t="s">
        <v>351</v>
      </c>
      <c r="O114" s="977"/>
      <c r="P114" s="977"/>
      <c r="Q114" s="977"/>
      <c r="R114" s="1226">
        <v>0</v>
      </c>
      <c r="S114" s="977"/>
      <c r="T114" s="977">
        <v>0</v>
      </c>
      <c r="U114" s="977"/>
      <c r="V114" s="977"/>
      <c r="W114" s="977"/>
      <c r="X114" s="977"/>
      <c r="Y114" s="977"/>
      <c r="Z114" s="977"/>
      <c r="AA114" s="977"/>
      <c r="AB114" s="977"/>
      <c r="AC114" s="977"/>
      <c r="AD114" s="977">
        <v>0</v>
      </c>
      <c r="AE114" s="977"/>
      <c r="AF114" s="977"/>
      <c r="AG114" s="977"/>
      <c r="AH114" s="977"/>
      <c r="AI114" s="977"/>
      <c r="AJ114" s="977"/>
      <c r="AK114" s="977"/>
      <c r="AL114" s="977"/>
      <c r="AM114" s="977"/>
      <c r="AN114" s="403"/>
      <c r="AO114" s="403"/>
      <c r="AP114" s="403"/>
      <c r="AQ114" s="403"/>
      <c r="AR114" s="403"/>
      <c r="AS114" s="403"/>
      <c r="AT114" s="403"/>
      <c r="AU114" s="403"/>
      <c r="AV114" s="403"/>
      <c r="AW114" s="403"/>
      <c r="AX114" s="951"/>
      <c r="AY114" s="951"/>
      <c r="AZ114" s="951"/>
      <c r="BA114" s="1094"/>
    </row>
    <row r="115" spans="1:53" ht="56.25">
      <c r="A115" s="974">
        <v>1</v>
      </c>
      <c r="B115" s="1094" t="s">
        <v>1486</v>
      </c>
      <c r="C115" s="1199" t="b">
        <v>1</v>
      </c>
      <c r="D115" s="1094" t="s">
        <v>1623</v>
      </c>
      <c r="E115" s="1094"/>
      <c r="F115" s="1094"/>
      <c r="G115" s="1094"/>
      <c r="H115" s="1094"/>
      <c r="I115" s="1094"/>
      <c r="J115" s="1094"/>
      <c r="K115" s="1094"/>
      <c r="L115" s="1221" t="s">
        <v>387</v>
      </c>
      <c r="M115" s="1222" t="s">
        <v>1479</v>
      </c>
      <c r="N115" s="1232" t="s">
        <v>351</v>
      </c>
      <c r="O115" s="977"/>
      <c r="P115" s="977"/>
      <c r="Q115" s="977"/>
      <c r="R115" s="1226">
        <v>0</v>
      </c>
      <c r="S115" s="977"/>
      <c r="T115" s="977">
        <v>0</v>
      </c>
      <c r="U115" s="977"/>
      <c r="V115" s="977"/>
      <c r="W115" s="977"/>
      <c r="X115" s="977"/>
      <c r="Y115" s="977"/>
      <c r="Z115" s="977"/>
      <c r="AA115" s="977"/>
      <c r="AB115" s="977"/>
      <c r="AC115" s="977"/>
      <c r="AD115" s="977">
        <v>0</v>
      </c>
      <c r="AE115" s="977"/>
      <c r="AF115" s="977"/>
      <c r="AG115" s="977"/>
      <c r="AH115" s="977"/>
      <c r="AI115" s="977"/>
      <c r="AJ115" s="977"/>
      <c r="AK115" s="977"/>
      <c r="AL115" s="977"/>
      <c r="AM115" s="977"/>
      <c r="AN115" s="403"/>
      <c r="AO115" s="403"/>
      <c r="AP115" s="403"/>
      <c r="AQ115" s="403"/>
      <c r="AR115" s="403"/>
      <c r="AS115" s="403"/>
      <c r="AT115" s="403"/>
      <c r="AU115" s="403"/>
      <c r="AV115" s="403"/>
      <c r="AW115" s="403"/>
      <c r="AX115" s="951"/>
      <c r="AY115" s="951"/>
      <c r="AZ115" s="951"/>
      <c r="BA115" s="1094"/>
    </row>
    <row r="116" spans="1:53" ht="11.25">
      <c r="A116" s="974">
        <v>1</v>
      </c>
      <c r="B116" s="1094" t="s">
        <v>1487</v>
      </c>
      <c r="C116" s="1094"/>
      <c r="D116" s="1094" t="s">
        <v>1624</v>
      </c>
      <c r="E116" s="1094"/>
      <c r="F116" s="1094"/>
      <c r="G116" s="1094"/>
      <c r="H116" s="1094"/>
      <c r="I116" s="1094"/>
      <c r="J116" s="1094"/>
      <c r="K116" s="1094"/>
      <c r="L116" s="1221" t="s">
        <v>1702</v>
      </c>
      <c r="M116" s="1222" t="s">
        <v>644</v>
      </c>
      <c r="N116" s="1223" t="s">
        <v>351</v>
      </c>
      <c r="O116" s="977"/>
      <c r="P116" s="977"/>
      <c r="Q116" s="977"/>
      <c r="R116" s="1226">
        <v>0</v>
      </c>
      <c r="S116" s="977"/>
      <c r="T116" s="977">
        <v>0</v>
      </c>
      <c r="U116" s="977"/>
      <c r="V116" s="977"/>
      <c r="W116" s="977"/>
      <c r="X116" s="977"/>
      <c r="Y116" s="977"/>
      <c r="Z116" s="977"/>
      <c r="AA116" s="977"/>
      <c r="AB116" s="977"/>
      <c r="AC116" s="977"/>
      <c r="AD116" s="977">
        <v>0</v>
      </c>
      <c r="AE116" s="977"/>
      <c r="AF116" s="977"/>
      <c r="AG116" s="977"/>
      <c r="AH116" s="977"/>
      <c r="AI116" s="977"/>
      <c r="AJ116" s="977"/>
      <c r="AK116" s="977"/>
      <c r="AL116" s="977"/>
      <c r="AM116" s="977"/>
      <c r="AN116" s="403"/>
      <c r="AO116" s="403"/>
      <c r="AP116" s="403"/>
      <c r="AQ116" s="403"/>
      <c r="AR116" s="403"/>
      <c r="AS116" s="403"/>
      <c r="AT116" s="403"/>
      <c r="AU116" s="403"/>
      <c r="AV116" s="403"/>
      <c r="AW116" s="403"/>
      <c r="AX116" s="951"/>
      <c r="AY116" s="951"/>
      <c r="AZ116" s="951"/>
      <c r="BA116" s="1094"/>
    </row>
    <row r="117" spans="1:53" ht="11.25">
      <c r="A117" s="974">
        <v>1</v>
      </c>
      <c r="B117" s="1094" t="s">
        <v>1494</v>
      </c>
      <c r="C117" s="1094"/>
      <c r="D117" s="1094" t="s">
        <v>1625</v>
      </c>
      <c r="E117" s="1094"/>
      <c r="F117" s="1094"/>
      <c r="G117" s="1094"/>
      <c r="H117" s="1094"/>
      <c r="I117" s="1094"/>
      <c r="J117" s="1094"/>
      <c r="K117" s="1094"/>
      <c r="L117" s="1221" t="s">
        <v>1703</v>
      </c>
      <c r="M117" s="1222" t="s">
        <v>645</v>
      </c>
      <c r="N117" s="1223" t="s">
        <v>351</v>
      </c>
      <c r="O117" s="977">
        <v>0</v>
      </c>
      <c r="P117" s="977">
        <v>0</v>
      </c>
      <c r="Q117" s="977">
        <v>0</v>
      </c>
      <c r="R117" s="1226">
        <v>0</v>
      </c>
      <c r="S117" s="977">
        <v>0</v>
      </c>
      <c r="T117" s="977">
        <v>0</v>
      </c>
      <c r="U117" s="977">
        <v>0</v>
      </c>
      <c r="V117" s="977">
        <v>0</v>
      </c>
      <c r="W117" s="977">
        <v>0</v>
      </c>
      <c r="X117" s="977">
        <v>0</v>
      </c>
      <c r="Y117" s="977">
        <v>0</v>
      </c>
      <c r="Z117" s="977">
        <v>0</v>
      </c>
      <c r="AA117" s="977">
        <v>0</v>
      </c>
      <c r="AB117" s="977">
        <v>0</v>
      </c>
      <c r="AC117" s="977">
        <v>0</v>
      </c>
      <c r="AD117" s="977">
        <v>0</v>
      </c>
      <c r="AE117" s="977">
        <v>0</v>
      </c>
      <c r="AF117" s="977">
        <v>0</v>
      </c>
      <c r="AG117" s="977">
        <v>0</v>
      </c>
      <c r="AH117" s="977">
        <v>0</v>
      </c>
      <c r="AI117" s="977">
        <v>0</v>
      </c>
      <c r="AJ117" s="977">
        <v>0</v>
      </c>
      <c r="AK117" s="977">
        <v>0</v>
      </c>
      <c r="AL117" s="977">
        <v>0</v>
      </c>
      <c r="AM117" s="977">
        <v>0</v>
      </c>
      <c r="AN117" s="1226">
        <v>0</v>
      </c>
      <c r="AO117" s="1226">
        <v>0</v>
      </c>
      <c r="AP117" s="1226">
        <v>0</v>
      </c>
      <c r="AQ117" s="1226">
        <v>0</v>
      </c>
      <c r="AR117" s="1226">
        <v>0</v>
      </c>
      <c r="AS117" s="1226">
        <v>0</v>
      </c>
      <c r="AT117" s="1226">
        <v>0</v>
      </c>
      <c r="AU117" s="1226">
        <v>0</v>
      </c>
      <c r="AV117" s="1226">
        <v>0</v>
      </c>
      <c r="AW117" s="1226">
        <v>0</v>
      </c>
      <c r="AX117" s="951"/>
      <c r="AY117" s="951"/>
      <c r="AZ117" s="951"/>
      <c r="BA117" s="1094"/>
    </row>
    <row r="118" spans="1:53" ht="22.5">
      <c r="A118" s="974">
        <v>1</v>
      </c>
      <c r="B118" s="1094" t="s">
        <v>1504</v>
      </c>
      <c r="C118" s="1094"/>
      <c r="D118" s="1094" t="s">
        <v>1686</v>
      </c>
      <c r="E118" s="1094"/>
      <c r="F118" s="1094"/>
      <c r="G118" s="1094"/>
      <c r="H118" s="1094"/>
      <c r="I118" s="1094"/>
      <c r="J118" s="1094"/>
      <c r="K118" s="1094"/>
      <c r="L118" s="1221" t="s">
        <v>1704</v>
      </c>
      <c r="M118" s="1235" t="s">
        <v>646</v>
      </c>
      <c r="N118" s="1223" t="s">
        <v>351</v>
      </c>
      <c r="O118" s="977"/>
      <c r="P118" s="977"/>
      <c r="Q118" s="977"/>
      <c r="R118" s="1226">
        <v>0</v>
      </c>
      <c r="S118" s="977"/>
      <c r="T118" s="977">
        <v>0</v>
      </c>
      <c r="U118" s="977"/>
      <c r="V118" s="977"/>
      <c r="W118" s="977"/>
      <c r="X118" s="977"/>
      <c r="Y118" s="977"/>
      <c r="Z118" s="977"/>
      <c r="AA118" s="977"/>
      <c r="AB118" s="977"/>
      <c r="AC118" s="977"/>
      <c r="AD118" s="977">
        <v>0</v>
      </c>
      <c r="AE118" s="977"/>
      <c r="AF118" s="977"/>
      <c r="AG118" s="977"/>
      <c r="AH118" s="977"/>
      <c r="AI118" s="977"/>
      <c r="AJ118" s="977"/>
      <c r="AK118" s="977"/>
      <c r="AL118" s="977"/>
      <c r="AM118" s="977"/>
      <c r="AN118" s="403"/>
      <c r="AO118" s="403"/>
      <c r="AP118" s="403"/>
      <c r="AQ118" s="403"/>
      <c r="AR118" s="403"/>
      <c r="AS118" s="403"/>
      <c r="AT118" s="403"/>
      <c r="AU118" s="403"/>
      <c r="AV118" s="403"/>
      <c r="AW118" s="403"/>
      <c r="AX118" s="951"/>
      <c r="AY118" s="951"/>
      <c r="AZ118" s="951"/>
      <c r="BA118" s="1094"/>
    </row>
    <row r="119" spans="1:53" ht="22.5">
      <c r="A119" s="974">
        <v>1</v>
      </c>
      <c r="B119" s="1094" t="s">
        <v>1505</v>
      </c>
      <c r="C119" s="1094"/>
      <c r="D119" s="1094" t="s">
        <v>1687</v>
      </c>
      <c r="E119" s="1094"/>
      <c r="F119" s="1094"/>
      <c r="G119" s="1094"/>
      <c r="H119" s="1094"/>
      <c r="I119" s="1094"/>
      <c r="J119" s="1094"/>
      <c r="K119" s="1094"/>
      <c r="L119" s="1221" t="s">
        <v>1705</v>
      </c>
      <c r="M119" s="1229" t="s">
        <v>647</v>
      </c>
      <c r="N119" s="1223" t="s">
        <v>351</v>
      </c>
      <c r="O119" s="977"/>
      <c r="P119" s="977"/>
      <c r="Q119" s="977"/>
      <c r="R119" s="1226">
        <v>0</v>
      </c>
      <c r="S119" s="977"/>
      <c r="T119" s="977">
        <v>0</v>
      </c>
      <c r="U119" s="977"/>
      <c r="V119" s="977"/>
      <c r="W119" s="977"/>
      <c r="X119" s="977"/>
      <c r="Y119" s="977"/>
      <c r="Z119" s="977"/>
      <c r="AA119" s="977"/>
      <c r="AB119" s="977"/>
      <c r="AC119" s="977"/>
      <c r="AD119" s="977">
        <v>0</v>
      </c>
      <c r="AE119" s="977"/>
      <c r="AF119" s="977"/>
      <c r="AG119" s="977"/>
      <c r="AH119" s="977"/>
      <c r="AI119" s="977"/>
      <c r="AJ119" s="977"/>
      <c r="AK119" s="977"/>
      <c r="AL119" s="977"/>
      <c r="AM119" s="977"/>
      <c r="AN119" s="403"/>
      <c r="AO119" s="403"/>
      <c r="AP119" s="403"/>
      <c r="AQ119" s="403"/>
      <c r="AR119" s="403"/>
      <c r="AS119" s="403"/>
      <c r="AT119" s="403"/>
      <c r="AU119" s="403"/>
      <c r="AV119" s="403"/>
      <c r="AW119" s="403"/>
      <c r="AX119" s="951"/>
      <c r="AY119" s="951"/>
      <c r="AZ119" s="951"/>
      <c r="BA119" s="1094"/>
    </row>
    <row r="120" spans="1:53" ht="11.25">
      <c r="A120" s="974">
        <v>1</v>
      </c>
      <c r="B120" s="1094" t="s">
        <v>1495</v>
      </c>
      <c r="C120" s="1094"/>
      <c r="D120" s="1094" t="s">
        <v>1626</v>
      </c>
      <c r="E120" s="1094"/>
      <c r="F120" s="1094"/>
      <c r="G120" s="1094"/>
      <c r="H120" s="1094"/>
      <c r="I120" s="1094"/>
      <c r="J120" s="1094"/>
      <c r="K120" s="1094"/>
      <c r="L120" s="1221" t="s">
        <v>1706</v>
      </c>
      <c r="M120" s="1222" t="s">
        <v>648</v>
      </c>
      <c r="N120" s="1223" t="s">
        <v>351</v>
      </c>
      <c r="O120" s="977"/>
      <c r="P120" s="977"/>
      <c r="Q120" s="977"/>
      <c r="R120" s="1226">
        <v>0</v>
      </c>
      <c r="S120" s="977"/>
      <c r="T120" s="977">
        <v>0</v>
      </c>
      <c r="U120" s="977"/>
      <c r="V120" s="977"/>
      <c r="W120" s="977"/>
      <c r="X120" s="977"/>
      <c r="Y120" s="977"/>
      <c r="Z120" s="977"/>
      <c r="AA120" s="977"/>
      <c r="AB120" s="977"/>
      <c r="AC120" s="977"/>
      <c r="AD120" s="977">
        <v>0</v>
      </c>
      <c r="AE120" s="977"/>
      <c r="AF120" s="977"/>
      <c r="AG120" s="977"/>
      <c r="AH120" s="977"/>
      <c r="AI120" s="977"/>
      <c r="AJ120" s="977"/>
      <c r="AK120" s="977"/>
      <c r="AL120" s="977"/>
      <c r="AM120" s="977"/>
      <c r="AN120" s="403"/>
      <c r="AO120" s="403"/>
      <c r="AP120" s="403"/>
      <c r="AQ120" s="403"/>
      <c r="AR120" s="403"/>
      <c r="AS120" s="403"/>
      <c r="AT120" s="403"/>
      <c r="AU120" s="403"/>
      <c r="AV120" s="403"/>
      <c r="AW120" s="403"/>
      <c r="AX120" s="951"/>
      <c r="AY120" s="951"/>
      <c r="AZ120" s="951"/>
      <c r="BA120" s="1094"/>
    </row>
    <row r="121" spans="1:53" ht="11.25">
      <c r="A121" s="974">
        <v>1</v>
      </c>
      <c r="B121" s="1094" t="s">
        <v>1496</v>
      </c>
      <c r="C121" s="1094"/>
      <c r="D121" s="1094" t="s">
        <v>1627</v>
      </c>
      <c r="E121" s="1094"/>
      <c r="F121" s="1094"/>
      <c r="G121" s="1094"/>
      <c r="H121" s="1094"/>
      <c r="I121" s="1094"/>
      <c r="J121" s="1094"/>
      <c r="K121" s="1094"/>
      <c r="L121" s="1221" t="s">
        <v>1707</v>
      </c>
      <c r="M121" s="1222" t="s">
        <v>649</v>
      </c>
      <c r="N121" s="1223" t="s">
        <v>351</v>
      </c>
      <c r="O121" s="977"/>
      <c r="P121" s="977"/>
      <c r="Q121" s="977"/>
      <c r="R121" s="1226">
        <v>0</v>
      </c>
      <c r="S121" s="977"/>
      <c r="T121" s="977">
        <v>0</v>
      </c>
      <c r="U121" s="977"/>
      <c r="V121" s="977"/>
      <c r="W121" s="977"/>
      <c r="X121" s="977"/>
      <c r="Y121" s="977"/>
      <c r="Z121" s="977"/>
      <c r="AA121" s="977"/>
      <c r="AB121" s="977"/>
      <c r="AC121" s="977"/>
      <c r="AD121" s="977">
        <v>0</v>
      </c>
      <c r="AE121" s="977"/>
      <c r="AF121" s="977"/>
      <c r="AG121" s="977"/>
      <c r="AH121" s="977"/>
      <c r="AI121" s="977"/>
      <c r="AJ121" s="977"/>
      <c r="AK121" s="977"/>
      <c r="AL121" s="977"/>
      <c r="AM121" s="977"/>
      <c r="AN121" s="403"/>
      <c r="AO121" s="403"/>
      <c r="AP121" s="403"/>
      <c r="AQ121" s="403"/>
      <c r="AR121" s="403"/>
      <c r="AS121" s="403"/>
      <c r="AT121" s="403"/>
      <c r="AU121" s="403"/>
      <c r="AV121" s="403"/>
      <c r="AW121" s="403"/>
      <c r="AX121" s="951"/>
      <c r="AY121" s="951"/>
      <c r="AZ121" s="951"/>
      <c r="BA121" s="1094"/>
    </row>
    <row r="122" spans="1:53" s="109" customFormat="1" ht="11.25">
      <c r="A122" s="974">
        <v>1</v>
      </c>
      <c r="B122" s="1236"/>
      <c r="C122" s="1236"/>
      <c r="D122" s="1236" t="s">
        <v>1496</v>
      </c>
      <c r="E122" s="1236"/>
      <c r="F122" s="1236"/>
      <c r="G122" s="1236"/>
      <c r="H122" s="1236"/>
      <c r="I122" s="1236"/>
      <c r="J122" s="1236"/>
      <c r="K122" s="1236"/>
      <c r="L122" s="1237" t="s">
        <v>126</v>
      </c>
      <c r="M122" s="1242" t="s">
        <v>642</v>
      </c>
      <c r="N122" s="1239" t="s">
        <v>351</v>
      </c>
      <c r="O122" s="1218"/>
      <c r="P122" s="1218"/>
      <c r="Q122" s="1218"/>
      <c r="R122" s="1217">
        <v>0</v>
      </c>
      <c r="S122" s="1218"/>
      <c r="T122" s="1218"/>
      <c r="U122" s="1218"/>
      <c r="V122" s="1218"/>
      <c r="W122" s="1218"/>
      <c r="X122" s="1218"/>
      <c r="Y122" s="1218"/>
      <c r="Z122" s="1218"/>
      <c r="AA122" s="1218"/>
      <c r="AB122" s="1218"/>
      <c r="AC122" s="1218"/>
      <c r="AD122" s="1218"/>
      <c r="AE122" s="1218"/>
      <c r="AF122" s="1218"/>
      <c r="AG122" s="1218"/>
      <c r="AH122" s="1218"/>
      <c r="AI122" s="1218"/>
      <c r="AJ122" s="1218"/>
      <c r="AK122" s="1218"/>
      <c r="AL122" s="1218"/>
      <c r="AM122" s="1218"/>
      <c r="AN122" s="548"/>
      <c r="AO122" s="548"/>
      <c r="AP122" s="548"/>
      <c r="AQ122" s="548"/>
      <c r="AR122" s="548"/>
      <c r="AS122" s="548"/>
      <c r="AT122" s="548"/>
      <c r="AU122" s="548"/>
      <c r="AV122" s="548"/>
      <c r="AW122" s="548"/>
      <c r="AX122" s="1228"/>
      <c r="AY122" s="1228"/>
      <c r="AZ122" s="1228"/>
      <c r="BA122" s="1236"/>
    </row>
    <row r="123" spans="1:53" ht="11.25">
      <c r="A123" s="974">
        <v>1</v>
      </c>
      <c r="B123" s="1094"/>
      <c r="C123" s="1094"/>
      <c r="D123" s="1094" t="s">
        <v>1508</v>
      </c>
      <c r="E123" s="1094"/>
      <c r="F123" s="1094"/>
      <c r="G123" s="1094"/>
      <c r="H123" s="1094"/>
      <c r="I123" s="1094"/>
      <c r="J123" s="1094"/>
      <c r="K123" s="1094"/>
      <c r="L123" s="1221" t="s">
        <v>141</v>
      </c>
      <c r="M123" s="1222" t="s">
        <v>1197</v>
      </c>
      <c r="N123" s="1223" t="s">
        <v>137</v>
      </c>
      <c r="O123" s="403">
        <v>0</v>
      </c>
      <c r="P123" s="403">
        <v>0</v>
      </c>
      <c r="Q123" s="403">
        <v>0</v>
      </c>
      <c r="R123" s="1226">
        <v>0</v>
      </c>
      <c r="S123" s="403">
        <v>0</v>
      </c>
      <c r="T123" s="403">
        <v>0</v>
      </c>
      <c r="U123" s="403">
        <v>0</v>
      </c>
      <c r="V123" s="403">
        <v>0</v>
      </c>
      <c r="W123" s="403">
        <v>0</v>
      </c>
      <c r="X123" s="403">
        <v>0</v>
      </c>
      <c r="Y123" s="403">
        <v>0</v>
      </c>
      <c r="Z123" s="403">
        <v>0</v>
      </c>
      <c r="AA123" s="403">
        <v>0</v>
      </c>
      <c r="AB123" s="403">
        <v>0</v>
      </c>
      <c r="AC123" s="403">
        <v>0</v>
      </c>
      <c r="AD123" s="403">
        <v>0</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951"/>
      <c r="AY123" s="951"/>
      <c r="AZ123" s="951"/>
      <c r="BA123" s="1094"/>
    </row>
    <row r="124" spans="1:53" s="109" customFormat="1" ht="11.25">
      <c r="A124" s="974">
        <v>1</v>
      </c>
      <c r="B124" s="1236"/>
      <c r="C124" s="1094"/>
      <c r="D124" s="1094" t="s">
        <v>1497</v>
      </c>
      <c r="E124" s="1236"/>
      <c r="F124" s="1236"/>
      <c r="G124" s="1236"/>
      <c r="H124" s="1236"/>
      <c r="I124" s="1236"/>
      <c r="J124" s="1236"/>
      <c r="K124" s="1236"/>
      <c r="L124" s="1237" t="s">
        <v>127</v>
      </c>
      <c r="M124" s="1242" t="s">
        <v>643</v>
      </c>
      <c r="N124" s="1216" t="s">
        <v>351</v>
      </c>
      <c r="O124" s="1247">
        <v>0</v>
      </c>
      <c r="P124" s="1217">
        <v>0</v>
      </c>
      <c r="Q124" s="1217">
        <v>0</v>
      </c>
      <c r="R124" s="1217">
        <v>0</v>
      </c>
      <c r="S124" s="1217">
        <v>0</v>
      </c>
      <c r="T124" s="1217">
        <v>5812.1018999999997</v>
      </c>
      <c r="U124" s="1217">
        <v>3829.1018999999997</v>
      </c>
      <c r="V124" s="1217">
        <v>3829.1018999999997</v>
      </c>
      <c r="W124" s="1217">
        <v>3829.1018999999997</v>
      </c>
      <c r="X124" s="1217">
        <v>3829.1018999999997</v>
      </c>
      <c r="Y124" s="1217">
        <v>3829.1018999999997</v>
      </c>
      <c r="Z124" s="1217">
        <v>3829.1018999999997</v>
      </c>
      <c r="AA124" s="1217">
        <v>3829.1018999999997</v>
      </c>
      <c r="AB124" s="1217">
        <v>3829.1018999999997</v>
      </c>
      <c r="AC124" s="1217">
        <v>3829.1018999999997</v>
      </c>
      <c r="AD124" s="1217">
        <v>4015.2762000000002</v>
      </c>
      <c r="AE124" s="1217">
        <v>1569.9762000000001</v>
      </c>
      <c r="AF124" s="1217">
        <v>1569.9762000000001</v>
      </c>
      <c r="AG124" s="1217">
        <v>1569.9762000000001</v>
      </c>
      <c r="AH124" s="1217">
        <v>1569.9762000000001</v>
      </c>
      <c r="AI124" s="1217">
        <v>1569.9762000000001</v>
      </c>
      <c r="AJ124" s="1217">
        <v>1569.9762000000001</v>
      </c>
      <c r="AK124" s="1217">
        <v>1569.9762000000001</v>
      </c>
      <c r="AL124" s="1217">
        <v>1569.9762000000001</v>
      </c>
      <c r="AM124" s="1217">
        <v>1569.9762000000001</v>
      </c>
      <c r="AN124" s="1217">
        <v>0</v>
      </c>
      <c r="AO124" s="1217">
        <v>-60.899920159913279</v>
      </c>
      <c r="AP124" s="1217">
        <v>0</v>
      </c>
      <c r="AQ124" s="1217">
        <v>0</v>
      </c>
      <c r="AR124" s="1217">
        <v>0</v>
      </c>
      <c r="AS124" s="1217">
        <v>0</v>
      </c>
      <c r="AT124" s="1217">
        <v>0</v>
      </c>
      <c r="AU124" s="1217">
        <v>0</v>
      </c>
      <c r="AV124" s="1217">
        <v>0</v>
      </c>
      <c r="AW124" s="1217">
        <v>0</v>
      </c>
      <c r="AX124" s="951"/>
      <c r="AY124" s="951"/>
      <c r="AZ124" s="951"/>
      <c r="BA124" s="1236"/>
    </row>
    <row r="125" spans="1:53" s="109" customFormat="1" ht="11.25">
      <c r="A125" s="974">
        <v>1</v>
      </c>
      <c r="B125" s="1236"/>
      <c r="C125" s="1094"/>
      <c r="D125" s="1094" t="s">
        <v>1628</v>
      </c>
      <c r="E125" s="1236"/>
      <c r="F125" s="1236"/>
      <c r="G125" s="1236"/>
      <c r="H125" s="1236"/>
      <c r="I125" s="1236"/>
      <c r="J125" s="1236"/>
      <c r="K125" s="1236"/>
      <c r="L125" s="1237" t="s">
        <v>128</v>
      </c>
      <c r="M125" s="1242" t="s">
        <v>650</v>
      </c>
      <c r="N125" s="1239" t="s">
        <v>351</v>
      </c>
      <c r="O125" s="1247">
        <v>0</v>
      </c>
      <c r="P125" s="1217">
        <v>0</v>
      </c>
      <c r="Q125" s="1217">
        <v>0</v>
      </c>
      <c r="R125" s="1217">
        <v>0</v>
      </c>
      <c r="S125" s="1217">
        <v>0</v>
      </c>
      <c r="T125" s="1217">
        <v>5812.1018999999997</v>
      </c>
      <c r="U125" s="1217">
        <v>3829.1018999999997</v>
      </c>
      <c r="V125" s="1217">
        <v>3829.1018999999997</v>
      </c>
      <c r="W125" s="1217">
        <v>3829.1018999999997</v>
      </c>
      <c r="X125" s="1217">
        <v>3829.1018999999997</v>
      </c>
      <c r="Y125" s="1217">
        <v>3829.1018999999997</v>
      </c>
      <c r="Z125" s="1217">
        <v>3829.1018999999997</v>
      </c>
      <c r="AA125" s="1217">
        <v>3829.1018999999997</v>
      </c>
      <c r="AB125" s="1217">
        <v>3829.1018999999997</v>
      </c>
      <c r="AC125" s="1217">
        <v>3829.1018999999997</v>
      </c>
      <c r="AD125" s="1217">
        <v>4015.2762000000002</v>
      </c>
      <c r="AE125" s="1217">
        <v>1569.9762000000001</v>
      </c>
      <c r="AF125" s="1217">
        <v>1569.9762000000001</v>
      </c>
      <c r="AG125" s="1217">
        <v>1569.9762000000001</v>
      </c>
      <c r="AH125" s="1217">
        <v>1569.9762000000001</v>
      </c>
      <c r="AI125" s="1217">
        <v>1569.9762000000001</v>
      </c>
      <c r="AJ125" s="1217">
        <v>1569.9762000000001</v>
      </c>
      <c r="AK125" s="1217">
        <v>1569.9762000000001</v>
      </c>
      <c r="AL125" s="1217">
        <v>1569.9762000000001</v>
      </c>
      <c r="AM125" s="1217">
        <v>1569.9762000000001</v>
      </c>
      <c r="AN125" s="1217">
        <v>0</v>
      </c>
      <c r="AO125" s="1217">
        <v>-60.899920159913279</v>
      </c>
      <c r="AP125" s="1217">
        <v>0</v>
      </c>
      <c r="AQ125" s="1217">
        <v>0</v>
      </c>
      <c r="AR125" s="1217">
        <v>0</v>
      </c>
      <c r="AS125" s="1217">
        <v>0</v>
      </c>
      <c r="AT125" s="1217">
        <v>0</v>
      </c>
      <c r="AU125" s="1217">
        <v>0</v>
      </c>
      <c r="AV125" s="1217">
        <v>0</v>
      </c>
      <c r="AW125" s="1217">
        <v>0</v>
      </c>
      <c r="AX125" s="951"/>
      <c r="AY125" s="951"/>
      <c r="AZ125" s="951"/>
      <c r="BA125" s="1236"/>
    </row>
    <row r="126" spans="1:53" ht="15">
      <c r="A126" s="974">
        <v>1</v>
      </c>
      <c r="B126" s="1094"/>
      <c r="C126" s="1199" t="b">
        <v>0</v>
      </c>
      <c r="D126" s="1248" t="s">
        <v>1688</v>
      </c>
      <c r="E126" s="1094"/>
      <c r="F126" s="1094"/>
      <c r="G126" s="1094"/>
      <c r="H126" s="1094"/>
      <c r="I126" s="1094"/>
      <c r="J126" s="1094"/>
      <c r="K126" s="1094"/>
      <c r="L126" s="1221" t="s">
        <v>1196</v>
      </c>
      <c r="M126" s="1222" t="s">
        <v>1360</v>
      </c>
      <c r="N126" s="1223" t="s">
        <v>351</v>
      </c>
      <c r="O126" s="977"/>
      <c r="P126" s="977"/>
      <c r="Q126" s="977"/>
      <c r="R126" s="1226">
        <v>0</v>
      </c>
      <c r="S126" s="977"/>
      <c r="T126" s="977"/>
      <c r="U126" s="977"/>
      <c r="V126" s="977"/>
      <c r="W126" s="977"/>
      <c r="X126" s="977"/>
      <c r="Y126" s="977"/>
      <c r="Z126" s="977"/>
      <c r="AA126" s="977"/>
      <c r="AB126" s="977"/>
      <c r="AC126" s="977"/>
      <c r="AD126" s="977"/>
      <c r="AE126" s="977"/>
      <c r="AF126" s="977"/>
      <c r="AG126" s="977"/>
      <c r="AH126" s="977"/>
      <c r="AI126" s="977"/>
      <c r="AJ126" s="977"/>
      <c r="AK126" s="977"/>
      <c r="AL126" s="977"/>
      <c r="AM126" s="977"/>
      <c r="AN126" s="403"/>
      <c r="AO126" s="403"/>
      <c r="AP126" s="403"/>
      <c r="AQ126" s="403"/>
      <c r="AR126" s="403"/>
      <c r="AS126" s="403"/>
      <c r="AT126" s="403"/>
      <c r="AU126" s="403"/>
      <c r="AV126" s="403"/>
      <c r="AW126" s="403"/>
      <c r="AX126" s="951"/>
      <c r="AY126" s="951"/>
      <c r="AZ126" s="951"/>
      <c r="BA126" s="1094"/>
    </row>
    <row r="127" spans="1:53" ht="15">
      <c r="A127" s="974">
        <v>1</v>
      </c>
      <c r="B127" s="1094"/>
      <c r="C127" s="1199" t="b">
        <v>0</v>
      </c>
      <c r="D127" s="1248" t="s">
        <v>1689</v>
      </c>
      <c r="E127" s="1094"/>
      <c r="F127" s="1094"/>
      <c r="G127" s="1094"/>
      <c r="H127" s="1094"/>
      <c r="I127" s="1094"/>
      <c r="J127" s="1094"/>
      <c r="K127" s="1094"/>
      <c r="L127" s="1221" t="s">
        <v>1252</v>
      </c>
      <c r="M127" s="1222" t="s">
        <v>1361</v>
      </c>
      <c r="N127" s="1223" t="s">
        <v>351</v>
      </c>
      <c r="O127" s="977"/>
      <c r="P127" s="977"/>
      <c r="Q127" s="977"/>
      <c r="R127" s="1226">
        <v>0</v>
      </c>
      <c r="S127" s="977"/>
      <c r="T127" s="977"/>
      <c r="U127" s="977"/>
      <c r="V127" s="977"/>
      <c r="W127" s="977"/>
      <c r="X127" s="977"/>
      <c r="Y127" s="977"/>
      <c r="Z127" s="977"/>
      <c r="AA127" s="977"/>
      <c r="AB127" s="977"/>
      <c r="AC127" s="977"/>
      <c r="AD127" s="977"/>
      <c r="AE127" s="977"/>
      <c r="AF127" s="977"/>
      <c r="AG127" s="977"/>
      <c r="AH127" s="977"/>
      <c r="AI127" s="977"/>
      <c r="AJ127" s="977"/>
      <c r="AK127" s="977"/>
      <c r="AL127" s="977"/>
      <c r="AM127" s="977"/>
      <c r="AN127" s="403"/>
      <c r="AO127" s="403"/>
      <c r="AP127" s="403"/>
      <c r="AQ127" s="403"/>
      <c r="AR127" s="403"/>
      <c r="AS127" s="403"/>
      <c r="AT127" s="403"/>
      <c r="AU127" s="403"/>
      <c r="AV127" s="403"/>
      <c r="AW127" s="403"/>
      <c r="AX127" s="951"/>
      <c r="AY127" s="951"/>
      <c r="AZ127" s="951"/>
      <c r="BA127" s="1094"/>
    </row>
    <row r="128" spans="1:53" s="109" customFormat="1" ht="11.25">
      <c r="A128" s="974">
        <v>1</v>
      </c>
      <c r="B128" s="1094" t="s">
        <v>1176</v>
      </c>
      <c r="C128" s="1094"/>
      <c r="D128" s="1094" t="s">
        <v>1629</v>
      </c>
      <c r="E128" s="1236"/>
      <c r="F128" s="1236"/>
      <c r="G128" s="1236"/>
      <c r="H128" s="1236"/>
      <c r="I128" s="1236"/>
      <c r="J128" s="1236"/>
      <c r="K128" s="1236"/>
      <c r="L128" s="1237" t="s">
        <v>129</v>
      </c>
      <c r="M128" s="1242" t="s">
        <v>651</v>
      </c>
      <c r="N128" s="1239" t="s">
        <v>310</v>
      </c>
      <c r="O128" s="1249">
        <v>0</v>
      </c>
      <c r="P128" s="1249">
        <v>0</v>
      </c>
      <c r="Q128" s="1249">
        <v>0</v>
      </c>
      <c r="R128" s="1249">
        <v>0</v>
      </c>
      <c r="S128" s="1249">
        <v>0</v>
      </c>
      <c r="T128" s="1249">
        <v>70</v>
      </c>
      <c r="U128" s="1249">
        <v>0</v>
      </c>
      <c r="V128" s="1249">
        <v>0</v>
      </c>
      <c r="W128" s="1249">
        <v>0</v>
      </c>
      <c r="X128" s="1249">
        <v>0</v>
      </c>
      <c r="Y128" s="1249">
        <v>0</v>
      </c>
      <c r="Z128" s="1249">
        <v>0</v>
      </c>
      <c r="AA128" s="1249">
        <v>0</v>
      </c>
      <c r="AB128" s="1249">
        <v>0</v>
      </c>
      <c r="AC128" s="1249">
        <v>0</v>
      </c>
      <c r="AD128" s="1249">
        <v>70</v>
      </c>
      <c r="AE128" s="1249">
        <v>0</v>
      </c>
      <c r="AF128" s="1249">
        <v>0</v>
      </c>
      <c r="AG128" s="1249">
        <v>0</v>
      </c>
      <c r="AH128" s="1249">
        <v>0</v>
      </c>
      <c r="AI128" s="1249">
        <v>0</v>
      </c>
      <c r="AJ128" s="1249">
        <v>0</v>
      </c>
      <c r="AK128" s="1249">
        <v>0</v>
      </c>
      <c r="AL128" s="1249">
        <v>0</v>
      </c>
      <c r="AM128" s="1249">
        <v>0</v>
      </c>
      <c r="AN128" s="548"/>
      <c r="AO128" s="548"/>
      <c r="AP128" s="548"/>
      <c r="AQ128" s="548"/>
      <c r="AR128" s="548"/>
      <c r="AS128" s="548"/>
      <c r="AT128" s="548"/>
      <c r="AU128" s="548"/>
      <c r="AV128" s="548"/>
      <c r="AW128" s="548"/>
      <c r="AX128" s="951"/>
      <c r="AY128" s="951"/>
      <c r="AZ128" s="951"/>
      <c r="BA128" s="1236"/>
    </row>
    <row r="129" spans="1:53" ht="11.25">
      <c r="A129" s="974">
        <v>1</v>
      </c>
      <c r="B129" s="1094" t="s">
        <v>1172</v>
      </c>
      <c r="C129" s="1094"/>
      <c r="D129" s="1094" t="s">
        <v>1690</v>
      </c>
      <c r="E129" s="1094"/>
      <c r="F129" s="1094"/>
      <c r="G129" s="1094"/>
      <c r="H129" s="1094"/>
      <c r="I129" s="1094"/>
      <c r="J129" s="1094"/>
      <c r="K129" s="1094"/>
      <c r="L129" s="1221" t="s">
        <v>1708</v>
      </c>
      <c r="M129" s="1246" t="s">
        <v>1102</v>
      </c>
      <c r="N129" s="1223" t="s">
        <v>310</v>
      </c>
      <c r="O129" s="1250">
        <v>0</v>
      </c>
      <c r="P129" s="1250">
        <v>0</v>
      </c>
      <c r="Q129" s="1250">
        <v>0</v>
      </c>
      <c r="R129" s="1225">
        <v>0</v>
      </c>
      <c r="S129" s="1250">
        <v>0</v>
      </c>
      <c r="T129" s="1250">
        <v>35</v>
      </c>
      <c r="U129" s="1250">
        <v>0</v>
      </c>
      <c r="V129" s="1250">
        <v>0</v>
      </c>
      <c r="W129" s="1250">
        <v>0</v>
      </c>
      <c r="X129" s="1250">
        <v>0</v>
      </c>
      <c r="Y129" s="1250">
        <v>0</v>
      </c>
      <c r="Z129" s="1250">
        <v>0</v>
      </c>
      <c r="AA129" s="1250">
        <v>0</v>
      </c>
      <c r="AB129" s="1250">
        <v>0</v>
      </c>
      <c r="AC129" s="1250">
        <v>0</v>
      </c>
      <c r="AD129" s="1250">
        <v>35</v>
      </c>
      <c r="AE129" s="1250">
        <v>0</v>
      </c>
      <c r="AF129" s="1250">
        <v>0</v>
      </c>
      <c r="AG129" s="1250">
        <v>0</v>
      </c>
      <c r="AH129" s="1250">
        <v>0</v>
      </c>
      <c r="AI129" s="1250">
        <v>0</v>
      </c>
      <c r="AJ129" s="1250">
        <v>0</v>
      </c>
      <c r="AK129" s="1250">
        <v>0</v>
      </c>
      <c r="AL129" s="1250">
        <v>0</v>
      </c>
      <c r="AM129" s="1250">
        <v>0</v>
      </c>
      <c r="AN129" s="403"/>
      <c r="AO129" s="403"/>
      <c r="AP129" s="403"/>
      <c r="AQ129" s="403"/>
      <c r="AR129" s="403"/>
      <c r="AS129" s="403"/>
      <c r="AT129" s="403"/>
      <c r="AU129" s="403"/>
      <c r="AV129" s="403"/>
      <c r="AW129" s="403"/>
      <c r="AX129" s="951"/>
      <c r="AY129" s="951"/>
      <c r="AZ129" s="951"/>
      <c r="BA129" s="1094"/>
    </row>
    <row r="130" spans="1:53" ht="11.25">
      <c r="A130" s="974">
        <v>1</v>
      </c>
      <c r="B130" s="1094" t="s">
        <v>1167</v>
      </c>
      <c r="C130" s="1094"/>
      <c r="D130" s="1094" t="s">
        <v>1691</v>
      </c>
      <c r="E130" s="1094"/>
      <c r="F130" s="1094"/>
      <c r="G130" s="1094"/>
      <c r="H130" s="1094"/>
      <c r="I130" s="1094"/>
      <c r="J130" s="1094"/>
      <c r="K130" s="1094"/>
      <c r="L130" s="1221" t="s">
        <v>1709</v>
      </c>
      <c r="M130" s="1246" t="s">
        <v>1101</v>
      </c>
      <c r="N130" s="1223" t="s">
        <v>652</v>
      </c>
      <c r="O130" s="1243"/>
      <c r="P130" s="1243"/>
      <c r="Q130" s="1243"/>
      <c r="R130" s="1226">
        <v>0</v>
      </c>
      <c r="S130" s="1243"/>
      <c r="T130" s="1243">
        <v>55.01</v>
      </c>
      <c r="U130" s="1243"/>
      <c r="V130" s="1243"/>
      <c r="W130" s="1243"/>
      <c r="X130" s="1243"/>
      <c r="Y130" s="1243"/>
      <c r="Z130" s="1243"/>
      <c r="AA130" s="1243"/>
      <c r="AB130" s="1243"/>
      <c r="AC130" s="1243"/>
      <c r="AD130" s="1243">
        <v>55.01</v>
      </c>
      <c r="AE130" s="1243"/>
      <c r="AF130" s="1243"/>
      <c r="AG130" s="1243"/>
      <c r="AH130" s="1243"/>
      <c r="AI130" s="1243"/>
      <c r="AJ130" s="1243"/>
      <c r="AK130" s="1243"/>
      <c r="AL130" s="1243"/>
      <c r="AM130" s="1243"/>
      <c r="AN130" s="403"/>
      <c r="AO130" s="403"/>
      <c r="AP130" s="403"/>
      <c r="AQ130" s="403"/>
      <c r="AR130" s="403"/>
      <c r="AS130" s="403"/>
      <c r="AT130" s="403"/>
      <c r="AU130" s="403"/>
      <c r="AV130" s="403"/>
      <c r="AW130" s="403"/>
      <c r="AX130" s="951"/>
      <c r="AY130" s="951"/>
      <c r="AZ130" s="951"/>
      <c r="BA130" s="1094"/>
    </row>
    <row r="131" spans="1:53" ht="11.25">
      <c r="A131" s="974">
        <v>1</v>
      </c>
      <c r="B131" s="1094" t="s">
        <v>1173</v>
      </c>
      <c r="C131" s="1094"/>
      <c r="D131" s="1094" t="s">
        <v>1692</v>
      </c>
      <c r="E131" s="1094"/>
      <c r="F131" s="1094"/>
      <c r="G131" s="1094"/>
      <c r="H131" s="1094"/>
      <c r="I131" s="1094"/>
      <c r="J131" s="1094"/>
      <c r="K131" s="1094"/>
      <c r="L131" s="1221" t="s">
        <v>1710</v>
      </c>
      <c r="M131" s="1246" t="s">
        <v>1103</v>
      </c>
      <c r="N131" s="1223" t="s">
        <v>310</v>
      </c>
      <c r="O131" s="1251">
        <v>0</v>
      </c>
      <c r="P131" s="1251">
        <v>0</v>
      </c>
      <c r="Q131" s="1251">
        <v>0</v>
      </c>
      <c r="R131" s="1225">
        <v>0</v>
      </c>
      <c r="S131" s="1251">
        <v>0</v>
      </c>
      <c r="T131" s="1251">
        <v>35</v>
      </c>
      <c r="U131" s="1251">
        <v>0</v>
      </c>
      <c r="V131" s="1251">
        <v>0</v>
      </c>
      <c r="W131" s="1251">
        <v>0</v>
      </c>
      <c r="X131" s="1251">
        <v>0</v>
      </c>
      <c r="Y131" s="1251">
        <v>0</v>
      </c>
      <c r="Z131" s="1251">
        <v>0</v>
      </c>
      <c r="AA131" s="1251">
        <v>0</v>
      </c>
      <c r="AB131" s="1251">
        <v>0</v>
      </c>
      <c r="AC131" s="1251">
        <v>0</v>
      </c>
      <c r="AD131" s="1251">
        <v>35</v>
      </c>
      <c r="AE131" s="1251">
        <v>0</v>
      </c>
      <c r="AF131" s="1251">
        <v>0</v>
      </c>
      <c r="AG131" s="1251">
        <v>0</v>
      </c>
      <c r="AH131" s="1251">
        <v>0</v>
      </c>
      <c r="AI131" s="1251">
        <v>0</v>
      </c>
      <c r="AJ131" s="1251">
        <v>0</v>
      </c>
      <c r="AK131" s="1251">
        <v>0</v>
      </c>
      <c r="AL131" s="1251">
        <v>0</v>
      </c>
      <c r="AM131" s="1251">
        <v>0</v>
      </c>
      <c r="AN131" s="403"/>
      <c r="AO131" s="403"/>
      <c r="AP131" s="403"/>
      <c r="AQ131" s="403"/>
      <c r="AR131" s="403"/>
      <c r="AS131" s="403"/>
      <c r="AT131" s="403"/>
      <c r="AU131" s="403"/>
      <c r="AV131" s="403"/>
      <c r="AW131" s="403"/>
      <c r="AX131" s="951"/>
      <c r="AY131" s="951"/>
      <c r="AZ131" s="951"/>
      <c r="BA131" s="1094"/>
    </row>
    <row r="132" spans="1:53" ht="11.25">
      <c r="A132" s="974">
        <v>1</v>
      </c>
      <c r="B132" s="1094" t="s">
        <v>1168</v>
      </c>
      <c r="C132" s="1094"/>
      <c r="D132" s="1094" t="s">
        <v>1693</v>
      </c>
      <c r="E132" s="1094"/>
      <c r="F132" s="1094"/>
      <c r="G132" s="1094"/>
      <c r="H132" s="1094"/>
      <c r="I132" s="1094"/>
      <c r="J132" s="1094"/>
      <c r="K132" s="1094"/>
      <c r="L132" s="1221" t="s">
        <v>1711</v>
      </c>
      <c r="M132" s="1246" t="s">
        <v>1104</v>
      </c>
      <c r="N132" s="1223" t="s">
        <v>652</v>
      </c>
      <c r="O132" s="1243">
        <v>0</v>
      </c>
      <c r="P132" s="1243">
        <v>0</v>
      </c>
      <c r="Q132" s="1243">
        <v>0</v>
      </c>
      <c r="R132" s="1226">
        <v>0</v>
      </c>
      <c r="S132" s="1243">
        <v>0</v>
      </c>
      <c r="T132" s="1243">
        <v>111.05005428571428</v>
      </c>
      <c r="U132" s="1243">
        <v>0</v>
      </c>
      <c r="V132" s="1243">
        <v>0</v>
      </c>
      <c r="W132" s="1243">
        <v>0</v>
      </c>
      <c r="X132" s="1243">
        <v>0</v>
      </c>
      <c r="Y132" s="1243">
        <v>0</v>
      </c>
      <c r="Z132" s="1243">
        <v>0</v>
      </c>
      <c r="AA132" s="1243">
        <v>0</v>
      </c>
      <c r="AB132" s="1243">
        <v>0</v>
      </c>
      <c r="AC132" s="1243">
        <v>0</v>
      </c>
      <c r="AD132" s="1243">
        <v>59.712177142857151</v>
      </c>
      <c r="AE132" s="1243">
        <v>0</v>
      </c>
      <c r="AF132" s="1243">
        <v>0</v>
      </c>
      <c r="AG132" s="1243">
        <v>0</v>
      </c>
      <c r="AH132" s="1243">
        <v>0</v>
      </c>
      <c r="AI132" s="1243">
        <v>0</v>
      </c>
      <c r="AJ132" s="1243">
        <v>0</v>
      </c>
      <c r="AK132" s="1243">
        <v>0</v>
      </c>
      <c r="AL132" s="1243">
        <v>0</v>
      </c>
      <c r="AM132" s="1243">
        <v>0</v>
      </c>
      <c r="AN132" s="403"/>
      <c r="AO132" s="403"/>
      <c r="AP132" s="403"/>
      <c r="AQ132" s="403"/>
      <c r="AR132" s="403"/>
      <c r="AS132" s="403"/>
      <c r="AT132" s="403"/>
      <c r="AU132" s="403"/>
      <c r="AV132" s="403"/>
      <c r="AW132" s="403"/>
      <c r="AX132" s="951"/>
      <c r="AY132" s="951"/>
      <c r="AZ132" s="951"/>
      <c r="BA132" s="1094"/>
    </row>
    <row r="133" spans="1:53" ht="11.25">
      <c r="A133" s="974">
        <v>1</v>
      </c>
      <c r="B133" s="1094"/>
      <c r="C133" s="1094"/>
      <c r="D133" s="1094" t="s">
        <v>1694</v>
      </c>
      <c r="E133" s="1094"/>
      <c r="F133" s="1094"/>
      <c r="G133" s="1094"/>
      <c r="H133" s="1094"/>
      <c r="I133" s="1094"/>
      <c r="J133" s="1094"/>
      <c r="K133" s="1094"/>
      <c r="L133" s="1221" t="s">
        <v>1712</v>
      </c>
      <c r="M133" s="1222" t="s">
        <v>653</v>
      </c>
      <c r="N133" s="1223" t="s">
        <v>137</v>
      </c>
      <c r="O133" s="1234">
        <v>0</v>
      </c>
      <c r="P133" s="1234">
        <v>0</v>
      </c>
      <c r="Q133" s="1234">
        <v>0</v>
      </c>
      <c r="R133" s="403"/>
      <c r="S133" s="1234">
        <v>0</v>
      </c>
      <c r="T133" s="1234">
        <v>201.87248552211287</v>
      </c>
      <c r="U133" s="1234">
        <v>0</v>
      </c>
      <c r="V133" s="1234">
        <v>0</v>
      </c>
      <c r="W133" s="1234">
        <v>0</v>
      </c>
      <c r="X133" s="1234">
        <v>0</v>
      </c>
      <c r="Y133" s="1234">
        <v>0</v>
      </c>
      <c r="Z133" s="1234">
        <v>0</v>
      </c>
      <c r="AA133" s="1234">
        <v>0</v>
      </c>
      <c r="AB133" s="1234">
        <v>0</v>
      </c>
      <c r="AC133" s="1234">
        <v>0</v>
      </c>
      <c r="AD133" s="1234">
        <v>108.54785883086193</v>
      </c>
      <c r="AE133" s="1234">
        <v>0</v>
      </c>
      <c r="AF133" s="1234">
        <v>0</v>
      </c>
      <c r="AG133" s="1234">
        <v>0</v>
      </c>
      <c r="AH133" s="1234">
        <v>0</v>
      </c>
      <c r="AI133" s="1234">
        <v>0</v>
      </c>
      <c r="AJ133" s="1234">
        <v>0</v>
      </c>
      <c r="AK133" s="1234">
        <v>0</v>
      </c>
      <c r="AL133" s="1234">
        <v>0</v>
      </c>
      <c r="AM133" s="1234">
        <v>0</v>
      </c>
      <c r="AN133" s="403"/>
      <c r="AO133" s="403"/>
      <c r="AP133" s="403"/>
      <c r="AQ133" s="403"/>
      <c r="AR133" s="403"/>
      <c r="AS133" s="403"/>
      <c r="AT133" s="403"/>
      <c r="AU133" s="403"/>
      <c r="AV133" s="403"/>
      <c r="AW133" s="403"/>
      <c r="AX133" s="951"/>
      <c r="AY133" s="951"/>
      <c r="AZ133" s="951"/>
      <c r="BA133" s="1094"/>
    </row>
    <row r="134" spans="1:53" ht="11.25">
      <c r="A134" s="974">
        <v>1</v>
      </c>
      <c r="B134" s="1094"/>
      <c r="C134" s="1094"/>
      <c r="D134" s="1094" t="s">
        <v>1695</v>
      </c>
      <c r="E134" s="1094"/>
      <c r="F134" s="1094"/>
      <c r="G134" s="1094"/>
      <c r="H134" s="1094"/>
      <c r="I134" s="1094"/>
      <c r="J134" s="1094"/>
      <c r="K134" s="1094"/>
      <c r="L134" s="1221" t="s">
        <v>1713</v>
      </c>
      <c r="M134" s="1222" t="s">
        <v>654</v>
      </c>
      <c r="N134" s="1223" t="s">
        <v>652</v>
      </c>
      <c r="O134" s="1243">
        <v>0</v>
      </c>
      <c r="P134" s="1243">
        <v>0</v>
      </c>
      <c r="Q134" s="1243">
        <v>0</v>
      </c>
      <c r="R134" s="1226">
        <v>0</v>
      </c>
      <c r="S134" s="1243">
        <v>0</v>
      </c>
      <c r="T134" s="1243"/>
      <c r="U134" s="1243"/>
      <c r="V134" s="1243">
        <v>0</v>
      </c>
      <c r="W134" s="1243">
        <v>0</v>
      </c>
      <c r="X134" s="1243">
        <v>0</v>
      </c>
      <c r="Y134" s="1243">
        <v>0</v>
      </c>
      <c r="Z134" s="1243">
        <v>0</v>
      </c>
      <c r="AA134" s="1243">
        <v>0</v>
      </c>
      <c r="AB134" s="1243">
        <v>0</v>
      </c>
      <c r="AC134" s="1243">
        <v>0</v>
      </c>
      <c r="AD134" s="1243"/>
      <c r="AE134" s="1243">
        <v>0</v>
      </c>
      <c r="AF134" s="1243">
        <v>0</v>
      </c>
      <c r="AG134" s="1243">
        <v>0</v>
      </c>
      <c r="AH134" s="1243">
        <v>0</v>
      </c>
      <c r="AI134" s="1243">
        <v>0</v>
      </c>
      <c r="AJ134" s="1243">
        <v>0</v>
      </c>
      <c r="AK134" s="1243">
        <v>0</v>
      </c>
      <c r="AL134" s="1243">
        <v>0</v>
      </c>
      <c r="AM134" s="1243">
        <v>0</v>
      </c>
      <c r="AN134" s="403"/>
      <c r="AO134" s="403"/>
      <c r="AP134" s="403"/>
      <c r="AQ134" s="403"/>
      <c r="AR134" s="403"/>
      <c r="AS134" s="403"/>
      <c r="AT134" s="403"/>
      <c r="AU134" s="403"/>
      <c r="AV134" s="403"/>
      <c r="AW134" s="403"/>
      <c r="AX134" s="951"/>
      <c r="AY134" s="951"/>
      <c r="AZ134" s="951"/>
      <c r="BA134" s="1094"/>
    </row>
    <row r="135" spans="1:53" s="109" customFormat="1" ht="11.25">
      <c r="A135" s="974">
        <v>1</v>
      </c>
      <c r="B135" s="1236"/>
      <c r="C135" s="1094"/>
      <c r="D135" s="1094" t="s">
        <v>1630</v>
      </c>
      <c r="E135" s="1236"/>
      <c r="F135" s="1236"/>
      <c r="G135" s="1236"/>
      <c r="H135" s="1236"/>
      <c r="I135" s="1236"/>
      <c r="J135" s="1236"/>
      <c r="K135" s="1236"/>
      <c r="L135" s="1237" t="s">
        <v>130</v>
      </c>
      <c r="M135" s="1242" t="s">
        <v>1368</v>
      </c>
      <c r="N135" s="1239" t="s">
        <v>351</v>
      </c>
      <c r="O135" s="1247">
        <v>0</v>
      </c>
      <c r="P135" s="1247">
        <v>0</v>
      </c>
      <c r="Q135" s="1247">
        <v>0</v>
      </c>
      <c r="R135" s="1217">
        <v>0</v>
      </c>
      <c r="S135" s="1247">
        <v>0</v>
      </c>
      <c r="T135" s="1247">
        <v>0</v>
      </c>
      <c r="U135" s="1247">
        <v>0</v>
      </c>
      <c r="V135" s="1247">
        <v>0</v>
      </c>
      <c r="W135" s="1247">
        <v>0</v>
      </c>
      <c r="X135" s="1247">
        <v>0</v>
      </c>
      <c r="Y135" s="1247">
        <v>0</v>
      </c>
      <c r="Z135" s="1247">
        <v>0</v>
      </c>
      <c r="AA135" s="1247">
        <v>0</v>
      </c>
      <c r="AB135" s="1247">
        <v>0</v>
      </c>
      <c r="AC135" s="1247">
        <v>0</v>
      </c>
      <c r="AD135" s="1247">
        <v>0</v>
      </c>
      <c r="AE135" s="1247">
        <v>0</v>
      </c>
      <c r="AF135" s="1247">
        <v>0</v>
      </c>
      <c r="AG135" s="1247">
        <v>0</v>
      </c>
      <c r="AH135" s="1247">
        <v>0</v>
      </c>
      <c r="AI135" s="1247">
        <v>0</v>
      </c>
      <c r="AJ135" s="1247">
        <v>0</v>
      </c>
      <c r="AK135" s="1247">
        <v>0</v>
      </c>
      <c r="AL135" s="1247">
        <v>0</v>
      </c>
      <c r="AM135" s="1247">
        <v>0</v>
      </c>
      <c r="AN135" s="1217">
        <v>0</v>
      </c>
      <c r="AO135" s="1217">
        <v>0</v>
      </c>
      <c r="AP135" s="1217">
        <v>0</v>
      </c>
      <c r="AQ135" s="1217">
        <v>0</v>
      </c>
      <c r="AR135" s="1217">
        <v>0</v>
      </c>
      <c r="AS135" s="1217">
        <v>0</v>
      </c>
      <c r="AT135" s="1217">
        <v>0</v>
      </c>
      <c r="AU135" s="1217">
        <v>0</v>
      </c>
      <c r="AV135" s="1217">
        <v>0</v>
      </c>
      <c r="AW135" s="1217">
        <v>0</v>
      </c>
      <c r="AX135" s="951"/>
      <c r="AY135" s="951"/>
      <c r="AZ135" s="951"/>
      <c r="BA135" s="1236"/>
    </row>
    <row r="136" spans="1:53" s="109" customFormat="1" ht="11.25">
      <c r="A136" s="974">
        <v>1</v>
      </c>
      <c r="B136" s="1094" t="s">
        <v>1177</v>
      </c>
      <c r="C136" s="1094"/>
      <c r="D136" s="1094" t="s">
        <v>1631</v>
      </c>
      <c r="E136" s="1236"/>
      <c r="F136" s="1236"/>
      <c r="G136" s="1236"/>
      <c r="H136" s="1236"/>
      <c r="I136" s="1236"/>
      <c r="J136" s="1236"/>
      <c r="K136" s="1236"/>
      <c r="L136" s="1237" t="s">
        <v>131</v>
      </c>
      <c r="M136" s="1242" t="s">
        <v>655</v>
      </c>
      <c r="N136" s="1239" t="s">
        <v>310</v>
      </c>
      <c r="O136" s="1249">
        <v>0</v>
      </c>
      <c r="P136" s="1249">
        <v>0</v>
      </c>
      <c r="Q136" s="1249">
        <v>0</v>
      </c>
      <c r="R136" s="1249">
        <v>0</v>
      </c>
      <c r="S136" s="1249">
        <v>0</v>
      </c>
      <c r="T136" s="1249">
        <v>0</v>
      </c>
      <c r="U136" s="1249">
        <v>0</v>
      </c>
      <c r="V136" s="1249">
        <v>0</v>
      </c>
      <c r="W136" s="1249">
        <v>0</v>
      </c>
      <c r="X136" s="1249">
        <v>0</v>
      </c>
      <c r="Y136" s="1249">
        <v>0</v>
      </c>
      <c r="Z136" s="1249">
        <v>0</v>
      </c>
      <c r="AA136" s="1249">
        <v>0</v>
      </c>
      <c r="AB136" s="1249">
        <v>0</v>
      </c>
      <c r="AC136" s="1249">
        <v>0</v>
      </c>
      <c r="AD136" s="1249">
        <v>0</v>
      </c>
      <c r="AE136" s="1249">
        <v>0</v>
      </c>
      <c r="AF136" s="1249">
        <v>0</v>
      </c>
      <c r="AG136" s="1249">
        <v>0</v>
      </c>
      <c r="AH136" s="1249">
        <v>0</v>
      </c>
      <c r="AI136" s="1249">
        <v>0</v>
      </c>
      <c r="AJ136" s="1249">
        <v>0</v>
      </c>
      <c r="AK136" s="1249">
        <v>0</v>
      </c>
      <c r="AL136" s="1249">
        <v>0</v>
      </c>
      <c r="AM136" s="1249">
        <v>0</v>
      </c>
      <c r="AN136" s="548"/>
      <c r="AO136" s="548"/>
      <c r="AP136" s="548"/>
      <c r="AQ136" s="548"/>
      <c r="AR136" s="548"/>
      <c r="AS136" s="548"/>
      <c r="AT136" s="548"/>
      <c r="AU136" s="548"/>
      <c r="AV136" s="548"/>
      <c r="AW136" s="548"/>
      <c r="AX136" s="951"/>
      <c r="AY136" s="951"/>
      <c r="AZ136" s="951"/>
      <c r="BA136" s="1236"/>
    </row>
    <row r="137" spans="1:53" ht="11.25">
      <c r="A137" s="974">
        <v>1</v>
      </c>
      <c r="B137" s="1094" t="s">
        <v>1174</v>
      </c>
      <c r="C137" s="1094"/>
      <c r="D137" s="1094" t="s">
        <v>1696</v>
      </c>
      <c r="E137" s="1094"/>
      <c r="F137" s="1094"/>
      <c r="G137" s="1094"/>
      <c r="H137" s="1094"/>
      <c r="I137" s="1094"/>
      <c r="J137" s="1094"/>
      <c r="K137" s="1094"/>
      <c r="L137" s="1252" t="s">
        <v>1714</v>
      </c>
      <c r="M137" s="1246" t="s">
        <v>1161</v>
      </c>
      <c r="N137" s="1253" t="s">
        <v>310</v>
      </c>
      <c r="O137" s="1250">
        <v>0</v>
      </c>
      <c r="P137" s="1250">
        <v>0</v>
      </c>
      <c r="Q137" s="1250">
        <v>0</v>
      </c>
      <c r="R137" s="1225">
        <v>0</v>
      </c>
      <c r="S137" s="1250">
        <v>0</v>
      </c>
      <c r="T137" s="1250">
        <v>0</v>
      </c>
      <c r="U137" s="1250">
        <v>0</v>
      </c>
      <c r="V137" s="1250">
        <v>0</v>
      </c>
      <c r="W137" s="1250">
        <v>0</v>
      </c>
      <c r="X137" s="1250">
        <v>0</v>
      </c>
      <c r="Y137" s="1250">
        <v>0</v>
      </c>
      <c r="Z137" s="1250">
        <v>0</v>
      </c>
      <c r="AA137" s="1250">
        <v>0</v>
      </c>
      <c r="AB137" s="1250">
        <v>0</v>
      </c>
      <c r="AC137" s="1250">
        <v>0</v>
      </c>
      <c r="AD137" s="1250">
        <v>0</v>
      </c>
      <c r="AE137" s="1250">
        <v>0</v>
      </c>
      <c r="AF137" s="1250">
        <v>0</v>
      </c>
      <c r="AG137" s="1250">
        <v>0</v>
      </c>
      <c r="AH137" s="1250">
        <v>0</v>
      </c>
      <c r="AI137" s="1250">
        <v>0</v>
      </c>
      <c r="AJ137" s="1250">
        <v>0</v>
      </c>
      <c r="AK137" s="1250">
        <v>0</v>
      </c>
      <c r="AL137" s="1250">
        <v>0</v>
      </c>
      <c r="AM137" s="1250">
        <v>0</v>
      </c>
      <c r="AN137" s="403"/>
      <c r="AO137" s="403"/>
      <c r="AP137" s="403"/>
      <c r="AQ137" s="403"/>
      <c r="AR137" s="403"/>
      <c r="AS137" s="403"/>
      <c r="AT137" s="403"/>
      <c r="AU137" s="403"/>
      <c r="AV137" s="403"/>
      <c r="AW137" s="403"/>
      <c r="AX137" s="951"/>
      <c r="AY137" s="951"/>
      <c r="AZ137" s="951"/>
      <c r="BA137" s="1094"/>
    </row>
    <row r="138" spans="1:53" ht="11.25">
      <c r="A138" s="974">
        <v>1</v>
      </c>
      <c r="B138" s="1094" t="s">
        <v>1170</v>
      </c>
      <c r="C138" s="1094"/>
      <c r="D138" s="1094" t="s">
        <v>1697</v>
      </c>
      <c r="E138" s="1094"/>
      <c r="F138" s="1094"/>
      <c r="G138" s="1094"/>
      <c r="H138" s="1094"/>
      <c r="I138" s="1094"/>
      <c r="J138" s="1094"/>
      <c r="K138" s="1094"/>
      <c r="L138" s="1252" t="s">
        <v>1715</v>
      </c>
      <c r="M138" s="1246" t="s">
        <v>1162</v>
      </c>
      <c r="N138" s="1253" t="s">
        <v>652</v>
      </c>
      <c r="O138" s="1243">
        <v>0</v>
      </c>
      <c r="P138" s="1243">
        <v>0</v>
      </c>
      <c r="Q138" s="1243">
        <v>0</v>
      </c>
      <c r="R138" s="1226">
        <v>0</v>
      </c>
      <c r="S138" s="1243">
        <v>0</v>
      </c>
      <c r="T138" s="1243">
        <v>0</v>
      </c>
      <c r="U138" s="1243">
        <v>0</v>
      </c>
      <c r="V138" s="1243">
        <v>0</v>
      </c>
      <c r="W138" s="1243">
        <v>0</v>
      </c>
      <c r="X138" s="1243">
        <v>0</v>
      </c>
      <c r="Y138" s="1243">
        <v>0</v>
      </c>
      <c r="Z138" s="1243">
        <v>0</v>
      </c>
      <c r="AA138" s="1243">
        <v>0</v>
      </c>
      <c r="AB138" s="1243">
        <v>0</v>
      </c>
      <c r="AC138" s="1243">
        <v>0</v>
      </c>
      <c r="AD138" s="1243">
        <v>0</v>
      </c>
      <c r="AE138" s="1243">
        <v>0</v>
      </c>
      <c r="AF138" s="1243">
        <v>0</v>
      </c>
      <c r="AG138" s="1243">
        <v>0</v>
      </c>
      <c r="AH138" s="1243">
        <v>0</v>
      </c>
      <c r="AI138" s="1243">
        <v>0</v>
      </c>
      <c r="AJ138" s="1243">
        <v>0</v>
      </c>
      <c r="AK138" s="1243">
        <v>0</v>
      </c>
      <c r="AL138" s="1243">
        <v>0</v>
      </c>
      <c r="AM138" s="1243">
        <v>0</v>
      </c>
      <c r="AN138" s="403"/>
      <c r="AO138" s="403"/>
      <c r="AP138" s="403"/>
      <c r="AQ138" s="403"/>
      <c r="AR138" s="403"/>
      <c r="AS138" s="403"/>
      <c r="AT138" s="403"/>
      <c r="AU138" s="403"/>
      <c r="AV138" s="403"/>
      <c r="AW138" s="403"/>
      <c r="AX138" s="951"/>
      <c r="AY138" s="951"/>
      <c r="AZ138" s="951"/>
      <c r="BA138" s="1094"/>
    </row>
    <row r="139" spans="1:53" ht="11.25">
      <c r="A139" s="974">
        <v>1</v>
      </c>
      <c r="B139" s="1094" t="s">
        <v>1175</v>
      </c>
      <c r="C139" s="1094"/>
      <c r="D139" s="1094" t="s">
        <v>1698</v>
      </c>
      <c r="E139" s="1094"/>
      <c r="F139" s="1094"/>
      <c r="G139" s="1094"/>
      <c r="H139" s="1094"/>
      <c r="I139" s="1094"/>
      <c r="J139" s="1094"/>
      <c r="K139" s="1094"/>
      <c r="L139" s="1252" t="s">
        <v>1716</v>
      </c>
      <c r="M139" s="1246" t="s">
        <v>1163</v>
      </c>
      <c r="N139" s="1253" t="s">
        <v>310</v>
      </c>
      <c r="O139" s="1251">
        <v>0</v>
      </c>
      <c r="P139" s="1251">
        <v>0</v>
      </c>
      <c r="Q139" s="1251">
        <v>0</v>
      </c>
      <c r="R139" s="1225">
        <v>0</v>
      </c>
      <c r="S139" s="1251">
        <v>0</v>
      </c>
      <c r="T139" s="1251">
        <v>0</v>
      </c>
      <c r="U139" s="1251">
        <v>0</v>
      </c>
      <c r="V139" s="1251">
        <v>0</v>
      </c>
      <c r="W139" s="1251">
        <v>0</v>
      </c>
      <c r="X139" s="1251">
        <v>0</v>
      </c>
      <c r="Y139" s="1251">
        <v>0</v>
      </c>
      <c r="Z139" s="1251">
        <v>0</v>
      </c>
      <c r="AA139" s="1251">
        <v>0</v>
      </c>
      <c r="AB139" s="1251">
        <v>0</v>
      </c>
      <c r="AC139" s="1251">
        <v>0</v>
      </c>
      <c r="AD139" s="1251">
        <v>0</v>
      </c>
      <c r="AE139" s="1251">
        <v>0</v>
      </c>
      <c r="AF139" s="1251">
        <v>0</v>
      </c>
      <c r="AG139" s="1251">
        <v>0</v>
      </c>
      <c r="AH139" s="1251">
        <v>0</v>
      </c>
      <c r="AI139" s="1251">
        <v>0</v>
      </c>
      <c r="AJ139" s="1251">
        <v>0</v>
      </c>
      <c r="AK139" s="1251">
        <v>0</v>
      </c>
      <c r="AL139" s="1251">
        <v>0</v>
      </c>
      <c r="AM139" s="1251">
        <v>0</v>
      </c>
      <c r="AN139" s="403"/>
      <c r="AO139" s="403"/>
      <c r="AP139" s="403"/>
      <c r="AQ139" s="403"/>
      <c r="AR139" s="403"/>
      <c r="AS139" s="403"/>
      <c r="AT139" s="403"/>
      <c r="AU139" s="403"/>
      <c r="AV139" s="403"/>
      <c r="AW139" s="403"/>
      <c r="AX139" s="951"/>
      <c r="AY139" s="951"/>
      <c r="AZ139" s="951"/>
      <c r="BA139" s="1094"/>
    </row>
    <row r="140" spans="1:53" ht="11.25">
      <c r="A140" s="974">
        <v>1</v>
      </c>
      <c r="B140" s="1094" t="s">
        <v>1169</v>
      </c>
      <c r="C140" s="1094"/>
      <c r="D140" s="1094" t="s">
        <v>1699</v>
      </c>
      <c r="E140" s="1094"/>
      <c r="F140" s="1094"/>
      <c r="G140" s="1094"/>
      <c r="H140" s="1094"/>
      <c r="I140" s="1094"/>
      <c r="J140" s="1094"/>
      <c r="K140" s="1094"/>
      <c r="L140" s="1252" t="s">
        <v>1717</v>
      </c>
      <c r="M140" s="1246" t="s">
        <v>1164</v>
      </c>
      <c r="N140" s="1253" t="s">
        <v>652</v>
      </c>
      <c r="O140" s="1243">
        <v>0</v>
      </c>
      <c r="P140" s="1243">
        <v>0</v>
      </c>
      <c r="Q140" s="1243">
        <v>0</v>
      </c>
      <c r="R140" s="1226">
        <v>0</v>
      </c>
      <c r="S140" s="1243">
        <v>0</v>
      </c>
      <c r="T140" s="1243">
        <v>0</v>
      </c>
      <c r="U140" s="1243">
        <v>0</v>
      </c>
      <c r="V140" s="1243">
        <v>0</v>
      </c>
      <c r="W140" s="1243">
        <v>0</v>
      </c>
      <c r="X140" s="1243">
        <v>0</v>
      </c>
      <c r="Y140" s="1243">
        <v>0</v>
      </c>
      <c r="Z140" s="1243">
        <v>0</v>
      </c>
      <c r="AA140" s="1243">
        <v>0</v>
      </c>
      <c r="AB140" s="1243">
        <v>0</v>
      </c>
      <c r="AC140" s="1243">
        <v>0</v>
      </c>
      <c r="AD140" s="1243">
        <v>0</v>
      </c>
      <c r="AE140" s="1243">
        <v>0</v>
      </c>
      <c r="AF140" s="1243">
        <v>0</v>
      </c>
      <c r="AG140" s="1243">
        <v>0</v>
      </c>
      <c r="AH140" s="1243">
        <v>0</v>
      </c>
      <c r="AI140" s="1243">
        <v>0</v>
      </c>
      <c r="AJ140" s="1243">
        <v>0</v>
      </c>
      <c r="AK140" s="1243">
        <v>0</v>
      </c>
      <c r="AL140" s="1243">
        <v>0</v>
      </c>
      <c r="AM140" s="1243">
        <v>0</v>
      </c>
      <c r="AN140" s="403"/>
      <c r="AO140" s="403"/>
      <c r="AP140" s="403"/>
      <c r="AQ140" s="403"/>
      <c r="AR140" s="403"/>
      <c r="AS140" s="403"/>
      <c r="AT140" s="403"/>
      <c r="AU140" s="403"/>
      <c r="AV140" s="403"/>
      <c r="AW140" s="403"/>
      <c r="AX140" s="951"/>
      <c r="AY140" s="951"/>
      <c r="AZ140" s="951"/>
      <c r="BA140" s="1094"/>
    </row>
    <row r="141" spans="1:53" s="80" customFormat="1" ht="11.25">
      <c r="A141" s="943" t="s">
        <v>102</v>
      </c>
      <c r="B141" s="1179" t="s">
        <v>995</v>
      </c>
      <c r="C141" s="919"/>
      <c r="D141" s="1179" t="s">
        <v>993</v>
      </c>
      <c r="E141" s="919"/>
      <c r="F141" s="919"/>
      <c r="G141" s="919"/>
      <c r="H141" s="919"/>
      <c r="I141" s="919"/>
      <c r="J141" s="919"/>
      <c r="K141" s="919"/>
      <c r="L141" s="1210" t="s">
        <v>3028</v>
      </c>
      <c r="M141" s="1211"/>
      <c r="N141" s="1211"/>
      <c r="O141" s="1211"/>
      <c r="P141" s="1211"/>
      <c r="Q141" s="1211"/>
      <c r="R141" s="1211"/>
      <c r="S141" s="1211"/>
      <c r="T141" s="1211"/>
      <c r="U141" s="1211"/>
      <c r="V141" s="1211"/>
      <c r="W141" s="1211"/>
      <c r="X141" s="1211"/>
      <c r="Y141" s="1211"/>
      <c r="Z141" s="1211"/>
      <c r="AA141" s="1211"/>
      <c r="AB141" s="1211"/>
      <c r="AC141" s="1211"/>
      <c r="AD141" s="1211"/>
      <c r="AE141" s="1211"/>
      <c r="AF141" s="1211"/>
      <c r="AG141" s="1211"/>
      <c r="AH141" s="1211"/>
      <c r="AI141" s="1211"/>
      <c r="AJ141" s="1211"/>
      <c r="AK141" s="1211"/>
      <c r="AL141" s="1211"/>
      <c r="AM141" s="1211"/>
      <c r="AN141" s="1211"/>
      <c r="AO141" s="1211"/>
      <c r="AP141" s="1211"/>
      <c r="AQ141" s="1211"/>
      <c r="AR141" s="1211"/>
      <c r="AS141" s="1211"/>
      <c r="AT141" s="1211"/>
      <c r="AU141" s="1211"/>
      <c r="AV141" s="1211"/>
      <c r="AW141" s="1211"/>
      <c r="AX141" s="1211"/>
      <c r="AY141" s="1211"/>
      <c r="AZ141" s="1211"/>
      <c r="BA141" s="919"/>
    </row>
    <row r="142" spans="1:53" s="107" customFormat="1" ht="11.25">
      <c r="A142" s="974">
        <v>2</v>
      </c>
      <c r="B142" s="1212"/>
      <c r="C142" s="1213"/>
      <c r="D142" s="1213" t="s">
        <v>1480</v>
      </c>
      <c r="E142" s="1212"/>
      <c r="F142" s="1212"/>
      <c r="G142" s="1212"/>
      <c r="H142" s="1212"/>
      <c r="I142" s="1212"/>
      <c r="J142" s="1212"/>
      <c r="K142" s="1212"/>
      <c r="L142" s="1214" t="s">
        <v>18</v>
      </c>
      <c r="M142" s="1215" t="s">
        <v>511</v>
      </c>
      <c r="N142" s="1216" t="s">
        <v>351</v>
      </c>
      <c r="O142" s="1217">
        <v>0</v>
      </c>
      <c r="P142" s="1217">
        <v>0</v>
      </c>
      <c r="Q142" s="1217">
        <v>0</v>
      </c>
      <c r="R142" s="1217">
        <v>0</v>
      </c>
      <c r="S142" s="1217">
        <v>0</v>
      </c>
      <c r="T142" s="1217">
        <v>1026.39472</v>
      </c>
      <c r="U142" s="1218">
        <v>1026.39472</v>
      </c>
      <c r="V142" s="1218">
        <v>1026.39472</v>
      </c>
      <c r="W142" s="1218">
        <v>1026.39472</v>
      </c>
      <c r="X142" s="1218">
        <v>1026.39472</v>
      </c>
      <c r="Y142" s="1218">
        <v>1026.39472</v>
      </c>
      <c r="Z142" s="1218">
        <v>1026.39472</v>
      </c>
      <c r="AA142" s="1218">
        <v>1026.39472</v>
      </c>
      <c r="AB142" s="1218">
        <v>1026.39472</v>
      </c>
      <c r="AC142" s="1218">
        <v>1026.39472</v>
      </c>
      <c r="AD142" s="1217">
        <v>974.39472000000001</v>
      </c>
      <c r="AE142" s="1218">
        <v>974.39472000000001</v>
      </c>
      <c r="AF142" s="1218">
        <v>974.39472000000001</v>
      </c>
      <c r="AG142" s="1218">
        <v>974.39472000000001</v>
      </c>
      <c r="AH142" s="1218">
        <v>974.39472000000001</v>
      </c>
      <c r="AI142" s="1218">
        <v>974.39472000000001</v>
      </c>
      <c r="AJ142" s="1218">
        <v>974.39472000000001</v>
      </c>
      <c r="AK142" s="1218">
        <v>974.39472000000001</v>
      </c>
      <c r="AL142" s="1218">
        <v>974.39472000000001</v>
      </c>
      <c r="AM142" s="1218">
        <v>974.39472000000001</v>
      </c>
      <c r="AN142" s="1217">
        <v>0</v>
      </c>
      <c r="AO142" s="1217">
        <v>0</v>
      </c>
      <c r="AP142" s="1217">
        <v>0</v>
      </c>
      <c r="AQ142" s="1217">
        <v>0</v>
      </c>
      <c r="AR142" s="1217">
        <v>0</v>
      </c>
      <c r="AS142" s="1217">
        <v>0</v>
      </c>
      <c r="AT142" s="1217">
        <v>0</v>
      </c>
      <c r="AU142" s="1217">
        <v>0</v>
      </c>
      <c r="AV142" s="1217">
        <v>0</v>
      </c>
      <c r="AW142" s="1217">
        <v>0</v>
      </c>
      <c r="AX142" s="951"/>
      <c r="AY142" s="951"/>
      <c r="AZ142" s="951"/>
      <c r="BA142" s="1219"/>
    </row>
    <row r="143" spans="1:53" ht="11.25">
      <c r="A143" s="974">
        <v>2</v>
      </c>
      <c r="B143" s="1094"/>
      <c r="C143" s="1220"/>
      <c r="D143" s="1220" t="s">
        <v>1491</v>
      </c>
      <c r="E143" s="1094"/>
      <c r="F143" s="1094"/>
      <c r="G143" s="1094"/>
      <c r="H143" s="1094"/>
      <c r="I143" s="1094"/>
      <c r="J143" s="1094"/>
      <c r="K143" s="1094"/>
      <c r="L143" s="1221" t="s">
        <v>149</v>
      </c>
      <c r="M143" s="1222" t="s">
        <v>512</v>
      </c>
      <c r="N143" s="1223"/>
      <c r="O143" s="1224"/>
      <c r="P143" s="1224"/>
      <c r="Q143" s="1224"/>
      <c r="R143" s="1225">
        <v>0</v>
      </c>
      <c r="S143" s="1224"/>
      <c r="T143" s="1224"/>
      <c r="U143" s="1224">
        <v>1</v>
      </c>
      <c r="V143" s="1224">
        <v>1</v>
      </c>
      <c r="W143" s="1224">
        <v>1</v>
      </c>
      <c r="X143" s="1224">
        <v>1</v>
      </c>
      <c r="Y143" s="1224">
        <v>1</v>
      </c>
      <c r="Z143" s="1224">
        <v>1</v>
      </c>
      <c r="AA143" s="1224">
        <v>1</v>
      </c>
      <c r="AB143" s="1224">
        <v>1</v>
      </c>
      <c r="AC143" s="1224">
        <v>1</v>
      </c>
      <c r="AD143" s="1224"/>
      <c r="AE143" s="1224">
        <v>1</v>
      </c>
      <c r="AF143" s="1224">
        <v>1</v>
      </c>
      <c r="AG143" s="1224">
        <v>1</v>
      </c>
      <c r="AH143" s="1224">
        <v>1</v>
      </c>
      <c r="AI143" s="1224">
        <v>1</v>
      </c>
      <c r="AJ143" s="1224">
        <v>1</v>
      </c>
      <c r="AK143" s="1224">
        <v>1</v>
      </c>
      <c r="AL143" s="1224">
        <v>1</v>
      </c>
      <c r="AM143" s="1224">
        <v>1</v>
      </c>
      <c r="AN143" s="1226">
        <v>0</v>
      </c>
      <c r="AO143" s="403"/>
      <c r="AP143" s="403"/>
      <c r="AQ143" s="403"/>
      <c r="AR143" s="403"/>
      <c r="AS143" s="403"/>
      <c r="AT143" s="403"/>
      <c r="AU143" s="403"/>
      <c r="AV143" s="403"/>
      <c r="AW143" s="403"/>
      <c r="AX143" s="951"/>
      <c r="AY143" s="951"/>
      <c r="AZ143" s="951"/>
      <c r="BA143" s="1094"/>
    </row>
    <row r="144" spans="1:53" s="106" customFormat="1" ht="11.25">
      <c r="A144" s="974">
        <v>2</v>
      </c>
      <c r="B144" s="1219"/>
      <c r="C144" s="1213"/>
      <c r="D144" s="1213" t="s">
        <v>1489</v>
      </c>
      <c r="E144" s="1219"/>
      <c r="F144" s="1219"/>
      <c r="G144" s="1219"/>
      <c r="H144" s="1219"/>
      <c r="I144" s="1219"/>
      <c r="J144" s="1219"/>
      <c r="K144" s="1219"/>
      <c r="L144" s="1214" t="s">
        <v>150</v>
      </c>
      <c r="M144" s="1227" t="s">
        <v>513</v>
      </c>
      <c r="N144" s="1216" t="s">
        <v>351</v>
      </c>
      <c r="O144" s="1217">
        <v>0</v>
      </c>
      <c r="P144" s="1217">
        <v>0</v>
      </c>
      <c r="Q144" s="1217">
        <v>0</v>
      </c>
      <c r="R144" s="1217">
        <v>0</v>
      </c>
      <c r="S144" s="1217">
        <v>0</v>
      </c>
      <c r="T144" s="1217">
        <v>612.28</v>
      </c>
      <c r="U144" s="548"/>
      <c r="V144" s="548"/>
      <c r="W144" s="548"/>
      <c r="X144" s="548"/>
      <c r="Y144" s="548"/>
      <c r="Z144" s="548"/>
      <c r="AA144" s="548"/>
      <c r="AB144" s="548"/>
      <c r="AC144" s="548"/>
      <c r="AD144" s="1217">
        <v>560.28</v>
      </c>
      <c r="AE144" s="548"/>
      <c r="AF144" s="548"/>
      <c r="AG144" s="548"/>
      <c r="AH144" s="548"/>
      <c r="AI144" s="548"/>
      <c r="AJ144" s="548"/>
      <c r="AK144" s="548"/>
      <c r="AL144" s="548"/>
      <c r="AM144" s="548"/>
      <c r="AN144" s="1217">
        <v>0</v>
      </c>
      <c r="AO144" s="548"/>
      <c r="AP144" s="548"/>
      <c r="AQ144" s="548"/>
      <c r="AR144" s="548"/>
      <c r="AS144" s="548"/>
      <c r="AT144" s="548"/>
      <c r="AU144" s="548"/>
      <c r="AV144" s="548"/>
      <c r="AW144" s="548"/>
      <c r="AX144" s="1228"/>
      <c r="AY144" s="1228"/>
      <c r="AZ144" s="1228"/>
      <c r="BA144" s="1219"/>
    </row>
    <row r="145" spans="1:53" ht="11.25">
      <c r="A145" s="974">
        <v>2</v>
      </c>
      <c r="B145" s="1094"/>
      <c r="C145" s="1220"/>
      <c r="D145" s="1220" t="s">
        <v>1573</v>
      </c>
      <c r="E145" s="1094"/>
      <c r="F145" s="1094"/>
      <c r="G145" s="1094"/>
      <c r="H145" s="1094"/>
      <c r="I145" s="1094"/>
      <c r="J145" s="1094"/>
      <c r="K145" s="1094"/>
      <c r="L145" s="1221" t="s">
        <v>514</v>
      </c>
      <c r="M145" s="1229" t="s">
        <v>515</v>
      </c>
      <c r="N145" s="1139" t="s">
        <v>351</v>
      </c>
      <c r="O145" s="1226">
        <v>0</v>
      </c>
      <c r="P145" s="1226">
        <v>0</v>
      </c>
      <c r="Q145" s="1226">
        <v>0</v>
      </c>
      <c r="R145" s="1226">
        <v>0</v>
      </c>
      <c r="S145" s="1226">
        <v>0</v>
      </c>
      <c r="T145" s="1226">
        <v>52</v>
      </c>
      <c r="U145" s="403"/>
      <c r="V145" s="403"/>
      <c r="W145" s="403"/>
      <c r="X145" s="403"/>
      <c r="Y145" s="403"/>
      <c r="Z145" s="403"/>
      <c r="AA145" s="403"/>
      <c r="AB145" s="403"/>
      <c r="AC145" s="403"/>
      <c r="AD145" s="1226">
        <v>0</v>
      </c>
      <c r="AE145" s="403"/>
      <c r="AF145" s="403"/>
      <c r="AG145" s="403"/>
      <c r="AH145" s="403"/>
      <c r="AI145" s="403"/>
      <c r="AJ145" s="403"/>
      <c r="AK145" s="403"/>
      <c r="AL145" s="403"/>
      <c r="AM145" s="403"/>
      <c r="AN145" s="1226">
        <v>0</v>
      </c>
      <c r="AO145" s="403"/>
      <c r="AP145" s="403"/>
      <c r="AQ145" s="403"/>
      <c r="AR145" s="403"/>
      <c r="AS145" s="403"/>
      <c r="AT145" s="403"/>
      <c r="AU145" s="403"/>
      <c r="AV145" s="403"/>
      <c r="AW145" s="403"/>
      <c r="AX145" s="951"/>
      <c r="AY145" s="951"/>
      <c r="AZ145" s="951"/>
      <c r="BA145" s="1230"/>
    </row>
    <row r="146" spans="1:53" ht="11.25">
      <c r="A146" s="974">
        <v>2</v>
      </c>
      <c r="B146" s="1094"/>
      <c r="C146" s="1220"/>
      <c r="D146" s="1220" t="s">
        <v>1632</v>
      </c>
      <c r="E146" s="1094"/>
      <c r="F146" s="1094"/>
      <c r="G146" s="1094"/>
      <c r="H146" s="1094"/>
      <c r="I146" s="1094"/>
      <c r="J146" s="1094"/>
      <c r="K146" s="1094"/>
      <c r="L146" s="1221" t="s">
        <v>516</v>
      </c>
      <c r="M146" s="1231" t="s">
        <v>517</v>
      </c>
      <c r="N146" s="1232" t="s">
        <v>351</v>
      </c>
      <c r="O146" s="977"/>
      <c r="P146" s="977"/>
      <c r="Q146" s="977"/>
      <c r="R146" s="1226">
        <v>0</v>
      </c>
      <c r="S146" s="977"/>
      <c r="T146" s="977">
        <v>52</v>
      </c>
      <c r="U146" s="403"/>
      <c r="V146" s="403"/>
      <c r="W146" s="403"/>
      <c r="X146" s="403"/>
      <c r="Y146" s="403"/>
      <c r="Z146" s="403"/>
      <c r="AA146" s="403"/>
      <c r="AB146" s="403"/>
      <c r="AC146" s="403"/>
      <c r="AD146" s="977"/>
      <c r="AE146" s="403"/>
      <c r="AF146" s="403"/>
      <c r="AG146" s="403"/>
      <c r="AH146" s="403"/>
      <c r="AI146" s="403"/>
      <c r="AJ146" s="403"/>
      <c r="AK146" s="403"/>
      <c r="AL146" s="403"/>
      <c r="AM146" s="403"/>
      <c r="AN146" s="1226">
        <v>0</v>
      </c>
      <c r="AO146" s="403"/>
      <c r="AP146" s="403"/>
      <c r="AQ146" s="403"/>
      <c r="AR146" s="403"/>
      <c r="AS146" s="403"/>
      <c r="AT146" s="403"/>
      <c r="AU146" s="403"/>
      <c r="AV146" s="403"/>
      <c r="AW146" s="403"/>
      <c r="AX146" s="951"/>
      <c r="AY146" s="951"/>
      <c r="AZ146" s="951"/>
      <c r="BA146" s="1094"/>
    </row>
    <row r="147" spans="1:53" ht="11.25">
      <c r="A147" s="974">
        <v>2</v>
      </c>
      <c r="B147" s="1094"/>
      <c r="C147" s="1220"/>
      <c r="D147" s="1220" t="s">
        <v>1633</v>
      </c>
      <c r="E147" s="1094"/>
      <c r="F147" s="1094"/>
      <c r="G147" s="1094"/>
      <c r="H147" s="1094"/>
      <c r="I147" s="1094"/>
      <c r="J147" s="1094"/>
      <c r="K147" s="1094"/>
      <c r="L147" s="1221" t="s">
        <v>518</v>
      </c>
      <c r="M147" s="1233" t="s">
        <v>519</v>
      </c>
      <c r="N147" s="1232" t="s">
        <v>351</v>
      </c>
      <c r="O147" s="977"/>
      <c r="P147" s="977"/>
      <c r="Q147" s="977"/>
      <c r="R147" s="1226">
        <v>0</v>
      </c>
      <c r="S147" s="977"/>
      <c r="T147" s="977"/>
      <c r="U147" s="403"/>
      <c r="V147" s="403"/>
      <c r="W147" s="403"/>
      <c r="X147" s="403"/>
      <c r="Y147" s="403"/>
      <c r="Z147" s="403"/>
      <c r="AA147" s="403"/>
      <c r="AB147" s="403"/>
      <c r="AC147" s="403"/>
      <c r="AD147" s="977"/>
      <c r="AE147" s="403"/>
      <c r="AF147" s="403"/>
      <c r="AG147" s="403"/>
      <c r="AH147" s="403"/>
      <c r="AI147" s="403"/>
      <c r="AJ147" s="403"/>
      <c r="AK147" s="403"/>
      <c r="AL147" s="403"/>
      <c r="AM147" s="403"/>
      <c r="AN147" s="1226">
        <v>0</v>
      </c>
      <c r="AO147" s="403"/>
      <c r="AP147" s="403"/>
      <c r="AQ147" s="403"/>
      <c r="AR147" s="403"/>
      <c r="AS147" s="403"/>
      <c r="AT147" s="403"/>
      <c r="AU147" s="403"/>
      <c r="AV147" s="403"/>
      <c r="AW147" s="403"/>
      <c r="AX147" s="951"/>
      <c r="AY147" s="951"/>
      <c r="AZ147" s="951"/>
      <c r="BA147" s="1094"/>
    </row>
    <row r="148" spans="1:53" ht="22.5">
      <c r="A148" s="974">
        <v>2</v>
      </c>
      <c r="B148" s="1094"/>
      <c r="C148" s="1220"/>
      <c r="D148" s="1220" t="s">
        <v>1574</v>
      </c>
      <c r="E148" s="1094"/>
      <c r="F148" s="1094"/>
      <c r="G148" s="1094"/>
      <c r="H148" s="1094"/>
      <c r="I148" s="1094"/>
      <c r="J148" s="1094"/>
      <c r="K148" s="1094"/>
      <c r="L148" s="1221" t="s">
        <v>520</v>
      </c>
      <c r="M148" s="1229" t="s">
        <v>521</v>
      </c>
      <c r="N148" s="1139" t="s">
        <v>351</v>
      </c>
      <c r="O148" s="977"/>
      <c r="P148" s="977"/>
      <c r="Q148" s="977"/>
      <c r="R148" s="1226">
        <v>0</v>
      </c>
      <c r="S148" s="977"/>
      <c r="T148" s="977"/>
      <c r="U148" s="403"/>
      <c r="V148" s="403"/>
      <c r="W148" s="403"/>
      <c r="X148" s="403"/>
      <c r="Y148" s="403"/>
      <c r="Z148" s="403"/>
      <c r="AA148" s="403"/>
      <c r="AB148" s="403"/>
      <c r="AC148" s="403"/>
      <c r="AD148" s="977"/>
      <c r="AE148" s="403"/>
      <c r="AF148" s="403"/>
      <c r="AG148" s="403"/>
      <c r="AH148" s="403"/>
      <c r="AI148" s="403"/>
      <c r="AJ148" s="403"/>
      <c r="AK148" s="403"/>
      <c r="AL148" s="403"/>
      <c r="AM148" s="403"/>
      <c r="AN148" s="1226">
        <v>0</v>
      </c>
      <c r="AO148" s="403"/>
      <c r="AP148" s="403"/>
      <c r="AQ148" s="403"/>
      <c r="AR148" s="403"/>
      <c r="AS148" s="403"/>
      <c r="AT148" s="403"/>
      <c r="AU148" s="403"/>
      <c r="AV148" s="403"/>
      <c r="AW148" s="403"/>
      <c r="AX148" s="951"/>
      <c r="AY148" s="951"/>
      <c r="AZ148" s="951"/>
      <c r="BA148" s="1094"/>
    </row>
    <row r="149" spans="1:53" ht="22.5">
      <c r="A149" s="974">
        <v>2</v>
      </c>
      <c r="B149" s="1094"/>
      <c r="C149" s="1220"/>
      <c r="D149" s="1220" t="s">
        <v>1575</v>
      </c>
      <c r="E149" s="1094"/>
      <c r="F149" s="1094"/>
      <c r="G149" s="1094"/>
      <c r="H149" s="1094"/>
      <c r="I149" s="1094"/>
      <c r="J149" s="1094"/>
      <c r="K149" s="1094"/>
      <c r="L149" s="1221" t="s">
        <v>522</v>
      </c>
      <c r="M149" s="1229" t="s">
        <v>1473</v>
      </c>
      <c r="N149" s="1232" t="s">
        <v>351</v>
      </c>
      <c r="O149" s="403">
        <v>0</v>
      </c>
      <c r="P149" s="403">
        <v>0</v>
      </c>
      <c r="Q149" s="403">
        <v>0</v>
      </c>
      <c r="R149" s="1226">
        <v>0</v>
      </c>
      <c r="S149" s="403">
        <v>0</v>
      </c>
      <c r="T149" s="403">
        <v>560.28</v>
      </c>
      <c r="U149" s="403"/>
      <c r="V149" s="403"/>
      <c r="W149" s="403"/>
      <c r="X149" s="403"/>
      <c r="Y149" s="403"/>
      <c r="Z149" s="403"/>
      <c r="AA149" s="403"/>
      <c r="AB149" s="403"/>
      <c r="AC149" s="403"/>
      <c r="AD149" s="403">
        <v>560.28</v>
      </c>
      <c r="AE149" s="403"/>
      <c r="AF149" s="403"/>
      <c r="AG149" s="403"/>
      <c r="AH149" s="403"/>
      <c r="AI149" s="403"/>
      <c r="AJ149" s="403"/>
      <c r="AK149" s="403"/>
      <c r="AL149" s="403"/>
      <c r="AM149" s="403"/>
      <c r="AN149" s="1226">
        <v>0</v>
      </c>
      <c r="AO149" s="403"/>
      <c r="AP149" s="403"/>
      <c r="AQ149" s="403"/>
      <c r="AR149" s="403"/>
      <c r="AS149" s="403"/>
      <c r="AT149" s="403"/>
      <c r="AU149" s="403"/>
      <c r="AV149" s="403"/>
      <c r="AW149" s="403"/>
      <c r="AX149" s="951"/>
      <c r="AY149" s="951"/>
      <c r="AZ149" s="951"/>
      <c r="BA149" s="1094"/>
    </row>
    <row r="150" spans="1:53" ht="11.25">
      <c r="A150" s="974">
        <v>2</v>
      </c>
      <c r="B150" s="1042" t="s">
        <v>1283</v>
      </c>
      <c r="C150" s="1220"/>
      <c r="D150" s="1220" t="s">
        <v>1594</v>
      </c>
      <c r="E150" s="1094"/>
      <c r="F150" s="1094"/>
      <c r="G150" s="1094"/>
      <c r="H150" s="1094"/>
      <c r="I150" s="1094"/>
      <c r="J150" s="1094"/>
      <c r="K150" s="1094"/>
      <c r="L150" s="1221" t="s">
        <v>523</v>
      </c>
      <c r="M150" s="1231" t="s">
        <v>524</v>
      </c>
      <c r="N150" s="1139" t="s">
        <v>351</v>
      </c>
      <c r="O150" s="1234">
        <v>0</v>
      </c>
      <c r="P150" s="1234">
        <v>0</v>
      </c>
      <c r="Q150" s="1234">
        <v>0</v>
      </c>
      <c r="R150" s="1226">
        <v>0</v>
      </c>
      <c r="S150" s="1234">
        <v>0</v>
      </c>
      <c r="T150" s="1234">
        <v>430.32</v>
      </c>
      <c r="U150" s="403"/>
      <c r="V150" s="403"/>
      <c r="W150" s="403"/>
      <c r="X150" s="403"/>
      <c r="Y150" s="403"/>
      <c r="Z150" s="403"/>
      <c r="AA150" s="403"/>
      <c r="AB150" s="403"/>
      <c r="AC150" s="403"/>
      <c r="AD150" s="1234">
        <v>430.32</v>
      </c>
      <c r="AE150" s="403"/>
      <c r="AF150" s="403"/>
      <c r="AG150" s="403"/>
      <c r="AH150" s="403"/>
      <c r="AI150" s="403"/>
      <c r="AJ150" s="403"/>
      <c r="AK150" s="403"/>
      <c r="AL150" s="403"/>
      <c r="AM150" s="403"/>
      <c r="AN150" s="1226">
        <v>0</v>
      </c>
      <c r="AO150" s="403"/>
      <c r="AP150" s="403"/>
      <c r="AQ150" s="403"/>
      <c r="AR150" s="403"/>
      <c r="AS150" s="403"/>
      <c r="AT150" s="403"/>
      <c r="AU150" s="403"/>
      <c r="AV150" s="403"/>
      <c r="AW150" s="403"/>
      <c r="AX150" s="951"/>
      <c r="AY150" s="951"/>
      <c r="AZ150" s="951"/>
      <c r="BA150" s="1094"/>
    </row>
    <row r="151" spans="1:53" ht="22.5">
      <c r="A151" s="974">
        <v>2</v>
      </c>
      <c r="B151" s="1042" t="s">
        <v>1285</v>
      </c>
      <c r="C151" s="1220"/>
      <c r="D151" s="1220" t="s">
        <v>1595</v>
      </c>
      <c r="E151" s="1094"/>
      <c r="F151" s="1094"/>
      <c r="G151" s="1094"/>
      <c r="H151" s="1094"/>
      <c r="I151" s="1094"/>
      <c r="J151" s="1094"/>
      <c r="K151" s="1094"/>
      <c r="L151" s="1221" t="s">
        <v>525</v>
      </c>
      <c r="M151" s="1231" t="s">
        <v>1468</v>
      </c>
      <c r="N151" s="1232" t="s">
        <v>351</v>
      </c>
      <c r="O151" s="1234">
        <v>0</v>
      </c>
      <c r="P151" s="1234">
        <v>0</v>
      </c>
      <c r="Q151" s="1234">
        <v>0</v>
      </c>
      <c r="R151" s="1226">
        <v>0</v>
      </c>
      <c r="S151" s="1234">
        <v>0</v>
      </c>
      <c r="T151" s="1234">
        <v>129.96</v>
      </c>
      <c r="U151" s="403"/>
      <c r="V151" s="403"/>
      <c r="W151" s="403"/>
      <c r="X151" s="403"/>
      <c r="Y151" s="403"/>
      <c r="Z151" s="403"/>
      <c r="AA151" s="403"/>
      <c r="AB151" s="403"/>
      <c r="AC151" s="403"/>
      <c r="AD151" s="1234">
        <v>129.96</v>
      </c>
      <c r="AE151" s="403"/>
      <c r="AF151" s="403"/>
      <c r="AG151" s="403"/>
      <c r="AH151" s="403"/>
      <c r="AI151" s="403"/>
      <c r="AJ151" s="403"/>
      <c r="AK151" s="403"/>
      <c r="AL151" s="403"/>
      <c r="AM151" s="403"/>
      <c r="AN151" s="1226">
        <v>0</v>
      </c>
      <c r="AO151" s="403"/>
      <c r="AP151" s="403"/>
      <c r="AQ151" s="403"/>
      <c r="AR151" s="403"/>
      <c r="AS151" s="403"/>
      <c r="AT151" s="403"/>
      <c r="AU151" s="403"/>
      <c r="AV151" s="403"/>
      <c r="AW151" s="403"/>
      <c r="AX151" s="951"/>
      <c r="AY151" s="951"/>
      <c r="AZ151" s="951"/>
      <c r="BA151" s="1094"/>
    </row>
    <row r="152" spans="1:53" ht="11.25">
      <c r="A152" s="974">
        <v>2</v>
      </c>
      <c r="B152" s="1094"/>
      <c r="C152" s="1220"/>
      <c r="D152" s="1220" t="s">
        <v>1597</v>
      </c>
      <c r="E152" s="1094"/>
      <c r="F152" s="1094"/>
      <c r="G152" s="1094"/>
      <c r="H152" s="1094"/>
      <c r="I152" s="1094"/>
      <c r="J152" s="1094"/>
      <c r="K152" s="1094"/>
      <c r="L152" s="1221" t="s">
        <v>526</v>
      </c>
      <c r="M152" s="1229" t="s">
        <v>527</v>
      </c>
      <c r="N152" s="1139" t="s">
        <v>351</v>
      </c>
      <c r="O152" s="977"/>
      <c r="P152" s="977"/>
      <c r="Q152" s="977"/>
      <c r="R152" s="1226">
        <v>0</v>
      </c>
      <c r="S152" s="977"/>
      <c r="T152" s="977"/>
      <c r="U152" s="403"/>
      <c r="V152" s="403"/>
      <c r="W152" s="403"/>
      <c r="X152" s="403"/>
      <c r="Y152" s="403"/>
      <c r="Z152" s="403"/>
      <c r="AA152" s="403"/>
      <c r="AB152" s="403"/>
      <c r="AC152" s="403"/>
      <c r="AD152" s="977"/>
      <c r="AE152" s="403"/>
      <c r="AF152" s="403"/>
      <c r="AG152" s="403"/>
      <c r="AH152" s="403"/>
      <c r="AI152" s="403"/>
      <c r="AJ152" s="403"/>
      <c r="AK152" s="403"/>
      <c r="AL152" s="403"/>
      <c r="AM152" s="403"/>
      <c r="AN152" s="1226">
        <v>0</v>
      </c>
      <c r="AO152" s="403"/>
      <c r="AP152" s="403"/>
      <c r="AQ152" s="403"/>
      <c r="AR152" s="403"/>
      <c r="AS152" s="403"/>
      <c r="AT152" s="403"/>
      <c r="AU152" s="403"/>
      <c r="AV152" s="403"/>
      <c r="AW152" s="403"/>
      <c r="AX152" s="951"/>
      <c r="AY152" s="951"/>
      <c r="AZ152" s="951"/>
      <c r="BA152" s="1094"/>
    </row>
    <row r="153" spans="1:53" ht="11.25">
      <c r="A153" s="974">
        <v>2</v>
      </c>
      <c r="B153" s="1094"/>
      <c r="C153" s="1220"/>
      <c r="D153" s="1220" t="s">
        <v>1598</v>
      </c>
      <c r="E153" s="1094"/>
      <c r="F153" s="1094"/>
      <c r="G153" s="1094"/>
      <c r="H153" s="1094"/>
      <c r="I153" s="1094"/>
      <c r="J153" s="1094"/>
      <c r="K153" s="1094"/>
      <c r="L153" s="1221" t="s">
        <v>528</v>
      </c>
      <c r="M153" s="1235" t="s">
        <v>529</v>
      </c>
      <c r="N153" s="1223" t="s">
        <v>351</v>
      </c>
      <c r="O153" s="1226">
        <v>0</v>
      </c>
      <c r="P153" s="1226">
        <v>0</v>
      </c>
      <c r="Q153" s="1226">
        <v>0</v>
      </c>
      <c r="R153" s="1226">
        <v>0</v>
      </c>
      <c r="S153" s="1226">
        <v>0</v>
      </c>
      <c r="T153" s="1226">
        <v>0</v>
      </c>
      <c r="U153" s="403"/>
      <c r="V153" s="403"/>
      <c r="W153" s="403"/>
      <c r="X153" s="403"/>
      <c r="Y153" s="403"/>
      <c r="Z153" s="403"/>
      <c r="AA153" s="403"/>
      <c r="AB153" s="403"/>
      <c r="AC153" s="403"/>
      <c r="AD153" s="1226">
        <v>0</v>
      </c>
      <c r="AE153" s="403"/>
      <c r="AF153" s="403"/>
      <c r="AG153" s="403"/>
      <c r="AH153" s="403"/>
      <c r="AI153" s="403"/>
      <c r="AJ153" s="403"/>
      <c r="AK153" s="403"/>
      <c r="AL153" s="403"/>
      <c r="AM153" s="403"/>
      <c r="AN153" s="1226">
        <v>0</v>
      </c>
      <c r="AO153" s="403"/>
      <c r="AP153" s="403"/>
      <c r="AQ153" s="403"/>
      <c r="AR153" s="403"/>
      <c r="AS153" s="403"/>
      <c r="AT153" s="403"/>
      <c r="AU153" s="403"/>
      <c r="AV153" s="403"/>
      <c r="AW153" s="403"/>
      <c r="AX153" s="951"/>
      <c r="AY153" s="951"/>
      <c r="AZ153" s="951"/>
      <c r="BA153" s="1094"/>
    </row>
    <row r="154" spans="1:53" ht="11.25">
      <c r="A154" s="974">
        <v>2</v>
      </c>
      <c r="B154" s="1094"/>
      <c r="C154" s="1220"/>
      <c r="D154" s="1220" t="s">
        <v>1634</v>
      </c>
      <c r="E154" s="1094"/>
      <c r="F154" s="1094"/>
      <c r="G154" s="1094"/>
      <c r="H154" s="1094"/>
      <c r="I154" s="1094"/>
      <c r="J154" s="1094"/>
      <c r="K154" s="1094"/>
      <c r="L154" s="1221" t="s">
        <v>530</v>
      </c>
      <c r="M154" s="1233" t="s">
        <v>531</v>
      </c>
      <c r="N154" s="1223" t="s">
        <v>351</v>
      </c>
      <c r="O154" s="977"/>
      <c r="P154" s="977"/>
      <c r="Q154" s="977"/>
      <c r="R154" s="1226">
        <v>0</v>
      </c>
      <c r="S154" s="977"/>
      <c r="T154" s="977"/>
      <c r="U154" s="403"/>
      <c r="V154" s="403"/>
      <c r="W154" s="403"/>
      <c r="X154" s="403"/>
      <c r="Y154" s="403"/>
      <c r="Z154" s="403"/>
      <c r="AA154" s="403"/>
      <c r="AB154" s="403"/>
      <c r="AC154" s="403"/>
      <c r="AD154" s="977"/>
      <c r="AE154" s="403"/>
      <c r="AF154" s="403"/>
      <c r="AG154" s="403"/>
      <c r="AH154" s="403"/>
      <c r="AI154" s="403"/>
      <c r="AJ154" s="403"/>
      <c r="AK154" s="403"/>
      <c r="AL154" s="403"/>
      <c r="AM154" s="403"/>
      <c r="AN154" s="1226">
        <v>0</v>
      </c>
      <c r="AO154" s="403"/>
      <c r="AP154" s="403"/>
      <c r="AQ154" s="403"/>
      <c r="AR154" s="403"/>
      <c r="AS154" s="403"/>
      <c r="AT154" s="403"/>
      <c r="AU154" s="403"/>
      <c r="AV154" s="403"/>
      <c r="AW154" s="403"/>
      <c r="AX154" s="951"/>
      <c r="AY154" s="951"/>
      <c r="AZ154" s="951"/>
      <c r="BA154" s="1094"/>
    </row>
    <row r="155" spans="1:53" ht="22.5">
      <c r="A155" s="974">
        <v>2</v>
      </c>
      <c r="B155" s="1094"/>
      <c r="C155" s="1220"/>
      <c r="D155" s="1220" t="s">
        <v>1635</v>
      </c>
      <c r="E155" s="1094"/>
      <c r="F155" s="1094"/>
      <c r="G155" s="1094"/>
      <c r="H155" s="1094"/>
      <c r="I155" s="1094"/>
      <c r="J155" s="1094"/>
      <c r="K155" s="1094"/>
      <c r="L155" s="1221" t="s">
        <v>532</v>
      </c>
      <c r="M155" s="1233" t="s">
        <v>533</v>
      </c>
      <c r="N155" s="1223" t="s">
        <v>351</v>
      </c>
      <c r="O155" s="977"/>
      <c r="P155" s="977"/>
      <c r="Q155" s="977"/>
      <c r="R155" s="1226">
        <v>0</v>
      </c>
      <c r="S155" s="977"/>
      <c r="T155" s="977"/>
      <c r="U155" s="403"/>
      <c r="V155" s="403"/>
      <c r="W155" s="403"/>
      <c r="X155" s="403"/>
      <c r="Y155" s="403"/>
      <c r="Z155" s="403"/>
      <c r="AA155" s="403"/>
      <c r="AB155" s="403"/>
      <c r="AC155" s="403"/>
      <c r="AD155" s="977"/>
      <c r="AE155" s="403"/>
      <c r="AF155" s="403"/>
      <c r="AG155" s="403"/>
      <c r="AH155" s="403"/>
      <c r="AI155" s="403"/>
      <c r="AJ155" s="403"/>
      <c r="AK155" s="403"/>
      <c r="AL155" s="403"/>
      <c r="AM155" s="403"/>
      <c r="AN155" s="1226">
        <v>0</v>
      </c>
      <c r="AO155" s="403"/>
      <c r="AP155" s="403"/>
      <c r="AQ155" s="403"/>
      <c r="AR155" s="403"/>
      <c r="AS155" s="403"/>
      <c r="AT155" s="403"/>
      <c r="AU155" s="403"/>
      <c r="AV155" s="403"/>
      <c r="AW155" s="403"/>
      <c r="AX155" s="951"/>
      <c r="AY155" s="951"/>
      <c r="AZ155" s="951"/>
      <c r="BA155" s="1094"/>
    </row>
    <row r="156" spans="1:53" ht="22.5">
      <c r="A156" s="974">
        <v>2</v>
      </c>
      <c r="B156" s="1094"/>
      <c r="C156" s="1220"/>
      <c r="D156" s="1220" t="s">
        <v>1636</v>
      </c>
      <c r="E156" s="1094"/>
      <c r="F156" s="1094"/>
      <c r="G156" s="1094"/>
      <c r="H156" s="1094"/>
      <c r="I156" s="1094"/>
      <c r="J156" s="1094"/>
      <c r="K156" s="1094"/>
      <c r="L156" s="1221" t="s">
        <v>534</v>
      </c>
      <c r="M156" s="1233" t="s">
        <v>535</v>
      </c>
      <c r="N156" s="1223" t="s">
        <v>351</v>
      </c>
      <c r="O156" s="977"/>
      <c r="P156" s="977"/>
      <c r="Q156" s="977"/>
      <c r="R156" s="1226">
        <v>0</v>
      </c>
      <c r="S156" s="977"/>
      <c r="T156" s="977"/>
      <c r="U156" s="403"/>
      <c r="V156" s="403"/>
      <c r="W156" s="403"/>
      <c r="X156" s="403"/>
      <c r="Y156" s="403"/>
      <c r="Z156" s="403"/>
      <c r="AA156" s="403"/>
      <c r="AB156" s="403"/>
      <c r="AC156" s="403"/>
      <c r="AD156" s="977"/>
      <c r="AE156" s="403"/>
      <c r="AF156" s="403"/>
      <c r="AG156" s="403"/>
      <c r="AH156" s="403"/>
      <c r="AI156" s="403"/>
      <c r="AJ156" s="403"/>
      <c r="AK156" s="403"/>
      <c r="AL156" s="403"/>
      <c r="AM156" s="403"/>
      <c r="AN156" s="1226">
        <v>0</v>
      </c>
      <c r="AO156" s="403"/>
      <c r="AP156" s="403"/>
      <c r="AQ156" s="403"/>
      <c r="AR156" s="403"/>
      <c r="AS156" s="403"/>
      <c r="AT156" s="403"/>
      <c r="AU156" s="403"/>
      <c r="AV156" s="403"/>
      <c r="AW156" s="403"/>
      <c r="AX156" s="951"/>
      <c r="AY156" s="951"/>
      <c r="AZ156" s="951"/>
      <c r="BA156" s="1094"/>
    </row>
    <row r="157" spans="1:53" ht="22.5">
      <c r="A157" s="974">
        <v>2</v>
      </c>
      <c r="B157" s="1094"/>
      <c r="C157" s="1220"/>
      <c r="D157" s="1220" t="s">
        <v>1637</v>
      </c>
      <c r="E157" s="1094"/>
      <c r="F157" s="1094"/>
      <c r="G157" s="1094"/>
      <c r="H157" s="1094"/>
      <c r="I157" s="1094"/>
      <c r="J157" s="1094"/>
      <c r="K157" s="1094"/>
      <c r="L157" s="1221" t="s">
        <v>536</v>
      </c>
      <c r="M157" s="1233" t="s">
        <v>537</v>
      </c>
      <c r="N157" s="1223" t="s">
        <v>351</v>
      </c>
      <c r="O157" s="977"/>
      <c r="P157" s="977"/>
      <c r="Q157" s="977"/>
      <c r="R157" s="1226">
        <v>0</v>
      </c>
      <c r="S157" s="977"/>
      <c r="T157" s="977"/>
      <c r="U157" s="403"/>
      <c r="V157" s="403"/>
      <c r="W157" s="403"/>
      <c r="X157" s="403"/>
      <c r="Y157" s="403"/>
      <c r="Z157" s="403"/>
      <c r="AA157" s="403"/>
      <c r="AB157" s="403"/>
      <c r="AC157" s="403"/>
      <c r="AD157" s="977"/>
      <c r="AE157" s="403"/>
      <c r="AF157" s="403"/>
      <c r="AG157" s="403"/>
      <c r="AH157" s="403"/>
      <c r="AI157" s="403"/>
      <c r="AJ157" s="403"/>
      <c r="AK157" s="403"/>
      <c r="AL157" s="403"/>
      <c r="AM157" s="403"/>
      <c r="AN157" s="1226">
        <v>0</v>
      </c>
      <c r="AO157" s="403"/>
      <c r="AP157" s="403"/>
      <c r="AQ157" s="403"/>
      <c r="AR157" s="403"/>
      <c r="AS157" s="403"/>
      <c r="AT157" s="403"/>
      <c r="AU157" s="403"/>
      <c r="AV157" s="403"/>
      <c r="AW157" s="403"/>
      <c r="AX157" s="951"/>
      <c r="AY157" s="951"/>
      <c r="AZ157" s="951"/>
      <c r="BA157" s="1094"/>
    </row>
    <row r="158" spans="1:53" ht="45">
      <c r="A158" s="974">
        <v>2</v>
      </c>
      <c r="B158" s="1094"/>
      <c r="C158" s="1220"/>
      <c r="D158" s="1220" t="s">
        <v>1638</v>
      </c>
      <c r="E158" s="1094"/>
      <c r="F158" s="1094"/>
      <c r="G158" s="1094"/>
      <c r="H158" s="1094"/>
      <c r="I158" s="1094"/>
      <c r="J158" s="1094"/>
      <c r="K158" s="1094"/>
      <c r="L158" s="1221" t="s">
        <v>538</v>
      </c>
      <c r="M158" s="1233" t="s">
        <v>539</v>
      </c>
      <c r="N158" s="1223" t="s">
        <v>351</v>
      </c>
      <c r="O158" s="977"/>
      <c r="P158" s="977"/>
      <c r="Q158" s="977"/>
      <c r="R158" s="1226">
        <v>0</v>
      </c>
      <c r="S158" s="977"/>
      <c r="T158" s="977"/>
      <c r="U158" s="403"/>
      <c r="V158" s="403"/>
      <c r="W158" s="403"/>
      <c r="X158" s="403"/>
      <c r="Y158" s="403"/>
      <c r="Z158" s="403"/>
      <c r="AA158" s="403"/>
      <c r="AB158" s="403"/>
      <c r="AC158" s="403"/>
      <c r="AD158" s="977"/>
      <c r="AE158" s="403"/>
      <c r="AF158" s="403"/>
      <c r="AG158" s="403"/>
      <c r="AH158" s="403"/>
      <c r="AI158" s="403"/>
      <c r="AJ158" s="403"/>
      <c r="AK158" s="403"/>
      <c r="AL158" s="403"/>
      <c r="AM158" s="403"/>
      <c r="AN158" s="1226">
        <v>0</v>
      </c>
      <c r="AO158" s="403"/>
      <c r="AP158" s="403"/>
      <c r="AQ158" s="403"/>
      <c r="AR158" s="403"/>
      <c r="AS158" s="403"/>
      <c r="AT158" s="403"/>
      <c r="AU158" s="403"/>
      <c r="AV158" s="403"/>
      <c r="AW158" s="403"/>
      <c r="AX158" s="951"/>
      <c r="AY158" s="951"/>
      <c r="AZ158" s="951"/>
      <c r="BA158" s="1094"/>
    </row>
    <row r="159" spans="1:53" ht="11.25">
      <c r="A159" s="974">
        <v>2</v>
      </c>
      <c r="B159" s="1094"/>
      <c r="C159" s="1220"/>
      <c r="D159" s="1220" t="s">
        <v>1639</v>
      </c>
      <c r="E159" s="1094"/>
      <c r="F159" s="1094"/>
      <c r="G159" s="1094"/>
      <c r="H159" s="1094"/>
      <c r="I159" s="1094"/>
      <c r="J159" s="1094"/>
      <c r="K159" s="1094"/>
      <c r="L159" s="1221" t="s">
        <v>540</v>
      </c>
      <c r="M159" s="1233" t="s">
        <v>541</v>
      </c>
      <c r="N159" s="1223" t="s">
        <v>351</v>
      </c>
      <c r="O159" s="977"/>
      <c r="P159" s="977"/>
      <c r="Q159" s="977"/>
      <c r="R159" s="1226">
        <v>0</v>
      </c>
      <c r="S159" s="977"/>
      <c r="T159" s="977"/>
      <c r="U159" s="403"/>
      <c r="V159" s="403"/>
      <c r="W159" s="403"/>
      <c r="X159" s="403"/>
      <c r="Y159" s="403"/>
      <c r="Z159" s="403"/>
      <c r="AA159" s="403"/>
      <c r="AB159" s="403"/>
      <c r="AC159" s="403"/>
      <c r="AD159" s="977"/>
      <c r="AE159" s="403"/>
      <c r="AF159" s="403"/>
      <c r="AG159" s="403"/>
      <c r="AH159" s="403"/>
      <c r="AI159" s="403"/>
      <c r="AJ159" s="403"/>
      <c r="AK159" s="403"/>
      <c r="AL159" s="403"/>
      <c r="AM159" s="403"/>
      <c r="AN159" s="1226">
        <v>0</v>
      </c>
      <c r="AO159" s="403"/>
      <c r="AP159" s="403"/>
      <c r="AQ159" s="403"/>
      <c r="AR159" s="403"/>
      <c r="AS159" s="403"/>
      <c r="AT159" s="403"/>
      <c r="AU159" s="403"/>
      <c r="AV159" s="403"/>
      <c r="AW159" s="403"/>
      <c r="AX159" s="951"/>
      <c r="AY159" s="951"/>
      <c r="AZ159" s="951"/>
      <c r="BA159" s="1094"/>
    </row>
    <row r="160" spans="1:53" ht="11.25">
      <c r="A160" s="974">
        <v>2</v>
      </c>
      <c r="B160" s="1094"/>
      <c r="C160" s="1220"/>
      <c r="D160" s="1220" t="s">
        <v>1640</v>
      </c>
      <c r="E160" s="1094"/>
      <c r="F160" s="1094"/>
      <c r="G160" s="1094"/>
      <c r="H160" s="1094"/>
      <c r="I160" s="1094"/>
      <c r="J160" s="1094"/>
      <c r="K160" s="1094"/>
      <c r="L160" s="1221" t="s">
        <v>1464</v>
      </c>
      <c r="M160" s="1233" t="s">
        <v>1465</v>
      </c>
      <c r="N160" s="1223" t="s">
        <v>351</v>
      </c>
      <c r="O160" s="977"/>
      <c r="P160" s="977"/>
      <c r="Q160" s="977"/>
      <c r="R160" s="1226">
        <v>0</v>
      </c>
      <c r="S160" s="977"/>
      <c r="T160" s="977"/>
      <c r="U160" s="403"/>
      <c r="V160" s="403"/>
      <c r="W160" s="403"/>
      <c r="X160" s="403"/>
      <c r="Y160" s="403"/>
      <c r="Z160" s="403"/>
      <c r="AA160" s="403"/>
      <c r="AB160" s="403"/>
      <c r="AC160" s="403"/>
      <c r="AD160" s="977"/>
      <c r="AE160" s="403"/>
      <c r="AF160" s="403"/>
      <c r="AG160" s="403"/>
      <c r="AH160" s="403"/>
      <c r="AI160" s="403"/>
      <c r="AJ160" s="403"/>
      <c r="AK160" s="403"/>
      <c r="AL160" s="403"/>
      <c r="AM160" s="403"/>
      <c r="AN160" s="1226">
        <v>0</v>
      </c>
      <c r="AO160" s="403"/>
      <c r="AP160" s="403"/>
      <c r="AQ160" s="403"/>
      <c r="AR160" s="403"/>
      <c r="AS160" s="403"/>
      <c r="AT160" s="403"/>
      <c r="AU160" s="403"/>
      <c r="AV160" s="403"/>
      <c r="AW160" s="403"/>
      <c r="AX160" s="951"/>
      <c r="AY160" s="951"/>
      <c r="AZ160" s="951"/>
      <c r="BA160" s="1094"/>
    </row>
    <row r="161" spans="1:53" s="109" customFormat="1" ht="11.25">
      <c r="A161" s="974">
        <v>2</v>
      </c>
      <c r="B161" s="1236"/>
      <c r="C161" s="1220"/>
      <c r="D161" s="1220" t="s">
        <v>1490</v>
      </c>
      <c r="E161" s="1236"/>
      <c r="F161" s="1236"/>
      <c r="G161" s="1236"/>
      <c r="H161" s="1236"/>
      <c r="I161" s="1236"/>
      <c r="J161" s="1236"/>
      <c r="K161" s="1236"/>
      <c r="L161" s="1237" t="s">
        <v>359</v>
      </c>
      <c r="M161" s="1238" t="s">
        <v>542</v>
      </c>
      <c r="N161" s="1239" t="s">
        <v>351</v>
      </c>
      <c r="O161" s="548">
        <v>0</v>
      </c>
      <c r="P161" s="548">
        <v>0</v>
      </c>
      <c r="Q161" s="548">
        <v>0</v>
      </c>
      <c r="R161" s="1217">
        <v>0</v>
      </c>
      <c r="S161" s="548">
        <v>0</v>
      </c>
      <c r="T161" s="548">
        <v>95</v>
      </c>
      <c r="U161" s="548"/>
      <c r="V161" s="548"/>
      <c r="W161" s="548"/>
      <c r="X161" s="548"/>
      <c r="Y161" s="548"/>
      <c r="Z161" s="548"/>
      <c r="AA161" s="548"/>
      <c r="AB161" s="548"/>
      <c r="AC161" s="548"/>
      <c r="AD161" s="548">
        <v>95</v>
      </c>
      <c r="AE161" s="548"/>
      <c r="AF161" s="548"/>
      <c r="AG161" s="548"/>
      <c r="AH161" s="548"/>
      <c r="AI161" s="548"/>
      <c r="AJ161" s="548"/>
      <c r="AK161" s="548"/>
      <c r="AL161" s="548"/>
      <c r="AM161" s="548"/>
      <c r="AN161" s="1217">
        <v>0</v>
      </c>
      <c r="AO161" s="548"/>
      <c r="AP161" s="548"/>
      <c r="AQ161" s="548"/>
      <c r="AR161" s="548"/>
      <c r="AS161" s="548"/>
      <c r="AT161" s="548"/>
      <c r="AU161" s="548"/>
      <c r="AV161" s="548"/>
      <c r="AW161" s="548"/>
      <c r="AX161" s="1228"/>
      <c r="AY161" s="1228"/>
      <c r="AZ161" s="1228"/>
      <c r="BA161" s="1236"/>
    </row>
    <row r="162" spans="1:53" ht="22.5">
      <c r="A162" s="974">
        <v>2</v>
      </c>
      <c r="B162" s="1094"/>
      <c r="C162" s="1220"/>
      <c r="D162" s="1220" t="s">
        <v>1576</v>
      </c>
      <c r="E162" s="1094"/>
      <c r="F162" s="1094"/>
      <c r="G162" s="1094"/>
      <c r="H162" s="1094"/>
      <c r="I162" s="1094"/>
      <c r="J162" s="1094"/>
      <c r="K162" s="1094"/>
      <c r="L162" s="1221" t="s">
        <v>543</v>
      </c>
      <c r="M162" s="1229" t="s">
        <v>544</v>
      </c>
      <c r="N162" s="1223" t="s">
        <v>351</v>
      </c>
      <c r="O162" s="977"/>
      <c r="P162" s="977"/>
      <c r="Q162" s="977"/>
      <c r="R162" s="1226">
        <v>0</v>
      </c>
      <c r="S162" s="977"/>
      <c r="T162" s="977">
        <v>95</v>
      </c>
      <c r="U162" s="403"/>
      <c r="V162" s="403"/>
      <c r="W162" s="403"/>
      <c r="X162" s="403"/>
      <c r="Y162" s="403"/>
      <c r="Z162" s="403"/>
      <c r="AA162" s="403"/>
      <c r="AB162" s="403"/>
      <c r="AC162" s="403"/>
      <c r="AD162" s="977">
        <v>95</v>
      </c>
      <c r="AE162" s="403"/>
      <c r="AF162" s="403"/>
      <c r="AG162" s="403"/>
      <c r="AH162" s="403"/>
      <c r="AI162" s="403"/>
      <c r="AJ162" s="403"/>
      <c r="AK162" s="403"/>
      <c r="AL162" s="403"/>
      <c r="AM162" s="403"/>
      <c r="AN162" s="1226">
        <v>0</v>
      </c>
      <c r="AO162" s="403"/>
      <c r="AP162" s="403"/>
      <c r="AQ162" s="403"/>
      <c r="AR162" s="403"/>
      <c r="AS162" s="403"/>
      <c r="AT162" s="403"/>
      <c r="AU162" s="403"/>
      <c r="AV162" s="403"/>
      <c r="AW162" s="403"/>
      <c r="AX162" s="951"/>
      <c r="AY162" s="951"/>
      <c r="AZ162" s="951"/>
      <c r="BA162" s="1094"/>
    </row>
    <row r="163" spans="1:53" ht="22.5">
      <c r="A163" s="974">
        <v>2</v>
      </c>
      <c r="B163" s="1094"/>
      <c r="C163" s="1220"/>
      <c r="D163" s="1220" t="s">
        <v>1577</v>
      </c>
      <c r="E163" s="1094"/>
      <c r="F163" s="1094"/>
      <c r="G163" s="1094"/>
      <c r="H163" s="1094"/>
      <c r="I163" s="1094"/>
      <c r="J163" s="1094"/>
      <c r="K163" s="1094"/>
      <c r="L163" s="1221" t="s">
        <v>545</v>
      </c>
      <c r="M163" s="1235" t="s">
        <v>546</v>
      </c>
      <c r="N163" s="1223" t="s">
        <v>351</v>
      </c>
      <c r="O163" s="977"/>
      <c r="P163" s="977"/>
      <c r="Q163" s="977"/>
      <c r="R163" s="1226">
        <v>0</v>
      </c>
      <c r="S163" s="977"/>
      <c r="T163" s="977"/>
      <c r="U163" s="403"/>
      <c r="V163" s="403"/>
      <c r="W163" s="403"/>
      <c r="X163" s="403"/>
      <c r="Y163" s="403"/>
      <c r="Z163" s="403"/>
      <c r="AA163" s="403"/>
      <c r="AB163" s="403"/>
      <c r="AC163" s="403"/>
      <c r="AD163" s="977"/>
      <c r="AE163" s="403"/>
      <c r="AF163" s="403"/>
      <c r="AG163" s="403"/>
      <c r="AH163" s="403"/>
      <c r="AI163" s="403"/>
      <c r="AJ163" s="403"/>
      <c r="AK163" s="403"/>
      <c r="AL163" s="403"/>
      <c r="AM163" s="403"/>
      <c r="AN163" s="1226">
        <v>0</v>
      </c>
      <c r="AO163" s="403"/>
      <c r="AP163" s="403"/>
      <c r="AQ163" s="403"/>
      <c r="AR163" s="403"/>
      <c r="AS163" s="403"/>
      <c r="AT163" s="403"/>
      <c r="AU163" s="403"/>
      <c r="AV163" s="403"/>
      <c r="AW163" s="403"/>
      <c r="AX163" s="951"/>
      <c r="AY163" s="951"/>
      <c r="AZ163" s="951"/>
      <c r="BA163" s="1094"/>
    </row>
    <row r="164" spans="1:53" ht="22.5">
      <c r="A164" s="974">
        <v>2</v>
      </c>
      <c r="B164" s="1094"/>
      <c r="C164" s="1220"/>
      <c r="D164" s="1220" t="s">
        <v>1578</v>
      </c>
      <c r="E164" s="1094"/>
      <c r="F164" s="1094"/>
      <c r="G164" s="1094"/>
      <c r="H164" s="1094"/>
      <c r="I164" s="1094"/>
      <c r="J164" s="1094"/>
      <c r="K164" s="1094"/>
      <c r="L164" s="1221" t="s">
        <v>547</v>
      </c>
      <c r="M164" s="1235" t="s">
        <v>1469</v>
      </c>
      <c r="N164" s="1223" t="s">
        <v>351</v>
      </c>
      <c r="O164" s="403">
        <v>0</v>
      </c>
      <c r="P164" s="403">
        <v>0</v>
      </c>
      <c r="Q164" s="403">
        <v>0</v>
      </c>
      <c r="R164" s="1226">
        <v>0</v>
      </c>
      <c r="S164" s="403">
        <v>0</v>
      </c>
      <c r="T164" s="403">
        <v>0</v>
      </c>
      <c r="U164" s="403"/>
      <c r="V164" s="403"/>
      <c r="W164" s="403"/>
      <c r="X164" s="403"/>
      <c r="Y164" s="403"/>
      <c r="Z164" s="403"/>
      <c r="AA164" s="403"/>
      <c r="AB164" s="403"/>
      <c r="AC164" s="403"/>
      <c r="AD164" s="403">
        <v>0</v>
      </c>
      <c r="AE164" s="403"/>
      <c r="AF164" s="403"/>
      <c r="AG164" s="403"/>
      <c r="AH164" s="403"/>
      <c r="AI164" s="403"/>
      <c r="AJ164" s="403"/>
      <c r="AK164" s="403"/>
      <c r="AL164" s="403"/>
      <c r="AM164" s="403"/>
      <c r="AN164" s="1226">
        <v>0</v>
      </c>
      <c r="AO164" s="403"/>
      <c r="AP164" s="403"/>
      <c r="AQ164" s="403"/>
      <c r="AR164" s="403"/>
      <c r="AS164" s="403"/>
      <c r="AT164" s="403"/>
      <c r="AU164" s="403"/>
      <c r="AV164" s="403"/>
      <c r="AW164" s="403"/>
      <c r="AX164" s="951"/>
      <c r="AY164" s="951"/>
      <c r="AZ164" s="951"/>
      <c r="BA164" s="1094"/>
    </row>
    <row r="165" spans="1:53" ht="15">
      <c r="A165" s="974">
        <v>2</v>
      </c>
      <c r="B165" s="1199" t="s">
        <v>1286</v>
      </c>
      <c r="C165" s="1220"/>
      <c r="D165" s="1220" t="s">
        <v>1641</v>
      </c>
      <c r="E165" s="1094"/>
      <c r="F165" s="1094"/>
      <c r="G165" s="1094"/>
      <c r="H165" s="1094"/>
      <c r="I165" s="1094"/>
      <c r="J165" s="1094"/>
      <c r="K165" s="1094"/>
      <c r="L165" s="1221" t="s">
        <v>1146</v>
      </c>
      <c r="M165" s="1231" t="s">
        <v>548</v>
      </c>
      <c r="N165" s="1223" t="s">
        <v>351</v>
      </c>
      <c r="O165" s="1234">
        <v>0</v>
      </c>
      <c r="P165" s="1234">
        <v>0</v>
      </c>
      <c r="Q165" s="1234">
        <v>0</v>
      </c>
      <c r="R165" s="1226">
        <v>0</v>
      </c>
      <c r="S165" s="1234">
        <v>0</v>
      </c>
      <c r="T165" s="1234">
        <v>0</v>
      </c>
      <c r="U165" s="403"/>
      <c r="V165" s="403"/>
      <c r="W165" s="403"/>
      <c r="X165" s="403"/>
      <c r="Y165" s="403"/>
      <c r="Z165" s="403"/>
      <c r="AA165" s="403"/>
      <c r="AB165" s="403"/>
      <c r="AC165" s="403"/>
      <c r="AD165" s="1234">
        <v>0</v>
      </c>
      <c r="AE165" s="403"/>
      <c r="AF165" s="403"/>
      <c r="AG165" s="403"/>
      <c r="AH165" s="403"/>
      <c r="AI165" s="403"/>
      <c r="AJ165" s="403"/>
      <c r="AK165" s="403"/>
      <c r="AL165" s="403"/>
      <c r="AM165" s="403"/>
      <c r="AN165" s="1226">
        <v>0</v>
      </c>
      <c r="AO165" s="403"/>
      <c r="AP165" s="403"/>
      <c r="AQ165" s="403"/>
      <c r="AR165" s="403"/>
      <c r="AS165" s="403"/>
      <c r="AT165" s="403"/>
      <c r="AU165" s="403"/>
      <c r="AV165" s="403"/>
      <c r="AW165" s="403"/>
      <c r="AX165" s="951"/>
      <c r="AY165" s="951"/>
      <c r="AZ165" s="951"/>
      <c r="BA165" s="1094"/>
    </row>
    <row r="166" spans="1:53" ht="22.5">
      <c r="A166" s="974">
        <v>2</v>
      </c>
      <c r="B166" s="1199" t="s">
        <v>1288</v>
      </c>
      <c r="C166" s="1220"/>
      <c r="D166" s="1220" t="s">
        <v>1642</v>
      </c>
      <c r="E166" s="1094"/>
      <c r="F166" s="1094"/>
      <c r="G166" s="1094"/>
      <c r="H166" s="1094"/>
      <c r="I166" s="1094"/>
      <c r="J166" s="1094"/>
      <c r="K166" s="1094"/>
      <c r="L166" s="1221" t="s">
        <v>1147</v>
      </c>
      <c r="M166" s="1231" t="s">
        <v>1470</v>
      </c>
      <c r="N166" s="1223" t="s">
        <v>351</v>
      </c>
      <c r="O166" s="1234">
        <v>0</v>
      </c>
      <c r="P166" s="1234">
        <v>0</v>
      </c>
      <c r="Q166" s="1234">
        <v>0</v>
      </c>
      <c r="R166" s="1226">
        <v>0</v>
      </c>
      <c r="S166" s="1234">
        <v>0</v>
      </c>
      <c r="T166" s="1234">
        <v>0</v>
      </c>
      <c r="U166" s="403"/>
      <c r="V166" s="403"/>
      <c r="W166" s="403"/>
      <c r="X166" s="403"/>
      <c r="Y166" s="403"/>
      <c r="Z166" s="403"/>
      <c r="AA166" s="403"/>
      <c r="AB166" s="403"/>
      <c r="AC166" s="403"/>
      <c r="AD166" s="1234">
        <v>0</v>
      </c>
      <c r="AE166" s="403"/>
      <c r="AF166" s="403"/>
      <c r="AG166" s="403"/>
      <c r="AH166" s="403"/>
      <c r="AI166" s="403"/>
      <c r="AJ166" s="403"/>
      <c r="AK166" s="403"/>
      <c r="AL166" s="403"/>
      <c r="AM166" s="403"/>
      <c r="AN166" s="1226">
        <v>0</v>
      </c>
      <c r="AO166" s="403"/>
      <c r="AP166" s="403"/>
      <c r="AQ166" s="403"/>
      <c r="AR166" s="403"/>
      <c r="AS166" s="403"/>
      <c r="AT166" s="403"/>
      <c r="AU166" s="403"/>
      <c r="AV166" s="403"/>
      <c r="AW166" s="403"/>
      <c r="AX166" s="951"/>
      <c r="AY166" s="951"/>
      <c r="AZ166" s="951"/>
      <c r="BA166" s="1094"/>
    </row>
    <row r="167" spans="1:53" s="109" customFormat="1" ht="11.25">
      <c r="A167" s="974">
        <v>2</v>
      </c>
      <c r="B167" s="1236"/>
      <c r="C167" s="1220"/>
      <c r="D167" s="1220" t="s">
        <v>1488</v>
      </c>
      <c r="E167" s="1236"/>
      <c r="F167" s="1236"/>
      <c r="G167" s="1236"/>
      <c r="H167" s="1236"/>
      <c r="I167" s="1236"/>
      <c r="J167" s="1236"/>
      <c r="K167" s="1236"/>
      <c r="L167" s="1237" t="s">
        <v>361</v>
      </c>
      <c r="M167" s="1238" t="s">
        <v>549</v>
      </c>
      <c r="N167" s="1239" t="s">
        <v>351</v>
      </c>
      <c r="O167" s="548">
        <v>0</v>
      </c>
      <c r="P167" s="548">
        <v>0</v>
      </c>
      <c r="Q167" s="548">
        <v>0</v>
      </c>
      <c r="R167" s="1217">
        <v>0</v>
      </c>
      <c r="S167" s="548">
        <v>0</v>
      </c>
      <c r="T167" s="548">
        <v>319.11472000000003</v>
      </c>
      <c r="U167" s="548"/>
      <c r="V167" s="548"/>
      <c r="W167" s="548"/>
      <c r="X167" s="548"/>
      <c r="Y167" s="548"/>
      <c r="Z167" s="548"/>
      <c r="AA167" s="548"/>
      <c r="AB167" s="548"/>
      <c r="AC167" s="548"/>
      <c r="AD167" s="548">
        <v>319.11472000000003</v>
      </c>
      <c r="AE167" s="548"/>
      <c r="AF167" s="548"/>
      <c r="AG167" s="548"/>
      <c r="AH167" s="548"/>
      <c r="AI167" s="548"/>
      <c r="AJ167" s="548"/>
      <c r="AK167" s="548"/>
      <c r="AL167" s="548"/>
      <c r="AM167" s="548"/>
      <c r="AN167" s="1217">
        <v>0</v>
      </c>
      <c r="AO167" s="548"/>
      <c r="AP167" s="548"/>
      <c r="AQ167" s="548"/>
      <c r="AR167" s="548"/>
      <c r="AS167" s="548"/>
      <c r="AT167" s="548"/>
      <c r="AU167" s="548"/>
      <c r="AV167" s="548"/>
      <c r="AW167" s="548"/>
      <c r="AX167" s="1228"/>
      <c r="AY167" s="1228"/>
      <c r="AZ167" s="1228"/>
      <c r="BA167" s="1236"/>
    </row>
    <row r="168" spans="1:53" ht="22.5">
      <c r="A168" s="974">
        <v>2</v>
      </c>
      <c r="B168" s="1094" t="s">
        <v>1298</v>
      </c>
      <c r="C168" s="1220"/>
      <c r="D168" s="1220" t="s">
        <v>1579</v>
      </c>
      <c r="E168" s="1094"/>
      <c r="F168" s="1094"/>
      <c r="G168" s="1094"/>
      <c r="H168" s="1094"/>
      <c r="I168" s="1094"/>
      <c r="J168" s="1094"/>
      <c r="K168" s="1094"/>
      <c r="L168" s="1221" t="s">
        <v>550</v>
      </c>
      <c r="M168" s="1229" t="s">
        <v>551</v>
      </c>
      <c r="N168" s="1223" t="s">
        <v>351</v>
      </c>
      <c r="O168" s="1234">
        <v>0</v>
      </c>
      <c r="P168" s="1234">
        <v>0</v>
      </c>
      <c r="Q168" s="1234">
        <v>0</v>
      </c>
      <c r="R168" s="1226">
        <v>0</v>
      </c>
      <c r="S168" s="1234">
        <v>0</v>
      </c>
      <c r="T168" s="1234">
        <v>0</v>
      </c>
      <c r="U168" s="403"/>
      <c r="V168" s="403"/>
      <c r="W168" s="403"/>
      <c r="X168" s="403"/>
      <c r="Y168" s="403"/>
      <c r="Z168" s="403"/>
      <c r="AA168" s="403"/>
      <c r="AB168" s="403"/>
      <c r="AC168" s="403"/>
      <c r="AD168" s="1234">
        <v>0</v>
      </c>
      <c r="AE168" s="403"/>
      <c r="AF168" s="403"/>
      <c r="AG168" s="403"/>
      <c r="AH168" s="403"/>
      <c r="AI168" s="403"/>
      <c r="AJ168" s="403"/>
      <c r="AK168" s="403"/>
      <c r="AL168" s="403"/>
      <c r="AM168" s="403"/>
      <c r="AN168" s="1226">
        <v>0</v>
      </c>
      <c r="AO168" s="403"/>
      <c r="AP168" s="403"/>
      <c r="AQ168" s="403"/>
      <c r="AR168" s="403"/>
      <c r="AS168" s="403"/>
      <c r="AT168" s="403"/>
      <c r="AU168" s="403"/>
      <c r="AV168" s="403"/>
      <c r="AW168" s="403"/>
      <c r="AX168" s="951"/>
      <c r="AY168" s="951"/>
      <c r="AZ168" s="951"/>
      <c r="BA168" s="1094"/>
    </row>
    <row r="169" spans="1:53" ht="11.25">
      <c r="A169" s="974">
        <v>2</v>
      </c>
      <c r="B169" s="1094" t="s">
        <v>1346</v>
      </c>
      <c r="C169" s="1220"/>
      <c r="D169" s="1220" t="s">
        <v>1643</v>
      </c>
      <c r="E169" s="1094"/>
      <c r="F169" s="1094"/>
      <c r="G169" s="1094"/>
      <c r="H169" s="1094"/>
      <c r="I169" s="1094"/>
      <c r="J169" s="1094"/>
      <c r="K169" s="1094"/>
      <c r="L169" s="1221" t="s">
        <v>552</v>
      </c>
      <c r="M169" s="1231" t="s">
        <v>553</v>
      </c>
      <c r="N169" s="1223" t="s">
        <v>351</v>
      </c>
      <c r="O169" s="1234">
        <v>0</v>
      </c>
      <c r="P169" s="1234">
        <v>0</v>
      </c>
      <c r="Q169" s="1234">
        <v>0</v>
      </c>
      <c r="R169" s="1226">
        <v>0</v>
      </c>
      <c r="S169" s="1234">
        <v>0</v>
      </c>
      <c r="T169" s="1234">
        <v>0</v>
      </c>
      <c r="U169" s="403"/>
      <c r="V169" s="403"/>
      <c r="W169" s="403"/>
      <c r="X169" s="403"/>
      <c r="Y169" s="403"/>
      <c r="Z169" s="403"/>
      <c r="AA169" s="403"/>
      <c r="AB169" s="403"/>
      <c r="AC169" s="403"/>
      <c r="AD169" s="1234">
        <v>0</v>
      </c>
      <c r="AE169" s="403"/>
      <c r="AF169" s="403"/>
      <c r="AG169" s="403"/>
      <c r="AH169" s="403"/>
      <c r="AI169" s="403"/>
      <c r="AJ169" s="403"/>
      <c r="AK169" s="403"/>
      <c r="AL169" s="403"/>
      <c r="AM169" s="403"/>
      <c r="AN169" s="1226">
        <v>0</v>
      </c>
      <c r="AO169" s="403"/>
      <c r="AP169" s="403"/>
      <c r="AQ169" s="403"/>
      <c r="AR169" s="403"/>
      <c r="AS169" s="403"/>
      <c r="AT169" s="403"/>
      <c r="AU169" s="403"/>
      <c r="AV169" s="403"/>
      <c r="AW169" s="403"/>
      <c r="AX169" s="951"/>
      <c r="AY169" s="951"/>
      <c r="AZ169" s="951"/>
      <c r="BA169" s="1094"/>
    </row>
    <row r="170" spans="1:53" ht="11.25">
      <c r="A170" s="974">
        <v>2</v>
      </c>
      <c r="B170" s="1094" t="s">
        <v>1345</v>
      </c>
      <c r="C170" s="1220"/>
      <c r="D170" s="1220" t="s">
        <v>1644</v>
      </c>
      <c r="E170" s="1094"/>
      <c r="F170" s="1094"/>
      <c r="G170" s="1094"/>
      <c r="H170" s="1094"/>
      <c r="I170" s="1094"/>
      <c r="J170" s="1094"/>
      <c r="K170" s="1094"/>
      <c r="L170" s="1221" t="s">
        <v>554</v>
      </c>
      <c r="M170" s="1231" t="s">
        <v>555</v>
      </c>
      <c r="N170" s="1223" t="s">
        <v>351</v>
      </c>
      <c r="O170" s="1234">
        <v>0</v>
      </c>
      <c r="P170" s="1234">
        <v>0</v>
      </c>
      <c r="Q170" s="1234">
        <v>0</v>
      </c>
      <c r="R170" s="1226">
        <v>0</v>
      </c>
      <c r="S170" s="1234">
        <v>0</v>
      </c>
      <c r="T170" s="1234">
        <v>0</v>
      </c>
      <c r="U170" s="403"/>
      <c r="V170" s="403"/>
      <c r="W170" s="403"/>
      <c r="X170" s="403"/>
      <c r="Y170" s="403"/>
      <c r="Z170" s="403"/>
      <c r="AA170" s="403"/>
      <c r="AB170" s="403"/>
      <c r="AC170" s="403"/>
      <c r="AD170" s="1234">
        <v>0</v>
      </c>
      <c r="AE170" s="403"/>
      <c r="AF170" s="403"/>
      <c r="AG170" s="403"/>
      <c r="AH170" s="403"/>
      <c r="AI170" s="403"/>
      <c r="AJ170" s="403"/>
      <c r="AK170" s="403"/>
      <c r="AL170" s="403"/>
      <c r="AM170" s="403"/>
      <c r="AN170" s="1226">
        <v>0</v>
      </c>
      <c r="AO170" s="403"/>
      <c r="AP170" s="403"/>
      <c r="AQ170" s="403"/>
      <c r="AR170" s="403"/>
      <c r="AS170" s="403"/>
      <c r="AT170" s="403"/>
      <c r="AU170" s="403"/>
      <c r="AV170" s="403"/>
      <c r="AW170" s="403"/>
      <c r="AX170" s="951"/>
      <c r="AY170" s="951"/>
      <c r="AZ170" s="951"/>
      <c r="BA170" s="1094"/>
    </row>
    <row r="171" spans="1:53" ht="11.25">
      <c r="A171" s="974">
        <v>2</v>
      </c>
      <c r="B171" s="1094" t="s">
        <v>1347</v>
      </c>
      <c r="C171" s="1220"/>
      <c r="D171" s="1220" t="s">
        <v>1645</v>
      </c>
      <c r="E171" s="1094"/>
      <c r="F171" s="1094"/>
      <c r="G171" s="1094"/>
      <c r="H171" s="1094"/>
      <c r="I171" s="1094"/>
      <c r="J171" s="1094"/>
      <c r="K171" s="1094"/>
      <c r="L171" s="1221" t="s">
        <v>556</v>
      </c>
      <c r="M171" s="1231" t="s">
        <v>557</v>
      </c>
      <c r="N171" s="1223" t="s">
        <v>351</v>
      </c>
      <c r="O171" s="1234">
        <v>0</v>
      </c>
      <c r="P171" s="1234">
        <v>0</v>
      </c>
      <c r="Q171" s="1234">
        <v>0</v>
      </c>
      <c r="R171" s="1226">
        <v>0</v>
      </c>
      <c r="S171" s="1234">
        <v>0</v>
      </c>
      <c r="T171" s="1234">
        <v>0</v>
      </c>
      <c r="U171" s="403"/>
      <c r="V171" s="403"/>
      <c r="W171" s="403"/>
      <c r="X171" s="403"/>
      <c r="Y171" s="403"/>
      <c r="Z171" s="403"/>
      <c r="AA171" s="403"/>
      <c r="AB171" s="403"/>
      <c r="AC171" s="403"/>
      <c r="AD171" s="1234">
        <v>0</v>
      </c>
      <c r="AE171" s="403"/>
      <c r="AF171" s="403"/>
      <c r="AG171" s="403"/>
      <c r="AH171" s="403"/>
      <c r="AI171" s="403"/>
      <c r="AJ171" s="403"/>
      <c r="AK171" s="403"/>
      <c r="AL171" s="403"/>
      <c r="AM171" s="403"/>
      <c r="AN171" s="1226">
        <v>0</v>
      </c>
      <c r="AO171" s="403"/>
      <c r="AP171" s="403"/>
      <c r="AQ171" s="403"/>
      <c r="AR171" s="403"/>
      <c r="AS171" s="403"/>
      <c r="AT171" s="403"/>
      <c r="AU171" s="403"/>
      <c r="AV171" s="403"/>
      <c r="AW171" s="403"/>
      <c r="AX171" s="951"/>
      <c r="AY171" s="951"/>
      <c r="AZ171" s="951"/>
      <c r="BA171" s="1094"/>
    </row>
    <row r="172" spans="1:53" ht="11.25">
      <c r="A172" s="974">
        <v>2</v>
      </c>
      <c r="B172" s="1094" t="s">
        <v>1348</v>
      </c>
      <c r="C172" s="1220"/>
      <c r="D172" s="1220" t="s">
        <v>1646</v>
      </c>
      <c r="E172" s="1094"/>
      <c r="F172" s="1094"/>
      <c r="G172" s="1094"/>
      <c r="H172" s="1094"/>
      <c r="I172" s="1094"/>
      <c r="J172" s="1094"/>
      <c r="K172" s="1094"/>
      <c r="L172" s="1221" t="s">
        <v>558</v>
      </c>
      <c r="M172" s="1231" t="s">
        <v>559</v>
      </c>
      <c r="N172" s="1223" t="s">
        <v>351</v>
      </c>
      <c r="O172" s="1234">
        <v>0</v>
      </c>
      <c r="P172" s="1234">
        <v>0</v>
      </c>
      <c r="Q172" s="1234">
        <v>0</v>
      </c>
      <c r="R172" s="1226">
        <v>0</v>
      </c>
      <c r="S172" s="1234">
        <v>0</v>
      </c>
      <c r="T172" s="1234">
        <v>0</v>
      </c>
      <c r="U172" s="403"/>
      <c r="V172" s="403"/>
      <c r="W172" s="403"/>
      <c r="X172" s="403"/>
      <c r="Y172" s="403"/>
      <c r="Z172" s="403"/>
      <c r="AA172" s="403"/>
      <c r="AB172" s="403"/>
      <c r="AC172" s="403"/>
      <c r="AD172" s="1234">
        <v>0</v>
      </c>
      <c r="AE172" s="403"/>
      <c r="AF172" s="403"/>
      <c r="AG172" s="403"/>
      <c r="AH172" s="403"/>
      <c r="AI172" s="403"/>
      <c r="AJ172" s="403"/>
      <c r="AK172" s="403"/>
      <c r="AL172" s="403"/>
      <c r="AM172" s="403"/>
      <c r="AN172" s="1226">
        <v>0</v>
      </c>
      <c r="AO172" s="403"/>
      <c r="AP172" s="403"/>
      <c r="AQ172" s="403"/>
      <c r="AR172" s="403"/>
      <c r="AS172" s="403"/>
      <c r="AT172" s="403"/>
      <c r="AU172" s="403"/>
      <c r="AV172" s="403"/>
      <c r="AW172" s="403"/>
      <c r="AX172" s="951"/>
      <c r="AY172" s="951"/>
      <c r="AZ172" s="951"/>
      <c r="BA172" s="1094"/>
    </row>
    <row r="173" spans="1:53" ht="11.25">
      <c r="A173" s="974">
        <v>2</v>
      </c>
      <c r="B173" s="1094" t="s">
        <v>1349</v>
      </c>
      <c r="C173" s="1220"/>
      <c r="D173" s="1220" t="s">
        <v>1647</v>
      </c>
      <c r="E173" s="1094"/>
      <c r="F173" s="1094"/>
      <c r="G173" s="1094"/>
      <c r="H173" s="1094"/>
      <c r="I173" s="1094"/>
      <c r="J173" s="1094"/>
      <c r="K173" s="1094"/>
      <c r="L173" s="1221" t="s">
        <v>560</v>
      </c>
      <c r="M173" s="1231" t="s">
        <v>561</v>
      </c>
      <c r="N173" s="1223" t="s">
        <v>351</v>
      </c>
      <c r="O173" s="1234">
        <v>0</v>
      </c>
      <c r="P173" s="1234">
        <v>0</v>
      </c>
      <c r="Q173" s="1234">
        <v>0</v>
      </c>
      <c r="R173" s="1226">
        <v>0</v>
      </c>
      <c r="S173" s="1234">
        <v>0</v>
      </c>
      <c r="T173" s="1234">
        <v>0</v>
      </c>
      <c r="U173" s="403"/>
      <c r="V173" s="403"/>
      <c r="W173" s="403"/>
      <c r="X173" s="403"/>
      <c r="Y173" s="403"/>
      <c r="Z173" s="403"/>
      <c r="AA173" s="403"/>
      <c r="AB173" s="403"/>
      <c r="AC173" s="403"/>
      <c r="AD173" s="1234">
        <v>0</v>
      </c>
      <c r="AE173" s="403"/>
      <c r="AF173" s="403"/>
      <c r="AG173" s="403"/>
      <c r="AH173" s="403"/>
      <c r="AI173" s="403"/>
      <c r="AJ173" s="403"/>
      <c r="AK173" s="403"/>
      <c r="AL173" s="403"/>
      <c r="AM173" s="403"/>
      <c r="AN173" s="1226">
        <v>0</v>
      </c>
      <c r="AO173" s="403"/>
      <c r="AP173" s="403"/>
      <c r="AQ173" s="403"/>
      <c r="AR173" s="403"/>
      <c r="AS173" s="403"/>
      <c r="AT173" s="403"/>
      <c r="AU173" s="403"/>
      <c r="AV173" s="403"/>
      <c r="AW173" s="403"/>
      <c r="AX173" s="951"/>
      <c r="AY173" s="951"/>
      <c r="AZ173" s="951"/>
      <c r="BA173" s="1094"/>
    </row>
    <row r="174" spans="1:53" ht="11.25">
      <c r="A174" s="974">
        <v>2</v>
      </c>
      <c r="B174" s="1094" t="s">
        <v>1350</v>
      </c>
      <c r="C174" s="1220"/>
      <c r="D174" s="1220" t="s">
        <v>1648</v>
      </c>
      <c r="E174" s="1094"/>
      <c r="F174" s="1094"/>
      <c r="G174" s="1094"/>
      <c r="H174" s="1094"/>
      <c r="I174" s="1094"/>
      <c r="J174" s="1094"/>
      <c r="K174" s="1094"/>
      <c r="L174" s="1221" t="s">
        <v>562</v>
      </c>
      <c r="M174" s="1231" t="s">
        <v>563</v>
      </c>
      <c r="N174" s="1223" t="s">
        <v>351</v>
      </c>
      <c r="O174" s="1234">
        <v>0</v>
      </c>
      <c r="P174" s="1234">
        <v>0</v>
      </c>
      <c r="Q174" s="1234">
        <v>0</v>
      </c>
      <c r="R174" s="1226">
        <v>0</v>
      </c>
      <c r="S174" s="1234">
        <v>0</v>
      </c>
      <c r="T174" s="1234">
        <v>0</v>
      </c>
      <c r="U174" s="403"/>
      <c r="V174" s="403"/>
      <c r="W174" s="403"/>
      <c r="X174" s="403"/>
      <c r="Y174" s="403"/>
      <c r="Z174" s="403"/>
      <c r="AA174" s="403"/>
      <c r="AB174" s="403"/>
      <c r="AC174" s="403"/>
      <c r="AD174" s="1234">
        <v>0</v>
      </c>
      <c r="AE174" s="403"/>
      <c r="AF174" s="403"/>
      <c r="AG174" s="403"/>
      <c r="AH174" s="403"/>
      <c r="AI174" s="403"/>
      <c r="AJ174" s="403"/>
      <c r="AK174" s="403"/>
      <c r="AL174" s="403"/>
      <c r="AM174" s="403"/>
      <c r="AN174" s="1226">
        <v>0</v>
      </c>
      <c r="AO174" s="403"/>
      <c r="AP174" s="403"/>
      <c r="AQ174" s="403"/>
      <c r="AR174" s="403"/>
      <c r="AS174" s="403"/>
      <c r="AT174" s="403"/>
      <c r="AU174" s="403"/>
      <c r="AV174" s="403"/>
      <c r="AW174" s="403"/>
      <c r="AX174" s="951"/>
      <c r="AY174" s="951"/>
      <c r="AZ174" s="951"/>
      <c r="BA174" s="1094"/>
    </row>
    <row r="175" spans="1:53" ht="11.25">
      <c r="A175" s="974">
        <v>2</v>
      </c>
      <c r="B175" s="1094" t="s">
        <v>1457</v>
      </c>
      <c r="C175" s="1220"/>
      <c r="D175" s="1220" t="s">
        <v>1649</v>
      </c>
      <c r="E175" s="1094"/>
      <c r="F175" s="1094"/>
      <c r="G175" s="1094"/>
      <c r="H175" s="1094"/>
      <c r="I175" s="1094"/>
      <c r="J175" s="1094"/>
      <c r="K175" s="1094"/>
      <c r="L175" s="1221" t="s">
        <v>1463</v>
      </c>
      <c r="M175" s="1231" t="s">
        <v>1459</v>
      </c>
      <c r="N175" s="1223" t="s">
        <v>351</v>
      </c>
      <c r="O175" s="1234">
        <v>0</v>
      </c>
      <c r="P175" s="1234">
        <v>0</v>
      </c>
      <c r="Q175" s="1234">
        <v>0</v>
      </c>
      <c r="R175" s="1226">
        <v>0</v>
      </c>
      <c r="S175" s="1234">
        <v>0</v>
      </c>
      <c r="T175" s="1234">
        <v>0</v>
      </c>
      <c r="U175" s="403"/>
      <c r="V175" s="403"/>
      <c r="W175" s="403"/>
      <c r="X175" s="403"/>
      <c r="Y175" s="403"/>
      <c r="Z175" s="403"/>
      <c r="AA175" s="403"/>
      <c r="AB175" s="403"/>
      <c r="AC175" s="403"/>
      <c r="AD175" s="1234">
        <v>0</v>
      </c>
      <c r="AE175" s="403"/>
      <c r="AF175" s="403"/>
      <c r="AG175" s="403"/>
      <c r="AH175" s="403"/>
      <c r="AI175" s="403"/>
      <c r="AJ175" s="403"/>
      <c r="AK175" s="403"/>
      <c r="AL175" s="403"/>
      <c r="AM175" s="403"/>
      <c r="AN175" s="1226">
        <v>0</v>
      </c>
      <c r="AO175" s="403"/>
      <c r="AP175" s="403"/>
      <c r="AQ175" s="403"/>
      <c r="AR175" s="403"/>
      <c r="AS175" s="403"/>
      <c r="AT175" s="403"/>
      <c r="AU175" s="403"/>
      <c r="AV175" s="403"/>
      <c r="AW175" s="403"/>
      <c r="AX175" s="951"/>
      <c r="AY175" s="951"/>
      <c r="AZ175" s="951"/>
      <c r="BA175" s="1094"/>
    </row>
    <row r="176" spans="1:53" ht="22.5">
      <c r="A176" s="974">
        <v>2</v>
      </c>
      <c r="B176" s="1094"/>
      <c r="C176" s="1220"/>
      <c r="D176" s="1220" t="s">
        <v>1580</v>
      </c>
      <c r="E176" s="1094"/>
      <c r="F176" s="1094"/>
      <c r="G176" s="1094"/>
      <c r="H176" s="1094"/>
      <c r="I176" s="1094"/>
      <c r="J176" s="1094"/>
      <c r="K176" s="1094"/>
      <c r="L176" s="1221" t="s">
        <v>564</v>
      </c>
      <c r="M176" s="1229" t="s">
        <v>1471</v>
      </c>
      <c r="N176" s="1223" t="s">
        <v>351</v>
      </c>
      <c r="O176" s="403">
        <v>0</v>
      </c>
      <c r="P176" s="403">
        <v>0</v>
      </c>
      <c r="Q176" s="403">
        <v>0</v>
      </c>
      <c r="R176" s="1226">
        <v>0</v>
      </c>
      <c r="S176" s="403">
        <v>0</v>
      </c>
      <c r="T176" s="403">
        <v>319.11472000000003</v>
      </c>
      <c r="U176" s="403"/>
      <c r="V176" s="403"/>
      <c r="W176" s="403"/>
      <c r="X176" s="403"/>
      <c r="Y176" s="403"/>
      <c r="Z176" s="403"/>
      <c r="AA176" s="403"/>
      <c r="AB176" s="403"/>
      <c r="AC176" s="403"/>
      <c r="AD176" s="403">
        <v>319.11472000000003</v>
      </c>
      <c r="AE176" s="403"/>
      <c r="AF176" s="403"/>
      <c r="AG176" s="403"/>
      <c r="AH176" s="403"/>
      <c r="AI176" s="403"/>
      <c r="AJ176" s="403"/>
      <c r="AK176" s="403"/>
      <c r="AL176" s="403"/>
      <c r="AM176" s="403"/>
      <c r="AN176" s="1226">
        <v>0</v>
      </c>
      <c r="AO176" s="403"/>
      <c r="AP176" s="403"/>
      <c r="AQ176" s="403"/>
      <c r="AR176" s="403"/>
      <c r="AS176" s="403"/>
      <c r="AT176" s="403"/>
      <c r="AU176" s="403"/>
      <c r="AV176" s="403"/>
      <c r="AW176" s="403"/>
      <c r="AX176" s="951"/>
      <c r="AY176" s="951"/>
      <c r="AZ176" s="951"/>
      <c r="BA176" s="1094"/>
    </row>
    <row r="177" spans="1:53" ht="11.25">
      <c r="A177" s="974">
        <v>2</v>
      </c>
      <c r="B177" s="1094" t="s">
        <v>1289</v>
      </c>
      <c r="C177" s="1220"/>
      <c r="D177" s="1220" t="s">
        <v>1650</v>
      </c>
      <c r="E177" s="1094"/>
      <c r="F177" s="1094"/>
      <c r="G177" s="1094"/>
      <c r="H177" s="1094"/>
      <c r="I177" s="1094"/>
      <c r="J177" s="1094"/>
      <c r="K177" s="1094"/>
      <c r="L177" s="1221" t="s">
        <v>565</v>
      </c>
      <c r="M177" s="1231" t="s">
        <v>566</v>
      </c>
      <c r="N177" s="1223" t="s">
        <v>351</v>
      </c>
      <c r="O177" s="1234">
        <v>0</v>
      </c>
      <c r="P177" s="1234">
        <v>0</v>
      </c>
      <c r="Q177" s="1234">
        <v>0</v>
      </c>
      <c r="R177" s="1226">
        <v>0</v>
      </c>
      <c r="S177" s="1234">
        <v>0</v>
      </c>
      <c r="T177" s="1234">
        <v>245.09472000000002</v>
      </c>
      <c r="U177" s="403"/>
      <c r="V177" s="403"/>
      <c r="W177" s="403"/>
      <c r="X177" s="403"/>
      <c r="Y177" s="403"/>
      <c r="Z177" s="403"/>
      <c r="AA177" s="403"/>
      <c r="AB177" s="403"/>
      <c r="AC177" s="403"/>
      <c r="AD177" s="1234">
        <v>245.09472000000002</v>
      </c>
      <c r="AE177" s="403"/>
      <c r="AF177" s="403"/>
      <c r="AG177" s="403"/>
      <c r="AH177" s="403"/>
      <c r="AI177" s="403"/>
      <c r="AJ177" s="403"/>
      <c r="AK177" s="403"/>
      <c r="AL177" s="403"/>
      <c r="AM177" s="403"/>
      <c r="AN177" s="1226">
        <v>0</v>
      </c>
      <c r="AO177" s="403"/>
      <c r="AP177" s="403"/>
      <c r="AQ177" s="403"/>
      <c r="AR177" s="403"/>
      <c r="AS177" s="403"/>
      <c r="AT177" s="403"/>
      <c r="AU177" s="403"/>
      <c r="AV177" s="403"/>
      <c r="AW177" s="403"/>
      <c r="AX177" s="951"/>
      <c r="AY177" s="951"/>
      <c r="AZ177" s="951"/>
      <c r="BA177" s="1094"/>
    </row>
    <row r="178" spans="1:53" ht="22.5">
      <c r="A178" s="974">
        <v>2</v>
      </c>
      <c r="B178" s="1094" t="s">
        <v>1292</v>
      </c>
      <c r="C178" s="1220"/>
      <c r="D178" s="1220" t="s">
        <v>1651</v>
      </c>
      <c r="E178" s="1094"/>
      <c r="F178" s="1094"/>
      <c r="G178" s="1094"/>
      <c r="H178" s="1094"/>
      <c r="I178" s="1094"/>
      <c r="J178" s="1094"/>
      <c r="K178" s="1094"/>
      <c r="L178" s="1221" t="s">
        <v>567</v>
      </c>
      <c r="M178" s="1231" t="s">
        <v>1472</v>
      </c>
      <c r="N178" s="1223" t="s">
        <v>351</v>
      </c>
      <c r="O178" s="1234">
        <v>0</v>
      </c>
      <c r="P178" s="1234">
        <v>0</v>
      </c>
      <c r="Q178" s="1234">
        <v>0</v>
      </c>
      <c r="R178" s="1226">
        <v>0</v>
      </c>
      <c r="S178" s="1234">
        <v>0</v>
      </c>
      <c r="T178" s="1234">
        <v>74.02</v>
      </c>
      <c r="U178" s="403"/>
      <c r="V178" s="403"/>
      <c r="W178" s="403"/>
      <c r="X178" s="403"/>
      <c r="Y178" s="403"/>
      <c r="Z178" s="403"/>
      <c r="AA178" s="403"/>
      <c r="AB178" s="403"/>
      <c r="AC178" s="403"/>
      <c r="AD178" s="1234">
        <v>74.02</v>
      </c>
      <c r="AE178" s="403"/>
      <c r="AF178" s="403"/>
      <c r="AG178" s="403"/>
      <c r="AH178" s="403"/>
      <c r="AI178" s="403"/>
      <c r="AJ178" s="403"/>
      <c r="AK178" s="403"/>
      <c r="AL178" s="403"/>
      <c r="AM178" s="403"/>
      <c r="AN178" s="1226">
        <v>0</v>
      </c>
      <c r="AO178" s="403"/>
      <c r="AP178" s="403"/>
      <c r="AQ178" s="403"/>
      <c r="AR178" s="403"/>
      <c r="AS178" s="403"/>
      <c r="AT178" s="403"/>
      <c r="AU178" s="403"/>
      <c r="AV178" s="403"/>
      <c r="AW178" s="403"/>
      <c r="AX178" s="951"/>
      <c r="AY178" s="951"/>
      <c r="AZ178" s="951"/>
      <c r="BA178" s="1094"/>
    </row>
    <row r="179" spans="1:53" ht="33.75">
      <c r="A179" s="974">
        <v>2</v>
      </c>
      <c r="B179" s="1199" t="s">
        <v>1301</v>
      </c>
      <c r="C179" s="1220"/>
      <c r="D179" s="1220" t="s">
        <v>1581</v>
      </c>
      <c r="E179" s="1094"/>
      <c r="F179" s="1094"/>
      <c r="G179" s="1094"/>
      <c r="H179" s="1094"/>
      <c r="I179" s="1094"/>
      <c r="J179" s="1094"/>
      <c r="K179" s="1094"/>
      <c r="L179" s="1221" t="s">
        <v>568</v>
      </c>
      <c r="M179" s="1229" t="s">
        <v>569</v>
      </c>
      <c r="N179" s="1223" t="s">
        <v>351</v>
      </c>
      <c r="O179" s="1234">
        <v>0</v>
      </c>
      <c r="P179" s="1234">
        <v>0</v>
      </c>
      <c r="Q179" s="1234">
        <v>0</v>
      </c>
      <c r="R179" s="1226">
        <v>0</v>
      </c>
      <c r="S179" s="1234">
        <v>0</v>
      </c>
      <c r="T179" s="1234">
        <v>0</v>
      </c>
      <c r="U179" s="403"/>
      <c r="V179" s="403"/>
      <c r="W179" s="403"/>
      <c r="X179" s="403"/>
      <c r="Y179" s="403"/>
      <c r="Z179" s="403"/>
      <c r="AA179" s="403"/>
      <c r="AB179" s="403"/>
      <c r="AC179" s="403"/>
      <c r="AD179" s="1234">
        <v>0</v>
      </c>
      <c r="AE179" s="403"/>
      <c r="AF179" s="403"/>
      <c r="AG179" s="403"/>
      <c r="AH179" s="403"/>
      <c r="AI179" s="403"/>
      <c r="AJ179" s="403"/>
      <c r="AK179" s="403"/>
      <c r="AL179" s="403"/>
      <c r="AM179" s="403"/>
      <c r="AN179" s="1226">
        <v>0</v>
      </c>
      <c r="AO179" s="403"/>
      <c r="AP179" s="403"/>
      <c r="AQ179" s="403"/>
      <c r="AR179" s="403"/>
      <c r="AS179" s="403"/>
      <c r="AT179" s="403"/>
      <c r="AU179" s="403"/>
      <c r="AV179" s="403"/>
      <c r="AW179" s="403"/>
      <c r="AX179" s="951"/>
      <c r="AY179" s="951"/>
      <c r="AZ179" s="951"/>
      <c r="BA179" s="1094"/>
    </row>
    <row r="180" spans="1:53" ht="15">
      <c r="A180" s="974">
        <v>2</v>
      </c>
      <c r="B180" s="1199" t="s">
        <v>1303</v>
      </c>
      <c r="C180" s="1220"/>
      <c r="D180" s="1220" t="s">
        <v>1582</v>
      </c>
      <c r="E180" s="1094"/>
      <c r="F180" s="1094"/>
      <c r="G180" s="1094"/>
      <c r="H180" s="1094"/>
      <c r="I180" s="1094"/>
      <c r="J180" s="1094"/>
      <c r="K180" s="1094"/>
      <c r="L180" s="1221" t="s">
        <v>570</v>
      </c>
      <c r="M180" s="1229" t="s">
        <v>571</v>
      </c>
      <c r="N180" s="1223" t="s">
        <v>351</v>
      </c>
      <c r="O180" s="1234">
        <v>0</v>
      </c>
      <c r="P180" s="1234">
        <v>0</v>
      </c>
      <c r="Q180" s="1234">
        <v>0</v>
      </c>
      <c r="R180" s="1226">
        <v>0</v>
      </c>
      <c r="S180" s="1234">
        <v>0</v>
      </c>
      <c r="T180" s="1234">
        <v>0</v>
      </c>
      <c r="U180" s="403"/>
      <c r="V180" s="403"/>
      <c r="W180" s="403"/>
      <c r="X180" s="403"/>
      <c r="Y180" s="403"/>
      <c r="Z180" s="403"/>
      <c r="AA180" s="403"/>
      <c r="AB180" s="403"/>
      <c r="AC180" s="403"/>
      <c r="AD180" s="1234">
        <v>0</v>
      </c>
      <c r="AE180" s="403"/>
      <c r="AF180" s="403"/>
      <c r="AG180" s="403"/>
      <c r="AH180" s="403"/>
      <c r="AI180" s="403"/>
      <c r="AJ180" s="403"/>
      <c r="AK180" s="403"/>
      <c r="AL180" s="403"/>
      <c r="AM180" s="403"/>
      <c r="AN180" s="1226">
        <v>0</v>
      </c>
      <c r="AO180" s="403"/>
      <c r="AP180" s="403"/>
      <c r="AQ180" s="403"/>
      <c r="AR180" s="403"/>
      <c r="AS180" s="403"/>
      <c r="AT180" s="403"/>
      <c r="AU180" s="403"/>
      <c r="AV180" s="403"/>
      <c r="AW180" s="403"/>
      <c r="AX180" s="951"/>
      <c r="AY180" s="951"/>
      <c r="AZ180" s="951"/>
      <c r="BA180" s="1094"/>
    </row>
    <row r="181" spans="1:53" ht="15">
      <c r="A181" s="974">
        <v>2</v>
      </c>
      <c r="B181" s="1199" t="s">
        <v>1305</v>
      </c>
      <c r="C181" s="1220"/>
      <c r="D181" s="1220" t="s">
        <v>1652</v>
      </c>
      <c r="E181" s="1094"/>
      <c r="F181" s="1094"/>
      <c r="G181" s="1094"/>
      <c r="H181" s="1094"/>
      <c r="I181" s="1094"/>
      <c r="J181" s="1094"/>
      <c r="K181" s="1094"/>
      <c r="L181" s="1221" t="s">
        <v>572</v>
      </c>
      <c r="M181" s="1229" t="s">
        <v>573</v>
      </c>
      <c r="N181" s="1223" t="s">
        <v>351</v>
      </c>
      <c r="O181" s="1234">
        <v>0</v>
      </c>
      <c r="P181" s="1234">
        <v>0</v>
      </c>
      <c r="Q181" s="1234">
        <v>0</v>
      </c>
      <c r="R181" s="1226">
        <v>0</v>
      </c>
      <c r="S181" s="1234">
        <v>0</v>
      </c>
      <c r="T181" s="1234">
        <v>0</v>
      </c>
      <c r="U181" s="403"/>
      <c r="V181" s="403"/>
      <c r="W181" s="403"/>
      <c r="X181" s="403"/>
      <c r="Y181" s="403"/>
      <c r="Z181" s="403"/>
      <c r="AA181" s="403"/>
      <c r="AB181" s="403"/>
      <c r="AC181" s="403"/>
      <c r="AD181" s="1234">
        <v>0</v>
      </c>
      <c r="AE181" s="403"/>
      <c r="AF181" s="403"/>
      <c r="AG181" s="403"/>
      <c r="AH181" s="403"/>
      <c r="AI181" s="403"/>
      <c r="AJ181" s="403"/>
      <c r="AK181" s="403"/>
      <c r="AL181" s="403"/>
      <c r="AM181" s="403"/>
      <c r="AN181" s="1226">
        <v>0</v>
      </c>
      <c r="AO181" s="403"/>
      <c r="AP181" s="403"/>
      <c r="AQ181" s="403"/>
      <c r="AR181" s="403"/>
      <c r="AS181" s="403"/>
      <c r="AT181" s="403"/>
      <c r="AU181" s="403"/>
      <c r="AV181" s="403"/>
      <c r="AW181" s="403"/>
      <c r="AX181" s="951"/>
      <c r="AY181" s="951"/>
      <c r="AZ181" s="951"/>
      <c r="BA181" s="1094"/>
    </row>
    <row r="182" spans="1:53" ht="15">
      <c r="A182" s="974">
        <v>2</v>
      </c>
      <c r="B182" s="1199" t="s">
        <v>1307</v>
      </c>
      <c r="C182" s="1220"/>
      <c r="D182" s="1220" t="s">
        <v>1653</v>
      </c>
      <c r="E182" s="1094"/>
      <c r="F182" s="1094"/>
      <c r="G182" s="1094"/>
      <c r="H182" s="1094"/>
      <c r="I182" s="1094"/>
      <c r="J182" s="1094"/>
      <c r="K182" s="1094"/>
      <c r="L182" s="1221" t="s">
        <v>574</v>
      </c>
      <c r="M182" s="1229" t="s">
        <v>575</v>
      </c>
      <c r="N182" s="1223" t="s">
        <v>351</v>
      </c>
      <c r="O182" s="1234">
        <v>0</v>
      </c>
      <c r="P182" s="1234">
        <v>0</v>
      </c>
      <c r="Q182" s="1234">
        <v>0</v>
      </c>
      <c r="R182" s="1226">
        <v>0</v>
      </c>
      <c r="S182" s="1234">
        <v>0</v>
      </c>
      <c r="T182" s="1234">
        <v>0</v>
      </c>
      <c r="U182" s="403"/>
      <c r="V182" s="403"/>
      <c r="W182" s="403"/>
      <c r="X182" s="403"/>
      <c r="Y182" s="403"/>
      <c r="Z182" s="403"/>
      <c r="AA182" s="403"/>
      <c r="AB182" s="403"/>
      <c r="AC182" s="403"/>
      <c r="AD182" s="1234">
        <v>0</v>
      </c>
      <c r="AE182" s="403"/>
      <c r="AF182" s="403"/>
      <c r="AG182" s="403"/>
      <c r="AH182" s="403"/>
      <c r="AI182" s="403"/>
      <c r="AJ182" s="403"/>
      <c r="AK182" s="403"/>
      <c r="AL182" s="403"/>
      <c r="AM182" s="403"/>
      <c r="AN182" s="1226">
        <v>0</v>
      </c>
      <c r="AO182" s="403"/>
      <c r="AP182" s="403"/>
      <c r="AQ182" s="403"/>
      <c r="AR182" s="403"/>
      <c r="AS182" s="403"/>
      <c r="AT182" s="403"/>
      <c r="AU182" s="403"/>
      <c r="AV182" s="403"/>
      <c r="AW182" s="403"/>
      <c r="AX182" s="951"/>
      <c r="AY182" s="951"/>
      <c r="AZ182" s="951"/>
      <c r="BA182" s="1094"/>
    </row>
    <row r="183" spans="1:53" ht="15">
      <c r="A183" s="974">
        <v>2</v>
      </c>
      <c r="B183" s="1199" t="s">
        <v>1309</v>
      </c>
      <c r="C183" s="1220"/>
      <c r="D183" s="1220" t="s">
        <v>1654</v>
      </c>
      <c r="E183" s="1094"/>
      <c r="F183" s="1094"/>
      <c r="G183" s="1094"/>
      <c r="H183" s="1094"/>
      <c r="I183" s="1094"/>
      <c r="J183" s="1094"/>
      <c r="K183" s="1094"/>
      <c r="L183" s="1221" t="s">
        <v>576</v>
      </c>
      <c r="M183" s="1229" t="s">
        <v>577</v>
      </c>
      <c r="N183" s="1223" t="s">
        <v>351</v>
      </c>
      <c r="O183" s="1234">
        <v>0</v>
      </c>
      <c r="P183" s="1234">
        <v>0</v>
      </c>
      <c r="Q183" s="1234">
        <v>0</v>
      </c>
      <c r="R183" s="1226">
        <v>0</v>
      </c>
      <c r="S183" s="1234">
        <v>0</v>
      </c>
      <c r="T183" s="1234">
        <v>0</v>
      </c>
      <c r="U183" s="403"/>
      <c r="V183" s="403"/>
      <c r="W183" s="403"/>
      <c r="X183" s="403"/>
      <c r="Y183" s="403"/>
      <c r="Z183" s="403"/>
      <c r="AA183" s="403"/>
      <c r="AB183" s="403"/>
      <c r="AC183" s="403"/>
      <c r="AD183" s="1234">
        <v>0</v>
      </c>
      <c r="AE183" s="403"/>
      <c r="AF183" s="403"/>
      <c r="AG183" s="403"/>
      <c r="AH183" s="403"/>
      <c r="AI183" s="403"/>
      <c r="AJ183" s="403"/>
      <c r="AK183" s="403"/>
      <c r="AL183" s="403"/>
      <c r="AM183" s="403"/>
      <c r="AN183" s="1226">
        <v>0</v>
      </c>
      <c r="AO183" s="403"/>
      <c r="AP183" s="403"/>
      <c r="AQ183" s="403"/>
      <c r="AR183" s="403"/>
      <c r="AS183" s="403"/>
      <c r="AT183" s="403"/>
      <c r="AU183" s="403"/>
      <c r="AV183" s="403"/>
      <c r="AW183" s="403"/>
      <c r="AX183" s="951"/>
      <c r="AY183" s="951"/>
      <c r="AZ183" s="951"/>
      <c r="BA183" s="1094"/>
    </row>
    <row r="184" spans="1:53" ht="15">
      <c r="A184" s="974">
        <v>2</v>
      </c>
      <c r="B184" s="1199" t="s">
        <v>1311</v>
      </c>
      <c r="C184" s="1220"/>
      <c r="D184" s="1220" t="s">
        <v>1655</v>
      </c>
      <c r="E184" s="1094"/>
      <c r="F184" s="1094"/>
      <c r="G184" s="1094"/>
      <c r="H184" s="1094"/>
      <c r="I184" s="1094"/>
      <c r="J184" s="1094"/>
      <c r="K184" s="1094"/>
      <c r="L184" s="1221" t="s">
        <v>1366</v>
      </c>
      <c r="M184" s="1233" t="s">
        <v>578</v>
      </c>
      <c r="N184" s="1223" t="s">
        <v>351</v>
      </c>
      <c r="O184" s="1234">
        <v>0</v>
      </c>
      <c r="P184" s="1234">
        <v>0</v>
      </c>
      <c r="Q184" s="1234">
        <v>0</v>
      </c>
      <c r="R184" s="1226">
        <v>0</v>
      </c>
      <c r="S184" s="1234">
        <v>0</v>
      </c>
      <c r="T184" s="1234">
        <v>0</v>
      </c>
      <c r="U184" s="403"/>
      <c r="V184" s="403"/>
      <c r="W184" s="403"/>
      <c r="X184" s="403"/>
      <c r="Y184" s="403"/>
      <c r="Z184" s="403"/>
      <c r="AA184" s="403"/>
      <c r="AB184" s="403"/>
      <c r="AC184" s="403"/>
      <c r="AD184" s="1234">
        <v>0</v>
      </c>
      <c r="AE184" s="403"/>
      <c r="AF184" s="403"/>
      <c r="AG184" s="403"/>
      <c r="AH184" s="403"/>
      <c r="AI184" s="403"/>
      <c r="AJ184" s="403"/>
      <c r="AK184" s="403"/>
      <c r="AL184" s="403"/>
      <c r="AM184" s="403"/>
      <c r="AN184" s="1226">
        <v>0</v>
      </c>
      <c r="AO184" s="403"/>
      <c r="AP184" s="403"/>
      <c r="AQ184" s="403"/>
      <c r="AR184" s="403"/>
      <c r="AS184" s="403"/>
      <c r="AT184" s="403"/>
      <c r="AU184" s="403"/>
      <c r="AV184" s="403"/>
      <c r="AW184" s="403"/>
      <c r="AX184" s="951"/>
      <c r="AY184" s="951"/>
      <c r="AZ184" s="951"/>
      <c r="BA184" s="1094"/>
    </row>
    <row r="185" spans="1:53" ht="15">
      <c r="A185" s="974">
        <v>2</v>
      </c>
      <c r="B185" s="1199" t="s">
        <v>1313</v>
      </c>
      <c r="C185" s="1220"/>
      <c r="D185" s="1220" t="s">
        <v>1656</v>
      </c>
      <c r="E185" s="1094"/>
      <c r="F185" s="1094"/>
      <c r="G185" s="1094"/>
      <c r="H185" s="1094"/>
      <c r="I185" s="1094"/>
      <c r="J185" s="1094"/>
      <c r="K185" s="1094"/>
      <c r="L185" s="1221" t="s">
        <v>1367</v>
      </c>
      <c r="M185" s="1233" t="s">
        <v>579</v>
      </c>
      <c r="N185" s="1223" t="s">
        <v>351</v>
      </c>
      <c r="O185" s="1234">
        <v>0</v>
      </c>
      <c r="P185" s="1234">
        <v>0</v>
      </c>
      <c r="Q185" s="1234">
        <v>0</v>
      </c>
      <c r="R185" s="1226">
        <v>0</v>
      </c>
      <c r="S185" s="1234">
        <v>0</v>
      </c>
      <c r="T185" s="1234">
        <v>0</v>
      </c>
      <c r="U185" s="403"/>
      <c r="V185" s="403"/>
      <c r="W185" s="403"/>
      <c r="X185" s="403"/>
      <c r="Y185" s="403"/>
      <c r="Z185" s="403"/>
      <c r="AA185" s="403"/>
      <c r="AB185" s="403"/>
      <c r="AC185" s="403"/>
      <c r="AD185" s="1234">
        <v>0</v>
      </c>
      <c r="AE185" s="403"/>
      <c r="AF185" s="403"/>
      <c r="AG185" s="403"/>
      <c r="AH185" s="403"/>
      <c r="AI185" s="403"/>
      <c r="AJ185" s="403"/>
      <c r="AK185" s="403"/>
      <c r="AL185" s="403"/>
      <c r="AM185" s="403"/>
      <c r="AN185" s="1226">
        <v>0</v>
      </c>
      <c r="AO185" s="403"/>
      <c r="AP185" s="403"/>
      <c r="AQ185" s="403"/>
      <c r="AR185" s="403"/>
      <c r="AS185" s="403"/>
      <c r="AT185" s="403"/>
      <c r="AU185" s="403"/>
      <c r="AV185" s="403"/>
      <c r="AW185" s="403"/>
      <c r="AX185" s="951"/>
      <c r="AY185" s="951"/>
      <c r="AZ185" s="951"/>
      <c r="BA185" s="1094"/>
    </row>
    <row r="186" spans="1:53" ht="11.25">
      <c r="A186" s="974">
        <v>2</v>
      </c>
      <c r="B186" s="1094" t="s">
        <v>1460</v>
      </c>
      <c r="C186" s="1220"/>
      <c r="D186" s="1220" t="s">
        <v>1657</v>
      </c>
      <c r="E186" s="1094"/>
      <c r="F186" s="1094"/>
      <c r="G186" s="1094"/>
      <c r="H186" s="1094"/>
      <c r="I186" s="1094"/>
      <c r="J186" s="1094"/>
      <c r="K186" s="1094"/>
      <c r="L186" s="1221" t="s">
        <v>1462</v>
      </c>
      <c r="M186" s="1231" t="s">
        <v>1461</v>
      </c>
      <c r="N186" s="1223" t="s">
        <v>351</v>
      </c>
      <c r="O186" s="1234">
        <v>0</v>
      </c>
      <c r="P186" s="1234">
        <v>0</v>
      </c>
      <c r="Q186" s="1234">
        <v>0</v>
      </c>
      <c r="R186" s="1226">
        <v>0</v>
      </c>
      <c r="S186" s="1234">
        <v>0</v>
      </c>
      <c r="T186" s="1234">
        <v>0</v>
      </c>
      <c r="U186" s="403"/>
      <c r="V186" s="403"/>
      <c r="W186" s="403"/>
      <c r="X186" s="403"/>
      <c r="Y186" s="403"/>
      <c r="Z186" s="403"/>
      <c r="AA186" s="403"/>
      <c r="AB186" s="403"/>
      <c r="AC186" s="403"/>
      <c r="AD186" s="1234">
        <v>0</v>
      </c>
      <c r="AE186" s="403"/>
      <c r="AF186" s="403"/>
      <c r="AG186" s="403"/>
      <c r="AH186" s="403"/>
      <c r="AI186" s="403"/>
      <c r="AJ186" s="403"/>
      <c r="AK186" s="403"/>
      <c r="AL186" s="403"/>
      <c r="AM186" s="403"/>
      <c r="AN186" s="1226">
        <v>0</v>
      </c>
      <c r="AO186" s="403"/>
      <c r="AP186" s="403"/>
      <c r="AQ186" s="403"/>
      <c r="AR186" s="403"/>
      <c r="AS186" s="403"/>
      <c r="AT186" s="403"/>
      <c r="AU186" s="403"/>
      <c r="AV186" s="403"/>
      <c r="AW186" s="403"/>
      <c r="AX186" s="951"/>
      <c r="AY186" s="951"/>
      <c r="AZ186" s="951"/>
      <c r="BA186" s="1094"/>
    </row>
    <row r="187" spans="1:53" ht="22.5">
      <c r="A187" s="974">
        <v>2</v>
      </c>
      <c r="B187" s="1094"/>
      <c r="C187" s="1220"/>
      <c r="D187" s="1220" t="s">
        <v>1551</v>
      </c>
      <c r="E187" s="1094"/>
      <c r="F187" s="1094"/>
      <c r="G187" s="1094"/>
      <c r="H187" s="1094"/>
      <c r="I187" s="1094"/>
      <c r="J187" s="1094"/>
      <c r="K187" s="1094"/>
      <c r="L187" s="1221" t="s">
        <v>363</v>
      </c>
      <c r="M187" s="1222" t="s">
        <v>1379</v>
      </c>
      <c r="N187" s="1223" t="s">
        <v>351</v>
      </c>
      <c r="O187" s="1234">
        <v>0</v>
      </c>
      <c r="P187" s="1234">
        <v>0</v>
      </c>
      <c r="Q187" s="1234">
        <v>0</v>
      </c>
      <c r="R187" s="1226">
        <v>0</v>
      </c>
      <c r="S187" s="1234">
        <v>0</v>
      </c>
      <c r="T187" s="1234">
        <v>0</v>
      </c>
      <c r="U187" s="403"/>
      <c r="V187" s="403"/>
      <c r="W187" s="403"/>
      <c r="X187" s="403"/>
      <c r="Y187" s="403"/>
      <c r="Z187" s="403"/>
      <c r="AA187" s="403"/>
      <c r="AB187" s="403"/>
      <c r="AC187" s="403"/>
      <c r="AD187" s="1234">
        <v>0</v>
      </c>
      <c r="AE187" s="403"/>
      <c r="AF187" s="403"/>
      <c r="AG187" s="403"/>
      <c r="AH187" s="403"/>
      <c r="AI187" s="403"/>
      <c r="AJ187" s="403"/>
      <c r="AK187" s="403"/>
      <c r="AL187" s="403"/>
      <c r="AM187" s="403"/>
      <c r="AN187" s="1226">
        <v>0</v>
      </c>
      <c r="AO187" s="403"/>
      <c r="AP187" s="403"/>
      <c r="AQ187" s="403"/>
      <c r="AR187" s="403"/>
      <c r="AS187" s="403"/>
      <c r="AT187" s="403"/>
      <c r="AU187" s="403"/>
      <c r="AV187" s="403"/>
      <c r="AW187" s="403"/>
      <c r="AX187" s="951"/>
      <c r="AY187" s="951"/>
      <c r="AZ187" s="951"/>
      <c r="BA187" s="1094"/>
    </row>
    <row r="188" spans="1:53" ht="11.25">
      <c r="A188" s="974">
        <v>2</v>
      </c>
      <c r="B188" s="1094"/>
      <c r="C188" s="1220"/>
      <c r="D188" s="1220" t="s">
        <v>1658</v>
      </c>
      <c r="E188" s="1094"/>
      <c r="F188" s="1094"/>
      <c r="G188" s="1094"/>
      <c r="H188" s="1094"/>
      <c r="I188" s="1094"/>
      <c r="J188" s="1094"/>
      <c r="K188" s="1094"/>
      <c r="L188" s="1221" t="s">
        <v>1199</v>
      </c>
      <c r="M188" s="1222" t="s">
        <v>1200</v>
      </c>
      <c r="N188" s="1223" t="s">
        <v>351</v>
      </c>
      <c r="O188" s="977"/>
      <c r="P188" s="977"/>
      <c r="Q188" s="977"/>
      <c r="R188" s="1226">
        <v>0</v>
      </c>
      <c r="S188" s="977"/>
      <c r="T188" s="977"/>
      <c r="U188" s="403"/>
      <c r="V188" s="403"/>
      <c r="W188" s="403"/>
      <c r="X188" s="403"/>
      <c r="Y188" s="403"/>
      <c r="Z188" s="403"/>
      <c r="AA188" s="403"/>
      <c r="AB188" s="403"/>
      <c r="AC188" s="403"/>
      <c r="AD188" s="977"/>
      <c r="AE188" s="403"/>
      <c r="AF188" s="403"/>
      <c r="AG188" s="403"/>
      <c r="AH188" s="403"/>
      <c r="AI188" s="403"/>
      <c r="AJ188" s="403"/>
      <c r="AK188" s="403"/>
      <c r="AL188" s="403"/>
      <c r="AM188" s="403"/>
      <c r="AN188" s="1226">
        <v>0</v>
      </c>
      <c r="AO188" s="403"/>
      <c r="AP188" s="403"/>
      <c r="AQ188" s="403"/>
      <c r="AR188" s="403"/>
      <c r="AS188" s="403"/>
      <c r="AT188" s="403"/>
      <c r="AU188" s="403"/>
      <c r="AV188" s="403"/>
      <c r="AW188" s="403"/>
      <c r="AX188" s="951"/>
      <c r="AY188" s="951"/>
      <c r="AZ188" s="951"/>
      <c r="BA188" s="1094"/>
    </row>
    <row r="189" spans="1:53" s="109" customFormat="1" ht="11.25">
      <c r="A189" s="974">
        <v>2</v>
      </c>
      <c r="B189" s="1236"/>
      <c r="C189" s="1220"/>
      <c r="D189" s="1220" t="s">
        <v>1659</v>
      </c>
      <c r="E189" s="1236"/>
      <c r="F189" s="1236"/>
      <c r="G189" s="1236"/>
      <c r="H189" s="1236"/>
      <c r="I189" s="1236"/>
      <c r="J189" s="1236"/>
      <c r="K189" s="1236"/>
      <c r="L189" s="1237" t="s">
        <v>1382</v>
      </c>
      <c r="M189" s="1238" t="s">
        <v>1384</v>
      </c>
      <c r="N189" s="1239" t="s">
        <v>351</v>
      </c>
      <c r="O189" s="548">
        <v>0</v>
      </c>
      <c r="P189" s="548">
        <v>0</v>
      </c>
      <c r="Q189" s="548">
        <v>0</v>
      </c>
      <c r="R189" s="1217">
        <v>0</v>
      </c>
      <c r="S189" s="548">
        <v>0</v>
      </c>
      <c r="T189" s="548">
        <v>0</v>
      </c>
      <c r="U189" s="548"/>
      <c r="V189" s="548"/>
      <c r="W189" s="548"/>
      <c r="X189" s="548"/>
      <c r="Y189" s="548"/>
      <c r="Z189" s="548"/>
      <c r="AA189" s="548"/>
      <c r="AB189" s="548"/>
      <c r="AC189" s="548"/>
      <c r="AD189" s="548">
        <v>0</v>
      </c>
      <c r="AE189" s="548"/>
      <c r="AF189" s="548"/>
      <c r="AG189" s="548"/>
      <c r="AH189" s="548"/>
      <c r="AI189" s="548"/>
      <c r="AJ189" s="548"/>
      <c r="AK189" s="548"/>
      <c r="AL189" s="548"/>
      <c r="AM189" s="548"/>
      <c r="AN189" s="1217">
        <v>0</v>
      </c>
      <c r="AO189" s="548"/>
      <c r="AP189" s="548"/>
      <c r="AQ189" s="548"/>
      <c r="AR189" s="548"/>
      <c r="AS189" s="548"/>
      <c r="AT189" s="548"/>
      <c r="AU189" s="548"/>
      <c r="AV189" s="548"/>
      <c r="AW189" s="548"/>
      <c r="AX189" s="1228"/>
      <c r="AY189" s="1228"/>
      <c r="AZ189" s="1228"/>
      <c r="BA189" s="1236"/>
    </row>
    <row r="190" spans="1:53" s="555" customFormat="1" ht="11.25">
      <c r="A190" s="974">
        <v>2</v>
      </c>
      <c r="L190" s="556" t="s">
        <v>1383</v>
      </c>
      <c r="M190" s="557"/>
      <c r="N190" s="558"/>
      <c r="O190" s="403"/>
      <c r="P190" s="403"/>
      <c r="Q190" s="403"/>
      <c r="R190" s="403"/>
      <c r="S190" s="403"/>
      <c r="T190" s="403"/>
      <c r="U190" s="403"/>
      <c r="V190" s="403"/>
      <c r="W190" s="403"/>
      <c r="X190" s="403"/>
      <c r="Y190" s="403"/>
      <c r="Z190" s="403"/>
      <c r="AA190" s="403"/>
      <c r="AB190" s="403"/>
      <c r="AC190" s="403"/>
      <c r="AD190" s="403"/>
      <c r="AE190" s="403"/>
      <c r="AF190" s="403"/>
      <c r="AG190" s="403"/>
      <c r="AH190" s="403"/>
      <c r="AI190" s="403"/>
      <c r="AJ190" s="403"/>
      <c r="AK190" s="403"/>
      <c r="AL190" s="403"/>
      <c r="AM190" s="403"/>
      <c r="AN190" s="403"/>
      <c r="AO190" s="403"/>
      <c r="AP190" s="403"/>
      <c r="AQ190" s="403"/>
      <c r="AR190" s="403"/>
      <c r="AS190" s="403"/>
      <c r="AT190" s="403"/>
      <c r="AU190" s="403"/>
      <c r="AV190" s="403"/>
      <c r="AW190" s="403"/>
      <c r="AX190" s="559"/>
      <c r="AY190" s="559"/>
      <c r="AZ190" s="559"/>
    </row>
    <row r="191" spans="1:53" s="109" customFormat="1" ht="11.25">
      <c r="A191" s="974">
        <v>2</v>
      </c>
      <c r="B191" s="1236"/>
      <c r="C191" s="1094"/>
      <c r="D191" s="1094" t="s">
        <v>1481</v>
      </c>
      <c r="E191" s="1236"/>
      <c r="F191" s="1236"/>
      <c r="G191" s="1236"/>
      <c r="H191" s="1236"/>
      <c r="I191" s="1236"/>
      <c r="J191" s="1236"/>
      <c r="K191" s="1236"/>
      <c r="L191" s="1214" t="s">
        <v>102</v>
      </c>
      <c r="M191" s="1215" t="s">
        <v>580</v>
      </c>
      <c r="N191" s="1216" t="s">
        <v>351</v>
      </c>
      <c r="O191" s="1217">
        <v>0</v>
      </c>
      <c r="P191" s="1217">
        <v>0</v>
      </c>
      <c r="Q191" s="1217">
        <v>0</v>
      </c>
      <c r="R191" s="1217">
        <v>0</v>
      </c>
      <c r="S191" s="1217">
        <v>0</v>
      </c>
      <c r="T191" s="1217">
        <v>0</v>
      </c>
      <c r="U191" s="1217">
        <v>0</v>
      </c>
      <c r="V191" s="1217">
        <v>0</v>
      </c>
      <c r="W191" s="1217">
        <v>0</v>
      </c>
      <c r="X191" s="1217">
        <v>0</v>
      </c>
      <c r="Y191" s="1217">
        <v>0</v>
      </c>
      <c r="Z191" s="1217">
        <v>0</v>
      </c>
      <c r="AA191" s="1217">
        <v>0</v>
      </c>
      <c r="AB191" s="1217">
        <v>0</v>
      </c>
      <c r="AC191" s="1217">
        <v>0</v>
      </c>
      <c r="AD191" s="1217">
        <v>0</v>
      </c>
      <c r="AE191" s="1217">
        <v>0</v>
      </c>
      <c r="AF191" s="1217">
        <v>0</v>
      </c>
      <c r="AG191" s="1217">
        <v>0</v>
      </c>
      <c r="AH191" s="1217">
        <v>0</v>
      </c>
      <c r="AI191" s="1217">
        <v>0</v>
      </c>
      <c r="AJ191" s="1217">
        <v>0</v>
      </c>
      <c r="AK191" s="1217">
        <v>0</v>
      </c>
      <c r="AL191" s="1217">
        <v>0</v>
      </c>
      <c r="AM191" s="1217">
        <v>0</v>
      </c>
      <c r="AN191" s="1217">
        <v>0</v>
      </c>
      <c r="AO191" s="1217">
        <v>0</v>
      </c>
      <c r="AP191" s="1217">
        <v>0</v>
      </c>
      <c r="AQ191" s="1217">
        <v>0</v>
      </c>
      <c r="AR191" s="1217">
        <v>0</v>
      </c>
      <c r="AS191" s="1217">
        <v>0</v>
      </c>
      <c r="AT191" s="1217">
        <v>0</v>
      </c>
      <c r="AU191" s="1217">
        <v>0</v>
      </c>
      <c r="AV191" s="1217">
        <v>0</v>
      </c>
      <c r="AW191" s="1217">
        <v>0</v>
      </c>
      <c r="AX191" s="951"/>
      <c r="AY191" s="951"/>
      <c r="AZ191" s="951"/>
      <c r="BA191" s="1219"/>
    </row>
    <row r="192" spans="1:53" s="109" customFormat="1" ht="22.5">
      <c r="A192" s="974">
        <v>2</v>
      </c>
      <c r="B192" s="1236"/>
      <c r="C192" s="1094"/>
      <c r="D192" s="1094" t="s">
        <v>1492</v>
      </c>
      <c r="E192" s="1236"/>
      <c r="F192" s="1236"/>
      <c r="G192" s="1236"/>
      <c r="H192" s="1236"/>
      <c r="I192" s="1236"/>
      <c r="J192" s="1236"/>
      <c r="K192" s="1236"/>
      <c r="L192" s="1237" t="s">
        <v>17</v>
      </c>
      <c r="M192" s="1238" t="s">
        <v>581</v>
      </c>
      <c r="N192" s="1239" t="s">
        <v>351</v>
      </c>
      <c r="O192" s="1217">
        <v>0</v>
      </c>
      <c r="P192" s="1217">
        <v>0</v>
      </c>
      <c r="Q192" s="1217">
        <v>0</v>
      </c>
      <c r="R192" s="1217">
        <v>0</v>
      </c>
      <c r="S192" s="1217">
        <v>0</v>
      </c>
      <c r="T192" s="1217">
        <v>0</v>
      </c>
      <c r="U192" s="1217">
        <v>0</v>
      </c>
      <c r="V192" s="1217">
        <v>0</v>
      </c>
      <c r="W192" s="1217">
        <v>0</v>
      </c>
      <c r="X192" s="1217">
        <v>0</v>
      </c>
      <c r="Y192" s="1217">
        <v>0</v>
      </c>
      <c r="Z192" s="1217">
        <v>0</v>
      </c>
      <c r="AA192" s="1217">
        <v>0</v>
      </c>
      <c r="AB192" s="1217">
        <v>0</v>
      </c>
      <c r="AC192" s="1217">
        <v>0</v>
      </c>
      <c r="AD192" s="1217">
        <v>0</v>
      </c>
      <c r="AE192" s="1217">
        <v>0</v>
      </c>
      <c r="AF192" s="1217">
        <v>0</v>
      </c>
      <c r="AG192" s="1217">
        <v>0</v>
      </c>
      <c r="AH192" s="1217">
        <v>0</v>
      </c>
      <c r="AI192" s="1217">
        <v>0</v>
      </c>
      <c r="AJ192" s="1217">
        <v>0</v>
      </c>
      <c r="AK192" s="1217">
        <v>0</v>
      </c>
      <c r="AL192" s="1217">
        <v>0</v>
      </c>
      <c r="AM192" s="1217">
        <v>0</v>
      </c>
      <c r="AN192" s="1217">
        <v>0</v>
      </c>
      <c r="AO192" s="1217">
        <v>0</v>
      </c>
      <c r="AP192" s="1217">
        <v>0</v>
      </c>
      <c r="AQ192" s="1217">
        <v>0</v>
      </c>
      <c r="AR192" s="1217">
        <v>0</v>
      </c>
      <c r="AS192" s="1217">
        <v>0</v>
      </c>
      <c r="AT192" s="1217">
        <v>0</v>
      </c>
      <c r="AU192" s="1217">
        <v>0</v>
      </c>
      <c r="AV192" s="1217">
        <v>0</v>
      </c>
      <c r="AW192" s="1217">
        <v>0</v>
      </c>
      <c r="AX192" s="1228"/>
      <c r="AY192" s="1228"/>
      <c r="AZ192" s="1228"/>
      <c r="BA192" s="1236"/>
    </row>
    <row r="193" spans="1:53" ht="11.25">
      <c r="A193" s="974">
        <v>2</v>
      </c>
      <c r="B193" s="1094" t="s">
        <v>407</v>
      </c>
      <c r="C193" s="1094"/>
      <c r="D193" s="1094" t="s">
        <v>1604</v>
      </c>
      <c r="E193" s="1094"/>
      <c r="F193" s="1094"/>
      <c r="G193" s="1094"/>
      <c r="H193" s="1094"/>
      <c r="I193" s="1094"/>
      <c r="J193" s="1094"/>
      <c r="K193" s="1094"/>
      <c r="L193" s="1221" t="s">
        <v>136</v>
      </c>
      <c r="M193" s="1229" t="s">
        <v>582</v>
      </c>
      <c r="N193" s="1223" t="s">
        <v>351</v>
      </c>
      <c r="O193" s="403">
        <v>0</v>
      </c>
      <c r="P193" s="403">
        <v>0</v>
      </c>
      <c r="Q193" s="403">
        <v>0</v>
      </c>
      <c r="R193" s="1226">
        <v>0</v>
      </c>
      <c r="S193" s="403">
        <v>0</v>
      </c>
      <c r="T193" s="403">
        <v>0</v>
      </c>
      <c r="U193" s="403">
        <v>0</v>
      </c>
      <c r="V193" s="403">
        <v>0</v>
      </c>
      <c r="W193" s="403">
        <v>0</v>
      </c>
      <c r="X193" s="403">
        <v>0</v>
      </c>
      <c r="Y193" s="403">
        <v>0</v>
      </c>
      <c r="Z193" s="403">
        <v>0</v>
      </c>
      <c r="AA193" s="403">
        <v>0</v>
      </c>
      <c r="AB193" s="403">
        <v>0</v>
      </c>
      <c r="AC193" s="403">
        <v>0</v>
      </c>
      <c r="AD193" s="403">
        <v>0</v>
      </c>
      <c r="AE193" s="403">
        <v>0</v>
      </c>
      <c r="AF193" s="403">
        <v>0</v>
      </c>
      <c r="AG193" s="403">
        <v>0</v>
      </c>
      <c r="AH193" s="403">
        <v>0</v>
      </c>
      <c r="AI193" s="403">
        <v>0</v>
      </c>
      <c r="AJ193" s="403">
        <v>0</v>
      </c>
      <c r="AK193" s="403">
        <v>0</v>
      </c>
      <c r="AL193" s="403">
        <v>0</v>
      </c>
      <c r="AM193" s="403">
        <v>0</v>
      </c>
      <c r="AN193" s="1226">
        <v>0</v>
      </c>
      <c r="AO193" s="1226">
        <v>0</v>
      </c>
      <c r="AP193" s="1226">
        <v>0</v>
      </c>
      <c r="AQ193" s="1226">
        <v>0</v>
      </c>
      <c r="AR193" s="1226">
        <v>0</v>
      </c>
      <c r="AS193" s="1226">
        <v>0</v>
      </c>
      <c r="AT193" s="1226">
        <v>0</v>
      </c>
      <c r="AU193" s="1226">
        <v>0</v>
      </c>
      <c r="AV193" s="1226">
        <v>0</v>
      </c>
      <c r="AW193" s="1226">
        <v>0</v>
      </c>
      <c r="AX193" s="951"/>
      <c r="AY193" s="951"/>
      <c r="AZ193" s="951"/>
      <c r="BA193" s="1094"/>
    </row>
    <row r="194" spans="1:53" ht="11.25">
      <c r="A194" s="974">
        <v>2</v>
      </c>
      <c r="B194" s="1094" t="s">
        <v>408</v>
      </c>
      <c r="C194" s="1094"/>
      <c r="D194" s="1094" t="s">
        <v>1605</v>
      </c>
      <c r="E194" s="1094"/>
      <c r="F194" s="1094"/>
      <c r="G194" s="1094"/>
      <c r="H194" s="1094"/>
      <c r="I194" s="1094"/>
      <c r="J194" s="1094"/>
      <c r="K194" s="1094"/>
      <c r="L194" s="1221" t="s">
        <v>583</v>
      </c>
      <c r="M194" s="1229" t="s">
        <v>584</v>
      </c>
      <c r="N194" s="1223" t="s">
        <v>351</v>
      </c>
      <c r="O194" s="403">
        <v>0</v>
      </c>
      <c r="P194" s="403">
        <v>0</v>
      </c>
      <c r="Q194" s="403">
        <v>0</v>
      </c>
      <c r="R194" s="1226">
        <v>0</v>
      </c>
      <c r="S194" s="403">
        <v>0</v>
      </c>
      <c r="T194" s="403">
        <v>0</v>
      </c>
      <c r="U194" s="403">
        <v>0</v>
      </c>
      <c r="V194" s="403">
        <v>0</v>
      </c>
      <c r="W194" s="403">
        <v>0</v>
      </c>
      <c r="X194" s="403">
        <v>0</v>
      </c>
      <c r="Y194" s="403">
        <v>0</v>
      </c>
      <c r="Z194" s="403">
        <v>0</v>
      </c>
      <c r="AA194" s="403">
        <v>0</v>
      </c>
      <c r="AB194" s="403">
        <v>0</v>
      </c>
      <c r="AC194" s="403">
        <v>0</v>
      </c>
      <c r="AD194" s="403">
        <v>0</v>
      </c>
      <c r="AE194" s="403">
        <v>0</v>
      </c>
      <c r="AF194" s="403">
        <v>0</v>
      </c>
      <c r="AG194" s="403">
        <v>0</v>
      </c>
      <c r="AH194" s="403">
        <v>0</v>
      </c>
      <c r="AI194" s="403">
        <v>0</v>
      </c>
      <c r="AJ194" s="403">
        <v>0</v>
      </c>
      <c r="AK194" s="403">
        <v>0</v>
      </c>
      <c r="AL194" s="403">
        <v>0</v>
      </c>
      <c r="AM194" s="403">
        <v>0</v>
      </c>
      <c r="AN194" s="1226">
        <v>0</v>
      </c>
      <c r="AO194" s="1226">
        <v>0</v>
      </c>
      <c r="AP194" s="1226">
        <v>0</v>
      </c>
      <c r="AQ194" s="1226">
        <v>0</v>
      </c>
      <c r="AR194" s="1226">
        <v>0</v>
      </c>
      <c r="AS194" s="1226">
        <v>0</v>
      </c>
      <c r="AT194" s="1226">
        <v>0</v>
      </c>
      <c r="AU194" s="1226">
        <v>0</v>
      </c>
      <c r="AV194" s="1226">
        <v>0</v>
      </c>
      <c r="AW194" s="1226">
        <v>0</v>
      </c>
      <c r="AX194" s="951"/>
      <c r="AY194" s="951"/>
      <c r="AZ194" s="951"/>
      <c r="BA194" s="1094"/>
    </row>
    <row r="195" spans="1:53" ht="11.25">
      <c r="A195" s="974">
        <v>2</v>
      </c>
      <c r="B195" s="1094" t="s">
        <v>403</v>
      </c>
      <c r="C195" s="1094"/>
      <c r="D195" s="1094" t="s">
        <v>1660</v>
      </c>
      <c r="E195" s="1094"/>
      <c r="F195" s="1094"/>
      <c r="G195" s="1094"/>
      <c r="H195" s="1094"/>
      <c r="I195" s="1094"/>
      <c r="J195" s="1094"/>
      <c r="K195" s="1094"/>
      <c r="L195" s="1221" t="s">
        <v>585</v>
      </c>
      <c r="M195" s="1229" t="s">
        <v>586</v>
      </c>
      <c r="N195" s="1223" t="s">
        <v>351</v>
      </c>
      <c r="O195" s="403">
        <v>0</v>
      </c>
      <c r="P195" s="403">
        <v>0</v>
      </c>
      <c r="Q195" s="403">
        <v>0</v>
      </c>
      <c r="R195" s="1226">
        <v>0</v>
      </c>
      <c r="S195" s="403">
        <v>0</v>
      </c>
      <c r="T195" s="403">
        <v>0</v>
      </c>
      <c r="U195" s="403">
        <v>0</v>
      </c>
      <c r="V195" s="403">
        <v>0</v>
      </c>
      <c r="W195" s="403">
        <v>0</v>
      </c>
      <c r="X195" s="403">
        <v>0</v>
      </c>
      <c r="Y195" s="403">
        <v>0</v>
      </c>
      <c r="Z195" s="403">
        <v>0</v>
      </c>
      <c r="AA195" s="403">
        <v>0</v>
      </c>
      <c r="AB195" s="403">
        <v>0</v>
      </c>
      <c r="AC195" s="403">
        <v>0</v>
      </c>
      <c r="AD195" s="403">
        <v>0</v>
      </c>
      <c r="AE195" s="403">
        <v>0</v>
      </c>
      <c r="AF195" s="403">
        <v>0</v>
      </c>
      <c r="AG195" s="403">
        <v>0</v>
      </c>
      <c r="AH195" s="403">
        <v>0</v>
      </c>
      <c r="AI195" s="403">
        <v>0</v>
      </c>
      <c r="AJ195" s="403">
        <v>0</v>
      </c>
      <c r="AK195" s="403">
        <v>0</v>
      </c>
      <c r="AL195" s="403">
        <v>0</v>
      </c>
      <c r="AM195" s="403">
        <v>0</v>
      </c>
      <c r="AN195" s="1226">
        <v>0</v>
      </c>
      <c r="AO195" s="1226">
        <v>0</v>
      </c>
      <c r="AP195" s="1226">
        <v>0</v>
      </c>
      <c r="AQ195" s="1226">
        <v>0</v>
      </c>
      <c r="AR195" s="1226">
        <v>0</v>
      </c>
      <c r="AS195" s="1226">
        <v>0</v>
      </c>
      <c r="AT195" s="1226">
        <v>0</v>
      </c>
      <c r="AU195" s="1226">
        <v>0</v>
      </c>
      <c r="AV195" s="1226">
        <v>0</v>
      </c>
      <c r="AW195" s="1226">
        <v>0</v>
      </c>
      <c r="AX195" s="951"/>
      <c r="AY195" s="951"/>
      <c r="AZ195" s="951"/>
      <c r="BA195" s="1094"/>
    </row>
    <row r="196" spans="1:53" ht="11.25">
      <c r="A196" s="974">
        <v>2</v>
      </c>
      <c r="B196" s="1094" t="s">
        <v>401</v>
      </c>
      <c r="C196" s="1094"/>
      <c r="D196" s="1094" t="s">
        <v>1661</v>
      </c>
      <c r="E196" s="1094"/>
      <c r="F196" s="1094"/>
      <c r="G196" s="1094"/>
      <c r="H196" s="1094"/>
      <c r="I196" s="1094"/>
      <c r="J196" s="1094"/>
      <c r="K196" s="1094"/>
      <c r="L196" s="1221" t="s">
        <v>587</v>
      </c>
      <c r="M196" s="1229" t="s">
        <v>588</v>
      </c>
      <c r="N196" s="1223" t="s">
        <v>351</v>
      </c>
      <c r="O196" s="403">
        <v>0</v>
      </c>
      <c r="P196" s="403">
        <v>0</v>
      </c>
      <c r="Q196" s="403">
        <v>0</v>
      </c>
      <c r="R196" s="1226">
        <v>0</v>
      </c>
      <c r="S196" s="403">
        <v>0</v>
      </c>
      <c r="T196" s="403">
        <v>0</v>
      </c>
      <c r="U196" s="403">
        <v>0</v>
      </c>
      <c r="V196" s="403">
        <v>0</v>
      </c>
      <c r="W196" s="403">
        <v>0</v>
      </c>
      <c r="X196" s="403">
        <v>0</v>
      </c>
      <c r="Y196" s="403">
        <v>0</v>
      </c>
      <c r="Z196" s="403">
        <v>0</v>
      </c>
      <c r="AA196" s="403">
        <v>0</v>
      </c>
      <c r="AB196" s="403">
        <v>0</v>
      </c>
      <c r="AC196" s="403">
        <v>0</v>
      </c>
      <c r="AD196" s="403">
        <v>0</v>
      </c>
      <c r="AE196" s="403">
        <v>0</v>
      </c>
      <c r="AF196" s="403">
        <v>0</v>
      </c>
      <c r="AG196" s="403">
        <v>0</v>
      </c>
      <c r="AH196" s="403">
        <v>0</v>
      </c>
      <c r="AI196" s="403">
        <v>0</v>
      </c>
      <c r="AJ196" s="403">
        <v>0</v>
      </c>
      <c r="AK196" s="403">
        <v>0</v>
      </c>
      <c r="AL196" s="403">
        <v>0</v>
      </c>
      <c r="AM196" s="403">
        <v>0</v>
      </c>
      <c r="AN196" s="1226">
        <v>0</v>
      </c>
      <c r="AO196" s="1226">
        <v>0</v>
      </c>
      <c r="AP196" s="1226">
        <v>0</v>
      </c>
      <c r="AQ196" s="1226">
        <v>0</v>
      </c>
      <c r="AR196" s="1226">
        <v>0</v>
      </c>
      <c r="AS196" s="1226">
        <v>0</v>
      </c>
      <c r="AT196" s="1226">
        <v>0</v>
      </c>
      <c r="AU196" s="1226">
        <v>0</v>
      </c>
      <c r="AV196" s="1226">
        <v>0</v>
      </c>
      <c r="AW196" s="1226">
        <v>0</v>
      </c>
      <c r="AX196" s="951"/>
      <c r="AY196" s="951"/>
      <c r="AZ196" s="951"/>
      <c r="BA196" s="1094"/>
    </row>
    <row r="197" spans="1:53" ht="11.25">
      <c r="A197" s="974">
        <v>2</v>
      </c>
      <c r="B197" s="1094" t="s">
        <v>409</v>
      </c>
      <c r="C197" s="1094"/>
      <c r="D197" s="1094" t="s">
        <v>1662</v>
      </c>
      <c r="E197" s="1094"/>
      <c r="F197" s="1094"/>
      <c r="G197" s="1094"/>
      <c r="H197" s="1094"/>
      <c r="I197" s="1094"/>
      <c r="J197" s="1094"/>
      <c r="K197" s="1094"/>
      <c r="L197" s="1221" t="s">
        <v>589</v>
      </c>
      <c r="M197" s="1229" t="s">
        <v>590</v>
      </c>
      <c r="N197" s="1223" t="s">
        <v>351</v>
      </c>
      <c r="O197" s="403">
        <v>0</v>
      </c>
      <c r="P197" s="403">
        <v>0</v>
      </c>
      <c r="Q197" s="403">
        <v>0</v>
      </c>
      <c r="R197" s="1226">
        <v>0</v>
      </c>
      <c r="S197" s="403">
        <v>0</v>
      </c>
      <c r="T197" s="403">
        <v>0</v>
      </c>
      <c r="U197" s="403">
        <v>0</v>
      </c>
      <c r="V197" s="403">
        <v>0</v>
      </c>
      <c r="W197" s="403">
        <v>0</v>
      </c>
      <c r="X197" s="403">
        <v>0</v>
      </c>
      <c r="Y197" s="403">
        <v>0</v>
      </c>
      <c r="Z197" s="403">
        <v>0</v>
      </c>
      <c r="AA197" s="403">
        <v>0</v>
      </c>
      <c r="AB197" s="403">
        <v>0</v>
      </c>
      <c r="AC197" s="403">
        <v>0</v>
      </c>
      <c r="AD197" s="403">
        <v>0</v>
      </c>
      <c r="AE197" s="403">
        <v>0</v>
      </c>
      <c r="AF197" s="403">
        <v>0</v>
      </c>
      <c r="AG197" s="403">
        <v>0</v>
      </c>
      <c r="AH197" s="403">
        <v>0</v>
      </c>
      <c r="AI197" s="403">
        <v>0</v>
      </c>
      <c r="AJ197" s="403">
        <v>0</v>
      </c>
      <c r="AK197" s="403">
        <v>0</v>
      </c>
      <c r="AL197" s="403">
        <v>0</v>
      </c>
      <c r="AM197" s="403">
        <v>0</v>
      </c>
      <c r="AN197" s="1226">
        <v>0</v>
      </c>
      <c r="AO197" s="1226">
        <v>0</v>
      </c>
      <c r="AP197" s="1226">
        <v>0</v>
      </c>
      <c r="AQ197" s="1226">
        <v>0</v>
      </c>
      <c r="AR197" s="1226">
        <v>0</v>
      </c>
      <c r="AS197" s="1226">
        <v>0</v>
      </c>
      <c r="AT197" s="1226">
        <v>0</v>
      </c>
      <c r="AU197" s="1226">
        <v>0</v>
      </c>
      <c r="AV197" s="1226">
        <v>0</v>
      </c>
      <c r="AW197" s="1226">
        <v>0</v>
      </c>
      <c r="AX197" s="951"/>
      <c r="AY197" s="951"/>
      <c r="AZ197" s="951"/>
      <c r="BA197" s="1094"/>
    </row>
    <row r="198" spans="1:53" ht="11.25">
      <c r="A198" s="974">
        <v>2</v>
      </c>
      <c r="B198" s="1094"/>
      <c r="C198" s="1094"/>
      <c r="D198" s="1094" t="s">
        <v>1663</v>
      </c>
      <c r="E198" s="1094"/>
      <c r="F198" s="1094"/>
      <c r="G198" s="1094"/>
      <c r="H198" s="1094"/>
      <c r="I198" s="1094"/>
      <c r="J198" s="1094"/>
      <c r="K198" s="1094"/>
      <c r="L198" s="1221" t="s">
        <v>591</v>
      </c>
      <c r="M198" s="1229" t="s">
        <v>592</v>
      </c>
      <c r="N198" s="1223" t="s">
        <v>351</v>
      </c>
      <c r="O198" s="977"/>
      <c r="P198" s="977"/>
      <c r="Q198" s="977"/>
      <c r="R198" s="1226">
        <v>0</v>
      </c>
      <c r="S198" s="977"/>
      <c r="T198" s="977"/>
      <c r="U198" s="977"/>
      <c r="V198" s="977"/>
      <c r="W198" s="977"/>
      <c r="X198" s="977"/>
      <c r="Y198" s="977"/>
      <c r="Z198" s="977"/>
      <c r="AA198" s="977"/>
      <c r="AB198" s="977"/>
      <c r="AC198" s="977"/>
      <c r="AD198" s="977"/>
      <c r="AE198" s="977"/>
      <c r="AF198" s="977"/>
      <c r="AG198" s="977"/>
      <c r="AH198" s="977"/>
      <c r="AI198" s="977"/>
      <c r="AJ198" s="977"/>
      <c r="AK198" s="977"/>
      <c r="AL198" s="977"/>
      <c r="AM198" s="977"/>
      <c r="AN198" s="1226">
        <v>0</v>
      </c>
      <c r="AO198" s="1226">
        <v>0</v>
      </c>
      <c r="AP198" s="1226">
        <v>0</v>
      </c>
      <c r="AQ198" s="1226">
        <v>0</v>
      </c>
      <c r="AR198" s="1226">
        <v>0</v>
      </c>
      <c r="AS198" s="1226">
        <v>0</v>
      </c>
      <c r="AT198" s="1226">
        <v>0</v>
      </c>
      <c r="AU198" s="1226">
        <v>0</v>
      </c>
      <c r="AV198" s="1226">
        <v>0</v>
      </c>
      <c r="AW198" s="1226">
        <v>0</v>
      </c>
      <c r="AX198" s="951"/>
      <c r="AY198" s="951"/>
      <c r="AZ198" s="951"/>
      <c r="BA198" s="1094"/>
    </row>
    <row r="199" spans="1:53" ht="11.25">
      <c r="A199" s="974">
        <v>2</v>
      </c>
      <c r="B199" s="1094"/>
      <c r="C199" s="1094"/>
      <c r="D199" s="1094" t="s">
        <v>1664</v>
      </c>
      <c r="E199" s="1094"/>
      <c r="F199" s="1094"/>
      <c r="G199" s="1094"/>
      <c r="H199" s="1094"/>
      <c r="I199" s="1094"/>
      <c r="J199" s="1094"/>
      <c r="K199" s="1094"/>
      <c r="L199" s="1221" t="s">
        <v>593</v>
      </c>
      <c r="M199" s="1229" t="s">
        <v>594</v>
      </c>
      <c r="N199" s="1223" t="s">
        <v>351</v>
      </c>
      <c r="O199" s="977"/>
      <c r="P199" s="977"/>
      <c r="Q199" s="977"/>
      <c r="R199" s="1226">
        <v>0</v>
      </c>
      <c r="S199" s="977"/>
      <c r="T199" s="977"/>
      <c r="U199" s="977"/>
      <c r="V199" s="977"/>
      <c r="W199" s="977"/>
      <c r="X199" s="977"/>
      <c r="Y199" s="977"/>
      <c r="Z199" s="977"/>
      <c r="AA199" s="977"/>
      <c r="AB199" s="977"/>
      <c r="AC199" s="977"/>
      <c r="AD199" s="977"/>
      <c r="AE199" s="977"/>
      <c r="AF199" s="977"/>
      <c r="AG199" s="977"/>
      <c r="AH199" s="977"/>
      <c r="AI199" s="977"/>
      <c r="AJ199" s="977"/>
      <c r="AK199" s="977"/>
      <c r="AL199" s="977"/>
      <c r="AM199" s="977"/>
      <c r="AN199" s="1226">
        <v>0</v>
      </c>
      <c r="AO199" s="1226">
        <v>0</v>
      </c>
      <c r="AP199" s="1226">
        <v>0</v>
      </c>
      <c r="AQ199" s="1226">
        <v>0</v>
      </c>
      <c r="AR199" s="1226">
        <v>0</v>
      </c>
      <c r="AS199" s="1226">
        <v>0</v>
      </c>
      <c r="AT199" s="1226">
        <v>0</v>
      </c>
      <c r="AU199" s="1226">
        <v>0</v>
      </c>
      <c r="AV199" s="1226">
        <v>0</v>
      </c>
      <c r="AW199" s="1226">
        <v>0</v>
      </c>
      <c r="AX199" s="951"/>
      <c r="AY199" s="951"/>
      <c r="AZ199" s="951"/>
      <c r="BA199" s="1094"/>
    </row>
    <row r="200" spans="1:53" ht="11.25">
      <c r="A200" s="974">
        <v>2</v>
      </c>
      <c r="B200" s="1094" t="s">
        <v>405</v>
      </c>
      <c r="C200" s="1094"/>
      <c r="D200" s="1094" t="s">
        <v>1665</v>
      </c>
      <c r="E200" s="1094"/>
      <c r="F200" s="1094"/>
      <c r="G200" s="1094"/>
      <c r="H200" s="1094"/>
      <c r="I200" s="1094"/>
      <c r="J200" s="1094"/>
      <c r="K200" s="1094"/>
      <c r="L200" s="1221" t="s">
        <v>595</v>
      </c>
      <c r="M200" s="1229" t="s">
        <v>596</v>
      </c>
      <c r="N200" s="1223" t="s">
        <v>351</v>
      </c>
      <c r="O200" s="403">
        <v>0</v>
      </c>
      <c r="P200" s="403">
        <v>0</v>
      </c>
      <c r="Q200" s="403">
        <v>0</v>
      </c>
      <c r="R200" s="1226">
        <v>0</v>
      </c>
      <c r="S200" s="403">
        <v>0</v>
      </c>
      <c r="T200" s="403">
        <v>0</v>
      </c>
      <c r="U200" s="403">
        <v>0</v>
      </c>
      <c r="V200" s="403">
        <v>0</v>
      </c>
      <c r="W200" s="403">
        <v>0</v>
      </c>
      <c r="X200" s="403">
        <v>0</v>
      </c>
      <c r="Y200" s="403">
        <v>0</v>
      </c>
      <c r="Z200" s="403">
        <v>0</v>
      </c>
      <c r="AA200" s="403">
        <v>0</v>
      </c>
      <c r="AB200" s="403">
        <v>0</v>
      </c>
      <c r="AC200" s="403">
        <v>0</v>
      </c>
      <c r="AD200" s="403">
        <v>0</v>
      </c>
      <c r="AE200" s="403">
        <v>0</v>
      </c>
      <c r="AF200" s="403">
        <v>0</v>
      </c>
      <c r="AG200" s="403">
        <v>0</v>
      </c>
      <c r="AH200" s="403">
        <v>0</v>
      </c>
      <c r="AI200" s="403">
        <v>0</v>
      </c>
      <c r="AJ200" s="403">
        <v>0</v>
      </c>
      <c r="AK200" s="403">
        <v>0</v>
      </c>
      <c r="AL200" s="403">
        <v>0</v>
      </c>
      <c r="AM200" s="403">
        <v>0</v>
      </c>
      <c r="AN200" s="1226">
        <v>0</v>
      </c>
      <c r="AO200" s="1226">
        <v>0</v>
      </c>
      <c r="AP200" s="1226">
        <v>0</v>
      </c>
      <c r="AQ200" s="1226">
        <v>0</v>
      </c>
      <c r="AR200" s="1226">
        <v>0</v>
      </c>
      <c r="AS200" s="1226">
        <v>0</v>
      </c>
      <c r="AT200" s="1226">
        <v>0</v>
      </c>
      <c r="AU200" s="1226">
        <v>0</v>
      </c>
      <c r="AV200" s="1226">
        <v>0</v>
      </c>
      <c r="AW200" s="1226">
        <v>0</v>
      </c>
      <c r="AX200" s="951"/>
      <c r="AY200" s="951"/>
      <c r="AZ200" s="951"/>
      <c r="BA200" s="1094"/>
    </row>
    <row r="201" spans="1:53" ht="11.25">
      <c r="A201" s="974">
        <v>2</v>
      </c>
      <c r="B201" s="1094" t="s">
        <v>406</v>
      </c>
      <c r="C201" s="1094"/>
      <c r="D201" s="1094" t="s">
        <v>1666</v>
      </c>
      <c r="E201" s="1094"/>
      <c r="F201" s="1094"/>
      <c r="G201" s="1094"/>
      <c r="H201" s="1094"/>
      <c r="I201" s="1094"/>
      <c r="J201" s="1094"/>
      <c r="K201" s="1094"/>
      <c r="L201" s="1221" t="s">
        <v>597</v>
      </c>
      <c r="M201" s="1229" t="s">
        <v>598</v>
      </c>
      <c r="N201" s="1223" t="s">
        <v>351</v>
      </c>
      <c r="O201" s="403">
        <v>0</v>
      </c>
      <c r="P201" s="403">
        <v>0</v>
      </c>
      <c r="Q201" s="403">
        <v>0</v>
      </c>
      <c r="R201" s="1226">
        <v>0</v>
      </c>
      <c r="S201" s="403">
        <v>0</v>
      </c>
      <c r="T201" s="403">
        <v>0</v>
      </c>
      <c r="U201" s="403">
        <v>0</v>
      </c>
      <c r="V201" s="403">
        <v>0</v>
      </c>
      <c r="W201" s="403">
        <v>0</v>
      </c>
      <c r="X201" s="403">
        <v>0</v>
      </c>
      <c r="Y201" s="403">
        <v>0</v>
      </c>
      <c r="Z201" s="403">
        <v>0</v>
      </c>
      <c r="AA201" s="403">
        <v>0</v>
      </c>
      <c r="AB201" s="403">
        <v>0</v>
      </c>
      <c r="AC201" s="403">
        <v>0</v>
      </c>
      <c r="AD201" s="403">
        <v>0</v>
      </c>
      <c r="AE201" s="403">
        <v>0</v>
      </c>
      <c r="AF201" s="403">
        <v>0</v>
      </c>
      <c r="AG201" s="403">
        <v>0</v>
      </c>
      <c r="AH201" s="403">
        <v>0</v>
      </c>
      <c r="AI201" s="403">
        <v>0</v>
      </c>
      <c r="AJ201" s="403">
        <v>0</v>
      </c>
      <c r="AK201" s="403">
        <v>0</v>
      </c>
      <c r="AL201" s="403">
        <v>0</v>
      </c>
      <c r="AM201" s="403">
        <v>0</v>
      </c>
      <c r="AN201" s="1226">
        <v>0</v>
      </c>
      <c r="AO201" s="1226">
        <v>0</v>
      </c>
      <c r="AP201" s="1226">
        <v>0</v>
      </c>
      <c r="AQ201" s="1226">
        <v>0</v>
      </c>
      <c r="AR201" s="1226">
        <v>0</v>
      </c>
      <c r="AS201" s="1226">
        <v>0</v>
      </c>
      <c r="AT201" s="1226">
        <v>0</v>
      </c>
      <c r="AU201" s="1226">
        <v>0</v>
      </c>
      <c r="AV201" s="1226">
        <v>0</v>
      </c>
      <c r="AW201" s="1226">
        <v>0</v>
      </c>
      <c r="AX201" s="951"/>
      <c r="AY201" s="951"/>
      <c r="AZ201" s="951"/>
      <c r="BA201" s="1094"/>
    </row>
    <row r="202" spans="1:53" ht="11.25">
      <c r="A202" s="974">
        <v>2</v>
      </c>
      <c r="B202" s="1094" t="s">
        <v>1276</v>
      </c>
      <c r="C202" s="1094"/>
      <c r="D202" s="1094" t="s">
        <v>1667</v>
      </c>
      <c r="E202" s="1094"/>
      <c r="F202" s="1094"/>
      <c r="G202" s="1094"/>
      <c r="H202" s="1094"/>
      <c r="I202" s="1094"/>
      <c r="J202" s="1094"/>
      <c r="K202" s="1094"/>
      <c r="L202" s="1221" t="s">
        <v>1364</v>
      </c>
      <c r="M202" s="1229" t="s">
        <v>1365</v>
      </c>
      <c r="N202" s="1223" t="s">
        <v>351</v>
      </c>
      <c r="O202" s="403">
        <v>0</v>
      </c>
      <c r="P202" s="403">
        <v>0</v>
      </c>
      <c r="Q202" s="403">
        <v>0</v>
      </c>
      <c r="R202" s="1226">
        <v>0</v>
      </c>
      <c r="S202" s="403">
        <v>0</v>
      </c>
      <c r="T202" s="403">
        <v>0</v>
      </c>
      <c r="U202" s="403">
        <v>0</v>
      </c>
      <c r="V202" s="403">
        <v>0</v>
      </c>
      <c r="W202" s="403">
        <v>0</v>
      </c>
      <c r="X202" s="403">
        <v>0</v>
      </c>
      <c r="Y202" s="403">
        <v>0</v>
      </c>
      <c r="Z202" s="403">
        <v>0</v>
      </c>
      <c r="AA202" s="403">
        <v>0</v>
      </c>
      <c r="AB202" s="403">
        <v>0</v>
      </c>
      <c r="AC202" s="403">
        <v>0</v>
      </c>
      <c r="AD202" s="403">
        <v>0</v>
      </c>
      <c r="AE202" s="403">
        <v>0</v>
      </c>
      <c r="AF202" s="403">
        <v>0</v>
      </c>
      <c r="AG202" s="403">
        <v>0</v>
      </c>
      <c r="AH202" s="403">
        <v>0</v>
      </c>
      <c r="AI202" s="403">
        <v>0</v>
      </c>
      <c r="AJ202" s="403">
        <v>0</v>
      </c>
      <c r="AK202" s="403">
        <v>0</v>
      </c>
      <c r="AL202" s="403">
        <v>0</v>
      </c>
      <c r="AM202" s="403">
        <v>0</v>
      </c>
      <c r="AN202" s="1226">
        <v>0</v>
      </c>
      <c r="AO202" s="1226">
        <v>0</v>
      </c>
      <c r="AP202" s="1226">
        <v>0</v>
      </c>
      <c r="AQ202" s="1226">
        <v>0</v>
      </c>
      <c r="AR202" s="1226">
        <v>0</v>
      </c>
      <c r="AS202" s="1226">
        <v>0</v>
      </c>
      <c r="AT202" s="1226">
        <v>0</v>
      </c>
      <c r="AU202" s="1226">
        <v>0</v>
      </c>
      <c r="AV202" s="1226">
        <v>0</v>
      </c>
      <c r="AW202" s="1226">
        <v>0</v>
      </c>
      <c r="AX202" s="951"/>
      <c r="AY202" s="951"/>
      <c r="AZ202" s="951"/>
      <c r="BA202" s="1094"/>
    </row>
    <row r="203" spans="1:53" ht="11.25">
      <c r="A203" s="974">
        <v>2</v>
      </c>
      <c r="B203" s="1094"/>
      <c r="C203" s="1094"/>
      <c r="D203" s="1094" t="s">
        <v>1493</v>
      </c>
      <c r="E203" s="1094"/>
      <c r="F203" s="1094"/>
      <c r="G203" s="1094"/>
      <c r="H203" s="1094"/>
      <c r="I203" s="1094"/>
      <c r="J203" s="1094"/>
      <c r="K203" s="1094"/>
      <c r="L203" s="1221" t="s">
        <v>138</v>
      </c>
      <c r="M203" s="1222" t="s">
        <v>599</v>
      </c>
      <c r="N203" s="1139" t="s">
        <v>351</v>
      </c>
      <c r="O203" s="403">
        <v>0</v>
      </c>
      <c r="P203" s="403">
        <v>0</v>
      </c>
      <c r="Q203" s="403">
        <v>0</v>
      </c>
      <c r="R203" s="1226">
        <v>0</v>
      </c>
      <c r="S203" s="403">
        <v>0</v>
      </c>
      <c r="T203" s="403">
        <v>0</v>
      </c>
      <c r="U203" s="403">
        <v>0</v>
      </c>
      <c r="V203" s="403">
        <v>0</v>
      </c>
      <c r="W203" s="403">
        <v>0</v>
      </c>
      <c r="X203" s="403">
        <v>0</v>
      </c>
      <c r="Y203" s="403">
        <v>0</v>
      </c>
      <c r="Z203" s="403">
        <v>0</v>
      </c>
      <c r="AA203" s="403">
        <v>0</v>
      </c>
      <c r="AB203" s="403">
        <v>0</v>
      </c>
      <c r="AC203" s="403">
        <v>0</v>
      </c>
      <c r="AD203" s="403">
        <v>0</v>
      </c>
      <c r="AE203" s="403">
        <v>0</v>
      </c>
      <c r="AF203" s="403">
        <v>0</v>
      </c>
      <c r="AG203" s="403">
        <v>0</v>
      </c>
      <c r="AH203" s="403">
        <v>0</v>
      </c>
      <c r="AI203" s="403">
        <v>0</v>
      </c>
      <c r="AJ203" s="403">
        <v>0</v>
      </c>
      <c r="AK203" s="403">
        <v>0</v>
      </c>
      <c r="AL203" s="403">
        <v>0</v>
      </c>
      <c r="AM203" s="403">
        <v>0</v>
      </c>
      <c r="AN203" s="1226">
        <v>0</v>
      </c>
      <c r="AO203" s="1226">
        <v>0</v>
      </c>
      <c r="AP203" s="1226">
        <v>0</v>
      </c>
      <c r="AQ203" s="1226">
        <v>0</v>
      </c>
      <c r="AR203" s="1226">
        <v>0</v>
      </c>
      <c r="AS203" s="1226">
        <v>0</v>
      </c>
      <c r="AT203" s="1226">
        <v>0</v>
      </c>
      <c r="AU203" s="1226">
        <v>0</v>
      </c>
      <c r="AV203" s="1226">
        <v>0</v>
      </c>
      <c r="AW203" s="1226">
        <v>0</v>
      </c>
      <c r="AX203" s="951"/>
      <c r="AY203" s="951"/>
      <c r="AZ203" s="951"/>
      <c r="BA203" s="1094"/>
    </row>
    <row r="204" spans="1:53" s="109" customFormat="1" ht="11.25">
      <c r="A204" s="974">
        <v>2</v>
      </c>
      <c r="B204" s="1236"/>
      <c r="C204" s="1094"/>
      <c r="D204" s="1094" t="s">
        <v>1552</v>
      </c>
      <c r="E204" s="1236"/>
      <c r="F204" s="1236"/>
      <c r="G204" s="1236"/>
      <c r="H204" s="1236"/>
      <c r="I204" s="1236"/>
      <c r="J204" s="1236"/>
      <c r="K204" s="1236"/>
      <c r="L204" s="1237" t="s">
        <v>151</v>
      </c>
      <c r="M204" s="1238" t="s">
        <v>600</v>
      </c>
      <c r="N204" s="1239" t="s">
        <v>351</v>
      </c>
      <c r="O204" s="1217">
        <v>0</v>
      </c>
      <c r="P204" s="1217">
        <v>0</v>
      </c>
      <c r="Q204" s="1217">
        <v>0</v>
      </c>
      <c r="R204" s="1217">
        <v>0</v>
      </c>
      <c r="S204" s="1217">
        <v>0</v>
      </c>
      <c r="T204" s="1217">
        <v>0</v>
      </c>
      <c r="U204" s="1217">
        <v>0</v>
      </c>
      <c r="V204" s="1217">
        <v>0</v>
      </c>
      <c r="W204" s="1217">
        <v>0</v>
      </c>
      <c r="X204" s="1217">
        <v>0</v>
      </c>
      <c r="Y204" s="1217">
        <v>0</v>
      </c>
      <c r="Z204" s="1217">
        <v>0</v>
      </c>
      <c r="AA204" s="1217">
        <v>0</v>
      </c>
      <c r="AB204" s="1217">
        <v>0</v>
      </c>
      <c r="AC204" s="1217">
        <v>0</v>
      </c>
      <c r="AD204" s="1217">
        <v>0</v>
      </c>
      <c r="AE204" s="1217">
        <v>0</v>
      </c>
      <c r="AF204" s="1217">
        <v>0</v>
      </c>
      <c r="AG204" s="1217">
        <v>0</v>
      </c>
      <c r="AH204" s="1217">
        <v>0</v>
      </c>
      <c r="AI204" s="1217">
        <v>0</v>
      </c>
      <c r="AJ204" s="1217">
        <v>0</v>
      </c>
      <c r="AK204" s="1217">
        <v>0</v>
      </c>
      <c r="AL204" s="1217">
        <v>0</v>
      </c>
      <c r="AM204" s="1217">
        <v>0</v>
      </c>
      <c r="AN204" s="1217">
        <v>0</v>
      </c>
      <c r="AO204" s="1217">
        <v>0</v>
      </c>
      <c r="AP204" s="1217">
        <v>0</v>
      </c>
      <c r="AQ204" s="1217">
        <v>0</v>
      </c>
      <c r="AR204" s="1217">
        <v>0</v>
      </c>
      <c r="AS204" s="1217">
        <v>0</v>
      </c>
      <c r="AT204" s="1217">
        <v>0</v>
      </c>
      <c r="AU204" s="1217">
        <v>0</v>
      </c>
      <c r="AV204" s="1217">
        <v>0</v>
      </c>
      <c r="AW204" s="1217">
        <v>0</v>
      </c>
      <c r="AX204" s="1228"/>
      <c r="AY204" s="1228"/>
      <c r="AZ204" s="1228"/>
      <c r="BA204" s="1236"/>
    </row>
    <row r="205" spans="1:53" ht="11.25">
      <c r="A205" s="974">
        <v>2</v>
      </c>
      <c r="B205" s="1094" t="s">
        <v>132</v>
      </c>
      <c r="C205" s="1094"/>
      <c r="D205" s="1094" t="s">
        <v>1668</v>
      </c>
      <c r="E205" s="1094"/>
      <c r="F205" s="1094"/>
      <c r="G205" s="1094"/>
      <c r="H205" s="1094"/>
      <c r="I205" s="1094"/>
      <c r="J205" s="1094"/>
      <c r="K205" s="1094"/>
      <c r="L205" s="1221" t="s">
        <v>152</v>
      </c>
      <c r="M205" s="1229" t="s">
        <v>601</v>
      </c>
      <c r="N205" s="1223" t="s">
        <v>351</v>
      </c>
      <c r="O205" s="403">
        <v>0</v>
      </c>
      <c r="P205" s="403">
        <v>0</v>
      </c>
      <c r="Q205" s="403">
        <v>0</v>
      </c>
      <c r="R205" s="1226">
        <v>0</v>
      </c>
      <c r="S205" s="403">
        <v>0</v>
      </c>
      <c r="T205" s="403">
        <v>0</v>
      </c>
      <c r="U205" s="403">
        <v>0</v>
      </c>
      <c r="V205" s="403">
        <v>0</v>
      </c>
      <c r="W205" s="403">
        <v>0</v>
      </c>
      <c r="X205" s="403">
        <v>0</v>
      </c>
      <c r="Y205" s="403">
        <v>0</v>
      </c>
      <c r="Z205" s="403">
        <v>0</v>
      </c>
      <c r="AA205" s="403">
        <v>0</v>
      </c>
      <c r="AB205" s="403">
        <v>0</v>
      </c>
      <c r="AC205" s="403">
        <v>0</v>
      </c>
      <c r="AD205" s="403">
        <v>0</v>
      </c>
      <c r="AE205" s="403">
        <v>0</v>
      </c>
      <c r="AF205" s="403">
        <v>0</v>
      </c>
      <c r="AG205" s="403">
        <v>0</v>
      </c>
      <c r="AH205" s="403">
        <v>0</v>
      </c>
      <c r="AI205" s="403">
        <v>0</v>
      </c>
      <c r="AJ205" s="403">
        <v>0</v>
      </c>
      <c r="AK205" s="403">
        <v>0</v>
      </c>
      <c r="AL205" s="403">
        <v>0</v>
      </c>
      <c r="AM205" s="403">
        <v>0</v>
      </c>
      <c r="AN205" s="1226">
        <v>0</v>
      </c>
      <c r="AO205" s="1226">
        <v>0</v>
      </c>
      <c r="AP205" s="1226">
        <v>0</v>
      </c>
      <c r="AQ205" s="1226">
        <v>0</v>
      </c>
      <c r="AR205" s="1226">
        <v>0</v>
      </c>
      <c r="AS205" s="1226">
        <v>0</v>
      </c>
      <c r="AT205" s="1226">
        <v>0</v>
      </c>
      <c r="AU205" s="1226">
        <v>0</v>
      </c>
      <c r="AV205" s="1226">
        <v>0</v>
      </c>
      <c r="AW205" s="1226">
        <v>0</v>
      </c>
      <c r="AX205" s="951"/>
      <c r="AY205" s="951"/>
      <c r="AZ205" s="951"/>
      <c r="BA205" s="1094"/>
    </row>
    <row r="206" spans="1:53" ht="11.25">
      <c r="A206" s="974">
        <v>2</v>
      </c>
      <c r="B206" s="1094" t="s">
        <v>133</v>
      </c>
      <c r="C206" s="1094"/>
      <c r="D206" s="1094" t="s">
        <v>1669</v>
      </c>
      <c r="E206" s="1094"/>
      <c r="F206" s="1094"/>
      <c r="G206" s="1094"/>
      <c r="H206" s="1094"/>
      <c r="I206" s="1094"/>
      <c r="J206" s="1094"/>
      <c r="K206" s="1094"/>
      <c r="L206" s="1221" t="s">
        <v>602</v>
      </c>
      <c r="M206" s="1229" t="s">
        <v>603</v>
      </c>
      <c r="N206" s="1223" t="s">
        <v>351</v>
      </c>
      <c r="O206" s="403">
        <v>0</v>
      </c>
      <c r="P206" s="403">
        <v>0</v>
      </c>
      <c r="Q206" s="403">
        <v>0</v>
      </c>
      <c r="R206" s="1226">
        <v>0</v>
      </c>
      <c r="S206" s="403">
        <v>0</v>
      </c>
      <c r="T206" s="403">
        <v>0</v>
      </c>
      <c r="U206" s="403">
        <v>0</v>
      </c>
      <c r="V206" s="403">
        <v>0</v>
      </c>
      <c r="W206" s="403">
        <v>0</v>
      </c>
      <c r="X206" s="403">
        <v>0</v>
      </c>
      <c r="Y206" s="403">
        <v>0</v>
      </c>
      <c r="Z206" s="403">
        <v>0</v>
      </c>
      <c r="AA206" s="403">
        <v>0</v>
      </c>
      <c r="AB206" s="403">
        <v>0</v>
      </c>
      <c r="AC206" s="403">
        <v>0</v>
      </c>
      <c r="AD206" s="403">
        <v>0</v>
      </c>
      <c r="AE206" s="403">
        <v>0</v>
      </c>
      <c r="AF206" s="403">
        <v>0</v>
      </c>
      <c r="AG206" s="403">
        <v>0</v>
      </c>
      <c r="AH206" s="403">
        <v>0</v>
      </c>
      <c r="AI206" s="403">
        <v>0</v>
      </c>
      <c r="AJ206" s="403">
        <v>0</v>
      </c>
      <c r="AK206" s="403">
        <v>0</v>
      </c>
      <c r="AL206" s="403">
        <v>0</v>
      </c>
      <c r="AM206" s="403">
        <v>0</v>
      </c>
      <c r="AN206" s="1226">
        <v>0</v>
      </c>
      <c r="AO206" s="1226">
        <v>0</v>
      </c>
      <c r="AP206" s="1226">
        <v>0</v>
      </c>
      <c r="AQ206" s="1226">
        <v>0</v>
      </c>
      <c r="AR206" s="1226">
        <v>0</v>
      </c>
      <c r="AS206" s="1226">
        <v>0</v>
      </c>
      <c r="AT206" s="1226">
        <v>0</v>
      </c>
      <c r="AU206" s="1226">
        <v>0</v>
      </c>
      <c r="AV206" s="1226">
        <v>0</v>
      </c>
      <c r="AW206" s="1226">
        <v>0</v>
      </c>
      <c r="AX206" s="951"/>
      <c r="AY206" s="951"/>
      <c r="AZ206" s="951"/>
      <c r="BA206" s="1094"/>
    </row>
    <row r="207" spans="1:53" ht="11.25">
      <c r="A207" s="974">
        <v>2</v>
      </c>
      <c r="B207" s="1094" t="s">
        <v>412</v>
      </c>
      <c r="C207" s="1094"/>
      <c r="D207" s="1094" t="s">
        <v>1670</v>
      </c>
      <c r="E207" s="1094"/>
      <c r="F207" s="1094"/>
      <c r="G207" s="1094"/>
      <c r="H207" s="1094"/>
      <c r="I207" s="1094"/>
      <c r="J207" s="1094"/>
      <c r="K207" s="1094"/>
      <c r="L207" s="1221" t="s">
        <v>604</v>
      </c>
      <c r="M207" s="1229" t="s">
        <v>605</v>
      </c>
      <c r="N207" s="1223" t="s">
        <v>351</v>
      </c>
      <c r="O207" s="403">
        <v>0</v>
      </c>
      <c r="P207" s="403">
        <v>0</v>
      </c>
      <c r="Q207" s="403">
        <v>0</v>
      </c>
      <c r="R207" s="1226">
        <v>0</v>
      </c>
      <c r="S207" s="403">
        <v>0</v>
      </c>
      <c r="T207" s="403">
        <v>0</v>
      </c>
      <c r="U207" s="403">
        <v>0</v>
      </c>
      <c r="V207" s="403">
        <v>0</v>
      </c>
      <c r="W207" s="403">
        <v>0</v>
      </c>
      <c r="X207" s="403">
        <v>0</v>
      </c>
      <c r="Y207" s="403">
        <v>0</v>
      </c>
      <c r="Z207" s="403">
        <v>0</v>
      </c>
      <c r="AA207" s="403">
        <v>0</v>
      </c>
      <c r="AB207" s="403">
        <v>0</v>
      </c>
      <c r="AC207" s="403">
        <v>0</v>
      </c>
      <c r="AD207" s="403">
        <v>0</v>
      </c>
      <c r="AE207" s="403">
        <v>0</v>
      </c>
      <c r="AF207" s="403">
        <v>0</v>
      </c>
      <c r="AG207" s="403">
        <v>0</v>
      </c>
      <c r="AH207" s="403">
        <v>0</v>
      </c>
      <c r="AI207" s="403">
        <v>0</v>
      </c>
      <c r="AJ207" s="403">
        <v>0</v>
      </c>
      <c r="AK207" s="403">
        <v>0</v>
      </c>
      <c r="AL207" s="403">
        <v>0</v>
      </c>
      <c r="AM207" s="403">
        <v>0</v>
      </c>
      <c r="AN207" s="1226">
        <v>0</v>
      </c>
      <c r="AO207" s="1226">
        <v>0</v>
      </c>
      <c r="AP207" s="1226">
        <v>0</v>
      </c>
      <c r="AQ207" s="1226">
        <v>0</v>
      </c>
      <c r="AR207" s="1226">
        <v>0</v>
      </c>
      <c r="AS207" s="1226">
        <v>0</v>
      </c>
      <c r="AT207" s="1226">
        <v>0</v>
      </c>
      <c r="AU207" s="1226">
        <v>0</v>
      </c>
      <c r="AV207" s="1226">
        <v>0</v>
      </c>
      <c r="AW207" s="1226">
        <v>0</v>
      </c>
      <c r="AX207" s="951"/>
      <c r="AY207" s="951"/>
      <c r="AZ207" s="951"/>
      <c r="BA207" s="1094"/>
    </row>
    <row r="208" spans="1:53" ht="11.25">
      <c r="A208" s="974">
        <v>2</v>
      </c>
      <c r="B208" s="1094" t="s">
        <v>413</v>
      </c>
      <c r="C208" s="1094"/>
      <c r="D208" s="1094" t="s">
        <v>1671</v>
      </c>
      <c r="E208" s="1094"/>
      <c r="F208" s="1094"/>
      <c r="G208" s="1094"/>
      <c r="H208" s="1094"/>
      <c r="I208" s="1094"/>
      <c r="J208" s="1094"/>
      <c r="K208" s="1094"/>
      <c r="L208" s="1221" t="s">
        <v>606</v>
      </c>
      <c r="M208" s="1229" t="s">
        <v>607</v>
      </c>
      <c r="N208" s="1223" t="s">
        <v>351</v>
      </c>
      <c r="O208" s="403">
        <v>0</v>
      </c>
      <c r="P208" s="403">
        <v>0</v>
      </c>
      <c r="Q208" s="403">
        <v>0</v>
      </c>
      <c r="R208" s="1226">
        <v>0</v>
      </c>
      <c r="S208" s="403">
        <v>0</v>
      </c>
      <c r="T208" s="403">
        <v>0</v>
      </c>
      <c r="U208" s="403">
        <v>0</v>
      </c>
      <c r="V208" s="403">
        <v>0</v>
      </c>
      <c r="W208" s="403">
        <v>0</v>
      </c>
      <c r="X208" s="403">
        <v>0</v>
      </c>
      <c r="Y208" s="403">
        <v>0</v>
      </c>
      <c r="Z208" s="403">
        <v>0</v>
      </c>
      <c r="AA208" s="403">
        <v>0</v>
      </c>
      <c r="AB208" s="403">
        <v>0</v>
      </c>
      <c r="AC208" s="403">
        <v>0</v>
      </c>
      <c r="AD208" s="403">
        <v>0</v>
      </c>
      <c r="AE208" s="403">
        <v>0</v>
      </c>
      <c r="AF208" s="403">
        <v>0</v>
      </c>
      <c r="AG208" s="403">
        <v>0</v>
      </c>
      <c r="AH208" s="403">
        <v>0</v>
      </c>
      <c r="AI208" s="403">
        <v>0</v>
      </c>
      <c r="AJ208" s="403">
        <v>0</v>
      </c>
      <c r="AK208" s="403">
        <v>0</v>
      </c>
      <c r="AL208" s="403">
        <v>0</v>
      </c>
      <c r="AM208" s="403">
        <v>0</v>
      </c>
      <c r="AN208" s="1226">
        <v>0</v>
      </c>
      <c r="AO208" s="1226">
        <v>0</v>
      </c>
      <c r="AP208" s="1226">
        <v>0</v>
      </c>
      <c r="AQ208" s="1226">
        <v>0</v>
      </c>
      <c r="AR208" s="1226">
        <v>0</v>
      </c>
      <c r="AS208" s="1226">
        <v>0</v>
      </c>
      <c r="AT208" s="1226">
        <v>0</v>
      </c>
      <c r="AU208" s="1226">
        <v>0</v>
      </c>
      <c r="AV208" s="1226">
        <v>0</v>
      </c>
      <c r="AW208" s="1226">
        <v>0</v>
      </c>
      <c r="AX208" s="951"/>
      <c r="AY208" s="951"/>
      <c r="AZ208" s="951"/>
      <c r="BA208" s="1094"/>
    </row>
    <row r="209" spans="1:53" ht="11.25">
      <c r="A209" s="974">
        <v>2</v>
      </c>
      <c r="B209" s="1094" t="s">
        <v>414</v>
      </c>
      <c r="C209" s="1094"/>
      <c r="D209" s="1094" t="s">
        <v>1672</v>
      </c>
      <c r="E209" s="1094"/>
      <c r="F209" s="1094"/>
      <c r="G209" s="1094"/>
      <c r="H209" s="1094"/>
      <c r="I209" s="1094"/>
      <c r="J209" s="1094"/>
      <c r="K209" s="1094"/>
      <c r="L209" s="1221" t="s">
        <v>608</v>
      </c>
      <c r="M209" s="1229" t="s">
        <v>609</v>
      </c>
      <c r="N209" s="1223" t="s">
        <v>351</v>
      </c>
      <c r="O209" s="403">
        <v>0</v>
      </c>
      <c r="P209" s="403">
        <v>0</v>
      </c>
      <c r="Q209" s="403">
        <v>0</v>
      </c>
      <c r="R209" s="1226">
        <v>0</v>
      </c>
      <c r="S209" s="403">
        <v>0</v>
      </c>
      <c r="T209" s="403">
        <v>0</v>
      </c>
      <c r="U209" s="403">
        <v>0</v>
      </c>
      <c r="V209" s="403">
        <v>0</v>
      </c>
      <c r="W209" s="403">
        <v>0</v>
      </c>
      <c r="X209" s="403">
        <v>0</v>
      </c>
      <c r="Y209" s="403">
        <v>0</v>
      </c>
      <c r="Z209" s="403">
        <v>0</v>
      </c>
      <c r="AA209" s="403">
        <v>0</v>
      </c>
      <c r="AB209" s="403">
        <v>0</v>
      </c>
      <c r="AC209" s="403">
        <v>0</v>
      </c>
      <c r="AD209" s="403">
        <v>0</v>
      </c>
      <c r="AE209" s="403">
        <v>0</v>
      </c>
      <c r="AF209" s="403">
        <v>0</v>
      </c>
      <c r="AG209" s="403">
        <v>0</v>
      </c>
      <c r="AH209" s="403">
        <v>0</v>
      </c>
      <c r="AI209" s="403">
        <v>0</v>
      </c>
      <c r="AJ209" s="403">
        <v>0</v>
      </c>
      <c r="AK209" s="403">
        <v>0</v>
      </c>
      <c r="AL209" s="403">
        <v>0</v>
      </c>
      <c r="AM209" s="403">
        <v>0</v>
      </c>
      <c r="AN209" s="1226">
        <v>0</v>
      </c>
      <c r="AO209" s="1226">
        <v>0</v>
      </c>
      <c r="AP209" s="1226">
        <v>0</v>
      </c>
      <c r="AQ209" s="1226">
        <v>0</v>
      </c>
      <c r="AR209" s="1226">
        <v>0</v>
      </c>
      <c r="AS209" s="1226">
        <v>0</v>
      </c>
      <c r="AT209" s="1226">
        <v>0</v>
      </c>
      <c r="AU209" s="1226">
        <v>0</v>
      </c>
      <c r="AV209" s="1226">
        <v>0</v>
      </c>
      <c r="AW209" s="1226">
        <v>0</v>
      </c>
      <c r="AX209" s="951"/>
      <c r="AY209" s="951"/>
      <c r="AZ209" s="951"/>
      <c r="BA209" s="1094"/>
    </row>
    <row r="210" spans="1:53" ht="11.25">
      <c r="A210" s="974">
        <v>2</v>
      </c>
      <c r="B210" s="1094" t="s">
        <v>411</v>
      </c>
      <c r="C210" s="1094"/>
      <c r="D210" s="1094" t="s">
        <v>1673</v>
      </c>
      <c r="E210" s="1094"/>
      <c r="F210" s="1094"/>
      <c r="G210" s="1094"/>
      <c r="H210" s="1094"/>
      <c r="I210" s="1094"/>
      <c r="J210" s="1094"/>
      <c r="K210" s="1094"/>
      <c r="L210" s="1221" t="s">
        <v>610</v>
      </c>
      <c r="M210" s="1229" t="s">
        <v>611</v>
      </c>
      <c r="N210" s="1223" t="s">
        <v>351</v>
      </c>
      <c r="O210" s="403">
        <v>0</v>
      </c>
      <c r="P210" s="403">
        <v>0</v>
      </c>
      <c r="Q210" s="403">
        <v>0</v>
      </c>
      <c r="R210" s="1226">
        <v>0</v>
      </c>
      <c r="S210" s="403">
        <v>0</v>
      </c>
      <c r="T210" s="403">
        <v>0</v>
      </c>
      <c r="U210" s="403">
        <v>0</v>
      </c>
      <c r="V210" s="403">
        <v>0</v>
      </c>
      <c r="W210" s="403">
        <v>0</v>
      </c>
      <c r="X210" s="403">
        <v>0</v>
      </c>
      <c r="Y210" s="403">
        <v>0</v>
      </c>
      <c r="Z210" s="403">
        <v>0</v>
      </c>
      <c r="AA210" s="403">
        <v>0</v>
      </c>
      <c r="AB210" s="403">
        <v>0</v>
      </c>
      <c r="AC210" s="403">
        <v>0</v>
      </c>
      <c r="AD210" s="403">
        <v>0</v>
      </c>
      <c r="AE210" s="403">
        <v>0</v>
      </c>
      <c r="AF210" s="403">
        <v>0</v>
      </c>
      <c r="AG210" s="403">
        <v>0</v>
      </c>
      <c r="AH210" s="403">
        <v>0</v>
      </c>
      <c r="AI210" s="403">
        <v>0</v>
      </c>
      <c r="AJ210" s="403">
        <v>0</v>
      </c>
      <c r="AK210" s="403">
        <v>0</v>
      </c>
      <c r="AL210" s="403">
        <v>0</v>
      </c>
      <c r="AM210" s="403">
        <v>0</v>
      </c>
      <c r="AN210" s="1226">
        <v>0</v>
      </c>
      <c r="AO210" s="1226">
        <v>0</v>
      </c>
      <c r="AP210" s="1226">
        <v>0</v>
      </c>
      <c r="AQ210" s="1226">
        <v>0</v>
      </c>
      <c r="AR210" s="1226">
        <v>0</v>
      </c>
      <c r="AS210" s="1226">
        <v>0</v>
      </c>
      <c r="AT210" s="1226">
        <v>0</v>
      </c>
      <c r="AU210" s="1226">
        <v>0</v>
      </c>
      <c r="AV210" s="1226">
        <v>0</v>
      </c>
      <c r="AW210" s="1226">
        <v>0</v>
      </c>
      <c r="AX210" s="951"/>
      <c r="AY210" s="951"/>
      <c r="AZ210" s="951"/>
      <c r="BA210" s="1094"/>
    </row>
    <row r="211" spans="1:53" ht="11.25">
      <c r="A211" s="974">
        <v>2</v>
      </c>
      <c r="B211" s="1094" t="s">
        <v>1390</v>
      </c>
      <c r="C211" s="1094"/>
      <c r="D211" s="1094" t="s">
        <v>1674</v>
      </c>
      <c r="E211" s="1094"/>
      <c r="F211" s="1094"/>
      <c r="G211" s="1094"/>
      <c r="H211" s="1094"/>
      <c r="I211" s="1094"/>
      <c r="J211" s="1094"/>
      <c r="K211" s="1094"/>
      <c r="L211" s="1221" t="s">
        <v>612</v>
      </c>
      <c r="M211" s="1229" t="s">
        <v>613</v>
      </c>
      <c r="N211" s="1223" t="s">
        <v>351</v>
      </c>
      <c r="O211" s="977">
        <v>0</v>
      </c>
      <c r="P211" s="977">
        <v>0</v>
      </c>
      <c r="Q211" s="977">
        <v>0</v>
      </c>
      <c r="R211" s="1226">
        <v>0</v>
      </c>
      <c r="S211" s="977">
        <v>0</v>
      </c>
      <c r="T211" s="977">
        <v>0</v>
      </c>
      <c r="U211" s="977">
        <v>0</v>
      </c>
      <c r="V211" s="977">
        <v>0</v>
      </c>
      <c r="W211" s="977">
        <v>0</v>
      </c>
      <c r="X211" s="977">
        <v>0</v>
      </c>
      <c r="Y211" s="977">
        <v>0</v>
      </c>
      <c r="Z211" s="977">
        <v>0</v>
      </c>
      <c r="AA211" s="977">
        <v>0</v>
      </c>
      <c r="AB211" s="977">
        <v>0</v>
      </c>
      <c r="AC211" s="977">
        <v>0</v>
      </c>
      <c r="AD211" s="977">
        <v>0</v>
      </c>
      <c r="AE211" s="977">
        <v>0</v>
      </c>
      <c r="AF211" s="977">
        <v>0</v>
      </c>
      <c r="AG211" s="977">
        <v>0</v>
      </c>
      <c r="AH211" s="977">
        <v>0</v>
      </c>
      <c r="AI211" s="977">
        <v>0</v>
      </c>
      <c r="AJ211" s="977">
        <v>0</v>
      </c>
      <c r="AK211" s="977">
        <v>0</v>
      </c>
      <c r="AL211" s="977">
        <v>0</v>
      </c>
      <c r="AM211" s="977">
        <v>0</v>
      </c>
      <c r="AN211" s="1226">
        <v>0</v>
      </c>
      <c r="AO211" s="1226">
        <v>0</v>
      </c>
      <c r="AP211" s="1226">
        <v>0</v>
      </c>
      <c r="AQ211" s="1226">
        <v>0</v>
      </c>
      <c r="AR211" s="1226">
        <v>0</v>
      </c>
      <c r="AS211" s="1226">
        <v>0</v>
      </c>
      <c r="AT211" s="1226">
        <v>0</v>
      </c>
      <c r="AU211" s="1226">
        <v>0</v>
      </c>
      <c r="AV211" s="1226">
        <v>0</v>
      </c>
      <c r="AW211" s="1226">
        <v>0</v>
      </c>
      <c r="AX211" s="951"/>
      <c r="AY211" s="951"/>
      <c r="AZ211" s="951"/>
      <c r="BA211" s="1094"/>
    </row>
    <row r="212" spans="1:53" ht="11.25">
      <c r="A212" s="974">
        <v>2</v>
      </c>
      <c r="B212" s="1094" t="s">
        <v>1391</v>
      </c>
      <c r="C212" s="1094"/>
      <c r="D212" s="1094" t="s">
        <v>1675</v>
      </c>
      <c r="E212" s="1094"/>
      <c r="F212" s="1094"/>
      <c r="G212" s="1094"/>
      <c r="H212" s="1094"/>
      <c r="I212" s="1094"/>
      <c r="J212" s="1094"/>
      <c r="K212" s="1094"/>
      <c r="L212" s="1221" t="s">
        <v>614</v>
      </c>
      <c r="M212" s="1229" t="s">
        <v>615</v>
      </c>
      <c r="N212" s="1223" t="s">
        <v>351</v>
      </c>
      <c r="O212" s="403">
        <v>0</v>
      </c>
      <c r="P212" s="403">
        <v>0</v>
      </c>
      <c r="Q212" s="403">
        <v>0</v>
      </c>
      <c r="R212" s="1226">
        <v>0</v>
      </c>
      <c r="S212" s="403">
        <v>0</v>
      </c>
      <c r="T212" s="403">
        <v>0</v>
      </c>
      <c r="U212" s="403">
        <v>0</v>
      </c>
      <c r="V212" s="403">
        <v>0</v>
      </c>
      <c r="W212" s="403">
        <v>0</v>
      </c>
      <c r="X212" s="403">
        <v>0</v>
      </c>
      <c r="Y212" s="403">
        <v>0</v>
      </c>
      <c r="Z212" s="403">
        <v>0</v>
      </c>
      <c r="AA212" s="403">
        <v>0</v>
      </c>
      <c r="AB212" s="403">
        <v>0</v>
      </c>
      <c r="AC212" s="403">
        <v>0</v>
      </c>
      <c r="AD212" s="403">
        <v>0</v>
      </c>
      <c r="AE212" s="403">
        <v>0</v>
      </c>
      <c r="AF212" s="403">
        <v>0</v>
      </c>
      <c r="AG212" s="403">
        <v>0</v>
      </c>
      <c r="AH212" s="403">
        <v>0</v>
      </c>
      <c r="AI212" s="403">
        <v>0</v>
      </c>
      <c r="AJ212" s="403">
        <v>0</v>
      </c>
      <c r="AK212" s="403">
        <v>0</v>
      </c>
      <c r="AL212" s="403">
        <v>0</v>
      </c>
      <c r="AM212" s="403">
        <v>0</v>
      </c>
      <c r="AN212" s="1226">
        <v>0</v>
      </c>
      <c r="AO212" s="1226">
        <v>0</v>
      </c>
      <c r="AP212" s="1226">
        <v>0</v>
      </c>
      <c r="AQ212" s="1226">
        <v>0</v>
      </c>
      <c r="AR212" s="1226">
        <v>0</v>
      </c>
      <c r="AS212" s="1226">
        <v>0</v>
      </c>
      <c r="AT212" s="1226">
        <v>0</v>
      </c>
      <c r="AU212" s="1226">
        <v>0</v>
      </c>
      <c r="AV212" s="1226">
        <v>0</v>
      </c>
      <c r="AW212" s="1226">
        <v>0</v>
      </c>
      <c r="AX212" s="951"/>
      <c r="AY212" s="951"/>
      <c r="AZ212" s="951"/>
      <c r="BA212" s="1094"/>
    </row>
    <row r="213" spans="1:53" ht="11.25">
      <c r="A213" s="974">
        <v>2</v>
      </c>
      <c r="B213" s="1094" t="s">
        <v>415</v>
      </c>
      <c r="C213" s="1094"/>
      <c r="D213" s="1094" t="s">
        <v>1676</v>
      </c>
      <c r="E213" s="1094"/>
      <c r="F213" s="1094"/>
      <c r="G213" s="1094"/>
      <c r="H213" s="1094"/>
      <c r="I213" s="1094"/>
      <c r="J213" s="1094"/>
      <c r="K213" s="1094"/>
      <c r="L213" s="1221" t="s">
        <v>616</v>
      </c>
      <c r="M213" s="1229" t="s">
        <v>1127</v>
      </c>
      <c r="N213" s="1223" t="s">
        <v>351</v>
      </c>
      <c r="O213" s="403">
        <v>0</v>
      </c>
      <c r="P213" s="403">
        <v>0</v>
      </c>
      <c r="Q213" s="403">
        <v>0</v>
      </c>
      <c r="R213" s="1226">
        <v>0</v>
      </c>
      <c r="S213" s="403">
        <v>0</v>
      </c>
      <c r="T213" s="403">
        <v>0</v>
      </c>
      <c r="U213" s="403">
        <v>0</v>
      </c>
      <c r="V213" s="403">
        <v>0</v>
      </c>
      <c r="W213" s="403">
        <v>0</v>
      </c>
      <c r="X213" s="403">
        <v>0</v>
      </c>
      <c r="Y213" s="403">
        <v>0</v>
      </c>
      <c r="Z213" s="403">
        <v>0</v>
      </c>
      <c r="AA213" s="403">
        <v>0</v>
      </c>
      <c r="AB213" s="403">
        <v>0</v>
      </c>
      <c r="AC213" s="403">
        <v>0</v>
      </c>
      <c r="AD213" s="403">
        <v>0</v>
      </c>
      <c r="AE213" s="403">
        <v>0</v>
      </c>
      <c r="AF213" s="403">
        <v>0</v>
      </c>
      <c r="AG213" s="403">
        <v>0</v>
      </c>
      <c r="AH213" s="403">
        <v>0</v>
      </c>
      <c r="AI213" s="403">
        <v>0</v>
      </c>
      <c r="AJ213" s="403">
        <v>0</v>
      </c>
      <c r="AK213" s="403">
        <v>0</v>
      </c>
      <c r="AL213" s="403">
        <v>0</v>
      </c>
      <c r="AM213" s="403">
        <v>0</v>
      </c>
      <c r="AN213" s="1226">
        <v>0</v>
      </c>
      <c r="AO213" s="1226">
        <v>0</v>
      </c>
      <c r="AP213" s="1226">
        <v>0</v>
      </c>
      <c r="AQ213" s="1226">
        <v>0</v>
      </c>
      <c r="AR213" s="1226">
        <v>0</v>
      </c>
      <c r="AS213" s="1226">
        <v>0</v>
      </c>
      <c r="AT213" s="1226">
        <v>0</v>
      </c>
      <c r="AU213" s="1226">
        <v>0</v>
      </c>
      <c r="AV213" s="1226">
        <v>0</v>
      </c>
      <c r="AW213" s="1226">
        <v>0</v>
      </c>
      <c r="AX213" s="951"/>
      <c r="AY213" s="951"/>
      <c r="AZ213" s="951"/>
      <c r="BA213" s="1094"/>
    </row>
    <row r="214" spans="1:53" ht="67.5">
      <c r="A214" s="974">
        <v>2</v>
      </c>
      <c r="B214" s="1094" t="s">
        <v>1422</v>
      </c>
      <c r="C214" s="1094"/>
      <c r="D214" s="1094" t="s">
        <v>1553</v>
      </c>
      <c r="E214" s="1094"/>
      <c r="F214" s="1094"/>
      <c r="G214" s="1094"/>
      <c r="H214" s="1094"/>
      <c r="I214" s="1094"/>
      <c r="J214" s="1094"/>
      <c r="K214" s="1094"/>
      <c r="L214" s="1221" t="s">
        <v>153</v>
      </c>
      <c r="M214" s="1222" t="s">
        <v>465</v>
      </c>
      <c r="N214" s="1223" t="s">
        <v>351</v>
      </c>
      <c r="O214" s="1240"/>
      <c r="P214" s="1240"/>
      <c r="Q214" s="1240"/>
      <c r="R214" s="1226">
        <v>0</v>
      </c>
      <c r="S214" s="1240"/>
      <c r="T214" s="1240"/>
      <c r="U214" s="1240"/>
      <c r="V214" s="1240"/>
      <c r="W214" s="1240"/>
      <c r="X214" s="1240"/>
      <c r="Y214" s="1240"/>
      <c r="Z214" s="1240"/>
      <c r="AA214" s="1240"/>
      <c r="AB214" s="1240"/>
      <c r="AC214" s="1240"/>
      <c r="AD214" s="1240"/>
      <c r="AE214" s="1240"/>
      <c r="AF214" s="1240"/>
      <c r="AG214" s="1240"/>
      <c r="AH214" s="1240"/>
      <c r="AI214" s="1240"/>
      <c r="AJ214" s="1240"/>
      <c r="AK214" s="1240"/>
      <c r="AL214" s="1240"/>
      <c r="AM214" s="1240"/>
      <c r="AN214" s="1226">
        <v>0</v>
      </c>
      <c r="AO214" s="1226">
        <v>0</v>
      </c>
      <c r="AP214" s="1226">
        <v>0</v>
      </c>
      <c r="AQ214" s="1226">
        <v>0</v>
      </c>
      <c r="AR214" s="1226">
        <v>0</v>
      </c>
      <c r="AS214" s="1226">
        <v>0</v>
      </c>
      <c r="AT214" s="1226">
        <v>0</v>
      </c>
      <c r="AU214" s="1226">
        <v>0</v>
      </c>
      <c r="AV214" s="1226">
        <v>0</v>
      </c>
      <c r="AW214" s="1226">
        <v>0</v>
      </c>
      <c r="AX214" s="951"/>
      <c r="AY214" s="951"/>
      <c r="AZ214" s="951"/>
      <c r="BA214" s="1094"/>
    </row>
    <row r="215" spans="1:53" ht="11.25">
      <c r="A215" s="974">
        <v>2</v>
      </c>
      <c r="B215" s="1094" t="s">
        <v>617</v>
      </c>
      <c r="C215" s="1094"/>
      <c r="D215" s="1094" t="s">
        <v>1554</v>
      </c>
      <c r="E215" s="1094"/>
      <c r="F215" s="1094"/>
      <c r="G215" s="1094"/>
      <c r="H215" s="1094"/>
      <c r="I215" s="1094"/>
      <c r="J215" s="1094"/>
      <c r="K215" s="1094"/>
      <c r="L215" s="1221" t="s">
        <v>366</v>
      </c>
      <c r="M215" s="1222" t="s">
        <v>617</v>
      </c>
      <c r="N215" s="1223" t="s">
        <v>351</v>
      </c>
      <c r="O215" s="403">
        <v>0</v>
      </c>
      <c r="P215" s="403">
        <v>0</v>
      </c>
      <c r="Q215" s="403">
        <v>0</v>
      </c>
      <c r="R215" s="1226">
        <v>0</v>
      </c>
      <c r="S215" s="403">
        <v>0</v>
      </c>
      <c r="T215" s="403">
        <v>0</v>
      </c>
      <c r="U215" s="403">
        <v>0</v>
      </c>
      <c r="V215" s="403">
        <v>0</v>
      </c>
      <c r="W215" s="403">
        <v>0</v>
      </c>
      <c r="X215" s="403">
        <v>0</v>
      </c>
      <c r="Y215" s="403">
        <v>0</v>
      </c>
      <c r="Z215" s="403">
        <v>0</v>
      </c>
      <c r="AA215" s="403">
        <v>0</v>
      </c>
      <c r="AB215" s="403">
        <v>0</v>
      </c>
      <c r="AC215" s="403">
        <v>0</v>
      </c>
      <c r="AD215" s="403">
        <v>0</v>
      </c>
      <c r="AE215" s="403">
        <v>0</v>
      </c>
      <c r="AF215" s="403">
        <v>0</v>
      </c>
      <c r="AG215" s="403">
        <v>0</v>
      </c>
      <c r="AH215" s="403">
        <v>0</v>
      </c>
      <c r="AI215" s="403">
        <v>0</v>
      </c>
      <c r="AJ215" s="403">
        <v>0</v>
      </c>
      <c r="AK215" s="403">
        <v>0</v>
      </c>
      <c r="AL215" s="403">
        <v>0</v>
      </c>
      <c r="AM215" s="403">
        <v>0</v>
      </c>
      <c r="AN215" s="1226">
        <v>0</v>
      </c>
      <c r="AO215" s="1226">
        <v>0</v>
      </c>
      <c r="AP215" s="1226">
        <v>0</v>
      </c>
      <c r="AQ215" s="1226">
        <v>0</v>
      </c>
      <c r="AR215" s="1226">
        <v>0</v>
      </c>
      <c r="AS215" s="1226">
        <v>0</v>
      </c>
      <c r="AT215" s="1226">
        <v>0</v>
      </c>
      <c r="AU215" s="1226">
        <v>0</v>
      </c>
      <c r="AV215" s="1226">
        <v>0</v>
      </c>
      <c r="AW215" s="1226">
        <v>0</v>
      </c>
      <c r="AX215" s="951"/>
      <c r="AY215" s="951"/>
      <c r="AZ215" s="951"/>
      <c r="BA215" s="1094"/>
    </row>
    <row r="216" spans="1:53" ht="11.25">
      <c r="A216" s="974">
        <v>2</v>
      </c>
      <c r="B216" s="1094"/>
      <c r="C216" s="1094"/>
      <c r="D216" s="1094" t="s">
        <v>1677</v>
      </c>
      <c r="E216" s="1094"/>
      <c r="F216" s="1094"/>
      <c r="G216" s="1094"/>
      <c r="H216" s="1094"/>
      <c r="I216" s="1094"/>
      <c r="J216" s="1094"/>
      <c r="K216" s="1094"/>
      <c r="L216" s="1221" t="s">
        <v>491</v>
      </c>
      <c r="M216" s="1222" t="s">
        <v>618</v>
      </c>
      <c r="N216" s="1223" t="s">
        <v>351</v>
      </c>
      <c r="O216" s="977">
        <v>0</v>
      </c>
      <c r="P216" s="977">
        <v>0</v>
      </c>
      <c r="Q216" s="977">
        <v>0</v>
      </c>
      <c r="R216" s="1226">
        <v>0</v>
      </c>
      <c r="S216" s="977">
        <v>0</v>
      </c>
      <c r="T216" s="977">
        <v>0</v>
      </c>
      <c r="U216" s="977">
        <v>0</v>
      </c>
      <c r="V216" s="977">
        <v>0</v>
      </c>
      <c r="W216" s="977">
        <v>0</v>
      </c>
      <c r="X216" s="977">
        <v>0</v>
      </c>
      <c r="Y216" s="977">
        <v>0</v>
      </c>
      <c r="Z216" s="977">
        <v>0</v>
      </c>
      <c r="AA216" s="977">
        <v>0</v>
      </c>
      <c r="AB216" s="977">
        <v>0</v>
      </c>
      <c r="AC216" s="977">
        <v>0</v>
      </c>
      <c r="AD216" s="977">
        <v>0</v>
      </c>
      <c r="AE216" s="977">
        <v>0</v>
      </c>
      <c r="AF216" s="977">
        <v>0</v>
      </c>
      <c r="AG216" s="977">
        <v>0</v>
      </c>
      <c r="AH216" s="977">
        <v>0</v>
      </c>
      <c r="AI216" s="977">
        <v>0</v>
      </c>
      <c r="AJ216" s="977">
        <v>0</v>
      </c>
      <c r="AK216" s="977">
        <v>0</v>
      </c>
      <c r="AL216" s="977">
        <v>0</v>
      </c>
      <c r="AM216" s="977">
        <v>0</v>
      </c>
      <c r="AN216" s="1226">
        <v>0</v>
      </c>
      <c r="AO216" s="1226">
        <v>0</v>
      </c>
      <c r="AP216" s="1226">
        <v>0</v>
      </c>
      <c r="AQ216" s="1226">
        <v>0</v>
      </c>
      <c r="AR216" s="1226">
        <v>0</v>
      </c>
      <c r="AS216" s="1226">
        <v>0</v>
      </c>
      <c r="AT216" s="1226">
        <v>0</v>
      </c>
      <c r="AU216" s="1226">
        <v>0</v>
      </c>
      <c r="AV216" s="1226">
        <v>0</v>
      </c>
      <c r="AW216" s="1226">
        <v>0</v>
      </c>
      <c r="AX216" s="951"/>
      <c r="AY216" s="951"/>
      <c r="AZ216" s="951"/>
      <c r="BA216" s="1094"/>
    </row>
    <row r="217" spans="1:53" ht="11.25">
      <c r="A217" s="974">
        <v>2</v>
      </c>
      <c r="B217" s="1094" t="s">
        <v>620</v>
      </c>
      <c r="C217" s="1094"/>
      <c r="D217" s="1094" t="s">
        <v>1678</v>
      </c>
      <c r="E217" s="1094"/>
      <c r="F217" s="1094"/>
      <c r="G217" s="1094"/>
      <c r="H217" s="1094"/>
      <c r="I217" s="1094"/>
      <c r="J217" s="1094"/>
      <c r="K217" s="1094"/>
      <c r="L217" s="1221" t="s">
        <v>619</v>
      </c>
      <c r="M217" s="1229" t="s">
        <v>620</v>
      </c>
      <c r="N217" s="1223" t="s">
        <v>351</v>
      </c>
      <c r="O217" s="1234">
        <v>0</v>
      </c>
      <c r="P217" s="1234">
        <v>0</v>
      </c>
      <c r="Q217" s="1234">
        <v>0</v>
      </c>
      <c r="R217" s="1226">
        <v>0</v>
      </c>
      <c r="S217" s="1234">
        <v>0</v>
      </c>
      <c r="T217" s="1234">
        <v>0</v>
      </c>
      <c r="U217" s="977"/>
      <c r="V217" s="977"/>
      <c r="W217" s="977"/>
      <c r="X217" s="977"/>
      <c r="Y217" s="977"/>
      <c r="Z217" s="977"/>
      <c r="AA217" s="977"/>
      <c r="AB217" s="977"/>
      <c r="AC217" s="977"/>
      <c r="AD217" s="1234">
        <v>0</v>
      </c>
      <c r="AE217" s="977"/>
      <c r="AF217" s="977"/>
      <c r="AG217" s="977"/>
      <c r="AH217" s="977"/>
      <c r="AI217" s="977"/>
      <c r="AJ217" s="977"/>
      <c r="AK217" s="977"/>
      <c r="AL217" s="977"/>
      <c r="AM217" s="977"/>
      <c r="AN217" s="1226">
        <v>0</v>
      </c>
      <c r="AO217" s="1226">
        <v>0</v>
      </c>
      <c r="AP217" s="1226">
        <v>0</v>
      </c>
      <c r="AQ217" s="1226">
        <v>0</v>
      </c>
      <c r="AR217" s="1226">
        <v>0</v>
      </c>
      <c r="AS217" s="1226">
        <v>0</v>
      </c>
      <c r="AT217" s="1226">
        <v>0</v>
      </c>
      <c r="AU217" s="1226">
        <v>0</v>
      </c>
      <c r="AV217" s="1226">
        <v>0</v>
      </c>
      <c r="AW217" s="1226">
        <v>0</v>
      </c>
      <c r="AX217" s="951"/>
      <c r="AY217" s="951"/>
      <c r="AZ217" s="951"/>
      <c r="BA217" s="1094"/>
    </row>
    <row r="218" spans="1:53" ht="11.25">
      <c r="A218" s="974">
        <v>2</v>
      </c>
      <c r="B218" s="1094" t="s">
        <v>621</v>
      </c>
      <c r="C218" s="1094"/>
      <c r="D218" s="1094" t="s">
        <v>1679</v>
      </c>
      <c r="E218" s="1094"/>
      <c r="F218" s="1094"/>
      <c r="G218" s="1094"/>
      <c r="H218" s="1094"/>
      <c r="I218" s="1094"/>
      <c r="J218" s="1094"/>
      <c r="K218" s="1094"/>
      <c r="L218" s="1221" t="s">
        <v>493</v>
      </c>
      <c r="M218" s="1222" t="s">
        <v>621</v>
      </c>
      <c r="N218" s="1223" t="s">
        <v>351</v>
      </c>
      <c r="O218" s="977"/>
      <c r="P218" s="977"/>
      <c r="Q218" s="977"/>
      <c r="R218" s="1226">
        <v>0</v>
      </c>
      <c r="S218" s="977"/>
      <c r="T218" s="977">
        <v>0</v>
      </c>
      <c r="U218" s="977">
        <v>0</v>
      </c>
      <c r="V218" s="977">
        <v>0</v>
      </c>
      <c r="W218" s="977">
        <v>0</v>
      </c>
      <c r="X218" s="977">
        <v>0</v>
      </c>
      <c r="Y218" s="977">
        <v>0</v>
      </c>
      <c r="Z218" s="977">
        <v>0</v>
      </c>
      <c r="AA218" s="977">
        <v>0</v>
      </c>
      <c r="AB218" s="977">
        <v>0</v>
      </c>
      <c r="AC218" s="977">
        <v>0</v>
      </c>
      <c r="AD218" s="977">
        <v>0</v>
      </c>
      <c r="AE218" s="977">
        <v>0</v>
      </c>
      <c r="AF218" s="977">
        <v>0</v>
      </c>
      <c r="AG218" s="977">
        <v>0</v>
      </c>
      <c r="AH218" s="977">
        <v>0</v>
      </c>
      <c r="AI218" s="977">
        <v>0</v>
      </c>
      <c r="AJ218" s="977">
        <v>0</v>
      </c>
      <c r="AK218" s="977">
        <v>0</v>
      </c>
      <c r="AL218" s="977">
        <v>0</v>
      </c>
      <c r="AM218" s="977">
        <v>0</v>
      </c>
      <c r="AN218" s="1226">
        <v>0</v>
      </c>
      <c r="AO218" s="1226">
        <v>0</v>
      </c>
      <c r="AP218" s="1226">
        <v>0</v>
      </c>
      <c r="AQ218" s="1226">
        <v>0</v>
      </c>
      <c r="AR218" s="1226">
        <v>0</v>
      </c>
      <c r="AS218" s="1226">
        <v>0</v>
      </c>
      <c r="AT218" s="1226">
        <v>0</v>
      </c>
      <c r="AU218" s="1226">
        <v>0</v>
      </c>
      <c r="AV218" s="1226">
        <v>0</v>
      </c>
      <c r="AW218" s="1226">
        <v>0</v>
      </c>
      <c r="AX218" s="951"/>
      <c r="AY218" s="951"/>
      <c r="AZ218" s="951"/>
      <c r="BA218" s="1094"/>
    </row>
    <row r="219" spans="1:53" ht="11.25">
      <c r="A219" s="974">
        <v>2</v>
      </c>
      <c r="B219" s="1094" t="s">
        <v>622</v>
      </c>
      <c r="C219" s="1094"/>
      <c r="D219" s="1094" t="s">
        <v>1680</v>
      </c>
      <c r="E219" s="1094"/>
      <c r="F219" s="1094"/>
      <c r="G219" s="1094"/>
      <c r="H219" s="1094"/>
      <c r="I219" s="1094"/>
      <c r="J219" s="1094"/>
      <c r="K219" s="1094"/>
      <c r="L219" s="1221" t="s">
        <v>496</v>
      </c>
      <c r="M219" s="1222" t="s">
        <v>622</v>
      </c>
      <c r="N219" s="1223" t="s">
        <v>351</v>
      </c>
      <c r="O219" s="977"/>
      <c r="P219" s="977"/>
      <c r="Q219" s="977"/>
      <c r="R219" s="1226">
        <v>0</v>
      </c>
      <c r="S219" s="977"/>
      <c r="T219" s="977"/>
      <c r="U219" s="977"/>
      <c r="V219" s="977"/>
      <c r="W219" s="977"/>
      <c r="X219" s="977"/>
      <c r="Y219" s="977"/>
      <c r="Z219" s="977"/>
      <c r="AA219" s="977"/>
      <c r="AB219" s="977"/>
      <c r="AC219" s="977"/>
      <c r="AD219" s="977"/>
      <c r="AE219" s="977"/>
      <c r="AF219" s="977"/>
      <c r="AG219" s="977"/>
      <c r="AH219" s="977"/>
      <c r="AI219" s="977"/>
      <c r="AJ219" s="977"/>
      <c r="AK219" s="977"/>
      <c r="AL219" s="977"/>
      <c r="AM219" s="977"/>
      <c r="AN219" s="1226">
        <v>0</v>
      </c>
      <c r="AO219" s="1226">
        <v>0</v>
      </c>
      <c r="AP219" s="1226">
        <v>0</v>
      </c>
      <c r="AQ219" s="1226">
        <v>0</v>
      </c>
      <c r="AR219" s="1226">
        <v>0</v>
      </c>
      <c r="AS219" s="1226">
        <v>0</v>
      </c>
      <c r="AT219" s="1226">
        <v>0</v>
      </c>
      <c r="AU219" s="1226">
        <v>0</v>
      </c>
      <c r="AV219" s="1226">
        <v>0</v>
      </c>
      <c r="AW219" s="1226">
        <v>0</v>
      </c>
      <c r="AX219" s="951"/>
      <c r="AY219" s="951"/>
      <c r="AZ219" s="951"/>
      <c r="BA219" s="1094"/>
    </row>
    <row r="220" spans="1:53" ht="11.25">
      <c r="A220" s="974">
        <v>2</v>
      </c>
      <c r="B220" s="1094" t="s">
        <v>623</v>
      </c>
      <c r="C220" s="1094"/>
      <c r="D220" s="1094" t="s">
        <v>1681</v>
      </c>
      <c r="E220" s="1094"/>
      <c r="F220" s="1094"/>
      <c r="G220" s="1094"/>
      <c r="H220" s="1094"/>
      <c r="I220" s="1094"/>
      <c r="J220" s="1094"/>
      <c r="K220" s="1094"/>
      <c r="L220" s="1221" t="s">
        <v>499</v>
      </c>
      <c r="M220" s="1222" t="s">
        <v>623</v>
      </c>
      <c r="N220" s="1223" t="s">
        <v>351</v>
      </c>
      <c r="O220" s="977"/>
      <c r="P220" s="977"/>
      <c r="Q220" s="977"/>
      <c r="R220" s="1226">
        <v>0</v>
      </c>
      <c r="S220" s="977"/>
      <c r="T220" s="977"/>
      <c r="U220" s="977"/>
      <c r="V220" s="977"/>
      <c r="W220" s="977"/>
      <c r="X220" s="977"/>
      <c r="Y220" s="977"/>
      <c r="Z220" s="977"/>
      <c r="AA220" s="977"/>
      <c r="AB220" s="977"/>
      <c r="AC220" s="977"/>
      <c r="AD220" s="977"/>
      <c r="AE220" s="977"/>
      <c r="AF220" s="977"/>
      <c r="AG220" s="977"/>
      <c r="AH220" s="977"/>
      <c r="AI220" s="977"/>
      <c r="AJ220" s="977"/>
      <c r="AK220" s="977"/>
      <c r="AL220" s="977"/>
      <c r="AM220" s="977"/>
      <c r="AN220" s="1226">
        <v>0</v>
      </c>
      <c r="AO220" s="1226">
        <v>0</v>
      </c>
      <c r="AP220" s="1226">
        <v>0</v>
      </c>
      <c r="AQ220" s="1226">
        <v>0</v>
      </c>
      <c r="AR220" s="1226">
        <v>0</v>
      </c>
      <c r="AS220" s="1226">
        <v>0</v>
      </c>
      <c r="AT220" s="1226">
        <v>0</v>
      </c>
      <c r="AU220" s="1226">
        <v>0</v>
      </c>
      <c r="AV220" s="1226">
        <v>0</v>
      </c>
      <c r="AW220" s="1226">
        <v>0</v>
      </c>
      <c r="AX220" s="951"/>
      <c r="AY220" s="951"/>
      <c r="AZ220" s="951"/>
      <c r="BA220" s="1094"/>
    </row>
    <row r="221" spans="1:53" ht="11.25">
      <c r="A221" s="974">
        <v>2</v>
      </c>
      <c r="B221" s="1094" t="s">
        <v>625</v>
      </c>
      <c r="C221" s="1094"/>
      <c r="D221" s="1094" t="s">
        <v>1682</v>
      </c>
      <c r="E221" s="1094"/>
      <c r="F221" s="1094"/>
      <c r="G221" s="1094"/>
      <c r="H221" s="1094"/>
      <c r="I221" s="1094"/>
      <c r="J221" s="1094"/>
      <c r="K221" s="1094"/>
      <c r="L221" s="1221" t="s">
        <v>624</v>
      </c>
      <c r="M221" s="1222" t="s">
        <v>625</v>
      </c>
      <c r="N221" s="1223" t="s">
        <v>351</v>
      </c>
      <c r="O221" s="1226">
        <v>0</v>
      </c>
      <c r="P221" s="1226">
        <v>0</v>
      </c>
      <c r="Q221" s="1226">
        <v>0</v>
      </c>
      <c r="R221" s="1226">
        <v>0</v>
      </c>
      <c r="S221" s="1226">
        <v>0</v>
      </c>
      <c r="T221" s="1226">
        <v>0</v>
      </c>
      <c r="U221" s="1226">
        <v>0</v>
      </c>
      <c r="V221" s="1226">
        <v>0</v>
      </c>
      <c r="W221" s="1226">
        <v>0</v>
      </c>
      <c r="X221" s="1226">
        <v>0</v>
      </c>
      <c r="Y221" s="1226">
        <v>0</v>
      </c>
      <c r="Z221" s="1226">
        <v>0</v>
      </c>
      <c r="AA221" s="1226">
        <v>0</v>
      </c>
      <c r="AB221" s="1226">
        <v>0</v>
      </c>
      <c r="AC221" s="1226">
        <v>0</v>
      </c>
      <c r="AD221" s="1226">
        <v>0</v>
      </c>
      <c r="AE221" s="1226">
        <v>0</v>
      </c>
      <c r="AF221" s="1226">
        <v>0</v>
      </c>
      <c r="AG221" s="1226">
        <v>0</v>
      </c>
      <c r="AH221" s="1226">
        <v>0</v>
      </c>
      <c r="AI221" s="1226">
        <v>0</v>
      </c>
      <c r="AJ221" s="1226">
        <v>0</v>
      </c>
      <c r="AK221" s="1226">
        <v>0</v>
      </c>
      <c r="AL221" s="1226">
        <v>0</v>
      </c>
      <c r="AM221" s="1226">
        <v>0</v>
      </c>
      <c r="AN221" s="1226">
        <v>0</v>
      </c>
      <c r="AO221" s="1226">
        <v>0</v>
      </c>
      <c r="AP221" s="1226">
        <v>0</v>
      </c>
      <c r="AQ221" s="1226">
        <v>0</v>
      </c>
      <c r="AR221" s="1226">
        <v>0</v>
      </c>
      <c r="AS221" s="1226">
        <v>0</v>
      </c>
      <c r="AT221" s="1226">
        <v>0</v>
      </c>
      <c r="AU221" s="1226">
        <v>0</v>
      </c>
      <c r="AV221" s="1226">
        <v>0</v>
      </c>
      <c r="AW221" s="1226">
        <v>0</v>
      </c>
      <c r="AX221" s="951"/>
      <c r="AY221" s="951"/>
      <c r="AZ221" s="951"/>
      <c r="BA221" s="1094"/>
    </row>
    <row r="222" spans="1:53" ht="11.25">
      <c r="A222" s="974">
        <v>2</v>
      </c>
      <c r="B222" s="1094"/>
      <c r="C222" s="1094"/>
      <c r="D222" s="1094" t="s">
        <v>1683</v>
      </c>
      <c r="E222" s="1094"/>
      <c r="F222" s="1094"/>
      <c r="G222" s="1094"/>
      <c r="H222" s="1094"/>
      <c r="I222" s="1094"/>
      <c r="J222" s="1094"/>
      <c r="K222" s="1094"/>
      <c r="L222" s="1221" t="s">
        <v>626</v>
      </c>
      <c r="M222" s="1229" t="s">
        <v>627</v>
      </c>
      <c r="N222" s="1223" t="s">
        <v>351</v>
      </c>
      <c r="O222" s="977"/>
      <c r="P222" s="977"/>
      <c r="Q222" s="977"/>
      <c r="R222" s="1226">
        <v>0</v>
      </c>
      <c r="S222" s="977"/>
      <c r="T222" s="977"/>
      <c r="U222" s="977"/>
      <c r="V222" s="977"/>
      <c r="W222" s="977"/>
      <c r="X222" s="977"/>
      <c r="Y222" s="977"/>
      <c r="Z222" s="977"/>
      <c r="AA222" s="977"/>
      <c r="AB222" s="977"/>
      <c r="AC222" s="977"/>
      <c r="AD222" s="977"/>
      <c r="AE222" s="977"/>
      <c r="AF222" s="977"/>
      <c r="AG222" s="977"/>
      <c r="AH222" s="977"/>
      <c r="AI222" s="977"/>
      <c r="AJ222" s="977"/>
      <c r="AK222" s="977"/>
      <c r="AL222" s="977"/>
      <c r="AM222" s="977"/>
      <c r="AN222" s="1226">
        <v>0</v>
      </c>
      <c r="AO222" s="1226">
        <v>0</v>
      </c>
      <c r="AP222" s="1226">
        <v>0</v>
      </c>
      <c r="AQ222" s="1226">
        <v>0</v>
      </c>
      <c r="AR222" s="1226">
        <v>0</v>
      </c>
      <c r="AS222" s="1226">
        <v>0</v>
      </c>
      <c r="AT222" s="1226">
        <v>0</v>
      </c>
      <c r="AU222" s="1226">
        <v>0</v>
      </c>
      <c r="AV222" s="1226">
        <v>0</v>
      </c>
      <c r="AW222" s="1226">
        <v>0</v>
      </c>
      <c r="AX222" s="951"/>
      <c r="AY222" s="951"/>
      <c r="AZ222" s="951"/>
      <c r="BA222" s="1094"/>
    </row>
    <row r="223" spans="1:53" ht="11.25">
      <c r="A223" s="974">
        <v>2</v>
      </c>
      <c r="B223" s="1094"/>
      <c r="C223" s="1094"/>
      <c r="D223" s="1094" t="s">
        <v>1684</v>
      </c>
      <c r="E223" s="1094"/>
      <c r="F223" s="1094"/>
      <c r="G223" s="1094"/>
      <c r="H223" s="1094"/>
      <c r="I223" s="1094"/>
      <c r="J223" s="1094"/>
      <c r="K223" s="1094"/>
      <c r="L223" s="1221" t="s">
        <v>628</v>
      </c>
      <c r="M223" s="1229" t="s">
        <v>629</v>
      </c>
      <c r="N223" s="1223" t="s">
        <v>351</v>
      </c>
      <c r="O223" s="977"/>
      <c r="P223" s="977"/>
      <c r="Q223" s="977"/>
      <c r="R223" s="1226">
        <v>0</v>
      </c>
      <c r="S223" s="977"/>
      <c r="T223" s="977"/>
      <c r="U223" s="977"/>
      <c r="V223" s="977"/>
      <c r="W223" s="977"/>
      <c r="X223" s="977"/>
      <c r="Y223" s="977"/>
      <c r="Z223" s="977"/>
      <c r="AA223" s="977"/>
      <c r="AB223" s="977"/>
      <c r="AC223" s="977"/>
      <c r="AD223" s="977"/>
      <c r="AE223" s="977"/>
      <c r="AF223" s="977"/>
      <c r="AG223" s="977"/>
      <c r="AH223" s="977"/>
      <c r="AI223" s="977"/>
      <c r="AJ223" s="977"/>
      <c r="AK223" s="977"/>
      <c r="AL223" s="977"/>
      <c r="AM223" s="977"/>
      <c r="AN223" s="1226">
        <v>0</v>
      </c>
      <c r="AO223" s="1226">
        <v>0</v>
      </c>
      <c r="AP223" s="1226">
        <v>0</v>
      </c>
      <c r="AQ223" s="1226">
        <v>0</v>
      </c>
      <c r="AR223" s="1226">
        <v>0</v>
      </c>
      <c r="AS223" s="1226">
        <v>0</v>
      </c>
      <c r="AT223" s="1226">
        <v>0</v>
      </c>
      <c r="AU223" s="1226">
        <v>0</v>
      </c>
      <c r="AV223" s="1226">
        <v>0</v>
      </c>
      <c r="AW223" s="1226">
        <v>0</v>
      </c>
      <c r="AX223" s="951"/>
      <c r="AY223" s="951"/>
      <c r="AZ223" s="951"/>
      <c r="BA223" s="1094"/>
    </row>
    <row r="224" spans="1:53" ht="22.5">
      <c r="A224" s="974">
        <v>2</v>
      </c>
      <c r="B224" s="1094" t="s">
        <v>1423</v>
      </c>
      <c r="C224" s="1094"/>
      <c r="D224" s="1094" t="s">
        <v>1685</v>
      </c>
      <c r="E224" s="1094"/>
      <c r="F224" s="1094"/>
      <c r="G224" s="1094"/>
      <c r="H224" s="1094"/>
      <c r="I224" s="1094"/>
      <c r="J224" s="1094"/>
      <c r="K224" s="1094"/>
      <c r="L224" s="1221" t="s">
        <v>630</v>
      </c>
      <c r="M224" s="1222" t="s">
        <v>631</v>
      </c>
      <c r="N224" s="1223" t="s">
        <v>351</v>
      </c>
      <c r="O224" s="977"/>
      <c r="P224" s="977"/>
      <c r="Q224" s="977"/>
      <c r="R224" s="1226">
        <v>0</v>
      </c>
      <c r="S224" s="977"/>
      <c r="T224" s="977"/>
      <c r="U224" s="977"/>
      <c r="V224" s="977"/>
      <c r="W224" s="977"/>
      <c r="X224" s="977"/>
      <c r="Y224" s="977"/>
      <c r="Z224" s="977"/>
      <c r="AA224" s="977"/>
      <c r="AB224" s="977"/>
      <c r="AC224" s="977"/>
      <c r="AD224" s="977"/>
      <c r="AE224" s="977"/>
      <c r="AF224" s="977"/>
      <c r="AG224" s="977"/>
      <c r="AH224" s="977"/>
      <c r="AI224" s="977"/>
      <c r="AJ224" s="977"/>
      <c r="AK224" s="977"/>
      <c r="AL224" s="977"/>
      <c r="AM224" s="977"/>
      <c r="AN224" s="1226">
        <v>0</v>
      </c>
      <c r="AO224" s="1226">
        <v>0</v>
      </c>
      <c r="AP224" s="1226">
        <v>0</v>
      </c>
      <c r="AQ224" s="1226">
        <v>0</v>
      </c>
      <c r="AR224" s="1226">
        <v>0</v>
      </c>
      <c r="AS224" s="1226">
        <v>0</v>
      </c>
      <c r="AT224" s="1226">
        <v>0</v>
      </c>
      <c r="AU224" s="1226">
        <v>0</v>
      </c>
      <c r="AV224" s="1226">
        <v>0</v>
      </c>
      <c r="AW224" s="1226">
        <v>0</v>
      </c>
      <c r="AX224" s="951"/>
      <c r="AY224" s="951"/>
      <c r="AZ224" s="951"/>
      <c r="BA224" s="1094"/>
    </row>
    <row r="225" spans="1:53" s="109" customFormat="1" ht="11.25">
      <c r="A225" s="974">
        <v>2</v>
      </c>
      <c r="B225" s="1094" t="s">
        <v>1073</v>
      </c>
      <c r="C225" s="1094"/>
      <c r="D225" s="1094" t="s">
        <v>1483</v>
      </c>
      <c r="E225" s="1236"/>
      <c r="F225" s="1236"/>
      <c r="G225" s="1236"/>
      <c r="H225" s="1236"/>
      <c r="I225" s="1236"/>
      <c r="J225" s="1236"/>
      <c r="K225" s="1236"/>
      <c r="L225" s="1237" t="s">
        <v>103</v>
      </c>
      <c r="M225" s="1215" t="s">
        <v>632</v>
      </c>
      <c r="N225" s="1239" t="s">
        <v>351</v>
      </c>
      <c r="O225" s="548">
        <v>0</v>
      </c>
      <c r="P225" s="548">
        <v>0</v>
      </c>
      <c r="Q225" s="548">
        <v>0</v>
      </c>
      <c r="R225" s="1217">
        <v>0</v>
      </c>
      <c r="S225" s="548">
        <v>0</v>
      </c>
      <c r="T225" s="548">
        <v>47.3</v>
      </c>
      <c r="U225" s="548">
        <v>0</v>
      </c>
      <c r="V225" s="548">
        <v>0</v>
      </c>
      <c r="W225" s="548">
        <v>0</v>
      </c>
      <c r="X225" s="548">
        <v>0</v>
      </c>
      <c r="Y225" s="548">
        <v>0</v>
      </c>
      <c r="Z225" s="548">
        <v>0</v>
      </c>
      <c r="AA225" s="548">
        <v>0</v>
      </c>
      <c r="AB225" s="548">
        <v>0</v>
      </c>
      <c r="AC225" s="548">
        <v>0</v>
      </c>
      <c r="AD225" s="548">
        <v>47.3</v>
      </c>
      <c r="AE225" s="548">
        <v>0</v>
      </c>
      <c r="AF225" s="548">
        <v>0</v>
      </c>
      <c r="AG225" s="548">
        <v>0</v>
      </c>
      <c r="AH225" s="548">
        <v>0</v>
      </c>
      <c r="AI225" s="548">
        <v>0</v>
      </c>
      <c r="AJ225" s="548">
        <v>0</v>
      </c>
      <c r="AK225" s="548">
        <v>0</v>
      </c>
      <c r="AL225" s="548">
        <v>0</v>
      </c>
      <c r="AM225" s="548">
        <v>0</v>
      </c>
      <c r="AN225" s="1217">
        <v>0</v>
      </c>
      <c r="AO225" s="1217">
        <v>-100</v>
      </c>
      <c r="AP225" s="1217">
        <v>0</v>
      </c>
      <c r="AQ225" s="1217">
        <v>0</v>
      </c>
      <c r="AR225" s="1217">
        <v>0</v>
      </c>
      <c r="AS225" s="1217">
        <v>0</v>
      </c>
      <c r="AT225" s="1217">
        <v>0</v>
      </c>
      <c r="AU225" s="1217">
        <v>0</v>
      </c>
      <c r="AV225" s="1217">
        <v>0</v>
      </c>
      <c r="AW225" s="1217">
        <v>0</v>
      </c>
      <c r="AX225" s="951"/>
      <c r="AY225" s="951"/>
      <c r="AZ225" s="951"/>
      <c r="BA225" s="1236"/>
    </row>
    <row r="226" spans="1:53" s="109" customFormat="1" ht="22.5">
      <c r="A226" s="974">
        <v>2</v>
      </c>
      <c r="B226" s="1094" t="s">
        <v>1074</v>
      </c>
      <c r="C226" s="1094"/>
      <c r="D226" s="1094" t="s">
        <v>1484</v>
      </c>
      <c r="E226" s="1236"/>
      <c r="F226" s="1236"/>
      <c r="G226" s="1236"/>
      <c r="H226" s="1236"/>
      <c r="I226" s="1236"/>
      <c r="J226" s="1236"/>
      <c r="K226" s="1236"/>
      <c r="L226" s="1237" t="s">
        <v>104</v>
      </c>
      <c r="M226" s="1215" t="s">
        <v>633</v>
      </c>
      <c r="N226" s="1239" t="s">
        <v>351</v>
      </c>
      <c r="O226" s="548">
        <v>0</v>
      </c>
      <c r="P226" s="548">
        <v>0</v>
      </c>
      <c r="Q226" s="548">
        <v>0</v>
      </c>
      <c r="R226" s="1217">
        <v>0</v>
      </c>
      <c r="S226" s="548">
        <v>0</v>
      </c>
      <c r="T226" s="548">
        <v>0</v>
      </c>
      <c r="U226" s="548">
        <v>0</v>
      </c>
      <c r="V226" s="548">
        <v>0</v>
      </c>
      <c r="W226" s="548">
        <v>0</v>
      </c>
      <c r="X226" s="548">
        <v>0</v>
      </c>
      <c r="Y226" s="548">
        <v>0</v>
      </c>
      <c r="Z226" s="548">
        <v>0</v>
      </c>
      <c r="AA226" s="548">
        <v>0</v>
      </c>
      <c r="AB226" s="548">
        <v>0</v>
      </c>
      <c r="AC226" s="548">
        <v>0</v>
      </c>
      <c r="AD226" s="548">
        <v>0</v>
      </c>
      <c r="AE226" s="548">
        <v>0</v>
      </c>
      <c r="AF226" s="548">
        <v>0</v>
      </c>
      <c r="AG226" s="548">
        <v>0</v>
      </c>
      <c r="AH226" s="548">
        <v>0</v>
      </c>
      <c r="AI226" s="548">
        <v>0</v>
      </c>
      <c r="AJ226" s="548">
        <v>0</v>
      </c>
      <c r="AK226" s="548">
        <v>0</v>
      </c>
      <c r="AL226" s="548">
        <v>0</v>
      </c>
      <c r="AM226" s="548">
        <v>0</v>
      </c>
      <c r="AN226" s="1217">
        <v>0</v>
      </c>
      <c r="AO226" s="1217">
        <v>0</v>
      </c>
      <c r="AP226" s="1217">
        <v>0</v>
      </c>
      <c r="AQ226" s="1217">
        <v>0</v>
      </c>
      <c r="AR226" s="1217">
        <v>0</v>
      </c>
      <c r="AS226" s="1217">
        <v>0</v>
      </c>
      <c r="AT226" s="1217">
        <v>0</v>
      </c>
      <c r="AU226" s="1217">
        <v>0</v>
      </c>
      <c r="AV226" s="1217">
        <v>0</v>
      </c>
      <c r="AW226" s="1217">
        <v>0</v>
      </c>
      <c r="AX226" s="951"/>
      <c r="AY226" s="951"/>
      <c r="AZ226" s="951"/>
      <c r="BA226" s="1236"/>
    </row>
    <row r="227" spans="1:53" ht="11.25">
      <c r="A227" s="974">
        <v>2</v>
      </c>
      <c r="B227" s="1094"/>
      <c r="C227" s="1094"/>
      <c r="D227" s="1094" t="s">
        <v>1499</v>
      </c>
      <c r="E227" s="1094"/>
      <c r="F227" s="1094"/>
      <c r="G227" s="1094"/>
      <c r="H227" s="1094"/>
      <c r="I227" s="1094"/>
      <c r="J227" s="1094"/>
      <c r="K227" s="1094"/>
      <c r="L227" s="1221" t="s">
        <v>140</v>
      </c>
      <c r="M227" s="1241" t="s">
        <v>1198</v>
      </c>
      <c r="N227" s="1223" t="s">
        <v>351</v>
      </c>
      <c r="O227" s="977">
        <v>0</v>
      </c>
      <c r="P227" s="977">
        <v>0</v>
      </c>
      <c r="Q227" s="977">
        <v>0</v>
      </c>
      <c r="R227" s="1226">
        <v>0</v>
      </c>
      <c r="S227" s="977">
        <v>0</v>
      </c>
      <c r="T227" s="977">
        <v>0</v>
      </c>
      <c r="U227" s="977">
        <v>0</v>
      </c>
      <c r="V227" s="977">
        <v>0</v>
      </c>
      <c r="W227" s="977">
        <v>0</v>
      </c>
      <c r="X227" s="977">
        <v>0</v>
      </c>
      <c r="Y227" s="977">
        <v>0</v>
      </c>
      <c r="Z227" s="977">
        <v>0</v>
      </c>
      <c r="AA227" s="977">
        <v>0</v>
      </c>
      <c r="AB227" s="977">
        <v>0</v>
      </c>
      <c r="AC227" s="977">
        <v>0</v>
      </c>
      <c r="AD227" s="977">
        <v>0</v>
      </c>
      <c r="AE227" s="977">
        <v>0</v>
      </c>
      <c r="AF227" s="977">
        <v>0</v>
      </c>
      <c r="AG227" s="977">
        <v>0</v>
      </c>
      <c r="AH227" s="977">
        <v>0</v>
      </c>
      <c r="AI227" s="977">
        <v>0</v>
      </c>
      <c r="AJ227" s="977">
        <v>0</v>
      </c>
      <c r="AK227" s="977">
        <v>0</v>
      </c>
      <c r="AL227" s="977">
        <v>0</v>
      </c>
      <c r="AM227" s="977">
        <v>0</v>
      </c>
      <c r="AN227" s="1226">
        <v>0</v>
      </c>
      <c r="AO227" s="1226">
        <v>0</v>
      </c>
      <c r="AP227" s="1226">
        <v>0</v>
      </c>
      <c r="AQ227" s="1226">
        <v>0</v>
      </c>
      <c r="AR227" s="1226">
        <v>0</v>
      </c>
      <c r="AS227" s="1226">
        <v>0</v>
      </c>
      <c r="AT227" s="1226">
        <v>0</v>
      </c>
      <c r="AU227" s="1226">
        <v>0</v>
      </c>
      <c r="AV227" s="1226">
        <v>0</v>
      </c>
      <c r="AW227" s="1226">
        <v>0</v>
      </c>
      <c r="AX227" s="951"/>
      <c r="AY227" s="951"/>
      <c r="AZ227" s="951"/>
      <c r="BA227" s="1094"/>
    </row>
    <row r="228" spans="1:53" s="109" customFormat="1" ht="11.25">
      <c r="A228" s="974">
        <v>2</v>
      </c>
      <c r="B228" s="1094" t="s">
        <v>634</v>
      </c>
      <c r="C228" s="1094"/>
      <c r="D228" s="1094" t="s">
        <v>1485</v>
      </c>
      <c r="E228" s="1236"/>
      <c r="F228" s="1236"/>
      <c r="G228" s="1236"/>
      <c r="H228" s="1236"/>
      <c r="I228" s="1236"/>
      <c r="J228" s="1236"/>
      <c r="K228" s="1236"/>
      <c r="L228" s="1237" t="s">
        <v>120</v>
      </c>
      <c r="M228" s="1242" t="s">
        <v>634</v>
      </c>
      <c r="N228" s="1216" t="s">
        <v>351</v>
      </c>
      <c r="O228" s="1217">
        <v>0</v>
      </c>
      <c r="P228" s="1217">
        <v>0</v>
      </c>
      <c r="Q228" s="1217">
        <v>0</v>
      </c>
      <c r="R228" s="548">
        <v>0</v>
      </c>
      <c r="S228" s="1217">
        <v>0</v>
      </c>
      <c r="T228" s="1217">
        <v>0</v>
      </c>
      <c r="U228" s="1217">
        <v>0</v>
      </c>
      <c r="V228" s="1217">
        <v>0</v>
      </c>
      <c r="W228" s="1217">
        <v>0</v>
      </c>
      <c r="X228" s="1217">
        <v>0</v>
      </c>
      <c r="Y228" s="1217">
        <v>0</v>
      </c>
      <c r="Z228" s="1217">
        <v>0</v>
      </c>
      <c r="AA228" s="1217">
        <v>0</v>
      </c>
      <c r="AB228" s="1217">
        <v>0</v>
      </c>
      <c r="AC228" s="1217">
        <v>0</v>
      </c>
      <c r="AD228" s="1217">
        <v>0</v>
      </c>
      <c r="AE228" s="1217">
        <v>0</v>
      </c>
      <c r="AF228" s="1217">
        <v>0</v>
      </c>
      <c r="AG228" s="1217">
        <v>0</v>
      </c>
      <c r="AH228" s="1217">
        <v>0</v>
      </c>
      <c r="AI228" s="1217">
        <v>0</v>
      </c>
      <c r="AJ228" s="1217">
        <v>0</v>
      </c>
      <c r="AK228" s="1217">
        <v>0</v>
      </c>
      <c r="AL228" s="1217">
        <v>0</v>
      </c>
      <c r="AM228" s="1217">
        <v>0</v>
      </c>
      <c r="AN228" s="1217">
        <v>0</v>
      </c>
      <c r="AO228" s="1217">
        <v>0</v>
      </c>
      <c r="AP228" s="1217">
        <v>0</v>
      </c>
      <c r="AQ228" s="1217">
        <v>0</v>
      </c>
      <c r="AR228" s="1217">
        <v>0</v>
      </c>
      <c r="AS228" s="1217">
        <v>0</v>
      </c>
      <c r="AT228" s="1217">
        <v>0</v>
      </c>
      <c r="AU228" s="1217">
        <v>0</v>
      </c>
      <c r="AV228" s="1217">
        <v>0</v>
      </c>
      <c r="AW228" s="1217">
        <v>0</v>
      </c>
      <c r="AX228" s="951"/>
      <c r="AY228" s="951"/>
      <c r="AZ228" s="951"/>
      <c r="BA228" s="1236"/>
    </row>
    <row r="229" spans="1:53" ht="11.25">
      <c r="A229" s="974">
        <v>2</v>
      </c>
      <c r="B229" s="1094"/>
      <c r="C229" s="1094"/>
      <c r="D229" s="1094" t="s">
        <v>1502</v>
      </c>
      <c r="E229" s="1094"/>
      <c r="F229" s="1094"/>
      <c r="G229" s="1094"/>
      <c r="H229" s="1094"/>
      <c r="I229" s="1094"/>
      <c r="J229" s="1094"/>
      <c r="K229" s="1094"/>
      <c r="L229" s="1221" t="s">
        <v>122</v>
      </c>
      <c r="M229" s="1222" t="s">
        <v>635</v>
      </c>
      <c r="N229" s="1223" t="s">
        <v>351</v>
      </c>
      <c r="O229" s="1243">
        <v>0</v>
      </c>
      <c r="P229" s="1243">
        <v>0</v>
      </c>
      <c r="Q229" s="1243">
        <v>0</v>
      </c>
      <c r="R229" s="1226">
        <v>0</v>
      </c>
      <c r="S229" s="1243">
        <v>0</v>
      </c>
      <c r="T229" s="1243">
        <v>0</v>
      </c>
      <c r="U229" s="1243">
        <v>0</v>
      </c>
      <c r="V229" s="1243">
        <v>0</v>
      </c>
      <c r="W229" s="1243">
        <v>0</v>
      </c>
      <c r="X229" s="1243">
        <v>0</v>
      </c>
      <c r="Y229" s="1243">
        <v>0</v>
      </c>
      <c r="Z229" s="1243">
        <v>0</v>
      </c>
      <c r="AA229" s="1243">
        <v>0</v>
      </c>
      <c r="AB229" s="1243">
        <v>0</v>
      </c>
      <c r="AC229" s="1243">
        <v>0</v>
      </c>
      <c r="AD229" s="1243">
        <v>0</v>
      </c>
      <c r="AE229" s="1243">
        <v>0</v>
      </c>
      <c r="AF229" s="1243">
        <v>0</v>
      </c>
      <c r="AG229" s="1243">
        <v>0</v>
      </c>
      <c r="AH229" s="1243">
        <v>0</v>
      </c>
      <c r="AI229" s="1243">
        <v>0</v>
      </c>
      <c r="AJ229" s="1243">
        <v>0</v>
      </c>
      <c r="AK229" s="1243">
        <v>0</v>
      </c>
      <c r="AL229" s="1243">
        <v>0</v>
      </c>
      <c r="AM229" s="1243">
        <v>0</v>
      </c>
      <c r="AN229" s="1226">
        <v>0</v>
      </c>
      <c r="AO229" s="1226">
        <v>0</v>
      </c>
      <c r="AP229" s="1226">
        <v>0</v>
      </c>
      <c r="AQ229" s="1226">
        <v>0</v>
      </c>
      <c r="AR229" s="1226">
        <v>0</v>
      </c>
      <c r="AS229" s="1226">
        <v>0</v>
      </c>
      <c r="AT229" s="1226">
        <v>0</v>
      </c>
      <c r="AU229" s="1226">
        <v>0</v>
      </c>
      <c r="AV229" s="1226">
        <v>0</v>
      </c>
      <c r="AW229" s="1226">
        <v>0</v>
      </c>
      <c r="AX229" s="951"/>
      <c r="AY229" s="951"/>
      <c r="AZ229" s="951"/>
      <c r="BA229" s="1094"/>
    </row>
    <row r="230" spans="1:53" ht="11.25">
      <c r="A230" s="974">
        <v>2</v>
      </c>
      <c r="B230" s="1094"/>
      <c r="C230" s="1094"/>
      <c r="D230" s="1094" t="s">
        <v>1503</v>
      </c>
      <c r="E230" s="1094"/>
      <c r="F230" s="1094"/>
      <c r="G230" s="1094"/>
      <c r="H230" s="1094"/>
      <c r="I230" s="1094"/>
      <c r="J230" s="1094"/>
      <c r="K230" s="1094"/>
      <c r="L230" s="1221" t="s">
        <v>123</v>
      </c>
      <c r="M230" s="1222" t="s">
        <v>636</v>
      </c>
      <c r="N230" s="1223" t="s">
        <v>351</v>
      </c>
      <c r="O230" s="1243">
        <v>0</v>
      </c>
      <c r="P230" s="1243">
        <v>0</v>
      </c>
      <c r="Q230" s="1243">
        <v>0</v>
      </c>
      <c r="R230" s="1226">
        <v>0</v>
      </c>
      <c r="S230" s="1243">
        <v>0</v>
      </c>
      <c r="T230" s="1243">
        <v>0</v>
      </c>
      <c r="U230" s="1243">
        <v>0</v>
      </c>
      <c r="V230" s="1243">
        <v>0</v>
      </c>
      <c r="W230" s="1243">
        <v>0</v>
      </c>
      <c r="X230" s="1243">
        <v>0</v>
      </c>
      <c r="Y230" s="1243">
        <v>0</v>
      </c>
      <c r="Z230" s="1243">
        <v>0</v>
      </c>
      <c r="AA230" s="1243">
        <v>0</v>
      </c>
      <c r="AB230" s="1243">
        <v>0</v>
      </c>
      <c r="AC230" s="1243">
        <v>0</v>
      </c>
      <c r="AD230" s="1243">
        <v>0</v>
      </c>
      <c r="AE230" s="1243">
        <v>0</v>
      </c>
      <c r="AF230" s="1243">
        <v>0</v>
      </c>
      <c r="AG230" s="1243">
        <v>0</v>
      </c>
      <c r="AH230" s="1243">
        <v>0</v>
      </c>
      <c r="AI230" s="1243">
        <v>0</v>
      </c>
      <c r="AJ230" s="1243">
        <v>0</v>
      </c>
      <c r="AK230" s="1243">
        <v>0</v>
      </c>
      <c r="AL230" s="1243">
        <v>0</v>
      </c>
      <c r="AM230" s="1243">
        <v>0</v>
      </c>
      <c r="AN230" s="1226">
        <v>0</v>
      </c>
      <c r="AO230" s="1226">
        <v>0</v>
      </c>
      <c r="AP230" s="1226">
        <v>0</v>
      </c>
      <c r="AQ230" s="1226">
        <v>0</v>
      </c>
      <c r="AR230" s="1226">
        <v>0</v>
      </c>
      <c r="AS230" s="1226">
        <v>0</v>
      </c>
      <c r="AT230" s="1226">
        <v>0</v>
      </c>
      <c r="AU230" s="1226">
        <v>0</v>
      </c>
      <c r="AV230" s="1226">
        <v>0</v>
      </c>
      <c r="AW230" s="1226">
        <v>0</v>
      </c>
      <c r="AX230" s="951"/>
      <c r="AY230" s="951"/>
      <c r="AZ230" s="951"/>
      <c r="BA230" s="1094"/>
    </row>
    <row r="231" spans="1:53" ht="11.25">
      <c r="A231" s="974">
        <v>2</v>
      </c>
      <c r="B231" s="1094"/>
      <c r="C231" s="1094"/>
      <c r="D231" s="1094" t="s">
        <v>1543</v>
      </c>
      <c r="E231" s="1094"/>
      <c r="F231" s="1094"/>
      <c r="G231" s="1094"/>
      <c r="H231" s="1094"/>
      <c r="I231" s="1094"/>
      <c r="J231" s="1094"/>
      <c r="K231" s="1094"/>
      <c r="L231" s="1221" t="s">
        <v>377</v>
      </c>
      <c r="M231" s="1222" t="s">
        <v>637</v>
      </c>
      <c r="N231" s="1223" t="s">
        <v>351</v>
      </c>
      <c r="O231" s="1243">
        <v>0</v>
      </c>
      <c r="P231" s="1243">
        <v>0</v>
      </c>
      <c r="Q231" s="1243">
        <v>0</v>
      </c>
      <c r="R231" s="1226">
        <v>0</v>
      </c>
      <c r="S231" s="1243">
        <v>0</v>
      </c>
      <c r="T231" s="1243">
        <v>0</v>
      </c>
      <c r="U231" s="1243">
        <v>0</v>
      </c>
      <c r="V231" s="1243">
        <v>0</v>
      </c>
      <c r="W231" s="1243">
        <v>0</v>
      </c>
      <c r="X231" s="1243">
        <v>0</v>
      </c>
      <c r="Y231" s="1243">
        <v>0</v>
      </c>
      <c r="Z231" s="1243">
        <v>0</v>
      </c>
      <c r="AA231" s="1243">
        <v>0</v>
      </c>
      <c r="AB231" s="1243">
        <v>0</v>
      </c>
      <c r="AC231" s="1243">
        <v>0</v>
      </c>
      <c r="AD231" s="1243">
        <v>0</v>
      </c>
      <c r="AE231" s="1243">
        <v>0</v>
      </c>
      <c r="AF231" s="1243">
        <v>0</v>
      </c>
      <c r="AG231" s="1243">
        <v>0</v>
      </c>
      <c r="AH231" s="1243">
        <v>0</v>
      </c>
      <c r="AI231" s="1243">
        <v>0</v>
      </c>
      <c r="AJ231" s="1243">
        <v>0</v>
      </c>
      <c r="AK231" s="1243">
        <v>0</v>
      </c>
      <c r="AL231" s="1243">
        <v>0</v>
      </c>
      <c r="AM231" s="1243">
        <v>0</v>
      </c>
      <c r="AN231" s="1226">
        <v>0</v>
      </c>
      <c r="AO231" s="1226">
        <v>0</v>
      </c>
      <c r="AP231" s="1226">
        <v>0</v>
      </c>
      <c r="AQ231" s="1226">
        <v>0</v>
      </c>
      <c r="AR231" s="1226">
        <v>0</v>
      </c>
      <c r="AS231" s="1226">
        <v>0</v>
      </c>
      <c r="AT231" s="1226">
        <v>0</v>
      </c>
      <c r="AU231" s="1226">
        <v>0</v>
      </c>
      <c r="AV231" s="1226">
        <v>0</v>
      </c>
      <c r="AW231" s="1226">
        <v>0</v>
      </c>
      <c r="AX231" s="951"/>
      <c r="AY231" s="951"/>
      <c r="AZ231" s="951"/>
      <c r="BA231" s="1094"/>
    </row>
    <row r="232" spans="1:53" ht="22.5">
      <c r="A232" s="974">
        <v>2</v>
      </c>
      <c r="B232" s="1094" t="s">
        <v>1424</v>
      </c>
      <c r="C232" s="1094"/>
      <c r="D232" s="1094" t="s">
        <v>1560</v>
      </c>
      <c r="E232" s="1094"/>
      <c r="F232" s="1094"/>
      <c r="G232" s="1094"/>
      <c r="H232" s="1094"/>
      <c r="I232" s="1094"/>
      <c r="J232" s="1094"/>
      <c r="K232" s="1094"/>
      <c r="L232" s="1221" t="s">
        <v>378</v>
      </c>
      <c r="M232" s="1222" t="s">
        <v>638</v>
      </c>
      <c r="N232" s="1223" t="s">
        <v>351</v>
      </c>
      <c r="O232" s="977"/>
      <c r="P232" s="977"/>
      <c r="Q232" s="977"/>
      <c r="R232" s="1226">
        <v>0</v>
      </c>
      <c r="S232" s="977"/>
      <c r="T232" s="977"/>
      <c r="U232" s="977"/>
      <c r="V232" s="977"/>
      <c r="W232" s="977"/>
      <c r="X232" s="977"/>
      <c r="Y232" s="977"/>
      <c r="Z232" s="977"/>
      <c r="AA232" s="977"/>
      <c r="AB232" s="977"/>
      <c r="AC232" s="977"/>
      <c r="AD232" s="977"/>
      <c r="AE232" s="977"/>
      <c r="AF232" s="977"/>
      <c r="AG232" s="977"/>
      <c r="AH232" s="977"/>
      <c r="AI232" s="977"/>
      <c r="AJ232" s="977"/>
      <c r="AK232" s="977"/>
      <c r="AL232" s="977"/>
      <c r="AM232" s="977"/>
      <c r="AN232" s="1226">
        <v>0</v>
      </c>
      <c r="AO232" s="1226">
        <v>0</v>
      </c>
      <c r="AP232" s="1226">
        <v>0</v>
      </c>
      <c r="AQ232" s="1226">
        <v>0</v>
      </c>
      <c r="AR232" s="1226">
        <v>0</v>
      </c>
      <c r="AS232" s="1226">
        <v>0</v>
      </c>
      <c r="AT232" s="1226">
        <v>0</v>
      </c>
      <c r="AU232" s="1226">
        <v>0</v>
      </c>
      <c r="AV232" s="1226">
        <v>0</v>
      </c>
      <c r="AW232" s="1226">
        <v>0</v>
      </c>
      <c r="AX232" s="951"/>
      <c r="AY232" s="951"/>
      <c r="AZ232" s="951"/>
      <c r="BA232" s="1094"/>
    </row>
    <row r="233" spans="1:53" ht="11.25">
      <c r="A233" s="974">
        <v>2</v>
      </c>
      <c r="B233" s="1094" t="s">
        <v>639</v>
      </c>
      <c r="C233" s="1094"/>
      <c r="D233" s="1094" t="s">
        <v>1486</v>
      </c>
      <c r="E233" s="1094"/>
      <c r="F233" s="1094"/>
      <c r="G233" s="1094"/>
      <c r="H233" s="1094"/>
      <c r="I233" s="1094"/>
      <c r="J233" s="1094"/>
      <c r="K233" s="1094"/>
      <c r="L233" s="1221" t="s">
        <v>124</v>
      </c>
      <c r="M233" s="1244" t="s">
        <v>639</v>
      </c>
      <c r="N233" s="1223" t="s">
        <v>351</v>
      </c>
      <c r="O233" s="977"/>
      <c r="P233" s="977"/>
      <c r="Q233" s="977"/>
      <c r="R233" s="1226">
        <v>0</v>
      </c>
      <c r="S233" s="977"/>
      <c r="T233" s="977"/>
      <c r="U233" s="977"/>
      <c r="V233" s="977"/>
      <c r="W233" s="977"/>
      <c r="X233" s="977"/>
      <c r="Y233" s="977"/>
      <c r="Z233" s="977"/>
      <c r="AA233" s="977"/>
      <c r="AB233" s="977"/>
      <c r="AC233" s="977"/>
      <c r="AD233" s="977"/>
      <c r="AE233" s="977"/>
      <c r="AF233" s="977"/>
      <c r="AG233" s="977"/>
      <c r="AH233" s="977"/>
      <c r="AI233" s="977"/>
      <c r="AJ233" s="977"/>
      <c r="AK233" s="977"/>
      <c r="AL233" s="977"/>
      <c r="AM233" s="977"/>
      <c r="AN233" s="1226">
        <v>0</v>
      </c>
      <c r="AO233" s="1226">
        <v>0</v>
      </c>
      <c r="AP233" s="1226">
        <v>0</v>
      </c>
      <c r="AQ233" s="1226">
        <v>0</v>
      </c>
      <c r="AR233" s="1226">
        <v>0</v>
      </c>
      <c r="AS233" s="1226">
        <v>0</v>
      </c>
      <c r="AT233" s="1226">
        <v>0</v>
      </c>
      <c r="AU233" s="1226">
        <v>0</v>
      </c>
      <c r="AV233" s="1226">
        <v>0</v>
      </c>
      <c r="AW233" s="1226">
        <v>0</v>
      </c>
      <c r="AX233" s="951"/>
      <c r="AY233" s="951"/>
      <c r="AZ233" s="951"/>
      <c r="BA233" s="1094"/>
    </row>
    <row r="234" spans="1:53" s="109" customFormat="1" ht="11.25">
      <c r="A234" s="974">
        <v>2</v>
      </c>
      <c r="B234" s="1094" t="s">
        <v>1497</v>
      </c>
      <c r="C234" s="1094"/>
      <c r="D234" s="555" t="s">
        <v>1701</v>
      </c>
      <c r="E234" s="1236"/>
      <c r="F234" s="1236"/>
      <c r="G234" s="1236"/>
      <c r="H234" s="1236"/>
      <c r="I234" s="1236"/>
      <c r="J234" s="1236"/>
      <c r="K234" s="1236"/>
      <c r="L234" s="1237" t="s">
        <v>125</v>
      </c>
      <c r="M234" s="1245" t="s">
        <v>1612</v>
      </c>
      <c r="N234" s="1239" t="s">
        <v>351</v>
      </c>
      <c r="O234" s="1218"/>
      <c r="P234" s="1218"/>
      <c r="Q234" s="1218"/>
      <c r="R234" s="1217">
        <v>0</v>
      </c>
      <c r="S234" s="1218"/>
      <c r="T234" s="977">
        <v>0</v>
      </c>
      <c r="U234" s="1218"/>
      <c r="V234" s="1218"/>
      <c r="W234" s="1218"/>
      <c r="X234" s="1218"/>
      <c r="Y234" s="1218"/>
      <c r="Z234" s="1218"/>
      <c r="AA234" s="1218"/>
      <c r="AB234" s="1218"/>
      <c r="AC234" s="1218"/>
      <c r="AD234" s="977">
        <v>0</v>
      </c>
      <c r="AE234" s="1218"/>
      <c r="AF234" s="1218"/>
      <c r="AG234" s="1218"/>
      <c r="AH234" s="1218"/>
      <c r="AI234" s="1218"/>
      <c r="AJ234" s="1218"/>
      <c r="AK234" s="1218"/>
      <c r="AL234" s="1218"/>
      <c r="AM234" s="1218"/>
      <c r="AN234" s="1217">
        <v>0</v>
      </c>
      <c r="AO234" s="1217">
        <v>0</v>
      </c>
      <c r="AP234" s="1217">
        <v>0</v>
      </c>
      <c r="AQ234" s="1217">
        <v>0</v>
      </c>
      <c r="AR234" s="1217">
        <v>0</v>
      </c>
      <c r="AS234" s="1217">
        <v>0</v>
      </c>
      <c r="AT234" s="1217">
        <v>0</v>
      </c>
      <c r="AU234" s="1217">
        <v>0</v>
      </c>
      <c r="AV234" s="1217">
        <v>0</v>
      </c>
      <c r="AW234" s="1217">
        <v>0</v>
      </c>
      <c r="AX234" s="1228"/>
      <c r="AY234" s="1228"/>
      <c r="AZ234" s="1228"/>
      <c r="BA234" s="1236"/>
    </row>
    <row r="235" spans="1:53" ht="11.25">
      <c r="A235" s="974">
        <v>2</v>
      </c>
      <c r="B235" s="1094"/>
      <c r="C235" s="1094"/>
      <c r="D235" s="1094"/>
      <c r="E235" s="1094"/>
      <c r="F235" s="1094"/>
      <c r="G235" s="1094"/>
      <c r="H235" s="1094"/>
      <c r="I235" s="1094"/>
      <c r="J235" s="1094"/>
      <c r="K235" s="1094"/>
      <c r="L235" s="1221"/>
      <c r="M235" s="1244" t="s">
        <v>1700</v>
      </c>
      <c r="N235" s="1223"/>
      <c r="O235" s="403"/>
      <c r="P235" s="403"/>
      <c r="Q235" s="403"/>
      <c r="R235" s="403"/>
      <c r="S235" s="403"/>
      <c r="T235" s="403"/>
      <c r="U235" s="403"/>
      <c r="V235" s="403"/>
      <c r="W235" s="403"/>
      <c r="X235" s="403"/>
      <c r="Y235" s="403"/>
      <c r="Z235" s="403"/>
      <c r="AA235" s="403"/>
      <c r="AB235" s="403"/>
      <c r="AC235" s="403"/>
      <c r="AD235" s="403"/>
      <c r="AE235" s="403"/>
      <c r="AF235" s="403"/>
      <c r="AG235" s="403"/>
      <c r="AH235" s="403"/>
      <c r="AI235" s="403"/>
      <c r="AJ235" s="403"/>
      <c r="AK235" s="403"/>
      <c r="AL235" s="403"/>
      <c r="AM235" s="403"/>
      <c r="AN235" s="403"/>
      <c r="AO235" s="403"/>
      <c r="AP235" s="403"/>
      <c r="AQ235" s="403"/>
      <c r="AR235" s="403"/>
      <c r="AS235" s="403"/>
      <c r="AT235" s="403"/>
      <c r="AU235" s="403"/>
      <c r="AV235" s="403"/>
      <c r="AW235" s="403"/>
      <c r="AX235" s="559"/>
      <c r="AY235" s="559"/>
      <c r="AZ235" s="559"/>
      <c r="BA235" s="1094"/>
    </row>
    <row r="236" spans="1:53" ht="22.5">
      <c r="A236" s="974">
        <v>2</v>
      </c>
      <c r="B236" s="1094" t="s">
        <v>1483</v>
      </c>
      <c r="C236" s="1094"/>
      <c r="D236" s="1094" t="s">
        <v>1487</v>
      </c>
      <c r="E236" s="1094"/>
      <c r="F236" s="1094"/>
      <c r="G236" s="1094"/>
      <c r="H236" s="1094"/>
      <c r="I236" s="1094"/>
      <c r="J236" s="1094"/>
      <c r="K236" s="1094"/>
      <c r="L236" s="1221" t="s">
        <v>181</v>
      </c>
      <c r="M236" s="1222" t="s">
        <v>640</v>
      </c>
      <c r="N236" s="1223" t="s">
        <v>351</v>
      </c>
      <c r="O236" s="977"/>
      <c r="P236" s="977"/>
      <c r="Q236" s="977"/>
      <c r="R236" s="1226">
        <v>0</v>
      </c>
      <c r="S236" s="977"/>
      <c r="T236" s="977">
        <v>0</v>
      </c>
      <c r="U236" s="977"/>
      <c r="V236" s="977"/>
      <c r="W236" s="977"/>
      <c r="X236" s="977"/>
      <c r="Y236" s="977"/>
      <c r="Z236" s="977"/>
      <c r="AA236" s="977"/>
      <c r="AB236" s="977"/>
      <c r="AC236" s="977"/>
      <c r="AD236" s="977">
        <v>0</v>
      </c>
      <c r="AE236" s="977"/>
      <c r="AF236" s="977"/>
      <c r="AG236" s="977"/>
      <c r="AH236" s="977"/>
      <c r="AI236" s="977"/>
      <c r="AJ236" s="977"/>
      <c r="AK236" s="977"/>
      <c r="AL236" s="977"/>
      <c r="AM236" s="977"/>
      <c r="AN236" s="403"/>
      <c r="AO236" s="403"/>
      <c r="AP236" s="403"/>
      <c r="AQ236" s="403"/>
      <c r="AR236" s="403"/>
      <c r="AS236" s="403"/>
      <c r="AT236" s="403"/>
      <c r="AU236" s="403"/>
      <c r="AV236" s="403"/>
      <c r="AW236" s="403"/>
      <c r="AX236" s="951"/>
      <c r="AY236" s="951"/>
      <c r="AZ236" s="951"/>
      <c r="BA236" s="1094"/>
    </row>
    <row r="237" spans="1:53" ht="101.25">
      <c r="A237" s="974">
        <v>2</v>
      </c>
      <c r="B237" s="1094" t="s">
        <v>1484</v>
      </c>
      <c r="C237" s="1094"/>
      <c r="D237" s="1094" t="s">
        <v>1494</v>
      </c>
      <c r="E237" s="1094"/>
      <c r="F237" s="1094"/>
      <c r="G237" s="1094"/>
      <c r="H237" s="1094"/>
      <c r="I237" s="1094"/>
      <c r="J237" s="1094"/>
      <c r="K237" s="1094"/>
      <c r="L237" s="1221" t="s">
        <v>182</v>
      </c>
      <c r="M237" s="1222" t="s">
        <v>641</v>
      </c>
      <c r="N237" s="1223" t="s">
        <v>351</v>
      </c>
      <c r="O237" s="977"/>
      <c r="P237" s="977"/>
      <c r="Q237" s="977"/>
      <c r="R237" s="1226">
        <v>0</v>
      </c>
      <c r="S237" s="977"/>
      <c r="T237" s="977">
        <v>0</v>
      </c>
      <c r="U237" s="977"/>
      <c r="V237" s="977"/>
      <c r="W237" s="977"/>
      <c r="X237" s="977"/>
      <c r="Y237" s="977"/>
      <c r="Z237" s="977"/>
      <c r="AA237" s="977"/>
      <c r="AB237" s="977"/>
      <c r="AC237" s="977"/>
      <c r="AD237" s="977">
        <v>0</v>
      </c>
      <c r="AE237" s="977"/>
      <c r="AF237" s="977"/>
      <c r="AG237" s="977"/>
      <c r="AH237" s="977"/>
      <c r="AI237" s="977"/>
      <c r="AJ237" s="977"/>
      <c r="AK237" s="977"/>
      <c r="AL237" s="977"/>
      <c r="AM237" s="977"/>
      <c r="AN237" s="403"/>
      <c r="AO237" s="403"/>
      <c r="AP237" s="403"/>
      <c r="AQ237" s="403"/>
      <c r="AR237" s="403"/>
      <c r="AS237" s="403"/>
      <c r="AT237" s="403"/>
      <c r="AU237" s="403"/>
      <c r="AV237" s="403"/>
      <c r="AW237" s="403"/>
      <c r="AX237" s="951"/>
      <c r="AY237" s="951"/>
      <c r="AZ237" s="951"/>
      <c r="BA237" s="1094"/>
    </row>
    <row r="238" spans="1:53" ht="45">
      <c r="A238" s="974">
        <v>2</v>
      </c>
      <c r="B238" s="1094"/>
      <c r="C238" s="1094"/>
      <c r="D238" s="1094" t="s">
        <v>1495</v>
      </c>
      <c r="E238" s="1094"/>
      <c r="F238" s="1094"/>
      <c r="G238" s="1094"/>
      <c r="H238" s="1094"/>
      <c r="I238" s="1094"/>
      <c r="J238" s="1094"/>
      <c r="K238" s="1094"/>
      <c r="L238" s="1221" t="s">
        <v>385</v>
      </c>
      <c r="M238" s="1222" t="s">
        <v>1187</v>
      </c>
      <c r="N238" s="1223" t="s">
        <v>351</v>
      </c>
      <c r="O238" s="977"/>
      <c r="P238" s="977"/>
      <c r="Q238" s="977"/>
      <c r="R238" s="1226">
        <v>0</v>
      </c>
      <c r="S238" s="977"/>
      <c r="T238" s="977">
        <v>0</v>
      </c>
      <c r="U238" s="977"/>
      <c r="V238" s="977"/>
      <c r="W238" s="977"/>
      <c r="X238" s="977"/>
      <c r="Y238" s="977"/>
      <c r="Z238" s="977"/>
      <c r="AA238" s="977"/>
      <c r="AB238" s="977"/>
      <c r="AC238" s="977"/>
      <c r="AD238" s="977">
        <v>0</v>
      </c>
      <c r="AE238" s="977"/>
      <c r="AF238" s="977"/>
      <c r="AG238" s="977"/>
      <c r="AH238" s="977"/>
      <c r="AI238" s="977"/>
      <c r="AJ238" s="977"/>
      <c r="AK238" s="977"/>
      <c r="AL238" s="977"/>
      <c r="AM238" s="977"/>
      <c r="AN238" s="403"/>
      <c r="AO238" s="403"/>
      <c r="AP238" s="403"/>
      <c r="AQ238" s="403"/>
      <c r="AR238" s="403"/>
      <c r="AS238" s="403"/>
      <c r="AT238" s="403"/>
      <c r="AU238" s="403"/>
      <c r="AV238" s="403"/>
      <c r="AW238" s="403"/>
      <c r="AX238" s="951"/>
      <c r="AY238" s="951"/>
      <c r="AZ238" s="951"/>
      <c r="BA238" s="1094"/>
    </row>
    <row r="239" spans="1:53" ht="90">
      <c r="A239" s="974">
        <v>2</v>
      </c>
      <c r="B239" s="1094" t="s">
        <v>1485</v>
      </c>
      <c r="C239" s="1199" t="b">
        <v>1</v>
      </c>
      <c r="D239" s="1094" t="s">
        <v>1498</v>
      </c>
      <c r="E239" s="1094"/>
      <c r="F239" s="1094"/>
      <c r="G239" s="1094"/>
      <c r="H239" s="1094"/>
      <c r="I239" s="1094"/>
      <c r="J239" s="1094"/>
      <c r="K239" s="1094"/>
      <c r="L239" s="1221" t="s">
        <v>386</v>
      </c>
      <c r="M239" s="1246" t="s">
        <v>1478</v>
      </c>
      <c r="N239" s="1232" t="s">
        <v>351</v>
      </c>
      <c r="O239" s="977"/>
      <c r="P239" s="977"/>
      <c r="Q239" s="977"/>
      <c r="R239" s="1226">
        <v>0</v>
      </c>
      <c r="S239" s="977"/>
      <c r="T239" s="977">
        <v>0</v>
      </c>
      <c r="U239" s="977"/>
      <c r="V239" s="977"/>
      <c r="W239" s="977"/>
      <c r="X239" s="977"/>
      <c r="Y239" s="977"/>
      <c r="Z239" s="977"/>
      <c r="AA239" s="977"/>
      <c r="AB239" s="977"/>
      <c r="AC239" s="977"/>
      <c r="AD239" s="977">
        <v>0</v>
      </c>
      <c r="AE239" s="977"/>
      <c r="AF239" s="977"/>
      <c r="AG239" s="977"/>
      <c r="AH239" s="977"/>
      <c r="AI239" s="977"/>
      <c r="AJ239" s="977"/>
      <c r="AK239" s="977"/>
      <c r="AL239" s="977"/>
      <c r="AM239" s="977"/>
      <c r="AN239" s="403"/>
      <c r="AO239" s="403"/>
      <c r="AP239" s="403"/>
      <c r="AQ239" s="403"/>
      <c r="AR239" s="403"/>
      <c r="AS239" s="403"/>
      <c r="AT239" s="403"/>
      <c r="AU239" s="403"/>
      <c r="AV239" s="403"/>
      <c r="AW239" s="403"/>
      <c r="AX239" s="951"/>
      <c r="AY239" s="951"/>
      <c r="AZ239" s="951"/>
      <c r="BA239" s="1094"/>
    </row>
    <row r="240" spans="1:53" ht="56.25">
      <c r="A240" s="974">
        <v>2</v>
      </c>
      <c r="B240" s="1094" t="s">
        <v>1486</v>
      </c>
      <c r="C240" s="1199" t="b">
        <v>1</v>
      </c>
      <c r="D240" s="1094" t="s">
        <v>1623</v>
      </c>
      <c r="E240" s="1094"/>
      <c r="F240" s="1094"/>
      <c r="G240" s="1094"/>
      <c r="H240" s="1094"/>
      <c r="I240" s="1094"/>
      <c r="J240" s="1094"/>
      <c r="K240" s="1094"/>
      <c r="L240" s="1221" t="s">
        <v>387</v>
      </c>
      <c r="M240" s="1222" t="s">
        <v>1479</v>
      </c>
      <c r="N240" s="1232" t="s">
        <v>351</v>
      </c>
      <c r="O240" s="977"/>
      <c r="P240" s="977"/>
      <c r="Q240" s="977"/>
      <c r="R240" s="1226">
        <v>0</v>
      </c>
      <c r="S240" s="977"/>
      <c r="T240" s="977">
        <v>0</v>
      </c>
      <c r="U240" s="977"/>
      <c r="V240" s="977"/>
      <c r="W240" s="977"/>
      <c r="X240" s="977"/>
      <c r="Y240" s="977"/>
      <c r="Z240" s="977"/>
      <c r="AA240" s="977"/>
      <c r="AB240" s="977"/>
      <c r="AC240" s="977"/>
      <c r="AD240" s="977">
        <v>0</v>
      </c>
      <c r="AE240" s="977"/>
      <c r="AF240" s="977"/>
      <c r="AG240" s="977"/>
      <c r="AH240" s="977"/>
      <c r="AI240" s="977"/>
      <c r="AJ240" s="977"/>
      <c r="AK240" s="977"/>
      <c r="AL240" s="977"/>
      <c r="AM240" s="977"/>
      <c r="AN240" s="403"/>
      <c r="AO240" s="403"/>
      <c r="AP240" s="403"/>
      <c r="AQ240" s="403"/>
      <c r="AR240" s="403"/>
      <c r="AS240" s="403"/>
      <c r="AT240" s="403"/>
      <c r="AU240" s="403"/>
      <c r="AV240" s="403"/>
      <c r="AW240" s="403"/>
      <c r="AX240" s="951"/>
      <c r="AY240" s="951"/>
      <c r="AZ240" s="951"/>
      <c r="BA240" s="1094"/>
    </row>
    <row r="241" spans="1:53" ht="11.25">
      <c r="A241" s="974">
        <v>2</v>
      </c>
      <c r="B241" s="1094" t="s">
        <v>1487</v>
      </c>
      <c r="C241" s="1094"/>
      <c r="D241" s="1094" t="s">
        <v>1624</v>
      </c>
      <c r="E241" s="1094"/>
      <c r="F241" s="1094"/>
      <c r="G241" s="1094"/>
      <c r="H241" s="1094"/>
      <c r="I241" s="1094"/>
      <c r="J241" s="1094"/>
      <c r="K241" s="1094"/>
      <c r="L241" s="1221" t="s">
        <v>1702</v>
      </c>
      <c r="M241" s="1222" t="s">
        <v>644</v>
      </c>
      <c r="N241" s="1223" t="s">
        <v>351</v>
      </c>
      <c r="O241" s="977"/>
      <c r="P241" s="977"/>
      <c r="Q241" s="977"/>
      <c r="R241" s="1226">
        <v>0</v>
      </c>
      <c r="S241" s="977"/>
      <c r="T241" s="977">
        <v>0</v>
      </c>
      <c r="U241" s="977"/>
      <c r="V241" s="977"/>
      <c r="W241" s="977"/>
      <c r="X241" s="977"/>
      <c r="Y241" s="977"/>
      <c r="Z241" s="977"/>
      <c r="AA241" s="977"/>
      <c r="AB241" s="977"/>
      <c r="AC241" s="977"/>
      <c r="AD241" s="977">
        <v>0</v>
      </c>
      <c r="AE241" s="977"/>
      <c r="AF241" s="977"/>
      <c r="AG241" s="977"/>
      <c r="AH241" s="977"/>
      <c r="AI241" s="977"/>
      <c r="AJ241" s="977"/>
      <c r="AK241" s="977"/>
      <c r="AL241" s="977"/>
      <c r="AM241" s="977"/>
      <c r="AN241" s="403"/>
      <c r="AO241" s="403"/>
      <c r="AP241" s="403"/>
      <c r="AQ241" s="403"/>
      <c r="AR241" s="403"/>
      <c r="AS241" s="403"/>
      <c r="AT241" s="403"/>
      <c r="AU241" s="403"/>
      <c r="AV241" s="403"/>
      <c r="AW241" s="403"/>
      <c r="AX241" s="951"/>
      <c r="AY241" s="951"/>
      <c r="AZ241" s="951"/>
      <c r="BA241" s="1094"/>
    </row>
    <row r="242" spans="1:53" ht="11.25">
      <c r="A242" s="974">
        <v>2</v>
      </c>
      <c r="B242" s="1094" t="s">
        <v>1494</v>
      </c>
      <c r="C242" s="1094"/>
      <c r="D242" s="1094" t="s">
        <v>1625</v>
      </c>
      <c r="E242" s="1094"/>
      <c r="F242" s="1094"/>
      <c r="G242" s="1094"/>
      <c r="H242" s="1094"/>
      <c r="I242" s="1094"/>
      <c r="J242" s="1094"/>
      <c r="K242" s="1094"/>
      <c r="L242" s="1221" t="s">
        <v>1703</v>
      </c>
      <c r="M242" s="1222" t="s">
        <v>645</v>
      </c>
      <c r="N242" s="1223" t="s">
        <v>351</v>
      </c>
      <c r="O242" s="977">
        <v>0</v>
      </c>
      <c r="P242" s="977">
        <v>0</v>
      </c>
      <c r="Q242" s="977">
        <v>0</v>
      </c>
      <c r="R242" s="1226">
        <v>0</v>
      </c>
      <c r="S242" s="977">
        <v>0</v>
      </c>
      <c r="T242" s="977">
        <v>0</v>
      </c>
      <c r="U242" s="977">
        <v>0</v>
      </c>
      <c r="V242" s="977">
        <v>0</v>
      </c>
      <c r="W242" s="977">
        <v>0</v>
      </c>
      <c r="X242" s="977">
        <v>0</v>
      </c>
      <c r="Y242" s="977">
        <v>0</v>
      </c>
      <c r="Z242" s="977">
        <v>0</v>
      </c>
      <c r="AA242" s="977">
        <v>0</v>
      </c>
      <c r="AB242" s="977">
        <v>0</v>
      </c>
      <c r="AC242" s="977">
        <v>0</v>
      </c>
      <c r="AD242" s="977">
        <v>0</v>
      </c>
      <c r="AE242" s="977">
        <v>0</v>
      </c>
      <c r="AF242" s="977">
        <v>0</v>
      </c>
      <c r="AG242" s="977">
        <v>0</v>
      </c>
      <c r="AH242" s="977">
        <v>0</v>
      </c>
      <c r="AI242" s="977">
        <v>0</v>
      </c>
      <c r="AJ242" s="977">
        <v>0</v>
      </c>
      <c r="AK242" s="977">
        <v>0</v>
      </c>
      <c r="AL242" s="977">
        <v>0</v>
      </c>
      <c r="AM242" s="977">
        <v>0</v>
      </c>
      <c r="AN242" s="1226">
        <v>0</v>
      </c>
      <c r="AO242" s="1226">
        <v>0</v>
      </c>
      <c r="AP242" s="1226">
        <v>0</v>
      </c>
      <c r="AQ242" s="1226">
        <v>0</v>
      </c>
      <c r="AR242" s="1226">
        <v>0</v>
      </c>
      <c r="AS242" s="1226">
        <v>0</v>
      </c>
      <c r="AT242" s="1226">
        <v>0</v>
      </c>
      <c r="AU242" s="1226">
        <v>0</v>
      </c>
      <c r="AV242" s="1226">
        <v>0</v>
      </c>
      <c r="AW242" s="1226">
        <v>0</v>
      </c>
      <c r="AX242" s="951"/>
      <c r="AY242" s="951"/>
      <c r="AZ242" s="951"/>
      <c r="BA242" s="1094"/>
    </row>
    <row r="243" spans="1:53" ht="22.5">
      <c r="A243" s="974">
        <v>2</v>
      </c>
      <c r="B243" s="1094" t="s">
        <v>1504</v>
      </c>
      <c r="C243" s="1094"/>
      <c r="D243" s="1094" t="s">
        <v>1686</v>
      </c>
      <c r="E243" s="1094"/>
      <c r="F243" s="1094"/>
      <c r="G243" s="1094"/>
      <c r="H243" s="1094"/>
      <c r="I243" s="1094"/>
      <c r="J243" s="1094"/>
      <c r="K243" s="1094"/>
      <c r="L243" s="1221" t="s">
        <v>1704</v>
      </c>
      <c r="M243" s="1235" t="s">
        <v>646</v>
      </c>
      <c r="N243" s="1223" t="s">
        <v>351</v>
      </c>
      <c r="O243" s="977"/>
      <c r="P243" s="977"/>
      <c r="Q243" s="977"/>
      <c r="R243" s="1226">
        <v>0</v>
      </c>
      <c r="S243" s="977"/>
      <c r="T243" s="977">
        <v>0</v>
      </c>
      <c r="U243" s="977"/>
      <c r="V243" s="977"/>
      <c r="W243" s="977"/>
      <c r="X243" s="977"/>
      <c r="Y243" s="977"/>
      <c r="Z243" s="977"/>
      <c r="AA243" s="977"/>
      <c r="AB243" s="977"/>
      <c r="AC243" s="977"/>
      <c r="AD243" s="977">
        <v>0</v>
      </c>
      <c r="AE243" s="977"/>
      <c r="AF243" s="977"/>
      <c r="AG243" s="977"/>
      <c r="AH243" s="977"/>
      <c r="AI243" s="977"/>
      <c r="AJ243" s="977"/>
      <c r="AK243" s="977"/>
      <c r="AL243" s="977"/>
      <c r="AM243" s="977"/>
      <c r="AN243" s="403"/>
      <c r="AO243" s="403"/>
      <c r="AP243" s="403"/>
      <c r="AQ243" s="403"/>
      <c r="AR243" s="403"/>
      <c r="AS243" s="403"/>
      <c r="AT243" s="403"/>
      <c r="AU243" s="403"/>
      <c r="AV243" s="403"/>
      <c r="AW243" s="403"/>
      <c r="AX243" s="951"/>
      <c r="AY243" s="951"/>
      <c r="AZ243" s="951"/>
      <c r="BA243" s="1094"/>
    </row>
    <row r="244" spans="1:53" ht="22.5">
      <c r="A244" s="974">
        <v>2</v>
      </c>
      <c r="B244" s="1094" t="s">
        <v>1505</v>
      </c>
      <c r="C244" s="1094"/>
      <c r="D244" s="1094" t="s">
        <v>1687</v>
      </c>
      <c r="E244" s="1094"/>
      <c r="F244" s="1094"/>
      <c r="G244" s="1094"/>
      <c r="H244" s="1094"/>
      <c r="I244" s="1094"/>
      <c r="J244" s="1094"/>
      <c r="K244" s="1094"/>
      <c r="L244" s="1221" t="s">
        <v>1705</v>
      </c>
      <c r="M244" s="1229" t="s">
        <v>647</v>
      </c>
      <c r="N244" s="1223" t="s">
        <v>351</v>
      </c>
      <c r="O244" s="977"/>
      <c r="P244" s="977"/>
      <c r="Q244" s="977"/>
      <c r="R244" s="1226">
        <v>0</v>
      </c>
      <c r="S244" s="977"/>
      <c r="T244" s="977">
        <v>0</v>
      </c>
      <c r="U244" s="977"/>
      <c r="V244" s="977"/>
      <c r="W244" s="977"/>
      <c r="X244" s="977"/>
      <c r="Y244" s="977"/>
      <c r="Z244" s="977"/>
      <c r="AA244" s="977"/>
      <c r="AB244" s="977"/>
      <c r="AC244" s="977"/>
      <c r="AD244" s="977">
        <v>0</v>
      </c>
      <c r="AE244" s="977"/>
      <c r="AF244" s="977"/>
      <c r="AG244" s="977"/>
      <c r="AH244" s="977"/>
      <c r="AI244" s="977"/>
      <c r="AJ244" s="977"/>
      <c r="AK244" s="977"/>
      <c r="AL244" s="977"/>
      <c r="AM244" s="977"/>
      <c r="AN244" s="403"/>
      <c r="AO244" s="403"/>
      <c r="AP244" s="403"/>
      <c r="AQ244" s="403"/>
      <c r="AR244" s="403"/>
      <c r="AS244" s="403"/>
      <c r="AT244" s="403"/>
      <c r="AU244" s="403"/>
      <c r="AV244" s="403"/>
      <c r="AW244" s="403"/>
      <c r="AX244" s="951"/>
      <c r="AY244" s="951"/>
      <c r="AZ244" s="951"/>
      <c r="BA244" s="1094"/>
    </row>
    <row r="245" spans="1:53" ht="11.25">
      <c r="A245" s="974">
        <v>2</v>
      </c>
      <c r="B245" s="1094" t="s">
        <v>1495</v>
      </c>
      <c r="C245" s="1094"/>
      <c r="D245" s="1094" t="s">
        <v>1626</v>
      </c>
      <c r="E245" s="1094"/>
      <c r="F245" s="1094"/>
      <c r="G245" s="1094"/>
      <c r="H245" s="1094"/>
      <c r="I245" s="1094"/>
      <c r="J245" s="1094"/>
      <c r="K245" s="1094"/>
      <c r="L245" s="1221" t="s">
        <v>1706</v>
      </c>
      <c r="M245" s="1222" t="s">
        <v>648</v>
      </c>
      <c r="N245" s="1223" t="s">
        <v>351</v>
      </c>
      <c r="O245" s="977"/>
      <c r="P245" s="977"/>
      <c r="Q245" s="977"/>
      <c r="R245" s="1226">
        <v>0</v>
      </c>
      <c r="S245" s="977"/>
      <c r="T245" s="977">
        <v>0</v>
      </c>
      <c r="U245" s="977"/>
      <c r="V245" s="977"/>
      <c r="W245" s="977"/>
      <c r="X245" s="977"/>
      <c r="Y245" s="977"/>
      <c r="Z245" s="977"/>
      <c r="AA245" s="977"/>
      <c r="AB245" s="977"/>
      <c r="AC245" s="977"/>
      <c r="AD245" s="977">
        <v>0</v>
      </c>
      <c r="AE245" s="977"/>
      <c r="AF245" s="977"/>
      <c r="AG245" s="977"/>
      <c r="AH245" s="977"/>
      <c r="AI245" s="977"/>
      <c r="AJ245" s="977"/>
      <c r="AK245" s="977"/>
      <c r="AL245" s="977"/>
      <c r="AM245" s="977"/>
      <c r="AN245" s="403"/>
      <c r="AO245" s="403"/>
      <c r="AP245" s="403"/>
      <c r="AQ245" s="403"/>
      <c r="AR245" s="403"/>
      <c r="AS245" s="403"/>
      <c r="AT245" s="403"/>
      <c r="AU245" s="403"/>
      <c r="AV245" s="403"/>
      <c r="AW245" s="403"/>
      <c r="AX245" s="951"/>
      <c r="AY245" s="951"/>
      <c r="AZ245" s="951"/>
      <c r="BA245" s="1094"/>
    </row>
    <row r="246" spans="1:53" ht="11.25">
      <c r="A246" s="974">
        <v>2</v>
      </c>
      <c r="B246" s="1094" t="s">
        <v>1496</v>
      </c>
      <c r="C246" s="1094"/>
      <c r="D246" s="1094" t="s">
        <v>1627</v>
      </c>
      <c r="E246" s="1094"/>
      <c r="F246" s="1094"/>
      <c r="G246" s="1094"/>
      <c r="H246" s="1094"/>
      <c r="I246" s="1094"/>
      <c r="J246" s="1094"/>
      <c r="K246" s="1094"/>
      <c r="L246" s="1221" t="s">
        <v>1707</v>
      </c>
      <c r="M246" s="1222" t="s">
        <v>649</v>
      </c>
      <c r="N246" s="1223" t="s">
        <v>351</v>
      </c>
      <c r="O246" s="977"/>
      <c r="P246" s="977"/>
      <c r="Q246" s="977"/>
      <c r="R246" s="1226">
        <v>0</v>
      </c>
      <c r="S246" s="977"/>
      <c r="T246" s="977">
        <v>0</v>
      </c>
      <c r="U246" s="977"/>
      <c r="V246" s="977"/>
      <c r="W246" s="977"/>
      <c r="X246" s="977"/>
      <c r="Y246" s="977"/>
      <c r="Z246" s="977"/>
      <c r="AA246" s="977"/>
      <c r="AB246" s="977"/>
      <c r="AC246" s="977"/>
      <c r="AD246" s="977">
        <v>0</v>
      </c>
      <c r="AE246" s="977"/>
      <c r="AF246" s="977"/>
      <c r="AG246" s="977"/>
      <c r="AH246" s="977"/>
      <c r="AI246" s="977"/>
      <c r="AJ246" s="977"/>
      <c r="AK246" s="977"/>
      <c r="AL246" s="977"/>
      <c r="AM246" s="977"/>
      <c r="AN246" s="403"/>
      <c r="AO246" s="403"/>
      <c r="AP246" s="403"/>
      <c r="AQ246" s="403"/>
      <c r="AR246" s="403"/>
      <c r="AS246" s="403"/>
      <c r="AT246" s="403"/>
      <c r="AU246" s="403"/>
      <c r="AV246" s="403"/>
      <c r="AW246" s="403"/>
      <c r="AX246" s="951"/>
      <c r="AY246" s="951"/>
      <c r="AZ246" s="951"/>
      <c r="BA246" s="1094"/>
    </row>
    <row r="247" spans="1:53" s="109" customFormat="1" ht="11.25">
      <c r="A247" s="974">
        <v>2</v>
      </c>
      <c r="B247" s="1236"/>
      <c r="C247" s="1236"/>
      <c r="D247" s="1236" t="s">
        <v>1496</v>
      </c>
      <c r="E247" s="1236"/>
      <c r="F247" s="1236"/>
      <c r="G247" s="1236"/>
      <c r="H247" s="1236"/>
      <c r="I247" s="1236"/>
      <c r="J247" s="1236"/>
      <c r="K247" s="1236"/>
      <c r="L247" s="1237" t="s">
        <v>126</v>
      </c>
      <c r="M247" s="1242" t="s">
        <v>642</v>
      </c>
      <c r="N247" s="1239" t="s">
        <v>351</v>
      </c>
      <c r="O247" s="1218"/>
      <c r="P247" s="1218"/>
      <c r="Q247" s="1218"/>
      <c r="R247" s="1217">
        <v>0</v>
      </c>
      <c r="S247" s="1218"/>
      <c r="T247" s="1218"/>
      <c r="U247" s="1218"/>
      <c r="V247" s="1218"/>
      <c r="W247" s="1218"/>
      <c r="X247" s="1218"/>
      <c r="Y247" s="1218"/>
      <c r="Z247" s="1218"/>
      <c r="AA247" s="1218"/>
      <c r="AB247" s="1218"/>
      <c r="AC247" s="1218"/>
      <c r="AD247" s="1218">
        <v>-6.73</v>
      </c>
      <c r="AE247" s="1218"/>
      <c r="AF247" s="1218"/>
      <c r="AG247" s="1218"/>
      <c r="AH247" s="1218"/>
      <c r="AI247" s="1218"/>
      <c r="AJ247" s="1218"/>
      <c r="AK247" s="1218"/>
      <c r="AL247" s="1218"/>
      <c r="AM247" s="1218"/>
      <c r="AN247" s="548"/>
      <c r="AO247" s="548"/>
      <c r="AP247" s="548"/>
      <c r="AQ247" s="548"/>
      <c r="AR247" s="548"/>
      <c r="AS247" s="548"/>
      <c r="AT247" s="548"/>
      <c r="AU247" s="548"/>
      <c r="AV247" s="548"/>
      <c r="AW247" s="548"/>
      <c r="AX247" s="1228"/>
      <c r="AY247" s="1228"/>
      <c r="AZ247" s="1228"/>
      <c r="BA247" s="1236"/>
    </row>
    <row r="248" spans="1:53" ht="11.25">
      <c r="A248" s="974">
        <v>2</v>
      </c>
      <c r="B248" s="1094"/>
      <c r="C248" s="1094"/>
      <c r="D248" s="1094" t="s">
        <v>1508</v>
      </c>
      <c r="E248" s="1094"/>
      <c r="F248" s="1094"/>
      <c r="G248" s="1094"/>
      <c r="H248" s="1094"/>
      <c r="I248" s="1094"/>
      <c r="J248" s="1094"/>
      <c r="K248" s="1094"/>
      <c r="L248" s="1221" t="s">
        <v>141</v>
      </c>
      <c r="M248" s="1222" t="s">
        <v>1197</v>
      </c>
      <c r="N248" s="1223" t="s">
        <v>137</v>
      </c>
      <c r="O248" s="403">
        <v>0</v>
      </c>
      <c r="P248" s="403">
        <v>0</v>
      </c>
      <c r="Q248" s="403">
        <v>0</v>
      </c>
      <c r="R248" s="1226">
        <v>0</v>
      </c>
      <c r="S248" s="403">
        <v>0</v>
      </c>
      <c r="T248" s="403">
        <v>0</v>
      </c>
      <c r="U248" s="403">
        <v>0</v>
      </c>
      <c r="V248" s="403">
        <v>0</v>
      </c>
      <c r="W248" s="403">
        <v>0</v>
      </c>
      <c r="X248" s="403">
        <v>0</v>
      </c>
      <c r="Y248" s="403">
        <v>0</v>
      </c>
      <c r="Z248" s="403">
        <v>0</v>
      </c>
      <c r="AA248" s="403">
        <v>0</v>
      </c>
      <c r="AB248" s="403">
        <v>0</v>
      </c>
      <c r="AC248" s="403">
        <v>0</v>
      </c>
      <c r="AD248" s="403">
        <v>-0.65870948222185199</v>
      </c>
      <c r="AE248" s="403">
        <v>0</v>
      </c>
      <c r="AF248" s="403">
        <v>0</v>
      </c>
      <c r="AG248" s="403">
        <v>0</v>
      </c>
      <c r="AH248" s="403">
        <v>0</v>
      </c>
      <c r="AI248" s="403">
        <v>0</v>
      </c>
      <c r="AJ248" s="403">
        <v>0</v>
      </c>
      <c r="AK248" s="403">
        <v>0</v>
      </c>
      <c r="AL248" s="403">
        <v>0</v>
      </c>
      <c r="AM248" s="403">
        <v>0</v>
      </c>
      <c r="AN248" s="403"/>
      <c r="AO248" s="403"/>
      <c r="AP248" s="403"/>
      <c r="AQ248" s="403"/>
      <c r="AR248" s="403"/>
      <c r="AS248" s="403"/>
      <c r="AT248" s="403"/>
      <c r="AU248" s="403"/>
      <c r="AV248" s="403"/>
      <c r="AW248" s="403"/>
      <c r="AX248" s="951"/>
      <c r="AY248" s="951"/>
      <c r="AZ248" s="951"/>
      <c r="BA248" s="1094"/>
    </row>
    <row r="249" spans="1:53" s="109" customFormat="1" ht="11.25">
      <c r="A249" s="974">
        <v>2</v>
      </c>
      <c r="B249" s="1236"/>
      <c r="C249" s="1094"/>
      <c r="D249" s="1094" t="s">
        <v>1497</v>
      </c>
      <c r="E249" s="1236"/>
      <c r="F249" s="1236"/>
      <c r="G249" s="1236"/>
      <c r="H249" s="1236"/>
      <c r="I249" s="1236"/>
      <c r="J249" s="1236"/>
      <c r="K249" s="1236"/>
      <c r="L249" s="1237" t="s">
        <v>127</v>
      </c>
      <c r="M249" s="1242" t="s">
        <v>643</v>
      </c>
      <c r="N249" s="1216" t="s">
        <v>351</v>
      </c>
      <c r="O249" s="1247">
        <v>0</v>
      </c>
      <c r="P249" s="1217">
        <v>0</v>
      </c>
      <c r="Q249" s="1217">
        <v>0</v>
      </c>
      <c r="R249" s="1217">
        <v>0</v>
      </c>
      <c r="S249" s="1217">
        <v>0</v>
      </c>
      <c r="T249" s="1217">
        <v>1073.69472</v>
      </c>
      <c r="U249" s="1217">
        <v>1026.39472</v>
      </c>
      <c r="V249" s="1217">
        <v>1026.39472</v>
      </c>
      <c r="W249" s="1217">
        <v>1026.39472</v>
      </c>
      <c r="X249" s="1217">
        <v>1026.39472</v>
      </c>
      <c r="Y249" s="1217">
        <v>1026.39472</v>
      </c>
      <c r="Z249" s="1217">
        <v>1026.39472</v>
      </c>
      <c r="AA249" s="1217">
        <v>1026.39472</v>
      </c>
      <c r="AB249" s="1217">
        <v>1026.39472</v>
      </c>
      <c r="AC249" s="1217">
        <v>1026.39472</v>
      </c>
      <c r="AD249" s="1217">
        <v>1021.69472</v>
      </c>
      <c r="AE249" s="1217">
        <v>974.39472000000001</v>
      </c>
      <c r="AF249" s="1217">
        <v>974.39472000000001</v>
      </c>
      <c r="AG249" s="1217">
        <v>974.39472000000001</v>
      </c>
      <c r="AH249" s="1217">
        <v>974.39472000000001</v>
      </c>
      <c r="AI249" s="1217">
        <v>974.39472000000001</v>
      </c>
      <c r="AJ249" s="1217">
        <v>974.39472000000001</v>
      </c>
      <c r="AK249" s="1217">
        <v>974.39472000000001</v>
      </c>
      <c r="AL249" s="1217">
        <v>974.39472000000001</v>
      </c>
      <c r="AM249" s="1217">
        <v>974.39472000000001</v>
      </c>
      <c r="AN249" s="1217">
        <v>0</v>
      </c>
      <c r="AO249" s="1217">
        <v>-4.6295629285428772</v>
      </c>
      <c r="AP249" s="1217">
        <v>0</v>
      </c>
      <c r="AQ249" s="1217">
        <v>0</v>
      </c>
      <c r="AR249" s="1217">
        <v>0</v>
      </c>
      <c r="AS249" s="1217">
        <v>0</v>
      </c>
      <c r="AT249" s="1217">
        <v>0</v>
      </c>
      <c r="AU249" s="1217">
        <v>0</v>
      </c>
      <c r="AV249" s="1217">
        <v>0</v>
      </c>
      <c r="AW249" s="1217">
        <v>0</v>
      </c>
      <c r="AX249" s="951"/>
      <c r="AY249" s="951"/>
      <c r="AZ249" s="951"/>
      <c r="BA249" s="1236"/>
    </row>
    <row r="250" spans="1:53" s="109" customFormat="1" ht="11.25">
      <c r="A250" s="974">
        <v>2</v>
      </c>
      <c r="B250" s="1236"/>
      <c r="C250" s="1094"/>
      <c r="D250" s="1094" t="s">
        <v>1628</v>
      </c>
      <c r="E250" s="1236"/>
      <c r="F250" s="1236"/>
      <c r="G250" s="1236"/>
      <c r="H250" s="1236"/>
      <c r="I250" s="1236"/>
      <c r="J250" s="1236"/>
      <c r="K250" s="1236"/>
      <c r="L250" s="1237" t="s">
        <v>128</v>
      </c>
      <c r="M250" s="1242" t="s">
        <v>650</v>
      </c>
      <c r="N250" s="1239" t="s">
        <v>351</v>
      </c>
      <c r="O250" s="1247">
        <v>0</v>
      </c>
      <c r="P250" s="1217">
        <v>0</v>
      </c>
      <c r="Q250" s="1217">
        <v>0</v>
      </c>
      <c r="R250" s="1217">
        <v>0</v>
      </c>
      <c r="S250" s="1217">
        <v>0</v>
      </c>
      <c r="T250" s="1217">
        <v>1073.69472</v>
      </c>
      <c r="U250" s="1217">
        <v>1026.39472</v>
      </c>
      <c r="V250" s="1217">
        <v>1026.39472</v>
      </c>
      <c r="W250" s="1217">
        <v>1026.39472</v>
      </c>
      <c r="X250" s="1217">
        <v>1026.39472</v>
      </c>
      <c r="Y250" s="1217">
        <v>1026.39472</v>
      </c>
      <c r="Z250" s="1217">
        <v>1026.39472</v>
      </c>
      <c r="AA250" s="1217">
        <v>1026.39472</v>
      </c>
      <c r="AB250" s="1217">
        <v>1026.39472</v>
      </c>
      <c r="AC250" s="1217">
        <v>1026.39472</v>
      </c>
      <c r="AD250" s="1217">
        <v>1014.9647199999999</v>
      </c>
      <c r="AE250" s="1217">
        <v>974.39472000000001</v>
      </c>
      <c r="AF250" s="1217">
        <v>974.39472000000001</v>
      </c>
      <c r="AG250" s="1217">
        <v>974.39472000000001</v>
      </c>
      <c r="AH250" s="1217">
        <v>974.39472000000001</v>
      </c>
      <c r="AI250" s="1217">
        <v>974.39472000000001</v>
      </c>
      <c r="AJ250" s="1217">
        <v>974.39472000000001</v>
      </c>
      <c r="AK250" s="1217">
        <v>974.39472000000001</v>
      </c>
      <c r="AL250" s="1217">
        <v>974.39472000000001</v>
      </c>
      <c r="AM250" s="1217">
        <v>974.39472000000001</v>
      </c>
      <c r="AN250" s="1217">
        <v>0</v>
      </c>
      <c r="AO250" s="1217">
        <v>-3.9971832715525264</v>
      </c>
      <c r="AP250" s="1217">
        <v>0</v>
      </c>
      <c r="AQ250" s="1217">
        <v>0</v>
      </c>
      <c r="AR250" s="1217">
        <v>0</v>
      </c>
      <c r="AS250" s="1217">
        <v>0</v>
      </c>
      <c r="AT250" s="1217">
        <v>0</v>
      </c>
      <c r="AU250" s="1217">
        <v>0</v>
      </c>
      <c r="AV250" s="1217">
        <v>0</v>
      </c>
      <c r="AW250" s="1217">
        <v>0</v>
      </c>
      <c r="AX250" s="951"/>
      <c r="AY250" s="951"/>
      <c r="AZ250" s="951"/>
      <c r="BA250" s="1236"/>
    </row>
    <row r="251" spans="1:53" ht="15">
      <c r="A251" s="974">
        <v>2</v>
      </c>
      <c r="B251" s="1094"/>
      <c r="C251" s="1199" t="b">
        <v>0</v>
      </c>
      <c r="D251" s="1248" t="s">
        <v>1688</v>
      </c>
      <c r="E251" s="1094"/>
      <c r="F251" s="1094"/>
      <c r="G251" s="1094"/>
      <c r="H251" s="1094"/>
      <c r="I251" s="1094"/>
      <c r="J251" s="1094"/>
      <c r="K251" s="1094"/>
      <c r="L251" s="1221" t="s">
        <v>1196</v>
      </c>
      <c r="M251" s="1222" t="s">
        <v>1360</v>
      </c>
      <c r="N251" s="1223" t="s">
        <v>351</v>
      </c>
      <c r="O251" s="977"/>
      <c r="P251" s="977"/>
      <c r="Q251" s="977"/>
      <c r="R251" s="1226">
        <v>0</v>
      </c>
      <c r="S251" s="977"/>
      <c r="T251" s="977"/>
      <c r="U251" s="977"/>
      <c r="V251" s="977"/>
      <c r="W251" s="977"/>
      <c r="X251" s="977"/>
      <c r="Y251" s="977"/>
      <c r="Z251" s="977"/>
      <c r="AA251" s="977"/>
      <c r="AB251" s="977"/>
      <c r="AC251" s="977"/>
      <c r="AD251" s="977"/>
      <c r="AE251" s="977"/>
      <c r="AF251" s="977"/>
      <c r="AG251" s="977"/>
      <c r="AH251" s="977"/>
      <c r="AI251" s="977"/>
      <c r="AJ251" s="977"/>
      <c r="AK251" s="977"/>
      <c r="AL251" s="977"/>
      <c r="AM251" s="977"/>
      <c r="AN251" s="403"/>
      <c r="AO251" s="403"/>
      <c r="AP251" s="403"/>
      <c r="AQ251" s="403"/>
      <c r="AR251" s="403"/>
      <c r="AS251" s="403"/>
      <c r="AT251" s="403"/>
      <c r="AU251" s="403"/>
      <c r="AV251" s="403"/>
      <c r="AW251" s="403"/>
      <c r="AX251" s="951"/>
      <c r="AY251" s="951"/>
      <c r="AZ251" s="951"/>
      <c r="BA251" s="1094"/>
    </row>
    <row r="252" spans="1:53" ht="15">
      <c r="A252" s="974">
        <v>2</v>
      </c>
      <c r="B252" s="1094"/>
      <c r="C252" s="1199" t="b">
        <v>0</v>
      </c>
      <c r="D252" s="1248" t="s">
        <v>1689</v>
      </c>
      <c r="E252" s="1094"/>
      <c r="F252" s="1094"/>
      <c r="G252" s="1094"/>
      <c r="H252" s="1094"/>
      <c r="I252" s="1094"/>
      <c r="J252" s="1094"/>
      <c r="K252" s="1094"/>
      <c r="L252" s="1221" t="s">
        <v>1252</v>
      </c>
      <c r="M252" s="1222" t="s">
        <v>1361</v>
      </c>
      <c r="N252" s="1223" t="s">
        <v>351</v>
      </c>
      <c r="O252" s="977"/>
      <c r="P252" s="977"/>
      <c r="Q252" s="977"/>
      <c r="R252" s="1226">
        <v>0</v>
      </c>
      <c r="S252" s="977"/>
      <c r="T252" s="977"/>
      <c r="U252" s="977"/>
      <c r="V252" s="977"/>
      <c r="W252" s="977"/>
      <c r="X252" s="977"/>
      <c r="Y252" s="977"/>
      <c r="Z252" s="977"/>
      <c r="AA252" s="977"/>
      <c r="AB252" s="977"/>
      <c r="AC252" s="977"/>
      <c r="AD252" s="977"/>
      <c r="AE252" s="977"/>
      <c r="AF252" s="977"/>
      <c r="AG252" s="977"/>
      <c r="AH252" s="977"/>
      <c r="AI252" s="977"/>
      <c r="AJ252" s="977"/>
      <c r="AK252" s="977"/>
      <c r="AL252" s="977"/>
      <c r="AM252" s="977"/>
      <c r="AN252" s="403"/>
      <c r="AO252" s="403"/>
      <c r="AP252" s="403"/>
      <c r="AQ252" s="403"/>
      <c r="AR252" s="403"/>
      <c r="AS252" s="403"/>
      <c r="AT252" s="403"/>
      <c r="AU252" s="403"/>
      <c r="AV252" s="403"/>
      <c r="AW252" s="403"/>
      <c r="AX252" s="951"/>
      <c r="AY252" s="951"/>
      <c r="AZ252" s="951"/>
      <c r="BA252" s="1094"/>
    </row>
    <row r="253" spans="1:53" s="109" customFormat="1" ht="11.25">
      <c r="A253" s="974">
        <v>2</v>
      </c>
      <c r="B253" s="1094" t="s">
        <v>1176</v>
      </c>
      <c r="C253" s="1094"/>
      <c r="D253" s="1094" t="s">
        <v>1629</v>
      </c>
      <c r="E253" s="1236"/>
      <c r="F253" s="1236"/>
      <c r="G253" s="1236"/>
      <c r="H253" s="1236"/>
      <c r="I253" s="1236"/>
      <c r="J253" s="1236"/>
      <c r="K253" s="1236"/>
      <c r="L253" s="1237" t="s">
        <v>129</v>
      </c>
      <c r="M253" s="1242" t="s">
        <v>651</v>
      </c>
      <c r="N253" s="1239" t="s">
        <v>310</v>
      </c>
      <c r="O253" s="1249">
        <v>0</v>
      </c>
      <c r="P253" s="1249">
        <v>0</v>
      </c>
      <c r="Q253" s="1249">
        <v>0</v>
      </c>
      <c r="R253" s="1249">
        <v>0</v>
      </c>
      <c r="S253" s="1249">
        <v>0</v>
      </c>
      <c r="T253" s="1249">
        <v>35</v>
      </c>
      <c r="U253" s="1249">
        <v>0</v>
      </c>
      <c r="V253" s="1249">
        <v>0</v>
      </c>
      <c r="W253" s="1249">
        <v>0</v>
      </c>
      <c r="X253" s="1249">
        <v>0</v>
      </c>
      <c r="Y253" s="1249">
        <v>0</v>
      </c>
      <c r="Z253" s="1249">
        <v>0</v>
      </c>
      <c r="AA253" s="1249">
        <v>0</v>
      </c>
      <c r="AB253" s="1249">
        <v>0</v>
      </c>
      <c r="AC253" s="1249">
        <v>0</v>
      </c>
      <c r="AD253" s="1249">
        <v>35</v>
      </c>
      <c r="AE253" s="1249">
        <v>0</v>
      </c>
      <c r="AF253" s="1249">
        <v>0</v>
      </c>
      <c r="AG253" s="1249">
        <v>0</v>
      </c>
      <c r="AH253" s="1249">
        <v>0</v>
      </c>
      <c r="AI253" s="1249">
        <v>0</v>
      </c>
      <c r="AJ253" s="1249">
        <v>0</v>
      </c>
      <c r="AK253" s="1249">
        <v>0</v>
      </c>
      <c r="AL253" s="1249">
        <v>0</v>
      </c>
      <c r="AM253" s="1249">
        <v>0</v>
      </c>
      <c r="AN253" s="548"/>
      <c r="AO253" s="548"/>
      <c r="AP253" s="548"/>
      <c r="AQ253" s="548"/>
      <c r="AR253" s="548"/>
      <c r="AS253" s="548"/>
      <c r="AT253" s="548"/>
      <c r="AU253" s="548"/>
      <c r="AV253" s="548"/>
      <c r="AW253" s="548"/>
      <c r="AX253" s="951"/>
      <c r="AY253" s="951"/>
      <c r="AZ253" s="951"/>
      <c r="BA253" s="1236"/>
    </row>
    <row r="254" spans="1:53" ht="11.25">
      <c r="A254" s="974">
        <v>2</v>
      </c>
      <c r="B254" s="1094" t="s">
        <v>1172</v>
      </c>
      <c r="C254" s="1094"/>
      <c r="D254" s="1094" t="s">
        <v>1690</v>
      </c>
      <c r="E254" s="1094"/>
      <c r="F254" s="1094"/>
      <c r="G254" s="1094"/>
      <c r="H254" s="1094"/>
      <c r="I254" s="1094"/>
      <c r="J254" s="1094"/>
      <c r="K254" s="1094"/>
      <c r="L254" s="1221" t="s">
        <v>1708</v>
      </c>
      <c r="M254" s="1246" t="s">
        <v>1102</v>
      </c>
      <c r="N254" s="1223" t="s">
        <v>310</v>
      </c>
      <c r="O254" s="1250">
        <v>0</v>
      </c>
      <c r="P254" s="1250">
        <v>0</v>
      </c>
      <c r="Q254" s="1250">
        <v>0</v>
      </c>
      <c r="R254" s="1225">
        <v>0</v>
      </c>
      <c r="S254" s="1250">
        <v>0</v>
      </c>
      <c r="T254" s="1250">
        <v>17.5</v>
      </c>
      <c r="U254" s="1250">
        <v>0</v>
      </c>
      <c r="V254" s="1250">
        <v>0</v>
      </c>
      <c r="W254" s="1250">
        <v>0</v>
      </c>
      <c r="X254" s="1250">
        <v>0</v>
      </c>
      <c r="Y254" s="1250">
        <v>0</v>
      </c>
      <c r="Z254" s="1250">
        <v>0</v>
      </c>
      <c r="AA254" s="1250">
        <v>0</v>
      </c>
      <c r="AB254" s="1250">
        <v>0</v>
      </c>
      <c r="AC254" s="1250">
        <v>0</v>
      </c>
      <c r="AD254" s="1250">
        <v>17.5</v>
      </c>
      <c r="AE254" s="1250">
        <v>0</v>
      </c>
      <c r="AF254" s="1250">
        <v>0</v>
      </c>
      <c r="AG254" s="1250">
        <v>0</v>
      </c>
      <c r="AH254" s="1250">
        <v>0</v>
      </c>
      <c r="AI254" s="1250">
        <v>0</v>
      </c>
      <c r="AJ254" s="1250">
        <v>0</v>
      </c>
      <c r="AK254" s="1250">
        <v>0</v>
      </c>
      <c r="AL254" s="1250">
        <v>0</v>
      </c>
      <c r="AM254" s="1250">
        <v>0</v>
      </c>
      <c r="AN254" s="403"/>
      <c r="AO254" s="403"/>
      <c r="AP254" s="403"/>
      <c r="AQ254" s="403"/>
      <c r="AR254" s="403"/>
      <c r="AS254" s="403"/>
      <c r="AT254" s="403"/>
      <c r="AU254" s="403"/>
      <c r="AV254" s="403"/>
      <c r="AW254" s="403"/>
      <c r="AX254" s="951"/>
      <c r="AY254" s="951"/>
      <c r="AZ254" s="951"/>
      <c r="BA254" s="1094"/>
    </row>
    <row r="255" spans="1:53" ht="11.25">
      <c r="A255" s="974">
        <v>2</v>
      </c>
      <c r="B255" s="1094" t="s">
        <v>1167</v>
      </c>
      <c r="C255" s="1094"/>
      <c r="D255" s="1094" t="s">
        <v>1691</v>
      </c>
      <c r="E255" s="1094"/>
      <c r="F255" s="1094"/>
      <c r="G255" s="1094"/>
      <c r="H255" s="1094"/>
      <c r="I255" s="1094"/>
      <c r="J255" s="1094"/>
      <c r="K255" s="1094"/>
      <c r="L255" s="1221" t="s">
        <v>1709</v>
      </c>
      <c r="M255" s="1246" t="s">
        <v>1101</v>
      </c>
      <c r="N255" s="1223" t="s">
        <v>652</v>
      </c>
      <c r="O255" s="1243"/>
      <c r="P255" s="1243"/>
      <c r="Q255" s="1243"/>
      <c r="R255" s="1226">
        <v>0</v>
      </c>
      <c r="S255" s="1243"/>
      <c r="T255" s="1243">
        <v>27.75</v>
      </c>
      <c r="U255" s="1243"/>
      <c r="V255" s="1243"/>
      <c r="W255" s="1243"/>
      <c r="X255" s="1243"/>
      <c r="Y255" s="1243"/>
      <c r="Z255" s="1243"/>
      <c r="AA255" s="1243"/>
      <c r="AB255" s="1243"/>
      <c r="AC255" s="1243"/>
      <c r="AD255" s="1243">
        <v>27.75</v>
      </c>
      <c r="AE255" s="1243"/>
      <c r="AF255" s="1243"/>
      <c r="AG255" s="1243"/>
      <c r="AH255" s="1243"/>
      <c r="AI255" s="1243"/>
      <c r="AJ255" s="1243"/>
      <c r="AK255" s="1243"/>
      <c r="AL255" s="1243"/>
      <c r="AM255" s="1243"/>
      <c r="AN255" s="403"/>
      <c r="AO255" s="403"/>
      <c r="AP255" s="403"/>
      <c r="AQ255" s="403"/>
      <c r="AR255" s="403"/>
      <c r="AS255" s="403"/>
      <c r="AT255" s="403"/>
      <c r="AU255" s="403"/>
      <c r="AV255" s="403"/>
      <c r="AW255" s="403"/>
      <c r="AX255" s="951"/>
      <c r="AY255" s="951"/>
      <c r="AZ255" s="951"/>
      <c r="BA255" s="1094"/>
    </row>
    <row r="256" spans="1:53" ht="11.25">
      <c r="A256" s="974">
        <v>2</v>
      </c>
      <c r="B256" s="1094" t="s">
        <v>1173</v>
      </c>
      <c r="C256" s="1094"/>
      <c r="D256" s="1094" t="s">
        <v>1692</v>
      </c>
      <c r="E256" s="1094"/>
      <c r="F256" s="1094"/>
      <c r="G256" s="1094"/>
      <c r="H256" s="1094"/>
      <c r="I256" s="1094"/>
      <c r="J256" s="1094"/>
      <c r="K256" s="1094"/>
      <c r="L256" s="1221" t="s">
        <v>1710</v>
      </c>
      <c r="M256" s="1246" t="s">
        <v>1103</v>
      </c>
      <c r="N256" s="1223" t="s">
        <v>310</v>
      </c>
      <c r="O256" s="1251">
        <v>0</v>
      </c>
      <c r="P256" s="1251">
        <v>0</v>
      </c>
      <c r="Q256" s="1251">
        <v>0</v>
      </c>
      <c r="R256" s="1225">
        <v>0</v>
      </c>
      <c r="S256" s="1251">
        <v>0</v>
      </c>
      <c r="T256" s="1251">
        <v>17.5</v>
      </c>
      <c r="U256" s="1251">
        <v>0</v>
      </c>
      <c r="V256" s="1251">
        <v>0</v>
      </c>
      <c r="W256" s="1251">
        <v>0</v>
      </c>
      <c r="X256" s="1251">
        <v>0</v>
      </c>
      <c r="Y256" s="1251">
        <v>0</v>
      </c>
      <c r="Z256" s="1251">
        <v>0</v>
      </c>
      <c r="AA256" s="1251">
        <v>0</v>
      </c>
      <c r="AB256" s="1251">
        <v>0</v>
      </c>
      <c r="AC256" s="1251">
        <v>0</v>
      </c>
      <c r="AD256" s="1251">
        <v>17.5</v>
      </c>
      <c r="AE256" s="1251">
        <v>0</v>
      </c>
      <c r="AF256" s="1251">
        <v>0</v>
      </c>
      <c r="AG256" s="1251">
        <v>0</v>
      </c>
      <c r="AH256" s="1251">
        <v>0</v>
      </c>
      <c r="AI256" s="1251">
        <v>0</v>
      </c>
      <c r="AJ256" s="1251">
        <v>0</v>
      </c>
      <c r="AK256" s="1251">
        <v>0</v>
      </c>
      <c r="AL256" s="1251">
        <v>0</v>
      </c>
      <c r="AM256" s="1251">
        <v>0</v>
      </c>
      <c r="AN256" s="403"/>
      <c r="AO256" s="403"/>
      <c r="AP256" s="403"/>
      <c r="AQ256" s="403"/>
      <c r="AR256" s="403"/>
      <c r="AS256" s="403"/>
      <c r="AT256" s="403"/>
      <c r="AU256" s="403"/>
      <c r="AV256" s="403"/>
      <c r="AW256" s="403"/>
      <c r="AX256" s="951"/>
      <c r="AY256" s="951"/>
      <c r="AZ256" s="951"/>
      <c r="BA256" s="1094"/>
    </row>
    <row r="257" spans="1:53" ht="11.25">
      <c r="A257" s="974">
        <v>2</v>
      </c>
      <c r="B257" s="1094" t="s">
        <v>1168</v>
      </c>
      <c r="C257" s="1094"/>
      <c r="D257" s="1094" t="s">
        <v>1693</v>
      </c>
      <c r="E257" s="1094"/>
      <c r="F257" s="1094"/>
      <c r="G257" s="1094"/>
      <c r="H257" s="1094"/>
      <c r="I257" s="1094"/>
      <c r="J257" s="1094"/>
      <c r="K257" s="1094"/>
      <c r="L257" s="1221" t="s">
        <v>1711</v>
      </c>
      <c r="M257" s="1246" t="s">
        <v>1104</v>
      </c>
      <c r="N257" s="1223" t="s">
        <v>652</v>
      </c>
      <c r="O257" s="1243">
        <v>0</v>
      </c>
      <c r="P257" s="1243">
        <v>0</v>
      </c>
      <c r="Q257" s="1243">
        <v>0</v>
      </c>
      <c r="R257" s="1226">
        <v>0</v>
      </c>
      <c r="S257" s="1243">
        <v>0</v>
      </c>
      <c r="T257" s="1243">
        <v>33.603983999999997</v>
      </c>
      <c r="U257" s="1243">
        <v>0</v>
      </c>
      <c r="V257" s="1243">
        <v>0</v>
      </c>
      <c r="W257" s="1243">
        <v>0</v>
      </c>
      <c r="X257" s="1243">
        <v>0</v>
      </c>
      <c r="Y257" s="1243">
        <v>0</v>
      </c>
      <c r="Z257" s="1243">
        <v>0</v>
      </c>
      <c r="AA257" s="1243">
        <v>0</v>
      </c>
      <c r="AB257" s="1243">
        <v>0</v>
      </c>
      <c r="AC257" s="1243">
        <v>0</v>
      </c>
      <c r="AD257" s="1243">
        <v>30.247983999999995</v>
      </c>
      <c r="AE257" s="1243">
        <v>0</v>
      </c>
      <c r="AF257" s="1243">
        <v>0</v>
      </c>
      <c r="AG257" s="1243">
        <v>0</v>
      </c>
      <c r="AH257" s="1243">
        <v>0</v>
      </c>
      <c r="AI257" s="1243">
        <v>0</v>
      </c>
      <c r="AJ257" s="1243">
        <v>0</v>
      </c>
      <c r="AK257" s="1243">
        <v>0</v>
      </c>
      <c r="AL257" s="1243">
        <v>0</v>
      </c>
      <c r="AM257" s="1243">
        <v>0</v>
      </c>
      <c r="AN257" s="403"/>
      <c r="AO257" s="403"/>
      <c r="AP257" s="403"/>
      <c r="AQ257" s="403"/>
      <c r="AR257" s="403"/>
      <c r="AS257" s="403"/>
      <c r="AT257" s="403"/>
      <c r="AU257" s="403"/>
      <c r="AV257" s="403"/>
      <c r="AW257" s="403"/>
      <c r="AX257" s="951"/>
      <c r="AY257" s="951"/>
      <c r="AZ257" s="951"/>
      <c r="BA257" s="1094"/>
    </row>
    <row r="258" spans="1:53" ht="11.25">
      <c r="A258" s="974">
        <v>2</v>
      </c>
      <c r="B258" s="1094"/>
      <c r="C258" s="1094"/>
      <c r="D258" s="1094" t="s">
        <v>1694</v>
      </c>
      <c r="E258" s="1094"/>
      <c r="F258" s="1094"/>
      <c r="G258" s="1094"/>
      <c r="H258" s="1094"/>
      <c r="I258" s="1094"/>
      <c r="J258" s="1094"/>
      <c r="K258" s="1094"/>
      <c r="L258" s="1221" t="s">
        <v>1712</v>
      </c>
      <c r="M258" s="1222" t="s">
        <v>653</v>
      </c>
      <c r="N258" s="1223" t="s">
        <v>137</v>
      </c>
      <c r="O258" s="1234">
        <v>0</v>
      </c>
      <c r="P258" s="1234">
        <v>0</v>
      </c>
      <c r="Q258" s="1234">
        <v>0</v>
      </c>
      <c r="R258" s="403"/>
      <c r="S258" s="1234">
        <v>0</v>
      </c>
      <c r="T258" s="1234">
        <v>121.09543783783782</v>
      </c>
      <c r="U258" s="1234">
        <v>0</v>
      </c>
      <c r="V258" s="1234">
        <v>0</v>
      </c>
      <c r="W258" s="1234">
        <v>0</v>
      </c>
      <c r="X258" s="1234">
        <v>0</v>
      </c>
      <c r="Y258" s="1234">
        <v>0</v>
      </c>
      <c r="Z258" s="1234">
        <v>0</v>
      </c>
      <c r="AA258" s="1234">
        <v>0</v>
      </c>
      <c r="AB258" s="1234">
        <v>0</v>
      </c>
      <c r="AC258" s="1234">
        <v>0</v>
      </c>
      <c r="AD258" s="1234">
        <v>109.00174414414411</v>
      </c>
      <c r="AE258" s="1234">
        <v>0</v>
      </c>
      <c r="AF258" s="1234">
        <v>0</v>
      </c>
      <c r="AG258" s="1234">
        <v>0</v>
      </c>
      <c r="AH258" s="1234">
        <v>0</v>
      </c>
      <c r="AI258" s="1234">
        <v>0</v>
      </c>
      <c r="AJ258" s="1234">
        <v>0</v>
      </c>
      <c r="AK258" s="1234">
        <v>0</v>
      </c>
      <c r="AL258" s="1234">
        <v>0</v>
      </c>
      <c r="AM258" s="1234">
        <v>0</v>
      </c>
      <c r="AN258" s="403"/>
      <c r="AO258" s="403"/>
      <c r="AP258" s="403"/>
      <c r="AQ258" s="403"/>
      <c r="AR258" s="403"/>
      <c r="AS258" s="403"/>
      <c r="AT258" s="403"/>
      <c r="AU258" s="403"/>
      <c r="AV258" s="403"/>
      <c r="AW258" s="403"/>
      <c r="AX258" s="951"/>
      <c r="AY258" s="951"/>
      <c r="AZ258" s="951"/>
      <c r="BA258" s="1094"/>
    </row>
    <row r="259" spans="1:53" ht="11.25">
      <c r="A259" s="974">
        <v>2</v>
      </c>
      <c r="B259" s="1094"/>
      <c r="C259" s="1094"/>
      <c r="D259" s="1094" t="s">
        <v>1695</v>
      </c>
      <c r="E259" s="1094"/>
      <c r="F259" s="1094"/>
      <c r="G259" s="1094"/>
      <c r="H259" s="1094"/>
      <c r="I259" s="1094"/>
      <c r="J259" s="1094"/>
      <c r="K259" s="1094"/>
      <c r="L259" s="1221" t="s">
        <v>1713</v>
      </c>
      <c r="M259" s="1222" t="s">
        <v>654</v>
      </c>
      <c r="N259" s="1223" t="s">
        <v>652</v>
      </c>
      <c r="O259" s="1243">
        <v>0</v>
      </c>
      <c r="P259" s="1243">
        <v>0</v>
      </c>
      <c r="Q259" s="1243">
        <v>0</v>
      </c>
      <c r="R259" s="1226">
        <v>0</v>
      </c>
      <c r="S259" s="1243">
        <v>0</v>
      </c>
      <c r="T259" s="1243"/>
      <c r="U259" s="1243">
        <v>0</v>
      </c>
      <c r="V259" s="1243">
        <v>0</v>
      </c>
      <c r="W259" s="1243">
        <v>0</v>
      </c>
      <c r="X259" s="1243">
        <v>0</v>
      </c>
      <c r="Y259" s="1243">
        <v>0</v>
      </c>
      <c r="Z259" s="1243">
        <v>0</v>
      </c>
      <c r="AA259" s="1243">
        <v>0</v>
      </c>
      <c r="AB259" s="1243">
        <v>0</v>
      </c>
      <c r="AC259" s="1243">
        <v>0</v>
      </c>
      <c r="AD259" s="1243"/>
      <c r="AE259" s="1243">
        <v>0</v>
      </c>
      <c r="AF259" s="1243">
        <v>0</v>
      </c>
      <c r="AG259" s="1243">
        <v>0</v>
      </c>
      <c r="AH259" s="1243">
        <v>0</v>
      </c>
      <c r="AI259" s="1243">
        <v>0</v>
      </c>
      <c r="AJ259" s="1243">
        <v>0</v>
      </c>
      <c r="AK259" s="1243">
        <v>0</v>
      </c>
      <c r="AL259" s="1243">
        <v>0</v>
      </c>
      <c r="AM259" s="1243">
        <v>0</v>
      </c>
      <c r="AN259" s="403"/>
      <c r="AO259" s="403"/>
      <c r="AP259" s="403"/>
      <c r="AQ259" s="403"/>
      <c r="AR259" s="403"/>
      <c r="AS259" s="403"/>
      <c r="AT259" s="403"/>
      <c r="AU259" s="403"/>
      <c r="AV259" s="403"/>
      <c r="AW259" s="403"/>
      <c r="AX259" s="951"/>
      <c r="AY259" s="951"/>
      <c r="AZ259" s="951"/>
      <c r="BA259" s="1094"/>
    </row>
    <row r="260" spans="1:53" s="109" customFormat="1" ht="11.25">
      <c r="A260" s="974">
        <v>2</v>
      </c>
      <c r="B260" s="1236"/>
      <c r="C260" s="1094"/>
      <c r="D260" s="1094" t="s">
        <v>1630</v>
      </c>
      <c r="E260" s="1236"/>
      <c r="F260" s="1236"/>
      <c r="G260" s="1236"/>
      <c r="H260" s="1236"/>
      <c r="I260" s="1236"/>
      <c r="J260" s="1236"/>
      <c r="K260" s="1236"/>
      <c r="L260" s="1237" t="s">
        <v>130</v>
      </c>
      <c r="M260" s="1242" t="s">
        <v>1368</v>
      </c>
      <c r="N260" s="1239" t="s">
        <v>351</v>
      </c>
      <c r="O260" s="1247">
        <v>0</v>
      </c>
      <c r="P260" s="1247">
        <v>0</v>
      </c>
      <c r="Q260" s="1247">
        <v>0</v>
      </c>
      <c r="R260" s="1217">
        <v>0</v>
      </c>
      <c r="S260" s="1247">
        <v>0</v>
      </c>
      <c r="T260" s="1247">
        <v>0</v>
      </c>
      <c r="U260" s="1247">
        <v>0</v>
      </c>
      <c r="V260" s="1247">
        <v>0</v>
      </c>
      <c r="W260" s="1247">
        <v>0</v>
      </c>
      <c r="X260" s="1247">
        <v>0</v>
      </c>
      <c r="Y260" s="1247">
        <v>0</v>
      </c>
      <c r="Z260" s="1247">
        <v>0</v>
      </c>
      <c r="AA260" s="1247">
        <v>0</v>
      </c>
      <c r="AB260" s="1247">
        <v>0</v>
      </c>
      <c r="AC260" s="1247">
        <v>0</v>
      </c>
      <c r="AD260" s="1247">
        <v>0</v>
      </c>
      <c r="AE260" s="1247">
        <v>0</v>
      </c>
      <c r="AF260" s="1247">
        <v>0</v>
      </c>
      <c r="AG260" s="1247">
        <v>0</v>
      </c>
      <c r="AH260" s="1247">
        <v>0</v>
      </c>
      <c r="AI260" s="1247">
        <v>0</v>
      </c>
      <c r="AJ260" s="1247">
        <v>0</v>
      </c>
      <c r="AK260" s="1247">
        <v>0</v>
      </c>
      <c r="AL260" s="1247">
        <v>0</v>
      </c>
      <c r="AM260" s="1247">
        <v>0</v>
      </c>
      <c r="AN260" s="1217">
        <v>0</v>
      </c>
      <c r="AO260" s="1217">
        <v>0</v>
      </c>
      <c r="AP260" s="1217">
        <v>0</v>
      </c>
      <c r="AQ260" s="1217">
        <v>0</v>
      </c>
      <c r="AR260" s="1217">
        <v>0</v>
      </c>
      <c r="AS260" s="1217">
        <v>0</v>
      </c>
      <c r="AT260" s="1217">
        <v>0</v>
      </c>
      <c r="AU260" s="1217">
        <v>0</v>
      </c>
      <c r="AV260" s="1217">
        <v>0</v>
      </c>
      <c r="AW260" s="1217">
        <v>0</v>
      </c>
      <c r="AX260" s="951"/>
      <c r="AY260" s="951"/>
      <c r="AZ260" s="951"/>
      <c r="BA260" s="1236"/>
    </row>
    <row r="261" spans="1:53" s="109" customFormat="1" ht="11.25">
      <c r="A261" s="974">
        <v>2</v>
      </c>
      <c r="B261" s="1094" t="s">
        <v>1177</v>
      </c>
      <c r="C261" s="1094"/>
      <c r="D261" s="1094" t="s">
        <v>1631</v>
      </c>
      <c r="E261" s="1236"/>
      <c r="F261" s="1236"/>
      <c r="G261" s="1236"/>
      <c r="H261" s="1236"/>
      <c r="I261" s="1236"/>
      <c r="J261" s="1236"/>
      <c r="K261" s="1236"/>
      <c r="L261" s="1237" t="s">
        <v>131</v>
      </c>
      <c r="M261" s="1242" t="s">
        <v>655</v>
      </c>
      <c r="N261" s="1239" t="s">
        <v>310</v>
      </c>
      <c r="O261" s="1249">
        <v>0</v>
      </c>
      <c r="P261" s="1249">
        <v>0</v>
      </c>
      <c r="Q261" s="1249">
        <v>0</v>
      </c>
      <c r="R261" s="1249">
        <v>0</v>
      </c>
      <c r="S261" s="1249">
        <v>0</v>
      </c>
      <c r="T261" s="1249">
        <v>0</v>
      </c>
      <c r="U261" s="1249">
        <v>0</v>
      </c>
      <c r="V261" s="1249">
        <v>0</v>
      </c>
      <c r="W261" s="1249">
        <v>0</v>
      </c>
      <c r="X261" s="1249">
        <v>0</v>
      </c>
      <c r="Y261" s="1249">
        <v>0</v>
      </c>
      <c r="Z261" s="1249">
        <v>0</v>
      </c>
      <c r="AA261" s="1249">
        <v>0</v>
      </c>
      <c r="AB261" s="1249">
        <v>0</v>
      </c>
      <c r="AC261" s="1249">
        <v>0</v>
      </c>
      <c r="AD261" s="1249">
        <v>0</v>
      </c>
      <c r="AE261" s="1249">
        <v>0</v>
      </c>
      <c r="AF261" s="1249">
        <v>0</v>
      </c>
      <c r="AG261" s="1249">
        <v>0</v>
      </c>
      <c r="AH261" s="1249">
        <v>0</v>
      </c>
      <c r="AI261" s="1249">
        <v>0</v>
      </c>
      <c r="AJ261" s="1249">
        <v>0</v>
      </c>
      <c r="AK261" s="1249">
        <v>0</v>
      </c>
      <c r="AL261" s="1249">
        <v>0</v>
      </c>
      <c r="AM261" s="1249">
        <v>0</v>
      </c>
      <c r="AN261" s="548"/>
      <c r="AO261" s="548"/>
      <c r="AP261" s="548"/>
      <c r="AQ261" s="548"/>
      <c r="AR261" s="548"/>
      <c r="AS261" s="548"/>
      <c r="AT261" s="548"/>
      <c r="AU261" s="548"/>
      <c r="AV261" s="548"/>
      <c r="AW261" s="548"/>
      <c r="AX261" s="951"/>
      <c r="AY261" s="951"/>
      <c r="AZ261" s="951"/>
      <c r="BA261" s="1236"/>
    </row>
    <row r="262" spans="1:53" ht="11.25">
      <c r="A262" s="974">
        <v>2</v>
      </c>
      <c r="B262" s="1094" t="s">
        <v>1174</v>
      </c>
      <c r="C262" s="1094"/>
      <c r="D262" s="1094" t="s">
        <v>1696</v>
      </c>
      <c r="E262" s="1094"/>
      <c r="F262" s="1094"/>
      <c r="G262" s="1094"/>
      <c r="H262" s="1094"/>
      <c r="I262" s="1094"/>
      <c r="J262" s="1094"/>
      <c r="K262" s="1094"/>
      <c r="L262" s="1252" t="s">
        <v>1714</v>
      </c>
      <c r="M262" s="1246" t="s">
        <v>1161</v>
      </c>
      <c r="N262" s="1253" t="s">
        <v>310</v>
      </c>
      <c r="O262" s="1250">
        <v>0</v>
      </c>
      <c r="P262" s="1250">
        <v>0</v>
      </c>
      <c r="Q262" s="1250">
        <v>0</v>
      </c>
      <c r="R262" s="1225">
        <v>0</v>
      </c>
      <c r="S262" s="1250">
        <v>0</v>
      </c>
      <c r="T262" s="1250">
        <v>0</v>
      </c>
      <c r="U262" s="1250">
        <v>0</v>
      </c>
      <c r="V262" s="1250">
        <v>0</v>
      </c>
      <c r="W262" s="1250">
        <v>0</v>
      </c>
      <c r="X262" s="1250">
        <v>0</v>
      </c>
      <c r="Y262" s="1250">
        <v>0</v>
      </c>
      <c r="Z262" s="1250">
        <v>0</v>
      </c>
      <c r="AA262" s="1250">
        <v>0</v>
      </c>
      <c r="AB262" s="1250">
        <v>0</v>
      </c>
      <c r="AC262" s="1250">
        <v>0</v>
      </c>
      <c r="AD262" s="1250">
        <v>0</v>
      </c>
      <c r="AE262" s="1250">
        <v>0</v>
      </c>
      <c r="AF262" s="1250">
        <v>0</v>
      </c>
      <c r="AG262" s="1250">
        <v>0</v>
      </c>
      <c r="AH262" s="1250">
        <v>0</v>
      </c>
      <c r="AI262" s="1250">
        <v>0</v>
      </c>
      <c r="AJ262" s="1250">
        <v>0</v>
      </c>
      <c r="AK262" s="1250">
        <v>0</v>
      </c>
      <c r="AL262" s="1250">
        <v>0</v>
      </c>
      <c r="AM262" s="1250">
        <v>0</v>
      </c>
      <c r="AN262" s="403"/>
      <c r="AO262" s="403"/>
      <c r="AP262" s="403"/>
      <c r="AQ262" s="403"/>
      <c r="AR262" s="403"/>
      <c r="AS262" s="403"/>
      <c r="AT262" s="403"/>
      <c r="AU262" s="403"/>
      <c r="AV262" s="403"/>
      <c r="AW262" s="403"/>
      <c r="AX262" s="951"/>
      <c r="AY262" s="951"/>
      <c r="AZ262" s="951"/>
      <c r="BA262" s="1094"/>
    </row>
    <row r="263" spans="1:53" ht="11.25">
      <c r="A263" s="974">
        <v>2</v>
      </c>
      <c r="B263" s="1094" t="s">
        <v>1170</v>
      </c>
      <c r="C263" s="1094"/>
      <c r="D263" s="1094" t="s">
        <v>1697</v>
      </c>
      <c r="E263" s="1094"/>
      <c r="F263" s="1094"/>
      <c r="G263" s="1094"/>
      <c r="H263" s="1094"/>
      <c r="I263" s="1094"/>
      <c r="J263" s="1094"/>
      <c r="K263" s="1094"/>
      <c r="L263" s="1252" t="s">
        <v>1715</v>
      </c>
      <c r="M263" s="1246" t="s">
        <v>1162</v>
      </c>
      <c r="N263" s="1253" t="s">
        <v>652</v>
      </c>
      <c r="O263" s="1243">
        <v>0</v>
      </c>
      <c r="P263" s="1243">
        <v>0</v>
      </c>
      <c r="Q263" s="1243">
        <v>0</v>
      </c>
      <c r="R263" s="1226">
        <v>0</v>
      </c>
      <c r="S263" s="1243">
        <v>0</v>
      </c>
      <c r="T263" s="1243">
        <v>0</v>
      </c>
      <c r="U263" s="1243">
        <v>0</v>
      </c>
      <c r="V263" s="1243">
        <v>0</v>
      </c>
      <c r="W263" s="1243">
        <v>0</v>
      </c>
      <c r="X263" s="1243">
        <v>0</v>
      </c>
      <c r="Y263" s="1243">
        <v>0</v>
      </c>
      <c r="Z263" s="1243">
        <v>0</v>
      </c>
      <c r="AA263" s="1243">
        <v>0</v>
      </c>
      <c r="AB263" s="1243">
        <v>0</v>
      </c>
      <c r="AC263" s="1243">
        <v>0</v>
      </c>
      <c r="AD263" s="1243">
        <v>0</v>
      </c>
      <c r="AE263" s="1243">
        <v>0</v>
      </c>
      <c r="AF263" s="1243">
        <v>0</v>
      </c>
      <c r="AG263" s="1243">
        <v>0</v>
      </c>
      <c r="AH263" s="1243">
        <v>0</v>
      </c>
      <c r="AI263" s="1243">
        <v>0</v>
      </c>
      <c r="AJ263" s="1243">
        <v>0</v>
      </c>
      <c r="AK263" s="1243">
        <v>0</v>
      </c>
      <c r="AL263" s="1243">
        <v>0</v>
      </c>
      <c r="AM263" s="1243">
        <v>0</v>
      </c>
      <c r="AN263" s="403"/>
      <c r="AO263" s="403"/>
      <c r="AP263" s="403"/>
      <c r="AQ263" s="403"/>
      <c r="AR263" s="403"/>
      <c r="AS263" s="403"/>
      <c r="AT263" s="403"/>
      <c r="AU263" s="403"/>
      <c r="AV263" s="403"/>
      <c r="AW263" s="403"/>
      <c r="AX263" s="951"/>
      <c r="AY263" s="951"/>
      <c r="AZ263" s="951"/>
      <c r="BA263" s="1094"/>
    </row>
    <row r="264" spans="1:53" ht="11.25">
      <c r="A264" s="974">
        <v>2</v>
      </c>
      <c r="B264" s="1094" t="s">
        <v>1175</v>
      </c>
      <c r="C264" s="1094"/>
      <c r="D264" s="1094" t="s">
        <v>1698</v>
      </c>
      <c r="E264" s="1094"/>
      <c r="F264" s="1094"/>
      <c r="G264" s="1094"/>
      <c r="H264" s="1094"/>
      <c r="I264" s="1094"/>
      <c r="J264" s="1094"/>
      <c r="K264" s="1094"/>
      <c r="L264" s="1252" t="s">
        <v>1716</v>
      </c>
      <c r="M264" s="1246" t="s">
        <v>1163</v>
      </c>
      <c r="N264" s="1253" t="s">
        <v>310</v>
      </c>
      <c r="O264" s="1251">
        <v>0</v>
      </c>
      <c r="P264" s="1251">
        <v>0</v>
      </c>
      <c r="Q264" s="1251">
        <v>0</v>
      </c>
      <c r="R264" s="1225">
        <v>0</v>
      </c>
      <c r="S264" s="1251">
        <v>0</v>
      </c>
      <c r="T264" s="1251">
        <v>0</v>
      </c>
      <c r="U264" s="1251">
        <v>0</v>
      </c>
      <c r="V264" s="1251">
        <v>0</v>
      </c>
      <c r="W264" s="1251">
        <v>0</v>
      </c>
      <c r="X264" s="1251">
        <v>0</v>
      </c>
      <c r="Y264" s="1251">
        <v>0</v>
      </c>
      <c r="Z264" s="1251">
        <v>0</v>
      </c>
      <c r="AA264" s="1251">
        <v>0</v>
      </c>
      <c r="AB264" s="1251">
        <v>0</v>
      </c>
      <c r="AC264" s="1251">
        <v>0</v>
      </c>
      <c r="AD264" s="1251">
        <v>0</v>
      </c>
      <c r="AE264" s="1251">
        <v>0</v>
      </c>
      <c r="AF264" s="1251">
        <v>0</v>
      </c>
      <c r="AG264" s="1251">
        <v>0</v>
      </c>
      <c r="AH264" s="1251">
        <v>0</v>
      </c>
      <c r="AI264" s="1251">
        <v>0</v>
      </c>
      <c r="AJ264" s="1251">
        <v>0</v>
      </c>
      <c r="AK264" s="1251">
        <v>0</v>
      </c>
      <c r="AL264" s="1251">
        <v>0</v>
      </c>
      <c r="AM264" s="1251">
        <v>0</v>
      </c>
      <c r="AN264" s="403"/>
      <c r="AO264" s="403"/>
      <c r="AP264" s="403"/>
      <c r="AQ264" s="403"/>
      <c r="AR264" s="403"/>
      <c r="AS264" s="403"/>
      <c r="AT264" s="403"/>
      <c r="AU264" s="403"/>
      <c r="AV264" s="403"/>
      <c r="AW264" s="403"/>
      <c r="AX264" s="951"/>
      <c r="AY264" s="951"/>
      <c r="AZ264" s="951"/>
      <c r="BA264" s="1094"/>
    </row>
    <row r="265" spans="1:53" ht="11.25">
      <c r="A265" s="974">
        <v>2</v>
      </c>
      <c r="B265" s="1094" t="s">
        <v>1169</v>
      </c>
      <c r="C265" s="1094"/>
      <c r="D265" s="1094" t="s">
        <v>1699</v>
      </c>
      <c r="E265" s="1094"/>
      <c r="F265" s="1094"/>
      <c r="G265" s="1094"/>
      <c r="H265" s="1094"/>
      <c r="I265" s="1094"/>
      <c r="J265" s="1094"/>
      <c r="K265" s="1094"/>
      <c r="L265" s="1252" t="s">
        <v>1717</v>
      </c>
      <c r="M265" s="1246" t="s">
        <v>1164</v>
      </c>
      <c r="N265" s="1253" t="s">
        <v>652</v>
      </c>
      <c r="O265" s="1243">
        <v>0</v>
      </c>
      <c r="P265" s="1243">
        <v>0</v>
      </c>
      <c r="Q265" s="1243">
        <v>0</v>
      </c>
      <c r="R265" s="1226">
        <v>0</v>
      </c>
      <c r="S265" s="1243">
        <v>0</v>
      </c>
      <c r="T265" s="1243">
        <v>0</v>
      </c>
      <c r="U265" s="1243">
        <v>0</v>
      </c>
      <c r="V265" s="1243">
        <v>0</v>
      </c>
      <c r="W265" s="1243">
        <v>0</v>
      </c>
      <c r="X265" s="1243">
        <v>0</v>
      </c>
      <c r="Y265" s="1243">
        <v>0</v>
      </c>
      <c r="Z265" s="1243">
        <v>0</v>
      </c>
      <c r="AA265" s="1243">
        <v>0</v>
      </c>
      <c r="AB265" s="1243">
        <v>0</v>
      </c>
      <c r="AC265" s="1243">
        <v>0</v>
      </c>
      <c r="AD265" s="1243">
        <v>0</v>
      </c>
      <c r="AE265" s="1243">
        <v>0</v>
      </c>
      <c r="AF265" s="1243">
        <v>0</v>
      </c>
      <c r="AG265" s="1243">
        <v>0</v>
      </c>
      <c r="AH265" s="1243">
        <v>0</v>
      </c>
      <c r="AI265" s="1243">
        <v>0</v>
      </c>
      <c r="AJ265" s="1243">
        <v>0</v>
      </c>
      <c r="AK265" s="1243">
        <v>0</v>
      </c>
      <c r="AL265" s="1243">
        <v>0</v>
      </c>
      <c r="AM265" s="1243">
        <v>0</v>
      </c>
      <c r="AN265" s="403"/>
      <c r="AO265" s="403"/>
      <c r="AP265" s="403"/>
      <c r="AQ265" s="403"/>
      <c r="AR265" s="403"/>
      <c r="AS265" s="403"/>
      <c r="AT265" s="403"/>
      <c r="AU265" s="403"/>
      <c r="AV265" s="403"/>
      <c r="AW265" s="403"/>
      <c r="AX265" s="951"/>
      <c r="AY265" s="951"/>
      <c r="AZ265" s="951"/>
      <c r="BA265" s="1094"/>
    </row>
    <row r="266" spans="1:53" s="80" customFormat="1" ht="11.25">
      <c r="A266" s="943" t="s">
        <v>103</v>
      </c>
      <c r="B266" s="1179" t="s">
        <v>995</v>
      </c>
      <c r="C266" s="919"/>
      <c r="D266" s="1179" t="s">
        <v>993</v>
      </c>
      <c r="E266" s="919"/>
      <c r="F266" s="919"/>
      <c r="G266" s="919"/>
      <c r="H266" s="919"/>
      <c r="I266" s="919"/>
      <c r="J266" s="919"/>
      <c r="K266" s="919"/>
      <c r="L266" s="1210" t="s">
        <v>3030</v>
      </c>
      <c r="M266" s="1211"/>
      <c r="N266" s="1211"/>
      <c r="O266" s="1211"/>
      <c r="P266" s="1211"/>
      <c r="Q266" s="1211"/>
      <c r="R266" s="1211"/>
      <c r="S266" s="1211"/>
      <c r="T266" s="1211"/>
      <c r="U266" s="1211"/>
      <c r="V266" s="1211"/>
      <c r="W266" s="1211"/>
      <c r="X266" s="1211"/>
      <c r="Y266" s="1211"/>
      <c r="Z266" s="1211"/>
      <c r="AA266" s="1211"/>
      <c r="AB266" s="1211"/>
      <c r="AC266" s="1211"/>
      <c r="AD266" s="1211"/>
      <c r="AE266" s="1211"/>
      <c r="AF266" s="1211"/>
      <c r="AG266" s="1211"/>
      <c r="AH266" s="1211"/>
      <c r="AI266" s="1211"/>
      <c r="AJ266" s="1211"/>
      <c r="AK266" s="1211"/>
      <c r="AL266" s="1211"/>
      <c r="AM266" s="1211"/>
      <c r="AN266" s="1211"/>
      <c r="AO266" s="1211"/>
      <c r="AP266" s="1211"/>
      <c r="AQ266" s="1211"/>
      <c r="AR266" s="1211"/>
      <c r="AS266" s="1211"/>
      <c r="AT266" s="1211"/>
      <c r="AU266" s="1211"/>
      <c r="AV266" s="1211"/>
      <c r="AW266" s="1211"/>
      <c r="AX266" s="1211"/>
      <c r="AY266" s="1211"/>
      <c r="AZ266" s="1211"/>
      <c r="BA266" s="919"/>
    </row>
    <row r="267" spans="1:53" s="107" customFormat="1" ht="11.25">
      <c r="A267" s="974">
        <v>3</v>
      </c>
      <c r="B267" s="1212"/>
      <c r="C267" s="1213"/>
      <c r="D267" s="1213" t="s">
        <v>1480</v>
      </c>
      <c r="E267" s="1212"/>
      <c r="F267" s="1212"/>
      <c r="G267" s="1212"/>
      <c r="H267" s="1212"/>
      <c r="I267" s="1212"/>
      <c r="J267" s="1212"/>
      <c r="K267" s="1212"/>
      <c r="L267" s="1214" t="s">
        <v>18</v>
      </c>
      <c r="M267" s="1215" t="s">
        <v>511</v>
      </c>
      <c r="N267" s="1216" t="s">
        <v>351</v>
      </c>
      <c r="O267" s="1217">
        <v>0</v>
      </c>
      <c r="P267" s="1217">
        <v>0</v>
      </c>
      <c r="Q267" s="1217">
        <v>0</v>
      </c>
      <c r="R267" s="1217">
        <v>0</v>
      </c>
      <c r="S267" s="1217">
        <v>0</v>
      </c>
      <c r="T267" s="1217">
        <v>3152.1087200000002</v>
      </c>
      <c r="U267" s="1218">
        <v>3152.1087200000002</v>
      </c>
      <c r="V267" s="1218">
        <v>3152.1087200000002</v>
      </c>
      <c r="W267" s="1218">
        <v>3152.1087200000002</v>
      </c>
      <c r="X267" s="1218">
        <v>3152.1087200000002</v>
      </c>
      <c r="Y267" s="1218">
        <v>3152.1087200000002</v>
      </c>
      <c r="Z267" s="1218">
        <v>3152.1087200000002</v>
      </c>
      <c r="AA267" s="1218">
        <v>3152.1087200000002</v>
      </c>
      <c r="AB267" s="1218">
        <v>3152.1087200000002</v>
      </c>
      <c r="AC267" s="1218">
        <v>3152.1087200000002</v>
      </c>
      <c r="AD267" s="1217">
        <v>2161.4443999999999</v>
      </c>
      <c r="AE267" s="1218">
        <v>2161.4443999999999</v>
      </c>
      <c r="AF267" s="1218">
        <v>2161.4443999999999</v>
      </c>
      <c r="AG267" s="1218">
        <v>2161.4443999999999</v>
      </c>
      <c r="AH267" s="1218">
        <v>2161.4443999999999</v>
      </c>
      <c r="AI267" s="1218">
        <v>2161.4443999999999</v>
      </c>
      <c r="AJ267" s="1218">
        <v>2161.4443999999999</v>
      </c>
      <c r="AK267" s="1218">
        <v>2161.4443999999999</v>
      </c>
      <c r="AL267" s="1218">
        <v>2161.4443999999999</v>
      </c>
      <c r="AM267" s="1218">
        <v>2161.4443999999999</v>
      </c>
      <c r="AN267" s="1217">
        <v>0</v>
      </c>
      <c r="AO267" s="1217">
        <v>0</v>
      </c>
      <c r="AP267" s="1217">
        <v>0</v>
      </c>
      <c r="AQ267" s="1217">
        <v>0</v>
      </c>
      <c r="AR267" s="1217">
        <v>0</v>
      </c>
      <c r="AS267" s="1217">
        <v>0</v>
      </c>
      <c r="AT267" s="1217">
        <v>0</v>
      </c>
      <c r="AU267" s="1217">
        <v>0</v>
      </c>
      <c r="AV267" s="1217">
        <v>0</v>
      </c>
      <c r="AW267" s="1217">
        <v>0</v>
      </c>
      <c r="AX267" s="951"/>
      <c r="AY267" s="951"/>
      <c r="AZ267" s="951"/>
      <c r="BA267" s="1219"/>
    </row>
    <row r="268" spans="1:53" ht="11.25">
      <c r="A268" s="974">
        <v>3</v>
      </c>
      <c r="B268" s="1094"/>
      <c r="C268" s="1220"/>
      <c r="D268" s="1220" t="s">
        <v>1491</v>
      </c>
      <c r="E268" s="1094"/>
      <c r="F268" s="1094"/>
      <c r="G268" s="1094"/>
      <c r="H268" s="1094"/>
      <c r="I268" s="1094"/>
      <c r="J268" s="1094"/>
      <c r="K268" s="1094"/>
      <c r="L268" s="1221" t="s">
        <v>149</v>
      </c>
      <c r="M268" s="1222" t="s">
        <v>512</v>
      </c>
      <c r="N268" s="1223"/>
      <c r="O268" s="1224"/>
      <c r="P268" s="1224"/>
      <c r="Q268" s="1224"/>
      <c r="R268" s="1225">
        <v>0</v>
      </c>
      <c r="S268" s="1224"/>
      <c r="T268" s="1224"/>
      <c r="U268" s="1224">
        <v>1</v>
      </c>
      <c r="V268" s="1224">
        <v>1</v>
      </c>
      <c r="W268" s="1224">
        <v>1</v>
      </c>
      <c r="X268" s="1224">
        <v>1</v>
      </c>
      <c r="Y268" s="1224">
        <v>1</v>
      </c>
      <c r="Z268" s="1224">
        <v>1</v>
      </c>
      <c r="AA268" s="1224">
        <v>1</v>
      </c>
      <c r="AB268" s="1224">
        <v>1</v>
      </c>
      <c r="AC268" s="1224">
        <v>1</v>
      </c>
      <c r="AD268" s="1224"/>
      <c r="AE268" s="1224">
        <v>1</v>
      </c>
      <c r="AF268" s="1224">
        <v>1</v>
      </c>
      <c r="AG268" s="1224">
        <v>1</v>
      </c>
      <c r="AH268" s="1224">
        <v>1</v>
      </c>
      <c r="AI268" s="1224">
        <v>1</v>
      </c>
      <c r="AJ268" s="1224">
        <v>1</v>
      </c>
      <c r="AK268" s="1224">
        <v>1</v>
      </c>
      <c r="AL268" s="1224">
        <v>1</v>
      </c>
      <c r="AM268" s="1224">
        <v>1</v>
      </c>
      <c r="AN268" s="1226">
        <v>0</v>
      </c>
      <c r="AO268" s="403"/>
      <c r="AP268" s="403"/>
      <c r="AQ268" s="403"/>
      <c r="AR268" s="403"/>
      <c r="AS268" s="403"/>
      <c r="AT268" s="403"/>
      <c r="AU268" s="403"/>
      <c r="AV268" s="403"/>
      <c r="AW268" s="403"/>
      <c r="AX268" s="951"/>
      <c r="AY268" s="951"/>
      <c r="AZ268" s="951"/>
      <c r="BA268" s="1094"/>
    </row>
    <row r="269" spans="1:53" s="106" customFormat="1" ht="11.25">
      <c r="A269" s="974">
        <v>3</v>
      </c>
      <c r="B269" s="1219"/>
      <c r="C269" s="1213"/>
      <c r="D269" s="1213" t="s">
        <v>1489</v>
      </c>
      <c r="E269" s="1219"/>
      <c r="F269" s="1219"/>
      <c r="G269" s="1219"/>
      <c r="H269" s="1219"/>
      <c r="I269" s="1219"/>
      <c r="J269" s="1219"/>
      <c r="K269" s="1219"/>
      <c r="L269" s="1214" t="s">
        <v>150</v>
      </c>
      <c r="M269" s="1227" t="s">
        <v>513</v>
      </c>
      <c r="N269" s="1216" t="s">
        <v>351</v>
      </c>
      <c r="O269" s="1217">
        <v>0</v>
      </c>
      <c r="P269" s="1217">
        <v>0</v>
      </c>
      <c r="Q269" s="1217">
        <v>0</v>
      </c>
      <c r="R269" s="1217">
        <v>0</v>
      </c>
      <c r="S269" s="1217">
        <v>0</v>
      </c>
      <c r="T269" s="1217">
        <v>1220.55</v>
      </c>
      <c r="U269" s="548"/>
      <c r="V269" s="548"/>
      <c r="W269" s="548"/>
      <c r="X269" s="548"/>
      <c r="Y269" s="548"/>
      <c r="Z269" s="548"/>
      <c r="AA269" s="548"/>
      <c r="AB269" s="548"/>
      <c r="AC269" s="548"/>
      <c r="AD269" s="1217">
        <v>1120.55</v>
      </c>
      <c r="AE269" s="548"/>
      <c r="AF269" s="548"/>
      <c r="AG269" s="548"/>
      <c r="AH269" s="548"/>
      <c r="AI269" s="548"/>
      <c r="AJ269" s="548"/>
      <c r="AK269" s="548"/>
      <c r="AL269" s="548"/>
      <c r="AM269" s="548"/>
      <c r="AN269" s="1217">
        <v>0</v>
      </c>
      <c r="AO269" s="548"/>
      <c r="AP269" s="548"/>
      <c r="AQ269" s="548"/>
      <c r="AR269" s="548"/>
      <c r="AS269" s="548"/>
      <c r="AT269" s="548"/>
      <c r="AU269" s="548"/>
      <c r="AV269" s="548"/>
      <c r="AW269" s="548"/>
      <c r="AX269" s="1228"/>
      <c r="AY269" s="1228"/>
      <c r="AZ269" s="1228"/>
      <c r="BA269" s="1219"/>
    </row>
    <row r="270" spans="1:53" ht="11.25">
      <c r="A270" s="974">
        <v>3</v>
      </c>
      <c r="B270" s="1094"/>
      <c r="C270" s="1220"/>
      <c r="D270" s="1220" t="s">
        <v>1573</v>
      </c>
      <c r="E270" s="1094"/>
      <c r="F270" s="1094"/>
      <c r="G270" s="1094"/>
      <c r="H270" s="1094"/>
      <c r="I270" s="1094"/>
      <c r="J270" s="1094"/>
      <c r="K270" s="1094"/>
      <c r="L270" s="1221" t="s">
        <v>514</v>
      </c>
      <c r="M270" s="1229" t="s">
        <v>515</v>
      </c>
      <c r="N270" s="1139" t="s">
        <v>351</v>
      </c>
      <c r="O270" s="1226">
        <v>0</v>
      </c>
      <c r="P270" s="1226">
        <v>0</v>
      </c>
      <c r="Q270" s="1226">
        <v>0</v>
      </c>
      <c r="R270" s="1226">
        <v>0</v>
      </c>
      <c r="S270" s="1226">
        <v>0</v>
      </c>
      <c r="T270" s="1226">
        <v>0</v>
      </c>
      <c r="U270" s="403"/>
      <c r="V270" s="403"/>
      <c r="W270" s="403"/>
      <c r="X270" s="403"/>
      <c r="Y270" s="403"/>
      <c r="Z270" s="403"/>
      <c r="AA270" s="403"/>
      <c r="AB270" s="403"/>
      <c r="AC270" s="403"/>
      <c r="AD270" s="1226">
        <v>0</v>
      </c>
      <c r="AE270" s="403"/>
      <c r="AF270" s="403"/>
      <c r="AG270" s="403"/>
      <c r="AH270" s="403"/>
      <c r="AI270" s="403"/>
      <c r="AJ270" s="403"/>
      <c r="AK270" s="403"/>
      <c r="AL270" s="403"/>
      <c r="AM270" s="403"/>
      <c r="AN270" s="1226">
        <v>0</v>
      </c>
      <c r="AO270" s="403"/>
      <c r="AP270" s="403"/>
      <c r="AQ270" s="403"/>
      <c r="AR270" s="403"/>
      <c r="AS270" s="403"/>
      <c r="AT270" s="403"/>
      <c r="AU270" s="403"/>
      <c r="AV270" s="403"/>
      <c r="AW270" s="403"/>
      <c r="AX270" s="951"/>
      <c r="AY270" s="951"/>
      <c r="AZ270" s="951"/>
      <c r="BA270" s="1230"/>
    </row>
    <row r="271" spans="1:53" ht="11.25">
      <c r="A271" s="974">
        <v>3</v>
      </c>
      <c r="B271" s="1094"/>
      <c r="C271" s="1220"/>
      <c r="D271" s="1220" t="s">
        <v>1632</v>
      </c>
      <c r="E271" s="1094"/>
      <c r="F271" s="1094"/>
      <c r="G271" s="1094"/>
      <c r="H271" s="1094"/>
      <c r="I271" s="1094"/>
      <c r="J271" s="1094"/>
      <c r="K271" s="1094"/>
      <c r="L271" s="1221" t="s">
        <v>516</v>
      </c>
      <c r="M271" s="1231" t="s">
        <v>517</v>
      </c>
      <c r="N271" s="1232" t="s">
        <v>351</v>
      </c>
      <c r="O271" s="977"/>
      <c r="P271" s="977"/>
      <c r="Q271" s="977"/>
      <c r="R271" s="1226">
        <v>0</v>
      </c>
      <c r="S271" s="977"/>
      <c r="T271" s="977"/>
      <c r="U271" s="403"/>
      <c r="V271" s="403"/>
      <c r="W271" s="403"/>
      <c r="X271" s="403"/>
      <c r="Y271" s="403"/>
      <c r="Z271" s="403"/>
      <c r="AA271" s="403"/>
      <c r="AB271" s="403"/>
      <c r="AC271" s="403"/>
      <c r="AD271" s="977"/>
      <c r="AE271" s="403"/>
      <c r="AF271" s="403"/>
      <c r="AG271" s="403"/>
      <c r="AH271" s="403"/>
      <c r="AI271" s="403"/>
      <c r="AJ271" s="403"/>
      <c r="AK271" s="403"/>
      <c r="AL271" s="403"/>
      <c r="AM271" s="403"/>
      <c r="AN271" s="1226">
        <v>0</v>
      </c>
      <c r="AO271" s="403"/>
      <c r="AP271" s="403"/>
      <c r="AQ271" s="403"/>
      <c r="AR271" s="403"/>
      <c r="AS271" s="403"/>
      <c r="AT271" s="403"/>
      <c r="AU271" s="403"/>
      <c r="AV271" s="403"/>
      <c r="AW271" s="403"/>
      <c r="AX271" s="951"/>
      <c r="AY271" s="951"/>
      <c r="AZ271" s="951"/>
      <c r="BA271" s="1094"/>
    </row>
    <row r="272" spans="1:53" ht="11.25">
      <c r="A272" s="974">
        <v>3</v>
      </c>
      <c r="B272" s="1094"/>
      <c r="C272" s="1220"/>
      <c r="D272" s="1220" t="s">
        <v>1633</v>
      </c>
      <c r="E272" s="1094"/>
      <c r="F272" s="1094"/>
      <c r="G272" s="1094"/>
      <c r="H272" s="1094"/>
      <c r="I272" s="1094"/>
      <c r="J272" s="1094"/>
      <c r="K272" s="1094"/>
      <c r="L272" s="1221" t="s">
        <v>518</v>
      </c>
      <c r="M272" s="1233" t="s">
        <v>519</v>
      </c>
      <c r="N272" s="1232" t="s">
        <v>351</v>
      </c>
      <c r="O272" s="977"/>
      <c r="P272" s="977"/>
      <c r="Q272" s="977"/>
      <c r="R272" s="1226">
        <v>0</v>
      </c>
      <c r="S272" s="977"/>
      <c r="T272" s="977"/>
      <c r="U272" s="403"/>
      <c r="V272" s="403"/>
      <c r="W272" s="403"/>
      <c r="X272" s="403"/>
      <c r="Y272" s="403"/>
      <c r="Z272" s="403"/>
      <c r="AA272" s="403"/>
      <c r="AB272" s="403"/>
      <c r="AC272" s="403"/>
      <c r="AD272" s="977"/>
      <c r="AE272" s="403"/>
      <c r="AF272" s="403"/>
      <c r="AG272" s="403"/>
      <c r="AH272" s="403"/>
      <c r="AI272" s="403"/>
      <c r="AJ272" s="403"/>
      <c r="AK272" s="403"/>
      <c r="AL272" s="403"/>
      <c r="AM272" s="403"/>
      <c r="AN272" s="1226">
        <v>0</v>
      </c>
      <c r="AO272" s="403"/>
      <c r="AP272" s="403"/>
      <c r="AQ272" s="403"/>
      <c r="AR272" s="403"/>
      <c r="AS272" s="403"/>
      <c r="AT272" s="403"/>
      <c r="AU272" s="403"/>
      <c r="AV272" s="403"/>
      <c r="AW272" s="403"/>
      <c r="AX272" s="951"/>
      <c r="AY272" s="951"/>
      <c r="AZ272" s="951"/>
      <c r="BA272" s="1094"/>
    </row>
    <row r="273" spans="1:53" ht="22.5">
      <c r="A273" s="974">
        <v>3</v>
      </c>
      <c r="B273" s="1094"/>
      <c r="C273" s="1220"/>
      <c r="D273" s="1220" t="s">
        <v>1574</v>
      </c>
      <c r="E273" s="1094"/>
      <c r="F273" s="1094"/>
      <c r="G273" s="1094"/>
      <c r="H273" s="1094"/>
      <c r="I273" s="1094"/>
      <c r="J273" s="1094"/>
      <c r="K273" s="1094"/>
      <c r="L273" s="1221" t="s">
        <v>520</v>
      </c>
      <c r="M273" s="1229" t="s">
        <v>521</v>
      </c>
      <c r="N273" s="1139" t="s">
        <v>351</v>
      </c>
      <c r="O273" s="977"/>
      <c r="P273" s="977"/>
      <c r="Q273" s="977"/>
      <c r="R273" s="1226">
        <v>0</v>
      </c>
      <c r="S273" s="977"/>
      <c r="T273" s="977"/>
      <c r="U273" s="403"/>
      <c r="V273" s="403"/>
      <c r="W273" s="403"/>
      <c r="X273" s="403"/>
      <c r="Y273" s="403"/>
      <c r="Z273" s="403"/>
      <c r="AA273" s="403"/>
      <c r="AB273" s="403"/>
      <c r="AC273" s="403"/>
      <c r="AD273" s="977"/>
      <c r="AE273" s="403"/>
      <c r="AF273" s="403"/>
      <c r="AG273" s="403"/>
      <c r="AH273" s="403"/>
      <c r="AI273" s="403"/>
      <c r="AJ273" s="403"/>
      <c r="AK273" s="403"/>
      <c r="AL273" s="403"/>
      <c r="AM273" s="403"/>
      <c r="AN273" s="1226">
        <v>0</v>
      </c>
      <c r="AO273" s="403"/>
      <c r="AP273" s="403"/>
      <c r="AQ273" s="403"/>
      <c r="AR273" s="403"/>
      <c r="AS273" s="403"/>
      <c r="AT273" s="403"/>
      <c r="AU273" s="403"/>
      <c r="AV273" s="403"/>
      <c r="AW273" s="403"/>
      <c r="AX273" s="951"/>
      <c r="AY273" s="951"/>
      <c r="AZ273" s="951"/>
      <c r="BA273" s="1094"/>
    </row>
    <row r="274" spans="1:53" ht="22.5">
      <c r="A274" s="974">
        <v>3</v>
      </c>
      <c r="B274" s="1094"/>
      <c r="C274" s="1220"/>
      <c r="D274" s="1220" t="s">
        <v>1575</v>
      </c>
      <c r="E274" s="1094"/>
      <c r="F274" s="1094"/>
      <c r="G274" s="1094"/>
      <c r="H274" s="1094"/>
      <c r="I274" s="1094"/>
      <c r="J274" s="1094"/>
      <c r="K274" s="1094"/>
      <c r="L274" s="1221" t="s">
        <v>522</v>
      </c>
      <c r="M274" s="1229" t="s">
        <v>1473</v>
      </c>
      <c r="N274" s="1232" t="s">
        <v>351</v>
      </c>
      <c r="O274" s="403">
        <v>0</v>
      </c>
      <c r="P274" s="403">
        <v>0</v>
      </c>
      <c r="Q274" s="403">
        <v>0</v>
      </c>
      <c r="R274" s="1226">
        <v>0</v>
      </c>
      <c r="S274" s="403">
        <v>0</v>
      </c>
      <c r="T274" s="403">
        <v>1120.55</v>
      </c>
      <c r="U274" s="403"/>
      <c r="V274" s="403"/>
      <c r="W274" s="403"/>
      <c r="X274" s="403"/>
      <c r="Y274" s="403"/>
      <c r="Z274" s="403"/>
      <c r="AA274" s="403"/>
      <c r="AB274" s="403"/>
      <c r="AC274" s="403"/>
      <c r="AD274" s="403">
        <v>1120.55</v>
      </c>
      <c r="AE274" s="403"/>
      <c r="AF274" s="403"/>
      <c r="AG274" s="403"/>
      <c r="AH274" s="403"/>
      <c r="AI274" s="403"/>
      <c r="AJ274" s="403"/>
      <c r="AK274" s="403"/>
      <c r="AL274" s="403"/>
      <c r="AM274" s="403"/>
      <c r="AN274" s="1226">
        <v>0</v>
      </c>
      <c r="AO274" s="403"/>
      <c r="AP274" s="403"/>
      <c r="AQ274" s="403"/>
      <c r="AR274" s="403"/>
      <c r="AS274" s="403"/>
      <c r="AT274" s="403"/>
      <c r="AU274" s="403"/>
      <c r="AV274" s="403"/>
      <c r="AW274" s="403"/>
      <c r="AX274" s="951"/>
      <c r="AY274" s="951"/>
      <c r="AZ274" s="951"/>
      <c r="BA274" s="1094"/>
    </row>
    <row r="275" spans="1:53" ht="11.25">
      <c r="A275" s="974">
        <v>3</v>
      </c>
      <c r="B275" s="1042" t="s">
        <v>1283</v>
      </c>
      <c r="C275" s="1220"/>
      <c r="D275" s="1220" t="s">
        <v>1594</v>
      </c>
      <c r="E275" s="1094"/>
      <c r="F275" s="1094"/>
      <c r="G275" s="1094"/>
      <c r="H275" s="1094"/>
      <c r="I275" s="1094"/>
      <c r="J275" s="1094"/>
      <c r="K275" s="1094"/>
      <c r="L275" s="1221" t="s">
        <v>523</v>
      </c>
      <c r="M275" s="1231" t="s">
        <v>524</v>
      </c>
      <c r="N275" s="1139" t="s">
        <v>351</v>
      </c>
      <c r="O275" s="1234">
        <v>0</v>
      </c>
      <c r="P275" s="1234">
        <v>0</v>
      </c>
      <c r="Q275" s="1234">
        <v>0</v>
      </c>
      <c r="R275" s="1226">
        <v>0</v>
      </c>
      <c r="S275" s="1234">
        <v>0</v>
      </c>
      <c r="T275" s="1234">
        <v>860.64</v>
      </c>
      <c r="U275" s="403"/>
      <c r="V275" s="403"/>
      <c r="W275" s="403"/>
      <c r="X275" s="403"/>
      <c r="Y275" s="403"/>
      <c r="Z275" s="403"/>
      <c r="AA275" s="403"/>
      <c r="AB275" s="403"/>
      <c r="AC275" s="403"/>
      <c r="AD275" s="1234">
        <v>860.64</v>
      </c>
      <c r="AE275" s="403"/>
      <c r="AF275" s="403"/>
      <c r="AG275" s="403"/>
      <c r="AH275" s="403"/>
      <c r="AI275" s="403"/>
      <c r="AJ275" s="403"/>
      <c r="AK275" s="403"/>
      <c r="AL275" s="403"/>
      <c r="AM275" s="403"/>
      <c r="AN275" s="1226">
        <v>0</v>
      </c>
      <c r="AO275" s="403"/>
      <c r="AP275" s="403"/>
      <c r="AQ275" s="403"/>
      <c r="AR275" s="403"/>
      <c r="AS275" s="403"/>
      <c r="AT275" s="403"/>
      <c r="AU275" s="403"/>
      <c r="AV275" s="403"/>
      <c r="AW275" s="403"/>
      <c r="AX275" s="951"/>
      <c r="AY275" s="951"/>
      <c r="AZ275" s="951"/>
      <c r="BA275" s="1094"/>
    </row>
    <row r="276" spans="1:53" ht="22.5">
      <c r="A276" s="974">
        <v>3</v>
      </c>
      <c r="B276" s="1042" t="s">
        <v>1285</v>
      </c>
      <c r="C276" s="1220"/>
      <c r="D276" s="1220" t="s">
        <v>1595</v>
      </c>
      <c r="E276" s="1094"/>
      <c r="F276" s="1094"/>
      <c r="G276" s="1094"/>
      <c r="H276" s="1094"/>
      <c r="I276" s="1094"/>
      <c r="J276" s="1094"/>
      <c r="K276" s="1094"/>
      <c r="L276" s="1221" t="s">
        <v>525</v>
      </c>
      <c r="M276" s="1231" t="s">
        <v>1468</v>
      </c>
      <c r="N276" s="1232" t="s">
        <v>351</v>
      </c>
      <c r="O276" s="1234">
        <v>0</v>
      </c>
      <c r="P276" s="1234">
        <v>0</v>
      </c>
      <c r="Q276" s="1234">
        <v>0</v>
      </c>
      <c r="R276" s="1226">
        <v>0</v>
      </c>
      <c r="S276" s="1234">
        <v>0</v>
      </c>
      <c r="T276" s="1234">
        <v>259.91000000000003</v>
      </c>
      <c r="U276" s="403"/>
      <c r="V276" s="403"/>
      <c r="W276" s="403"/>
      <c r="X276" s="403"/>
      <c r="Y276" s="403"/>
      <c r="Z276" s="403"/>
      <c r="AA276" s="403"/>
      <c r="AB276" s="403"/>
      <c r="AC276" s="403"/>
      <c r="AD276" s="1234">
        <v>259.91000000000003</v>
      </c>
      <c r="AE276" s="403"/>
      <c r="AF276" s="403"/>
      <c r="AG276" s="403"/>
      <c r="AH276" s="403"/>
      <c r="AI276" s="403"/>
      <c r="AJ276" s="403"/>
      <c r="AK276" s="403"/>
      <c r="AL276" s="403"/>
      <c r="AM276" s="403"/>
      <c r="AN276" s="1226">
        <v>0</v>
      </c>
      <c r="AO276" s="403"/>
      <c r="AP276" s="403"/>
      <c r="AQ276" s="403"/>
      <c r="AR276" s="403"/>
      <c r="AS276" s="403"/>
      <c r="AT276" s="403"/>
      <c r="AU276" s="403"/>
      <c r="AV276" s="403"/>
      <c r="AW276" s="403"/>
      <c r="AX276" s="951"/>
      <c r="AY276" s="951"/>
      <c r="AZ276" s="951"/>
      <c r="BA276" s="1094"/>
    </row>
    <row r="277" spans="1:53" ht="11.25">
      <c r="A277" s="974">
        <v>3</v>
      </c>
      <c r="B277" s="1094"/>
      <c r="C277" s="1220"/>
      <c r="D277" s="1220" t="s">
        <v>1597</v>
      </c>
      <c r="E277" s="1094"/>
      <c r="F277" s="1094"/>
      <c r="G277" s="1094"/>
      <c r="H277" s="1094"/>
      <c r="I277" s="1094"/>
      <c r="J277" s="1094"/>
      <c r="K277" s="1094"/>
      <c r="L277" s="1221" t="s">
        <v>526</v>
      </c>
      <c r="M277" s="1229" t="s">
        <v>527</v>
      </c>
      <c r="N277" s="1139" t="s">
        <v>351</v>
      </c>
      <c r="O277" s="977"/>
      <c r="P277" s="977"/>
      <c r="Q277" s="977"/>
      <c r="R277" s="1226">
        <v>0</v>
      </c>
      <c r="S277" s="977"/>
      <c r="T277" s="977">
        <v>100</v>
      </c>
      <c r="U277" s="403"/>
      <c r="V277" s="403"/>
      <c r="W277" s="403"/>
      <c r="X277" s="403"/>
      <c r="Y277" s="403"/>
      <c r="Z277" s="403"/>
      <c r="AA277" s="403"/>
      <c r="AB277" s="403"/>
      <c r="AC277" s="403"/>
      <c r="AD277" s="977"/>
      <c r="AE277" s="403"/>
      <c r="AF277" s="403"/>
      <c r="AG277" s="403"/>
      <c r="AH277" s="403"/>
      <c r="AI277" s="403"/>
      <c r="AJ277" s="403"/>
      <c r="AK277" s="403"/>
      <c r="AL277" s="403"/>
      <c r="AM277" s="403"/>
      <c r="AN277" s="1226">
        <v>0</v>
      </c>
      <c r="AO277" s="403"/>
      <c r="AP277" s="403"/>
      <c r="AQ277" s="403"/>
      <c r="AR277" s="403"/>
      <c r="AS277" s="403"/>
      <c r="AT277" s="403"/>
      <c r="AU277" s="403"/>
      <c r="AV277" s="403"/>
      <c r="AW277" s="403"/>
      <c r="AX277" s="951"/>
      <c r="AY277" s="951"/>
      <c r="AZ277" s="951"/>
      <c r="BA277" s="1094"/>
    </row>
    <row r="278" spans="1:53" ht="11.25">
      <c r="A278" s="974">
        <v>3</v>
      </c>
      <c r="B278" s="1094"/>
      <c r="C278" s="1220"/>
      <c r="D278" s="1220" t="s">
        <v>1598</v>
      </c>
      <c r="E278" s="1094"/>
      <c r="F278" s="1094"/>
      <c r="G278" s="1094"/>
      <c r="H278" s="1094"/>
      <c r="I278" s="1094"/>
      <c r="J278" s="1094"/>
      <c r="K278" s="1094"/>
      <c r="L278" s="1221" t="s">
        <v>528</v>
      </c>
      <c r="M278" s="1235" t="s">
        <v>529</v>
      </c>
      <c r="N278" s="1223" t="s">
        <v>351</v>
      </c>
      <c r="O278" s="1226">
        <v>0</v>
      </c>
      <c r="P278" s="1226">
        <v>0</v>
      </c>
      <c r="Q278" s="1226">
        <v>0</v>
      </c>
      <c r="R278" s="1226">
        <v>0</v>
      </c>
      <c r="S278" s="1226">
        <v>0</v>
      </c>
      <c r="T278" s="1226">
        <v>0</v>
      </c>
      <c r="U278" s="403"/>
      <c r="V278" s="403"/>
      <c r="W278" s="403"/>
      <c r="X278" s="403"/>
      <c r="Y278" s="403"/>
      <c r="Z278" s="403"/>
      <c r="AA278" s="403"/>
      <c r="AB278" s="403"/>
      <c r="AC278" s="403"/>
      <c r="AD278" s="1226">
        <v>0</v>
      </c>
      <c r="AE278" s="403"/>
      <c r="AF278" s="403"/>
      <c r="AG278" s="403"/>
      <c r="AH278" s="403"/>
      <c r="AI278" s="403"/>
      <c r="AJ278" s="403"/>
      <c r="AK278" s="403"/>
      <c r="AL278" s="403"/>
      <c r="AM278" s="403"/>
      <c r="AN278" s="1226">
        <v>0</v>
      </c>
      <c r="AO278" s="403"/>
      <c r="AP278" s="403"/>
      <c r="AQ278" s="403"/>
      <c r="AR278" s="403"/>
      <c r="AS278" s="403"/>
      <c r="AT278" s="403"/>
      <c r="AU278" s="403"/>
      <c r="AV278" s="403"/>
      <c r="AW278" s="403"/>
      <c r="AX278" s="951"/>
      <c r="AY278" s="951"/>
      <c r="AZ278" s="951"/>
      <c r="BA278" s="1094"/>
    </row>
    <row r="279" spans="1:53" ht="11.25">
      <c r="A279" s="974">
        <v>3</v>
      </c>
      <c r="B279" s="1094"/>
      <c r="C279" s="1220"/>
      <c r="D279" s="1220" t="s">
        <v>1634</v>
      </c>
      <c r="E279" s="1094"/>
      <c r="F279" s="1094"/>
      <c r="G279" s="1094"/>
      <c r="H279" s="1094"/>
      <c r="I279" s="1094"/>
      <c r="J279" s="1094"/>
      <c r="K279" s="1094"/>
      <c r="L279" s="1221" t="s">
        <v>530</v>
      </c>
      <c r="M279" s="1233" t="s">
        <v>531</v>
      </c>
      <c r="N279" s="1223" t="s">
        <v>351</v>
      </c>
      <c r="O279" s="977"/>
      <c r="P279" s="977"/>
      <c r="Q279" s="977"/>
      <c r="R279" s="1226">
        <v>0</v>
      </c>
      <c r="S279" s="977"/>
      <c r="T279" s="977"/>
      <c r="U279" s="403"/>
      <c r="V279" s="403"/>
      <c r="W279" s="403"/>
      <c r="X279" s="403"/>
      <c r="Y279" s="403"/>
      <c r="Z279" s="403"/>
      <c r="AA279" s="403"/>
      <c r="AB279" s="403"/>
      <c r="AC279" s="403"/>
      <c r="AD279" s="977"/>
      <c r="AE279" s="403"/>
      <c r="AF279" s="403"/>
      <c r="AG279" s="403"/>
      <c r="AH279" s="403"/>
      <c r="AI279" s="403"/>
      <c r="AJ279" s="403"/>
      <c r="AK279" s="403"/>
      <c r="AL279" s="403"/>
      <c r="AM279" s="403"/>
      <c r="AN279" s="1226">
        <v>0</v>
      </c>
      <c r="AO279" s="403"/>
      <c r="AP279" s="403"/>
      <c r="AQ279" s="403"/>
      <c r="AR279" s="403"/>
      <c r="AS279" s="403"/>
      <c r="AT279" s="403"/>
      <c r="AU279" s="403"/>
      <c r="AV279" s="403"/>
      <c r="AW279" s="403"/>
      <c r="AX279" s="951"/>
      <c r="AY279" s="951"/>
      <c r="AZ279" s="951"/>
      <c r="BA279" s="1094"/>
    </row>
    <row r="280" spans="1:53" ht="22.5">
      <c r="A280" s="974">
        <v>3</v>
      </c>
      <c r="B280" s="1094"/>
      <c r="C280" s="1220"/>
      <c r="D280" s="1220" t="s">
        <v>1635</v>
      </c>
      <c r="E280" s="1094"/>
      <c r="F280" s="1094"/>
      <c r="G280" s="1094"/>
      <c r="H280" s="1094"/>
      <c r="I280" s="1094"/>
      <c r="J280" s="1094"/>
      <c r="K280" s="1094"/>
      <c r="L280" s="1221" t="s">
        <v>532</v>
      </c>
      <c r="M280" s="1233" t="s">
        <v>533</v>
      </c>
      <c r="N280" s="1223" t="s">
        <v>351</v>
      </c>
      <c r="O280" s="977"/>
      <c r="P280" s="977"/>
      <c r="Q280" s="977"/>
      <c r="R280" s="1226">
        <v>0</v>
      </c>
      <c r="S280" s="977"/>
      <c r="T280" s="977"/>
      <c r="U280" s="403"/>
      <c r="V280" s="403"/>
      <c r="W280" s="403"/>
      <c r="X280" s="403"/>
      <c r="Y280" s="403"/>
      <c r="Z280" s="403"/>
      <c r="AA280" s="403"/>
      <c r="AB280" s="403"/>
      <c r="AC280" s="403"/>
      <c r="AD280" s="977"/>
      <c r="AE280" s="403"/>
      <c r="AF280" s="403"/>
      <c r="AG280" s="403"/>
      <c r="AH280" s="403"/>
      <c r="AI280" s="403"/>
      <c r="AJ280" s="403"/>
      <c r="AK280" s="403"/>
      <c r="AL280" s="403"/>
      <c r="AM280" s="403"/>
      <c r="AN280" s="1226">
        <v>0</v>
      </c>
      <c r="AO280" s="403"/>
      <c r="AP280" s="403"/>
      <c r="AQ280" s="403"/>
      <c r="AR280" s="403"/>
      <c r="AS280" s="403"/>
      <c r="AT280" s="403"/>
      <c r="AU280" s="403"/>
      <c r="AV280" s="403"/>
      <c r="AW280" s="403"/>
      <c r="AX280" s="951"/>
      <c r="AY280" s="951"/>
      <c r="AZ280" s="951"/>
      <c r="BA280" s="1094"/>
    </row>
    <row r="281" spans="1:53" ht="22.5">
      <c r="A281" s="974">
        <v>3</v>
      </c>
      <c r="B281" s="1094"/>
      <c r="C281" s="1220"/>
      <c r="D281" s="1220" t="s">
        <v>1636</v>
      </c>
      <c r="E281" s="1094"/>
      <c r="F281" s="1094"/>
      <c r="G281" s="1094"/>
      <c r="H281" s="1094"/>
      <c r="I281" s="1094"/>
      <c r="J281" s="1094"/>
      <c r="K281" s="1094"/>
      <c r="L281" s="1221" t="s">
        <v>534</v>
      </c>
      <c r="M281" s="1233" t="s">
        <v>535</v>
      </c>
      <c r="N281" s="1223" t="s">
        <v>351</v>
      </c>
      <c r="O281" s="977"/>
      <c r="P281" s="977"/>
      <c r="Q281" s="977"/>
      <c r="R281" s="1226">
        <v>0</v>
      </c>
      <c r="S281" s="977"/>
      <c r="T281" s="977"/>
      <c r="U281" s="403"/>
      <c r="V281" s="403"/>
      <c r="W281" s="403"/>
      <c r="X281" s="403"/>
      <c r="Y281" s="403"/>
      <c r="Z281" s="403"/>
      <c r="AA281" s="403"/>
      <c r="AB281" s="403"/>
      <c r="AC281" s="403"/>
      <c r="AD281" s="977"/>
      <c r="AE281" s="403"/>
      <c r="AF281" s="403"/>
      <c r="AG281" s="403"/>
      <c r="AH281" s="403"/>
      <c r="AI281" s="403"/>
      <c r="AJ281" s="403"/>
      <c r="AK281" s="403"/>
      <c r="AL281" s="403"/>
      <c r="AM281" s="403"/>
      <c r="AN281" s="1226">
        <v>0</v>
      </c>
      <c r="AO281" s="403"/>
      <c r="AP281" s="403"/>
      <c r="AQ281" s="403"/>
      <c r="AR281" s="403"/>
      <c r="AS281" s="403"/>
      <c r="AT281" s="403"/>
      <c r="AU281" s="403"/>
      <c r="AV281" s="403"/>
      <c r="AW281" s="403"/>
      <c r="AX281" s="951"/>
      <c r="AY281" s="951"/>
      <c r="AZ281" s="951"/>
      <c r="BA281" s="1094"/>
    </row>
    <row r="282" spans="1:53" ht="22.5">
      <c r="A282" s="974">
        <v>3</v>
      </c>
      <c r="B282" s="1094"/>
      <c r="C282" s="1220"/>
      <c r="D282" s="1220" t="s">
        <v>1637</v>
      </c>
      <c r="E282" s="1094"/>
      <c r="F282" s="1094"/>
      <c r="G282" s="1094"/>
      <c r="H282" s="1094"/>
      <c r="I282" s="1094"/>
      <c r="J282" s="1094"/>
      <c r="K282" s="1094"/>
      <c r="L282" s="1221" t="s">
        <v>536</v>
      </c>
      <c r="M282" s="1233" t="s">
        <v>537</v>
      </c>
      <c r="N282" s="1223" t="s">
        <v>351</v>
      </c>
      <c r="O282" s="977"/>
      <c r="P282" s="977"/>
      <c r="Q282" s="977"/>
      <c r="R282" s="1226">
        <v>0</v>
      </c>
      <c r="S282" s="977"/>
      <c r="T282" s="977"/>
      <c r="U282" s="403"/>
      <c r="V282" s="403"/>
      <c r="W282" s="403"/>
      <c r="X282" s="403"/>
      <c r="Y282" s="403"/>
      <c r="Z282" s="403"/>
      <c r="AA282" s="403"/>
      <c r="AB282" s="403"/>
      <c r="AC282" s="403"/>
      <c r="AD282" s="977"/>
      <c r="AE282" s="403"/>
      <c r="AF282" s="403"/>
      <c r="AG282" s="403"/>
      <c r="AH282" s="403"/>
      <c r="AI282" s="403"/>
      <c r="AJ282" s="403"/>
      <c r="AK282" s="403"/>
      <c r="AL282" s="403"/>
      <c r="AM282" s="403"/>
      <c r="AN282" s="1226">
        <v>0</v>
      </c>
      <c r="AO282" s="403"/>
      <c r="AP282" s="403"/>
      <c r="AQ282" s="403"/>
      <c r="AR282" s="403"/>
      <c r="AS282" s="403"/>
      <c r="AT282" s="403"/>
      <c r="AU282" s="403"/>
      <c r="AV282" s="403"/>
      <c r="AW282" s="403"/>
      <c r="AX282" s="951"/>
      <c r="AY282" s="951"/>
      <c r="AZ282" s="951"/>
      <c r="BA282" s="1094"/>
    </row>
    <row r="283" spans="1:53" ht="45">
      <c r="A283" s="974">
        <v>3</v>
      </c>
      <c r="B283" s="1094"/>
      <c r="C283" s="1220"/>
      <c r="D283" s="1220" t="s">
        <v>1638</v>
      </c>
      <c r="E283" s="1094"/>
      <c r="F283" s="1094"/>
      <c r="G283" s="1094"/>
      <c r="H283" s="1094"/>
      <c r="I283" s="1094"/>
      <c r="J283" s="1094"/>
      <c r="K283" s="1094"/>
      <c r="L283" s="1221" t="s">
        <v>538</v>
      </c>
      <c r="M283" s="1233" t="s">
        <v>539</v>
      </c>
      <c r="N283" s="1223" t="s">
        <v>351</v>
      </c>
      <c r="O283" s="977"/>
      <c r="P283" s="977"/>
      <c r="Q283" s="977"/>
      <c r="R283" s="1226">
        <v>0</v>
      </c>
      <c r="S283" s="977"/>
      <c r="T283" s="977"/>
      <c r="U283" s="403"/>
      <c r="V283" s="403"/>
      <c r="W283" s="403"/>
      <c r="X283" s="403"/>
      <c r="Y283" s="403"/>
      <c r="Z283" s="403"/>
      <c r="AA283" s="403"/>
      <c r="AB283" s="403"/>
      <c r="AC283" s="403"/>
      <c r="AD283" s="977"/>
      <c r="AE283" s="403"/>
      <c r="AF283" s="403"/>
      <c r="AG283" s="403"/>
      <c r="AH283" s="403"/>
      <c r="AI283" s="403"/>
      <c r="AJ283" s="403"/>
      <c r="AK283" s="403"/>
      <c r="AL283" s="403"/>
      <c r="AM283" s="403"/>
      <c r="AN283" s="1226">
        <v>0</v>
      </c>
      <c r="AO283" s="403"/>
      <c r="AP283" s="403"/>
      <c r="AQ283" s="403"/>
      <c r="AR283" s="403"/>
      <c r="AS283" s="403"/>
      <c r="AT283" s="403"/>
      <c r="AU283" s="403"/>
      <c r="AV283" s="403"/>
      <c r="AW283" s="403"/>
      <c r="AX283" s="951"/>
      <c r="AY283" s="951"/>
      <c r="AZ283" s="951"/>
      <c r="BA283" s="1094"/>
    </row>
    <row r="284" spans="1:53" ht="11.25">
      <c r="A284" s="974">
        <v>3</v>
      </c>
      <c r="B284" s="1094"/>
      <c r="C284" s="1220"/>
      <c r="D284" s="1220" t="s">
        <v>1639</v>
      </c>
      <c r="E284" s="1094"/>
      <c r="F284" s="1094"/>
      <c r="G284" s="1094"/>
      <c r="H284" s="1094"/>
      <c r="I284" s="1094"/>
      <c r="J284" s="1094"/>
      <c r="K284" s="1094"/>
      <c r="L284" s="1221" t="s">
        <v>540</v>
      </c>
      <c r="M284" s="1233" t="s">
        <v>541</v>
      </c>
      <c r="N284" s="1223" t="s">
        <v>351</v>
      </c>
      <c r="O284" s="977"/>
      <c r="P284" s="977"/>
      <c r="Q284" s="977"/>
      <c r="R284" s="1226">
        <v>0</v>
      </c>
      <c r="S284" s="977"/>
      <c r="T284" s="977"/>
      <c r="U284" s="403"/>
      <c r="V284" s="403"/>
      <c r="W284" s="403"/>
      <c r="X284" s="403"/>
      <c r="Y284" s="403"/>
      <c r="Z284" s="403"/>
      <c r="AA284" s="403"/>
      <c r="AB284" s="403"/>
      <c r="AC284" s="403"/>
      <c r="AD284" s="977"/>
      <c r="AE284" s="403"/>
      <c r="AF284" s="403"/>
      <c r="AG284" s="403"/>
      <c r="AH284" s="403"/>
      <c r="AI284" s="403"/>
      <c r="AJ284" s="403"/>
      <c r="AK284" s="403"/>
      <c r="AL284" s="403"/>
      <c r="AM284" s="403"/>
      <c r="AN284" s="1226">
        <v>0</v>
      </c>
      <c r="AO284" s="403"/>
      <c r="AP284" s="403"/>
      <c r="AQ284" s="403"/>
      <c r="AR284" s="403"/>
      <c r="AS284" s="403"/>
      <c r="AT284" s="403"/>
      <c r="AU284" s="403"/>
      <c r="AV284" s="403"/>
      <c r="AW284" s="403"/>
      <c r="AX284" s="951"/>
      <c r="AY284" s="951"/>
      <c r="AZ284" s="951"/>
      <c r="BA284" s="1094"/>
    </row>
    <row r="285" spans="1:53" ht="11.25">
      <c r="A285" s="974">
        <v>3</v>
      </c>
      <c r="B285" s="1094"/>
      <c r="C285" s="1220"/>
      <c r="D285" s="1220" t="s">
        <v>1640</v>
      </c>
      <c r="E285" s="1094"/>
      <c r="F285" s="1094"/>
      <c r="G285" s="1094"/>
      <c r="H285" s="1094"/>
      <c r="I285" s="1094"/>
      <c r="J285" s="1094"/>
      <c r="K285" s="1094"/>
      <c r="L285" s="1221" t="s">
        <v>1464</v>
      </c>
      <c r="M285" s="1233" t="s">
        <v>1465</v>
      </c>
      <c r="N285" s="1223" t="s">
        <v>351</v>
      </c>
      <c r="O285" s="977"/>
      <c r="P285" s="977"/>
      <c r="Q285" s="977"/>
      <c r="R285" s="1226">
        <v>0</v>
      </c>
      <c r="S285" s="977"/>
      <c r="T285" s="977"/>
      <c r="U285" s="403"/>
      <c r="V285" s="403"/>
      <c r="W285" s="403"/>
      <c r="X285" s="403"/>
      <c r="Y285" s="403"/>
      <c r="Z285" s="403"/>
      <c r="AA285" s="403"/>
      <c r="AB285" s="403"/>
      <c r="AC285" s="403"/>
      <c r="AD285" s="977"/>
      <c r="AE285" s="403"/>
      <c r="AF285" s="403"/>
      <c r="AG285" s="403"/>
      <c r="AH285" s="403"/>
      <c r="AI285" s="403"/>
      <c r="AJ285" s="403"/>
      <c r="AK285" s="403"/>
      <c r="AL285" s="403"/>
      <c r="AM285" s="403"/>
      <c r="AN285" s="1226">
        <v>0</v>
      </c>
      <c r="AO285" s="403"/>
      <c r="AP285" s="403"/>
      <c r="AQ285" s="403"/>
      <c r="AR285" s="403"/>
      <c r="AS285" s="403"/>
      <c r="AT285" s="403"/>
      <c r="AU285" s="403"/>
      <c r="AV285" s="403"/>
      <c r="AW285" s="403"/>
      <c r="AX285" s="951"/>
      <c r="AY285" s="951"/>
      <c r="AZ285" s="951"/>
      <c r="BA285" s="1094"/>
    </row>
    <row r="286" spans="1:53" s="109" customFormat="1" ht="11.25">
      <c r="A286" s="974">
        <v>3</v>
      </c>
      <c r="B286" s="1236"/>
      <c r="C286" s="1220"/>
      <c r="D286" s="1220" t="s">
        <v>1490</v>
      </c>
      <c r="E286" s="1236"/>
      <c r="F286" s="1236"/>
      <c r="G286" s="1236"/>
      <c r="H286" s="1236"/>
      <c r="I286" s="1236"/>
      <c r="J286" s="1236"/>
      <c r="K286" s="1236"/>
      <c r="L286" s="1237" t="s">
        <v>359</v>
      </c>
      <c r="M286" s="1238" t="s">
        <v>542</v>
      </c>
      <c r="N286" s="1239" t="s">
        <v>351</v>
      </c>
      <c r="O286" s="548">
        <v>0</v>
      </c>
      <c r="P286" s="548">
        <v>0</v>
      </c>
      <c r="Q286" s="548">
        <v>0</v>
      </c>
      <c r="R286" s="1217">
        <v>0</v>
      </c>
      <c r="S286" s="548">
        <v>0</v>
      </c>
      <c r="T286" s="548">
        <v>150</v>
      </c>
      <c r="U286" s="548"/>
      <c r="V286" s="548"/>
      <c r="W286" s="548"/>
      <c r="X286" s="548"/>
      <c r="Y286" s="548"/>
      <c r="Z286" s="548"/>
      <c r="AA286" s="548"/>
      <c r="AB286" s="548"/>
      <c r="AC286" s="548"/>
      <c r="AD286" s="548">
        <v>150</v>
      </c>
      <c r="AE286" s="548"/>
      <c r="AF286" s="548"/>
      <c r="AG286" s="548"/>
      <c r="AH286" s="548"/>
      <c r="AI286" s="548"/>
      <c r="AJ286" s="548"/>
      <c r="AK286" s="548"/>
      <c r="AL286" s="548"/>
      <c r="AM286" s="548"/>
      <c r="AN286" s="1217">
        <v>0</v>
      </c>
      <c r="AO286" s="548"/>
      <c r="AP286" s="548"/>
      <c r="AQ286" s="548"/>
      <c r="AR286" s="548"/>
      <c r="AS286" s="548"/>
      <c r="AT286" s="548"/>
      <c r="AU286" s="548"/>
      <c r="AV286" s="548"/>
      <c r="AW286" s="548"/>
      <c r="AX286" s="1228"/>
      <c r="AY286" s="1228"/>
      <c r="AZ286" s="1228"/>
      <c r="BA286" s="1236"/>
    </row>
    <row r="287" spans="1:53" ht="22.5">
      <c r="A287" s="974">
        <v>3</v>
      </c>
      <c r="B287" s="1094"/>
      <c r="C287" s="1220"/>
      <c r="D287" s="1220" t="s">
        <v>1576</v>
      </c>
      <c r="E287" s="1094"/>
      <c r="F287" s="1094"/>
      <c r="G287" s="1094"/>
      <c r="H287" s="1094"/>
      <c r="I287" s="1094"/>
      <c r="J287" s="1094"/>
      <c r="K287" s="1094"/>
      <c r="L287" s="1221" t="s">
        <v>543</v>
      </c>
      <c r="M287" s="1229" t="s">
        <v>544</v>
      </c>
      <c r="N287" s="1223" t="s">
        <v>351</v>
      </c>
      <c r="O287" s="977"/>
      <c r="P287" s="977"/>
      <c r="Q287" s="977"/>
      <c r="R287" s="1226">
        <v>0</v>
      </c>
      <c r="S287" s="977"/>
      <c r="T287" s="977">
        <v>150</v>
      </c>
      <c r="U287" s="403"/>
      <c r="V287" s="403"/>
      <c r="W287" s="403"/>
      <c r="X287" s="403"/>
      <c r="Y287" s="403"/>
      <c r="Z287" s="403"/>
      <c r="AA287" s="403"/>
      <c r="AB287" s="403"/>
      <c r="AC287" s="403"/>
      <c r="AD287" s="977">
        <v>150</v>
      </c>
      <c r="AE287" s="403"/>
      <c r="AF287" s="403"/>
      <c r="AG287" s="403"/>
      <c r="AH287" s="403"/>
      <c r="AI287" s="403"/>
      <c r="AJ287" s="403"/>
      <c r="AK287" s="403"/>
      <c r="AL287" s="403"/>
      <c r="AM287" s="403"/>
      <c r="AN287" s="1226">
        <v>0</v>
      </c>
      <c r="AO287" s="403"/>
      <c r="AP287" s="403"/>
      <c r="AQ287" s="403"/>
      <c r="AR287" s="403"/>
      <c r="AS287" s="403"/>
      <c r="AT287" s="403"/>
      <c r="AU287" s="403"/>
      <c r="AV287" s="403"/>
      <c r="AW287" s="403"/>
      <c r="AX287" s="951"/>
      <c r="AY287" s="951"/>
      <c r="AZ287" s="951"/>
      <c r="BA287" s="1094"/>
    </row>
    <row r="288" spans="1:53" ht="22.5">
      <c r="A288" s="974">
        <v>3</v>
      </c>
      <c r="B288" s="1094"/>
      <c r="C288" s="1220"/>
      <c r="D288" s="1220" t="s">
        <v>1577</v>
      </c>
      <c r="E288" s="1094"/>
      <c r="F288" s="1094"/>
      <c r="G288" s="1094"/>
      <c r="H288" s="1094"/>
      <c r="I288" s="1094"/>
      <c r="J288" s="1094"/>
      <c r="K288" s="1094"/>
      <c r="L288" s="1221" t="s">
        <v>545</v>
      </c>
      <c r="M288" s="1235" t="s">
        <v>546</v>
      </c>
      <c r="N288" s="1223" t="s">
        <v>351</v>
      </c>
      <c r="O288" s="977"/>
      <c r="P288" s="977"/>
      <c r="Q288" s="977"/>
      <c r="R288" s="1226">
        <v>0</v>
      </c>
      <c r="S288" s="977"/>
      <c r="T288" s="977"/>
      <c r="U288" s="403"/>
      <c r="V288" s="403"/>
      <c r="W288" s="403"/>
      <c r="X288" s="403"/>
      <c r="Y288" s="403"/>
      <c r="Z288" s="403"/>
      <c r="AA288" s="403"/>
      <c r="AB288" s="403"/>
      <c r="AC288" s="403"/>
      <c r="AD288" s="977"/>
      <c r="AE288" s="403"/>
      <c r="AF288" s="403"/>
      <c r="AG288" s="403"/>
      <c r="AH288" s="403"/>
      <c r="AI288" s="403"/>
      <c r="AJ288" s="403"/>
      <c r="AK288" s="403"/>
      <c r="AL288" s="403"/>
      <c r="AM288" s="403"/>
      <c r="AN288" s="1226">
        <v>0</v>
      </c>
      <c r="AO288" s="403"/>
      <c r="AP288" s="403"/>
      <c r="AQ288" s="403"/>
      <c r="AR288" s="403"/>
      <c r="AS288" s="403"/>
      <c r="AT288" s="403"/>
      <c r="AU288" s="403"/>
      <c r="AV288" s="403"/>
      <c r="AW288" s="403"/>
      <c r="AX288" s="951"/>
      <c r="AY288" s="951"/>
      <c r="AZ288" s="951"/>
      <c r="BA288" s="1094"/>
    </row>
    <row r="289" spans="1:53" ht="22.5">
      <c r="A289" s="974">
        <v>3</v>
      </c>
      <c r="B289" s="1094"/>
      <c r="C289" s="1220"/>
      <c r="D289" s="1220" t="s">
        <v>1578</v>
      </c>
      <c r="E289" s="1094"/>
      <c r="F289" s="1094"/>
      <c r="G289" s="1094"/>
      <c r="H289" s="1094"/>
      <c r="I289" s="1094"/>
      <c r="J289" s="1094"/>
      <c r="K289" s="1094"/>
      <c r="L289" s="1221" t="s">
        <v>547</v>
      </c>
      <c r="M289" s="1235" t="s">
        <v>1469</v>
      </c>
      <c r="N289" s="1223" t="s">
        <v>351</v>
      </c>
      <c r="O289" s="403">
        <v>0</v>
      </c>
      <c r="P289" s="403">
        <v>0</v>
      </c>
      <c r="Q289" s="403">
        <v>0</v>
      </c>
      <c r="R289" s="1226">
        <v>0</v>
      </c>
      <c r="S289" s="403">
        <v>0</v>
      </c>
      <c r="T289" s="403">
        <v>0</v>
      </c>
      <c r="U289" s="403"/>
      <c r="V289" s="403"/>
      <c r="W289" s="403"/>
      <c r="X289" s="403"/>
      <c r="Y289" s="403"/>
      <c r="Z289" s="403"/>
      <c r="AA289" s="403"/>
      <c r="AB289" s="403"/>
      <c r="AC289" s="403"/>
      <c r="AD289" s="403">
        <v>0</v>
      </c>
      <c r="AE289" s="403"/>
      <c r="AF289" s="403"/>
      <c r="AG289" s="403"/>
      <c r="AH289" s="403"/>
      <c r="AI289" s="403"/>
      <c r="AJ289" s="403"/>
      <c r="AK289" s="403"/>
      <c r="AL289" s="403"/>
      <c r="AM289" s="403"/>
      <c r="AN289" s="1226">
        <v>0</v>
      </c>
      <c r="AO289" s="403"/>
      <c r="AP289" s="403"/>
      <c r="AQ289" s="403"/>
      <c r="AR289" s="403"/>
      <c r="AS289" s="403"/>
      <c r="AT289" s="403"/>
      <c r="AU289" s="403"/>
      <c r="AV289" s="403"/>
      <c r="AW289" s="403"/>
      <c r="AX289" s="951"/>
      <c r="AY289" s="951"/>
      <c r="AZ289" s="951"/>
      <c r="BA289" s="1094"/>
    </row>
    <row r="290" spans="1:53" ht="15">
      <c r="A290" s="974">
        <v>3</v>
      </c>
      <c r="B290" s="1199" t="s">
        <v>1286</v>
      </c>
      <c r="C290" s="1220"/>
      <c r="D290" s="1220" t="s">
        <v>1641</v>
      </c>
      <c r="E290" s="1094"/>
      <c r="F290" s="1094"/>
      <c r="G290" s="1094"/>
      <c r="H290" s="1094"/>
      <c r="I290" s="1094"/>
      <c r="J290" s="1094"/>
      <c r="K290" s="1094"/>
      <c r="L290" s="1221" t="s">
        <v>1146</v>
      </c>
      <c r="M290" s="1231" t="s">
        <v>548</v>
      </c>
      <c r="N290" s="1223" t="s">
        <v>351</v>
      </c>
      <c r="O290" s="1234">
        <v>0</v>
      </c>
      <c r="P290" s="1234">
        <v>0</v>
      </c>
      <c r="Q290" s="1234">
        <v>0</v>
      </c>
      <c r="R290" s="1226">
        <v>0</v>
      </c>
      <c r="S290" s="1234">
        <v>0</v>
      </c>
      <c r="T290" s="1234">
        <v>0</v>
      </c>
      <c r="U290" s="403"/>
      <c r="V290" s="403"/>
      <c r="W290" s="403"/>
      <c r="X290" s="403"/>
      <c r="Y290" s="403"/>
      <c r="Z290" s="403"/>
      <c r="AA290" s="403"/>
      <c r="AB290" s="403"/>
      <c r="AC290" s="403"/>
      <c r="AD290" s="1234">
        <v>0</v>
      </c>
      <c r="AE290" s="403"/>
      <c r="AF290" s="403"/>
      <c r="AG290" s="403"/>
      <c r="AH290" s="403"/>
      <c r="AI290" s="403"/>
      <c r="AJ290" s="403"/>
      <c r="AK290" s="403"/>
      <c r="AL290" s="403"/>
      <c r="AM290" s="403"/>
      <c r="AN290" s="1226">
        <v>0</v>
      </c>
      <c r="AO290" s="403"/>
      <c r="AP290" s="403"/>
      <c r="AQ290" s="403"/>
      <c r="AR290" s="403"/>
      <c r="AS290" s="403"/>
      <c r="AT290" s="403"/>
      <c r="AU290" s="403"/>
      <c r="AV290" s="403"/>
      <c r="AW290" s="403"/>
      <c r="AX290" s="951"/>
      <c r="AY290" s="951"/>
      <c r="AZ290" s="951"/>
      <c r="BA290" s="1094"/>
    </row>
    <row r="291" spans="1:53" ht="22.5">
      <c r="A291" s="974">
        <v>3</v>
      </c>
      <c r="B291" s="1199" t="s">
        <v>1288</v>
      </c>
      <c r="C291" s="1220"/>
      <c r="D291" s="1220" t="s">
        <v>1642</v>
      </c>
      <c r="E291" s="1094"/>
      <c r="F291" s="1094"/>
      <c r="G291" s="1094"/>
      <c r="H291" s="1094"/>
      <c r="I291" s="1094"/>
      <c r="J291" s="1094"/>
      <c r="K291" s="1094"/>
      <c r="L291" s="1221" t="s">
        <v>1147</v>
      </c>
      <c r="M291" s="1231" t="s">
        <v>1470</v>
      </c>
      <c r="N291" s="1223" t="s">
        <v>351</v>
      </c>
      <c r="O291" s="1234">
        <v>0</v>
      </c>
      <c r="P291" s="1234">
        <v>0</v>
      </c>
      <c r="Q291" s="1234">
        <v>0</v>
      </c>
      <c r="R291" s="1226">
        <v>0</v>
      </c>
      <c r="S291" s="1234">
        <v>0</v>
      </c>
      <c r="T291" s="1234">
        <v>0</v>
      </c>
      <c r="U291" s="403"/>
      <c r="V291" s="403"/>
      <c r="W291" s="403"/>
      <c r="X291" s="403"/>
      <c r="Y291" s="403"/>
      <c r="Z291" s="403"/>
      <c r="AA291" s="403"/>
      <c r="AB291" s="403"/>
      <c r="AC291" s="403"/>
      <c r="AD291" s="1234">
        <v>0</v>
      </c>
      <c r="AE291" s="403"/>
      <c r="AF291" s="403"/>
      <c r="AG291" s="403"/>
      <c r="AH291" s="403"/>
      <c r="AI291" s="403"/>
      <c r="AJ291" s="403"/>
      <c r="AK291" s="403"/>
      <c r="AL291" s="403"/>
      <c r="AM291" s="403"/>
      <c r="AN291" s="1226">
        <v>0</v>
      </c>
      <c r="AO291" s="403"/>
      <c r="AP291" s="403"/>
      <c r="AQ291" s="403"/>
      <c r="AR291" s="403"/>
      <c r="AS291" s="403"/>
      <c r="AT291" s="403"/>
      <c r="AU291" s="403"/>
      <c r="AV291" s="403"/>
      <c r="AW291" s="403"/>
      <c r="AX291" s="951"/>
      <c r="AY291" s="951"/>
      <c r="AZ291" s="951"/>
      <c r="BA291" s="1094"/>
    </row>
    <row r="292" spans="1:53" s="109" customFormat="1" ht="11.25">
      <c r="A292" s="974">
        <v>3</v>
      </c>
      <c r="B292" s="1236"/>
      <c r="C292" s="1220"/>
      <c r="D292" s="1220" t="s">
        <v>1488</v>
      </c>
      <c r="E292" s="1236"/>
      <c r="F292" s="1236"/>
      <c r="G292" s="1236"/>
      <c r="H292" s="1236"/>
      <c r="I292" s="1236"/>
      <c r="J292" s="1236"/>
      <c r="K292" s="1236"/>
      <c r="L292" s="1237" t="s">
        <v>361</v>
      </c>
      <c r="M292" s="1238" t="s">
        <v>549</v>
      </c>
      <c r="N292" s="1239" t="s">
        <v>351</v>
      </c>
      <c r="O292" s="548">
        <v>0</v>
      </c>
      <c r="P292" s="548">
        <v>0</v>
      </c>
      <c r="Q292" s="548">
        <v>0</v>
      </c>
      <c r="R292" s="1217">
        <v>0</v>
      </c>
      <c r="S292" s="548">
        <v>0</v>
      </c>
      <c r="T292" s="548">
        <v>1781.55872</v>
      </c>
      <c r="U292" s="548"/>
      <c r="V292" s="548"/>
      <c r="W292" s="548"/>
      <c r="X292" s="548"/>
      <c r="Y292" s="548"/>
      <c r="Z292" s="548"/>
      <c r="AA292" s="548"/>
      <c r="AB292" s="548"/>
      <c r="AC292" s="548"/>
      <c r="AD292" s="548">
        <v>890.89439999999991</v>
      </c>
      <c r="AE292" s="548"/>
      <c r="AF292" s="548"/>
      <c r="AG292" s="548"/>
      <c r="AH292" s="548"/>
      <c r="AI292" s="548"/>
      <c r="AJ292" s="548"/>
      <c r="AK292" s="548"/>
      <c r="AL292" s="548"/>
      <c r="AM292" s="548"/>
      <c r="AN292" s="1217">
        <v>0</v>
      </c>
      <c r="AO292" s="548"/>
      <c r="AP292" s="548"/>
      <c r="AQ292" s="548"/>
      <c r="AR292" s="548"/>
      <c r="AS292" s="548"/>
      <c r="AT292" s="548"/>
      <c r="AU292" s="548"/>
      <c r="AV292" s="548"/>
      <c r="AW292" s="548"/>
      <c r="AX292" s="1228"/>
      <c r="AY292" s="1228"/>
      <c r="AZ292" s="1228"/>
      <c r="BA292" s="1236"/>
    </row>
    <row r="293" spans="1:53" ht="22.5">
      <c r="A293" s="974">
        <v>3</v>
      </c>
      <c r="B293" s="1094" t="s">
        <v>1298</v>
      </c>
      <c r="C293" s="1220"/>
      <c r="D293" s="1220" t="s">
        <v>1579</v>
      </c>
      <c r="E293" s="1094"/>
      <c r="F293" s="1094"/>
      <c r="G293" s="1094"/>
      <c r="H293" s="1094"/>
      <c r="I293" s="1094"/>
      <c r="J293" s="1094"/>
      <c r="K293" s="1094"/>
      <c r="L293" s="1221" t="s">
        <v>550</v>
      </c>
      <c r="M293" s="1229" t="s">
        <v>551</v>
      </c>
      <c r="N293" s="1223" t="s">
        <v>351</v>
      </c>
      <c r="O293" s="1234">
        <v>0</v>
      </c>
      <c r="P293" s="1234">
        <v>0</v>
      </c>
      <c r="Q293" s="1234">
        <v>0</v>
      </c>
      <c r="R293" s="1226">
        <v>0</v>
      </c>
      <c r="S293" s="1234">
        <v>0</v>
      </c>
      <c r="T293" s="1234">
        <v>50</v>
      </c>
      <c r="U293" s="403"/>
      <c r="V293" s="403"/>
      <c r="W293" s="403"/>
      <c r="X293" s="403"/>
      <c r="Y293" s="403"/>
      <c r="Z293" s="403"/>
      <c r="AA293" s="403"/>
      <c r="AB293" s="403"/>
      <c r="AC293" s="403"/>
      <c r="AD293" s="1234">
        <v>50</v>
      </c>
      <c r="AE293" s="403"/>
      <c r="AF293" s="403"/>
      <c r="AG293" s="403"/>
      <c r="AH293" s="403"/>
      <c r="AI293" s="403"/>
      <c r="AJ293" s="403"/>
      <c r="AK293" s="403"/>
      <c r="AL293" s="403"/>
      <c r="AM293" s="403"/>
      <c r="AN293" s="1226">
        <v>0</v>
      </c>
      <c r="AO293" s="403"/>
      <c r="AP293" s="403"/>
      <c r="AQ293" s="403"/>
      <c r="AR293" s="403"/>
      <c r="AS293" s="403"/>
      <c r="AT293" s="403"/>
      <c r="AU293" s="403"/>
      <c r="AV293" s="403"/>
      <c r="AW293" s="403"/>
      <c r="AX293" s="951"/>
      <c r="AY293" s="951"/>
      <c r="AZ293" s="951"/>
      <c r="BA293" s="1094"/>
    </row>
    <row r="294" spans="1:53" ht="11.25">
      <c r="A294" s="974">
        <v>3</v>
      </c>
      <c r="B294" s="1094" t="s">
        <v>1346</v>
      </c>
      <c r="C294" s="1220"/>
      <c r="D294" s="1220" t="s">
        <v>1643</v>
      </c>
      <c r="E294" s="1094"/>
      <c r="F294" s="1094"/>
      <c r="G294" s="1094"/>
      <c r="H294" s="1094"/>
      <c r="I294" s="1094"/>
      <c r="J294" s="1094"/>
      <c r="K294" s="1094"/>
      <c r="L294" s="1221" t="s">
        <v>552</v>
      </c>
      <c r="M294" s="1231" t="s">
        <v>553</v>
      </c>
      <c r="N294" s="1223" t="s">
        <v>351</v>
      </c>
      <c r="O294" s="1234">
        <v>0</v>
      </c>
      <c r="P294" s="1234">
        <v>0</v>
      </c>
      <c r="Q294" s="1234">
        <v>0</v>
      </c>
      <c r="R294" s="1226">
        <v>0</v>
      </c>
      <c r="S294" s="1234">
        <v>0</v>
      </c>
      <c r="T294" s="1234">
        <v>0</v>
      </c>
      <c r="U294" s="403"/>
      <c r="V294" s="403"/>
      <c r="W294" s="403"/>
      <c r="X294" s="403"/>
      <c r="Y294" s="403"/>
      <c r="Z294" s="403"/>
      <c r="AA294" s="403"/>
      <c r="AB294" s="403"/>
      <c r="AC294" s="403"/>
      <c r="AD294" s="1234">
        <v>0</v>
      </c>
      <c r="AE294" s="403"/>
      <c r="AF294" s="403"/>
      <c r="AG294" s="403"/>
      <c r="AH294" s="403"/>
      <c r="AI294" s="403"/>
      <c r="AJ294" s="403"/>
      <c r="AK294" s="403"/>
      <c r="AL294" s="403"/>
      <c r="AM294" s="403"/>
      <c r="AN294" s="1226">
        <v>0</v>
      </c>
      <c r="AO294" s="403"/>
      <c r="AP294" s="403"/>
      <c r="AQ294" s="403"/>
      <c r="AR294" s="403"/>
      <c r="AS294" s="403"/>
      <c r="AT294" s="403"/>
      <c r="AU294" s="403"/>
      <c r="AV294" s="403"/>
      <c r="AW294" s="403"/>
      <c r="AX294" s="951"/>
      <c r="AY294" s="951"/>
      <c r="AZ294" s="951"/>
      <c r="BA294" s="1094"/>
    </row>
    <row r="295" spans="1:53" ht="11.25">
      <c r="A295" s="974">
        <v>3</v>
      </c>
      <c r="B295" s="1094" t="s">
        <v>1345</v>
      </c>
      <c r="C295" s="1220"/>
      <c r="D295" s="1220" t="s">
        <v>1644</v>
      </c>
      <c r="E295" s="1094"/>
      <c r="F295" s="1094"/>
      <c r="G295" s="1094"/>
      <c r="H295" s="1094"/>
      <c r="I295" s="1094"/>
      <c r="J295" s="1094"/>
      <c r="K295" s="1094"/>
      <c r="L295" s="1221" t="s">
        <v>554</v>
      </c>
      <c r="M295" s="1231" t="s">
        <v>555</v>
      </c>
      <c r="N295" s="1223" t="s">
        <v>351</v>
      </c>
      <c r="O295" s="1234">
        <v>0</v>
      </c>
      <c r="P295" s="1234">
        <v>0</v>
      </c>
      <c r="Q295" s="1234">
        <v>0</v>
      </c>
      <c r="R295" s="1226">
        <v>0</v>
      </c>
      <c r="S295" s="1234">
        <v>0</v>
      </c>
      <c r="T295" s="1234">
        <v>0</v>
      </c>
      <c r="U295" s="403"/>
      <c r="V295" s="403"/>
      <c r="W295" s="403"/>
      <c r="X295" s="403"/>
      <c r="Y295" s="403"/>
      <c r="Z295" s="403"/>
      <c r="AA295" s="403"/>
      <c r="AB295" s="403"/>
      <c r="AC295" s="403"/>
      <c r="AD295" s="1234">
        <v>0</v>
      </c>
      <c r="AE295" s="403"/>
      <c r="AF295" s="403"/>
      <c r="AG295" s="403"/>
      <c r="AH295" s="403"/>
      <c r="AI295" s="403"/>
      <c r="AJ295" s="403"/>
      <c r="AK295" s="403"/>
      <c r="AL295" s="403"/>
      <c r="AM295" s="403"/>
      <c r="AN295" s="1226">
        <v>0</v>
      </c>
      <c r="AO295" s="403"/>
      <c r="AP295" s="403"/>
      <c r="AQ295" s="403"/>
      <c r="AR295" s="403"/>
      <c r="AS295" s="403"/>
      <c r="AT295" s="403"/>
      <c r="AU295" s="403"/>
      <c r="AV295" s="403"/>
      <c r="AW295" s="403"/>
      <c r="AX295" s="951"/>
      <c r="AY295" s="951"/>
      <c r="AZ295" s="951"/>
      <c r="BA295" s="1094"/>
    </row>
    <row r="296" spans="1:53" ht="11.25">
      <c r="A296" s="974">
        <v>3</v>
      </c>
      <c r="B296" s="1094" t="s">
        <v>1347</v>
      </c>
      <c r="C296" s="1220"/>
      <c r="D296" s="1220" t="s">
        <v>1645</v>
      </c>
      <c r="E296" s="1094"/>
      <c r="F296" s="1094"/>
      <c r="G296" s="1094"/>
      <c r="H296" s="1094"/>
      <c r="I296" s="1094"/>
      <c r="J296" s="1094"/>
      <c r="K296" s="1094"/>
      <c r="L296" s="1221" t="s">
        <v>556</v>
      </c>
      <c r="M296" s="1231" t="s">
        <v>557</v>
      </c>
      <c r="N296" s="1223" t="s">
        <v>351</v>
      </c>
      <c r="O296" s="1234">
        <v>0</v>
      </c>
      <c r="P296" s="1234">
        <v>0</v>
      </c>
      <c r="Q296" s="1234">
        <v>0</v>
      </c>
      <c r="R296" s="1226">
        <v>0</v>
      </c>
      <c r="S296" s="1234">
        <v>0</v>
      </c>
      <c r="T296" s="1234">
        <v>0</v>
      </c>
      <c r="U296" s="403"/>
      <c r="V296" s="403"/>
      <c r="W296" s="403"/>
      <c r="X296" s="403"/>
      <c r="Y296" s="403"/>
      <c r="Z296" s="403"/>
      <c r="AA296" s="403"/>
      <c r="AB296" s="403"/>
      <c r="AC296" s="403"/>
      <c r="AD296" s="1234">
        <v>0</v>
      </c>
      <c r="AE296" s="403"/>
      <c r="AF296" s="403"/>
      <c r="AG296" s="403"/>
      <c r="AH296" s="403"/>
      <c r="AI296" s="403"/>
      <c r="AJ296" s="403"/>
      <c r="AK296" s="403"/>
      <c r="AL296" s="403"/>
      <c r="AM296" s="403"/>
      <c r="AN296" s="1226">
        <v>0</v>
      </c>
      <c r="AO296" s="403"/>
      <c r="AP296" s="403"/>
      <c r="AQ296" s="403"/>
      <c r="AR296" s="403"/>
      <c r="AS296" s="403"/>
      <c r="AT296" s="403"/>
      <c r="AU296" s="403"/>
      <c r="AV296" s="403"/>
      <c r="AW296" s="403"/>
      <c r="AX296" s="951"/>
      <c r="AY296" s="951"/>
      <c r="AZ296" s="951"/>
      <c r="BA296" s="1094"/>
    </row>
    <row r="297" spans="1:53" ht="11.25">
      <c r="A297" s="974">
        <v>3</v>
      </c>
      <c r="B297" s="1094" t="s">
        <v>1348</v>
      </c>
      <c r="C297" s="1220"/>
      <c r="D297" s="1220" t="s">
        <v>1646</v>
      </c>
      <c r="E297" s="1094"/>
      <c r="F297" s="1094"/>
      <c r="G297" s="1094"/>
      <c r="H297" s="1094"/>
      <c r="I297" s="1094"/>
      <c r="J297" s="1094"/>
      <c r="K297" s="1094"/>
      <c r="L297" s="1221" t="s">
        <v>558</v>
      </c>
      <c r="M297" s="1231" t="s">
        <v>559</v>
      </c>
      <c r="N297" s="1223" t="s">
        <v>351</v>
      </c>
      <c r="O297" s="1234">
        <v>0</v>
      </c>
      <c r="P297" s="1234">
        <v>0</v>
      </c>
      <c r="Q297" s="1234">
        <v>0</v>
      </c>
      <c r="R297" s="1226">
        <v>0</v>
      </c>
      <c r="S297" s="1234">
        <v>0</v>
      </c>
      <c r="T297" s="1234">
        <v>0</v>
      </c>
      <c r="U297" s="403"/>
      <c r="V297" s="403"/>
      <c r="W297" s="403"/>
      <c r="X297" s="403"/>
      <c r="Y297" s="403"/>
      <c r="Z297" s="403"/>
      <c r="AA297" s="403"/>
      <c r="AB297" s="403"/>
      <c r="AC297" s="403"/>
      <c r="AD297" s="1234">
        <v>0</v>
      </c>
      <c r="AE297" s="403"/>
      <c r="AF297" s="403"/>
      <c r="AG297" s="403"/>
      <c r="AH297" s="403"/>
      <c r="AI297" s="403"/>
      <c r="AJ297" s="403"/>
      <c r="AK297" s="403"/>
      <c r="AL297" s="403"/>
      <c r="AM297" s="403"/>
      <c r="AN297" s="1226">
        <v>0</v>
      </c>
      <c r="AO297" s="403"/>
      <c r="AP297" s="403"/>
      <c r="AQ297" s="403"/>
      <c r="AR297" s="403"/>
      <c r="AS297" s="403"/>
      <c r="AT297" s="403"/>
      <c r="AU297" s="403"/>
      <c r="AV297" s="403"/>
      <c r="AW297" s="403"/>
      <c r="AX297" s="951"/>
      <c r="AY297" s="951"/>
      <c r="AZ297" s="951"/>
      <c r="BA297" s="1094"/>
    </row>
    <row r="298" spans="1:53" ht="11.25">
      <c r="A298" s="974">
        <v>3</v>
      </c>
      <c r="B298" s="1094" t="s">
        <v>1349</v>
      </c>
      <c r="C298" s="1220"/>
      <c r="D298" s="1220" t="s">
        <v>1647</v>
      </c>
      <c r="E298" s="1094"/>
      <c r="F298" s="1094"/>
      <c r="G298" s="1094"/>
      <c r="H298" s="1094"/>
      <c r="I298" s="1094"/>
      <c r="J298" s="1094"/>
      <c r="K298" s="1094"/>
      <c r="L298" s="1221" t="s">
        <v>560</v>
      </c>
      <c r="M298" s="1231" t="s">
        <v>561</v>
      </c>
      <c r="N298" s="1223" t="s">
        <v>351</v>
      </c>
      <c r="O298" s="1234">
        <v>0</v>
      </c>
      <c r="P298" s="1234">
        <v>0</v>
      </c>
      <c r="Q298" s="1234">
        <v>0</v>
      </c>
      <c r="R298" s="1226">
        <v>0</v>
      </c>
      <c r="S298" s="1234">
        <v>0</v>
      </c>
      <c r="T298" s="1234">
        <v>0</v>
      </c>
      <c r="U298" s="403"/>
      <c r="V298" s="403"/>
      <c r="W298" s="403"/>
      <c r="X298" s="403"/>
      <c r="Y298" s="403"/>
      <c r="Z298" s="403"/>
      <c r="AA298" s="403"/>
      <c r="AB298" s="403"/>
      <c r="AC298" s="403"/>
      <c r="AD298" s="1234">
        <v>0</v>
      </c>
      <c r="AE298" s="403"/>
      <c r="AF298" s="403"/>
      <c r="AG298" s="403"/>
      <c r="AH298" s="403"/>
      <c r="AI298" s="403"/>
      <c r="AJ298" s="403"/>
      <c r="AK298" s="403"/>
      <c r="AL298" s="403"/>
      <c r="AM298" s="403"/>
      <c r="AN298" s="1226">
        <v>0</v>
      </c>
      <c r="AO298" s="403"/>
      <c r="AP298" s="403"/>
      <c r="AQ298" s="403"/>
      <c r="AR298" s="403"/>
      <c r="AS298" s="403"/>
      <c r="AT298" s="403"/>
      <c r="AU298" s="403"/>
      <c r="AV298" s="403"/>
      <c r="AW298" s="403"/>
      <c r="AX298" s="951"/>
      <c r="AY298" s="951"/>
      <c r="AZ298" s="951"/>
      <c r="BA298" s="1094"/>
    </row>
    <row r="299" spans="1:53" ht="11.25">
      <c r="A299" s="974">
        <v>3</v>
      </c>
      <c r="B299" s="1094" t="s">
        <v>1350</v>
      </c>
      <c r="C299" s="1220"/>
      <c r="D299" s="1220" t="s">
        <v>1648</v>
      </c>
      <c r="E299" s="1094"/>
      <c r="F299" s="1094"/>
      <c r="G299" s="1094"/>
      <c r="H299" s="1094"/>
      <c r="I299" s="1094"/>
      <c r="J299" s="1094"/>
      <c r="K299" s="1094"/>
      <c r="L299" s="1221" t="s">
        <v>562</v>
      </c>
      <c r="M299" s="1231" t="s">
        <v>563</v>
      </c>
      <c r="N299" s="1223" t="s">
        <v>351</v>
      </c>
      <c r="O299" s="1234">
        <v>0</v>
      </c>
      <c r="P299" s="1234">
        <v>0</v>
      </c>
      <c r="Q299" s="1234">
        <v>0</v>
      </c>
      <c r="R299" s="1226">
        <v>0</v>
      </c>
      <c r="S299" s="1234">
        <v>0</v>
      </c>
      <c r="T299" s="1234">
        <v>0</v>
      </c>
      <c r="U299" s="403"/>
      <c r="V299" s="403"/>
      <c r="W299" s="403"/>
      <c r="X299" s="403"/>
      <c r="Y299" s="403"/>
      <c r="Z299" s="403"/>
      <c r="AA299" s="403"/>
      <c r="AB299" s="403"/>
      <c r="AC299" s="403"/>
      <c r="AD299" s="1234">
        <v>0</v>
      </c>
      <c r="AE299" s="403"/>
      <c r="AF299" s="403"/>
      <c r="AG299" s="403"/>
      <c r="AH299" s="403"/>
      <c r="AI299" s="403"/>
      <c r="AJ299" s="403"/>
      <c r="AK299" s="403"/>
      <c r="AL299" s="403"/>
      <c r="AM299" s="403"/>
      <c r="AN299" s="1226">
        <v>0</v>
      </c>
      <c r="AO299" s="403"/>
      <c r="AP299" s="403"/>
      <c r="AQ299" s="403"/>
      <c r="AR299" s="403"/>
      <c r="AS299" s="403"/>
      <c r="AT299" s="403"/>
      <c r="AU299" s="403"/>
      <c r="AV299" s="403"/>
      <c r="AW299" s="403"/>
      <c r="AX299" s="951"/>
      <c r="AY299" s="951"/>
      <c r="AZ299" s="951"/>
      <c r="BA299" s="1094"/>
    </row>
    <row r="300" spans="1:53" ht="11.25">
      <c r="A300" s="974">
        <v>3</v>
      </c>
      <c r="B300" s="1094" t="s">
        <v>1457</v>
      </c>
      <c r="C300" s="1220"/>
      <c r="D300" s="1220" t="s">
        <v>1649</v>
      </c>
      <c r="E300" s="1094"/>
      <c r="F300" s="1094"/>
      <c r="G300" s="1094"/>
      <c r="H300" s="1094"/>
      <c r="I300" s="1094"/>
      <c r="J300" s="1094"/>
      <c r="K300" s="1094"/>
      <c r="L300" s="1221" t="s">
        <v>1463</v>
      </c>
      <c r="M300" s="1231" t="s">
        <v>1459</v>
      </c>
      <c r="N300" s="1223" t="s">
        <v>351</v>
      </c>
      <c r="O300" s="1234">
        <v>0</v>
      </c>
      <c r="P300" s="1234">
        <v>0</v>
      </c>
      <c r="Q300" s="1234">
        <v>0</v>
      </c>
      <c r="R300" s="1226">
        <v>0</v>
      </c>
      <c r="S300" s="1234">
        <v>0</v>
      </c>
      <c r="T300" s="1234">
        <v>50</v>
      </c>
      <c r="U300" s="403"/>
      <c r="V300" s="403"/>
      <c r="W300" s="403"/>
      <c r="X300" s="403"/>
      <c r="Y300" s="403"/>
      <c r="Z300" s="403"/>
      <c r="AA300" s="403"/>
      <c r="AB300" s="403"/>
      <c r="AC300" s="403"/>
      <c r="AD300" s="1234">
        <v>50</v>
      </c>
      <c r="AE300" s="403"/>
      <c r="AF300" s="403"/>
      <c r="AG300" s="403"/>
      <c r="AH300" s="403"/>
      <c r="AI300" s="403"/>
      <c r="AJ300" s="403"/>
      <c r="AK300" s="403"/>
      <c r="AL300" s="403"/>
      <c r="AM300" s="403"/>
      <c r="AN300" s="1226">
        <v>0</v>
      </c>
      <c r="AO300" s="403"/>
      <c r="AP300" s="403"/>
      <c r="AQ300" s="403"/>
      <c r="AR300" s="403"/>
      <c r="AS300" s="403"/>
      <c r="AT300" s="403"/>
      <c r="AU300" s="403"/>
      <c r="AV300" s="403"/>
      <c r="AW300" s="403"/>
      <c r="AX300" s="951"/>
      <c r="AY300" s="951"/>
      <c r="AZ300" s="951"/>
      <c r="BA300" s="1094"/>
    </row>
    <row r="301" spans="1:53" ht="22.5">
      <c r="A301" s="974">
        <v>3</v>
      </c>
      <c r="B301" s="1094"/>
      <c r="C301" s="1220"/>
      <c r="D301" s="1220" t="s">
        <v>1580</v>
      </c>
      <c r="E301" s="1094"/>
      <c r="F301" s="1094"/>
      <c r="G301" s="1094"/>
      <c r="H301" s="1094"/>
      <c r="I301" s="1094"/>
      <c r="J301" s="1094"/>
      <c r="K301" s="1094"/>
      <c r="L301" s="1221" t="s">
        <v>564</v>
      </c>
      <c r="M301" s="1229" t="s">
        <v>1471</v>
      </c>
      <c r="N301" s="1223" t="s">
        <v>351</v>
      </c>
      <c r="O301" s="403">
        <v>0</v>
      </c>
      <c r="P301" s="403">
        <v>0</v>
      </c>
      <c r="Q301" s="403">
        <v>0</v>
      </c>
      <c r="R301" s="1226">
        <v>0</v>
      </c>
      <c r="S301" s="403">
        <v>0</v>
      </c>
      <c r="T301" s="403">
        <v>1731.55872</v>
      </c>
      <c r="U301" s="403"/>
      <c r="V301" s="403"/>
      <c r="W301" s="403"/>
      <c r="X301" s="403"/>
      <c r="Y301" s="403"/>
      <c r="Z301" s="403"/>
      <c r="AA301" s="403"/>
      <c r="AB301" s="403"/>
      <c r="AC301" s="403"/>
      <c r="AD301" s="403">
        <v>840.89439999999991</v>
      </c>
      <c r="AE301" s="403"/>
      <c r="AF301" s="403"/>
      <c r="AG301" s="403"/>
      <c r="AH301" s="403"/>
      <c r="AI301" s="403"/>
      <c r="AJ301" s="403"/>
      <c r="AK301" s="403"/>
      <c r="AL301" s="403"/>
      <c r="AM301" s="403"/>
      <c r="AN301" s="1226">
        <v>0</v>
      </c>
      <c r="AO301" s="403"/>
      <c r="AP301" s="403"/>
      <c r="AQ301" s="403"/>
      <c r="AR301" s="403"/>
      <c r="AS301" s="403"/>
      <c r="AT301" s="403"/>
      <c r="AU301" s="403"/>
      <c r="AV301" s="403"/>
      <c r="AW301" s="403"/>
      <c r="AX301" s="951"/>
      <c r="AY301" s="951"/>
      <c r="AZ301" s="951"/>
      <c r="BA301" s="1094"/>
    </row>
    <row r="302" spans="1:53" ht="11.25">
      <c r="A302" s="974">
        <v>3</v>
      </c>
      <c r="B302" s="1094" t="s">
        <v>1289</v>
      </c>
      <c r="C302" s="1220"/>
      <c r="D302" s="1220" t="s">
        <v>1650</v>
      </c>
      <c r="E302" s="1094"/>
      <c r="F302" s="1094"/>
      <c r="G302" s="1094"/>
      <c r="H302" s="1094"/>
      <c r="I302" s="1094"/>
      <c r="J302" s="1094"/>
      <c r="K302" s="1094"/>
      <c r="L302" s="1221" t="s">
        <v>565</v>
      </c>
      <c r="M302" s="1231" t="s">
        <v>566</v>
      </c>
      <c r="N302" s="1223" t="s">
        <v>351</v>
      </c>
      <c r="O302" s="1234">
        <v>0</v>
      </c>
      <c r="P302" s="1234">
        <v>0</v>
      </c>
      <c r="Q302" s="1234">
        <v>0</v>
      </c>
      <c r="R302" s="1226">
        <v>0</v>
      </c>
      <c r="S302" s="1234">
        <v>0</v>
      </c>
      <c r="T302" s="1234">
        <v>1329.9187199999999</v>
      </c>
      <c r="U302" s="403"/>
      <c r="V302" s="403"/>
      <c r="W302" s="403"/>
      <c r="X302" s="403"/>
      <c r="Y302" s="403"/>
      <c r="Z302" s="403"/>
      <c r="AA302" s="403"/>
      <c r="AB302" s="403"/>
      <c r="AC302" s="403"/>
      <c r="AD302" s="1234">
        <v>646.84439999999995</v>
      </c>
      <c r="AE302" s="403"/>
      <c r="AF302" s="403"/>
      <c r="AG302" s="403"/>
      <c r="AH302" s="403"/>
      <c r="AI302" s="403"/>
      <c r="AJ302" s="403"/>
      <c r="AK302" s="403"/>
      <c r="AL302" s="403"/>
      <c r="AM302" s="403"/>
      <c r="AN302" s="1226">
        <v>0</v>
      </c>
      <c r="AO302" s="403"/>
      <c r="AP302" s="403"/>
      <c r="AQ302" s="403"/>
      <c r="AR302" s="403"/>
      <c r="AS302" s="403"/>
      <c r="AT302" s="403"/>
      <c r="AU302" s="403"/>
      <c r="AV302" s="403"/>
      <c r="AW302" s="403"/>
      <c r="AX302" s="951"/>
      <c r="AY302" s="951"/>
      <c r="AZ302" s="951"/>
      <c r="BA302" s="1094"/>
    </row>
    <row r="303" spans="1:53" ht="22.5">
      <c r="A303" s="974">
        <v>3</v>
      </c>
      <c r="B303" s="1094" t="s">
        <v>1292</v>
      </c>
      <c r="C303" s="1220"/>
      <c r="D303" s="1220" t="s">
        <v>1651</v>
      </c>
      <c r="E303" s="1094"/>
      <c r="F303" s="1094"/>
      <c r="G303" s="1094"/>
      <c r="H303" s="1094"/>
      <c r="I303" s="1094"/>
      <c r="J303" s="1094"/>
      <c r="K303" s="1094"/>
      <c r="L303" s="1221" t="s">
        <v>567</v>
      </c>
      <c r="M303" s="1231" t="s">
        <v>1472</v>
      </c>
      <c r="N303" s="1223" t="s">
        <v>351</v>
      </c>
      <c r="O303" s="1234">
        <v>0</v>
      </c>
      <c r="P303" s="1234">
        <v>0</v>
      </c>
      <c r="Q303" s="1234">
        <v>0</v>
      </c>
      <c r="R303" s="1226">
        <v>0</v>
      </c>
      <c r="S303" s="1234">
        <v>0</v>
      </c>
      <c r="T303" s="1234">
        <v>401.64</v>
      </c>
      <c r="U303" s="403"/>
      <c r="V303" s="403"/>
      <c r="W303" s="403"/>
      <c r="X303" s="403"/>
      <c r="Y303" s="403"/>
      <c r="Z303" s="403"/>
      <c r="AA303" s="403"/>
      <c r="AB303" s="403"/>
      <c r="AC303" s="403"/>
      <c r="AD303" s="1234">
        <v>194.05</v>
      </c>
      <c r="AE303" s="403"/>
      <c r="AF303" s="403"/>
      <c r="AG303" s="403"/>
      <c r="AH303" s="403"/>
      <c r="AI303" s="403"/>
      <c r="AJ303" s="403"/>
      <c r="AK303" s="403"/>
      <c r="AL303" s="403"/>
      <c r="AM303" s="403"/>
      <c r="AN303" s="1226">
        <v>0</v>
      </c>
      <c r="AO303" s="403"/>
      <c r="AP303" s="403"/>
      <c r="AQ303" s="403"/>
      <c r="AR303" s="403"/>
      <c r="AS303" s="403"/>
      <c r="AT303" s="403"/>
      <c r="AU303" s="403"/>
      <c r="AV303" s="403"/>
      <c r="AW303" s="403"/>
      <c r="AX303" s="951"/>
      <c r="AY303" s="951"/>
      <c r="AZ303" s="951"/>
      <c r="BA303" s="1094"/>
    </row>
    <row r="304" spans="1:53" ht="33.75">
      <c r="A304" s="974">
        <v>3</v>
      </c>
      <c r="B304" s="1199" t="s">
        <v>1301</v>
      </c>
      <c r="C304" s="1220"/>
      <c r="D304" s="1220" t="s">
        <v>1581</v>
      </c>
      <c r="E304" s="1094"/>
      <c r="F304" s="1094"/>
      <c r="G304" s="1094"/>
      <c r="H304" s="1094"/>
      <c r="I304" s="1094"/>
      <c r="J304" s="1094"/>
      <c r="K304" s="1094"/>
      <c r="L304" s="1221" t="s">
        <v>568</v>
      </c>
      <c r="M304" s="1229" t="s">
        <v>569</v>
      </c>
      <c r="N304" s="1223" t="s">
        <v>351</v>
      </c>
      <c r="O304" s="1234">
        <v>0</v>
      </c>
      <c r="P304" s="1234">
        <v>0</v>
      </c>
      <c r="Q304" s="1234">
        <v>0</v>
      </c>
      <c r="R304" s="1226">
        <v>0</v>
      </c>
      <c r="S304" s="1234">
        <v>0</v>
      </c>
      <c r="T304" s="1234">
        <v>0</v>
      </c>
      <c r="U304" s="403"/>
      <c r="V304" s="403"/>
      <c r="W304" s="403"/>
      <c r="X304" s="403"/>
      <c r="Y304" s="403"/>
      <c r="Z304" s="403"/>
      <c r="AA304" s="403"/>
      <c r="AB304" s="403"/>
      <c r="AC304" s="403"/>
      <c r="AD304" s="1234">
        <v>0</v>
      </c>
      <c r="AE304" s="403"/>
      <c r="AF304" s="403"/>
      <c r="AG304" s="403"/>
      <c r="AH304" s="403"/>
      <c r="AI304" s="403"/>
      <c r="AJ304" s="403"/>
      <c r="AK304" s="403"/>
      <c r="AL304" s="403"/>
      <c r="AM304" s="403"/>
      <c r="AN304" s="1226">
        <v>0</v>
      </c>
      <c r="AO304" s="403"/>
      <c r="AP304" s="403"/>
      <c r="AQ304" s="403"/>
      <c r="AR304" s="403"/>
      <c r="AS304" s="403"/>
      <c r="AT304" s="403"/>
      <c r="AU304" s="403"/>
      <c r="AV304" s="403"/>
      <c r="AW304" s="403"/>
      <c r="AX304" s="951"/>
      <c r="AY304" s="951"/>
      <c r="AZ304" s="951"/>
      <c r="BA304" s="1094"/>
    </row>
    <row r="305" spans="1:53" ht="15">
      <c r="A305" s="974">
        <v>3</v>
      </c>
      <c r="B305" s="1199" t="s">
        <v>1303</v>
      </c>
      <c r="C305" s="1220"/>
      <c r="D305" s="1220" t="s">
        <v>1582</v>
      </c>
      <c r="E305" s="1094"/>
      <c r="F305" s="1094"/>
      <c r="G305" s="1094"/>
      <c r="H305" s="1094"/>
      <c r="I305" s="1094"/>
      <c r="J305" s="1094"/>
      <c r="K305" s="1094"/>
      <c r="L305" s="1221" t="s">
        <v>570</v>
      </c>
      <c r="M305" s="1229" t="s">
        <v>571</v>
      </c>
      <c r="N305" s="1223" t="s">
        <v>351</v>
      </c>
      <c r="O305" s="1234">
        <v>0</v>
      </c>
      <c r="P305" s="1234">
        <v>0</v>
      </c>
      <c r="Q305" s="1234">
        <v>0</v>
      </c>
      <c r="R305" s="1226">
        <v>0</v>
      </c>
      <c r="S305" s="1234">
        <v>0</v>
      </c>
      <c r="T305" s="1234">
        <v>0</v>
      </c>
      <c r="U305" s="403"/>
      <c r="V305" s="403"/>
      <c r="W305" s="403"/>
      <c r="X305" s="403"/>
      <c r="Y305" s="403"/>
      <c r="Z305" s="403"/>
      <c r="AA305" s="403"/>
      <c r="AB305" s="403"/>
      <c r="AC305" s="403"/>
      <c r="AD305" s="1234">
        <v>0</v>
      </c>
      <c r="AE305" s="403"/>
      <c r="AF305" s="403"/>
      <c r="AG305" s="403"/>
      <c r="AH305" s="403"/>
      <c r="AI305" s="403"/>
      <c r="AJ305" s="403"/>
      <c r="AK305" s="403"/>
      <c r="AL305" s="403"/>
      <c r="AM305" s="403"/>
      <c r="AN305" s="1226">
        <v>0</v>
      </c>
      <c r="AO305" s="403"/>
      <c r="AP305" s="403"/>
      <c r="AQ305" s="403"/>
      <c r="AR305" s="403"/>
      <c r="AS305" s="403"/>
      <c r="AT305" s="403"/>
      <c r="AU305" s="403"/>
      <c r="AV305" s="403"/>
      <c r="AW305" s="403"/>
      <c r="AX305" s="951"/>
      <c r="AY305" s="951"/>
      <c r="AZ305" s="951"/>
      <c r="BA305" s="1094"/>
    </row>
    <row r="306" spans="1:53" ht="15">
      <c r="A306" s="974">
        <v>3</v>
      </c>
      <c r="B306" s="1199" t="s">
        <v>1305</v>
      </c>
      <c r="C306" s="1220"/>
      <c r="D306" s="1220" t="s">
        <v>1652</v>
      </c>
      <c r="E306" s="1094"/>
      <c r="F306" s="1094"/>
      <c r="G306" s="1094"/>
      <c r="H306" s="1094"/>
      <c r="I306" s="1094"/>
      <c r="J306" s="1094"/>
      <c r="K306" s="1094"/>
      <c r="L306" s="1221" t="s">
        <v>572</v>
      </c>
      <c r="M306" s="1229" t="s">
        <v>573</v>
      </c>
      <c r="N306" s="1223" t="s">
        <v>351</v>
      </c>
      <c r="O306" s="1234">
        <v>0</v>
      </c>
      <c r="P306" s="1234">
        <v>0</v>
      </c>
      <c r="Q306" s="1234">
        <v>0</v>
      </c>
      <c r="R306" s="1226">
        <v>0</v>
      </c>
      <c r="S306" s="1234">
        <v>0</v>
      </c>
      <c r="T306" s="1234">
        <v>0</v>
      </c>
      <c r="U306" s="403"/>
      <c r="V306" s="403"/>
      <c r="W306" s="403"/>
      <c r="X306" s="403"/>
      <c r="Y306" s="403"/>
      <c r="Z306" s="403"/>
      <c r="AA306" s="403"/>
      <c r="AB306" s="403"/>
      <c r="AC306" s="403"/>
      <c r="AD306" s="1234">
        <v>0</v>
      </c>
      <c r="AE306" s="403"/>
      <c r="AF306" s="403"/>
      <c r="AG306" s="403"/>
      <c r="AH306" s="403"/>
      <c r="AI306" s="403"/>
      <c r="AJ306" s="403"/>
      <c r="AK306" s="403"/>
      <c r="AL306" s="403"/>
      <c r="AM306" s="403"/>
      <c r="AN306" s="1226">
        <v>0</v>
      </c>
      <c r="AO306" s="403"/>
      <c r="AP306" s="403"/>
      <c r="AQ306" s="403"/>
      <c r="AR306" s="403"/>
      <c r="AS306" s="403"/>
      <c r="AT306" s="403"/>
      <c r="AU306" s="403"/>
      <c r="AV306" s="403"/>
      <c r="AW306" s="403"/>
      <c r="AX306" s="951"/>
      <c r="AY306" s="951"/>
      <c r="AZ306" s="951"/>
      <c r="BA306" s="1094"/>
    </row>
    <row r="307" spans="1:53" ht="15">
      <c r="A307" s="974">
        <v>3</v>
      </c>
      <c r="B307" s="1199" t="s">
        <v>1307</v>
      </c>
      <c r="C307" s="1220"/>
      <c r="D307" s="1220" t="s">
        <v>1653</v>
      </c>
      <c r="E307" s="1094"/>
      <c r="F307" s="1094"/>
      <c r="G307" s="1094"/>
      <c r="H307" s="1094"/>
      <c r="I307" s="1094"/>
      <c r="J307" s="1094"/>
      <c r="K307" s="1094"/>
      <c r="L307" s="1221" t="s">
        <v>574</v>
      </c>
      <c r="M307" s="1229" t="s">
        <v>575</v>
      </c>
      <c r="N307" s="1223" t="s">
        <v>351</v>
      </c>
      <c r="O307" s="1234">
        <v>0</v>
      </c>
      <c r="P307" s="1234">
        <v>0</v>
      </c>
      <c r="Q307" s="1234">
        <v>0</v>
      </c>
      <c r="R307" s="1226">
        <v>0</v>
      </c>
      <c r="S307" s="1234">
        <v>0</v>
      </c>
      <c r="T307" s="1234">
        <v>0</v>
      </c>
      <c r="U307" s="403"/>
      <c r="V307" s="403"/>
      <c r="W307" s="403"/>
      <c r="X307" s="403"/>
      <c r="Y307" s="403"/>
      <c r="Z307" s="403"/>
      <c r="AA307" s="403"/>
      <c r="AB307" s="403"/>
      <c r="AC307" s="403"/>
      <c r="AD307" s="1234">
        <v>0</v>
      </c>
      <c r="AE307" s="403"/>
      <c r="AF307" s="403"/>
      <c r="AG307" s="403"/>
      <c r="AH307" s="403"/>
      <c r="AI307" s="403"/>
      <c r="AJ307" s="403"/>
      <c r="AK307" s="403"/>
      <c r="AL307" s="403"/>
      <c r="AM307" s="403"/>
      <c r="AN307" s="1226">
        <v>0</v>
      </c>
      <c r="AO307" s="403"/>
      <c r="AP307" s="403"/>
      <c r="AQ307" s="403"/>
      <c r="AR307" s="403"/>
      <c r="AS307" s="403"/>
      <c r="AT307" s="403"/>
      <c r="AU307" s="403"/>
      <c r="AV307" s="403"/>
      <c r="AW307" s="403"/>
      <c r="AX307" s="951"/>
      <c r="AY307" s="951"/>
      <c r="AZ307" s="951"/>
      <c r="BA307" s="1094"/>
    </row>
    <row r="308" spans="1:53" ht="15">
      <c r="A308" s="974">
        <v>3</v>
      </c>
      <c r="B308" s="1199" t="s">
        <v>1309</v>
      </c>
      <c r="C308" s="1220"/>
      <c r="D308" s="1220" t="s">
        <v>1654</v>
      </c>
      <c r="E308" s="1094"/>
      <c r="F308" s="1094"/>
      <c r="G308" s="1094"/>
      <c r="H308" s="1094"/>
      <c r="I308" s="1094"/>
      <c r="J308" s="1094"/>
      <c r="K308" s="1094"/>
      <c r="L308" s="1221" t="s">
        <v>576</v>
      </c>
      <c r="M308" s="1229" t="s">
        <v>577</v>
      </c>
      <c r="N308" s="1223" t="s">
        <v>351</v>
      </c>
      <c r="O308" s="1234">
        <v>0</v>
      </c>
      <c r="P308" s="1234">
        <v>0</v>
      </c>
      <c r="Q308" s="1234">
        <v>0</v>
      </c>
      <c r="R308" s="1226">
        <v>0</v>
      </c>
      <c r="S308" s="1234">
        <v>0</v>
      </c>
      <c r="T308" s="1234">
        <v>0</v>
      </c>
      <c r="U308" s="403"/>
      <c r="V308" s="403"/>
      <c r="W308" s="403"/>
      <c r="X308" s="403"/>
      <c r="Y308" s="403"/>
      <c r="Z308" s="403"/>
      <c r="AA308" s="403"/>
      <c r="AB308" s="403"/>
      <c r="AC308" s="403"/>
      <c r="AD308" s="1234">
        <v>0</v>
      </c>
      <c r="AE308" s="403"/>
      <c r="AF308" s="403"/>
      <c r="AG308" s="403"/>
      <c r="AH308" s="403"/>
      <c r="AI308" s="403"/>
      <c r="AJ308" s="403"/>
      <c r="AK308" s="403"/>
      <c r="AL308" s="403"/>
      <c r="AM308" s="403"/>
      <c r="AN308" s="1226">
        <v>0</v>
      </c>
      <c r="AO308" s="403"/>
      <c r="AP308" s="403"/>
      <c r="AQ308" s="403"/>
      <c r="AR308" s="403"/>
      <c r="AS308" s="403"/>
      <c r="AT308" s="403"/>
      <c r="AU308" s="403"/>
      <c r="AV308" s="403"/>
      <c r="AW308" s="403"/>
      <c r="AX308" s="951"/>
      <c r="AY308" s="951"/>
      <c r="AZ308" s="951"/>
      <c r="BA308" s="1094"/>
    </row>
    <row r="309" spans="1:53" ht="15">
      <c r="A309" s="974">
        <v>3</v>
      </c>
      <c r="B309" s="1199" t="s">
        <v>1311</v>
      </c>
      <c r="C309" s="1220"/>
      <c r="D309" s="1220" t="s">
        <v>1655</v>
      </c>
      <c r="E309" s="1094"/>
      <c r="F309" s="1094"/>
      <c r="G309" s="1094"/>
      <c r="H309" s="1094"/>
      <c r="I309" s="1094"/>
      <c r="J309" s="1094"/>
      <c r="K309" s="1094"/>
      <c r="L309" s="1221" t="s">
        <v>1366</v>
      </c>
      <c r="M309" s="1233" t="s">
        <v>578</v>
      </c>
      <c r="N309" s="1223" t="s">
        <v>351</v>
      </c>
      <c r="O309" s="1234">
        <v>0</v>
      </c>
      <c r="P309" s="1234">
        <v>0</v>
      </c>
      <c r="Q309" s="1234">
        <v>0</v>
      </c>
      <c r="R309" s="1226">
        <v>0</v>
      </c>
      <c r="S309" s="1234">
        <v>0</v>
      </c>
      <c r="T309" s="1234">
        <v>0</v>
      </c>
      <c r="U309" s="403"/>
      <c r="V309" s="403"/>
      <c r="W309" s="403"/>
      <c r="X309" s="403"/>
      <c r="Y309" s="403"/>
      <c r="Z309" s="403"/>
      <c r="AA309" s="403"/>
      <c r="AB309" s="403"/>
      <c r="AC309" s="403"/>
      <c r="AD309" s="1234">
        <v>0</v>
      </c>
      <c r="AE309" s="403"/>
      <c r="AF309" s="403"/>
      <c r="AG309" s="403"/>
      <c r="AH309" s="403"/>
      <c r="AI309" s="403"/>
      <c r="AJ309" s="403"/>
      <c r="AK309" s="403"/>
      <c r="AL309" s="403"/>
      <c r="AM309" s="403"/>
      <c r="AN309" s="1226">
        <v>0</v>
      </c>
      <c r="AO309" s="403"/>
      <c r="AP309" s="403"/>
      <c r="AQ309" s="403"/>
      <c r="AR309" s="403"/>
      <c r="AS309" s="403"/>
      <c r="AT309" s="403"/>
      <c r="AU309" s="403"/>
      <c r="AV309" s="403"/>
      <c r="AW309" s="403"/>
      <c r="AX309" s="951"/>
      <c r="AY309" s="951"/>
      <c r="AZ309" s="951"/>
      <c r="BA309" s="1094"/>
    </row>
    <row r="310" spans="1:53" ht="15">
      <c r="A310" s="974">
        <v>3</v>
      </c>
      <c r="B310" s="1199" t="s">
        <v>1313</v>
      </c>
      <c r="C310" s="1220"/>
      <c r="D310" s="1220" t="s">
        <v>1656</v>
      </c>
      <c r="E310" s="1094"/>
      <c r="F310" s="1094"/>
      <c r="G310" s="1094"/>
      <c r="H310" s="1094"/>
      <c r="I310" s="1094"/>
      <c r="J310" s="1094"/>
      <c r="K310" s="1094"/>
      <c r="L310" s="1221" t="s">
        <v>1367</v>
      </c>
      <c r="M310" s="1233" t="s">
        <v>579</v>
      </c>
      <c r="N310" s="1223" t="s">
        <v>351</v>
      </c>
      <c r="O310" s="1234">
        <v>0</v>
      </c>
      <c r="P310" s="1234">
        <v>0</v>
      </c>
      <c r="Q310" s="1234">
        <v>0</v>
      </c>
      <c r="R310" s="1226">
        <v>0</v>
      </c>
      <c r="S310" s="1234">
        <v>0</v>
      </c>
      <c r="T310" s="1234">
        <v>0</v>
      </c>
      <c r="U310" s="403"/>
      <c r="V310" s="403"/>
      <c r="W310" s="403"/>
      <c r="X310" s="403"/>
      <c r="Y310" s="403"/>
      <c r="Z310" s="403"/>
      <c r="AA310" s="403"/>
      <c r="AB310" s="403"/>
      <c r="AC310" s="403"/>
      <c r="AD310" s="1234">
        <v>0</v>
      </c>
      <c r="AE310" s="403"/>
      <c r="AF310" s="403"/>
      <c r="AG310" s="403"/>
      <c r="AH310" s="403"/>
      <c r="AI310" s="403"/>
      <c r="AJ310" s="403"/>
      <c r="AK310" s="403"/>
      <c r="AL310" s="403"/>
      <c r="AM310" s="403"/>
      <c r="AN310" s="1226">
        <v>0</v>
      </c>
      <c r="AO310" s="403"/>
      <c r="AP310" s="403"/>
      <c r="AQ310" s="403"/>
      <c r="AR310" s="403"/>
      <c r="AS310" s="403"/>
      <c r="AT310" s="403"/>
      <c r="AU310" s="403"/>
      <c r="AV310" s="403"/>
      <c r="AW310" s="403"/>
      <c r="AX310" s="951"/>
      <c r="AY310" s="951"/>
      <c r="AZ310" s="951"/>
      <c r="BA310" s="1094"/>
    </row>
    <row r="311" spans="1:53" ht="11.25">
      <c r="A311" s="974">
        <v>3</v>
      </c>
      <c r="B311" s="1094" t="s">
        <v>1460</v>
      </c>
      <c r="C311" s="1220"/>
      <c r="D311" s="1220" t="s">
        <v>1657</v>
      </c>
      <c r="E311" s="1094"/>
      <c r="F311" s="1094"/>
      <c r="G311" s="1094"/>
      <c r="H311" s="1094"/>
      <c r="I311" s="1094"/>
      <c r="J311" s="1094"/>
      <c r="K311" s="1094"/>
      <c r="L311" s="1221" t="s">
        <v>1462</v>
      </c>
      <c r="M311" s="1231" t="s">
        <v>1461</v>
      </c>
      <c r="N311" s="1223" t="s">
        <v>351</v>
      </c>
      <c r="O311" s="1234">
        <v>0</v>
      </c>
      <c r="P311" s="1234">
        <v>0</v>
      </c>
      <c r="Q311" s="1234">
        <v>0</v>
      </c>
      <c r="R311" s="1226">
        <v>0</v>
      </c>
      <c r="S311" s="1234">
        <v>0</v>
      </c>
      <c r="T311" s="1234">
        <v>0</v>
      </c>
      <c r="U311" s="403"/>
      <c r="V311" s="403"/>
      <c r="W311" s="403"/>
      <c r="X311" s="403"/>
      <c r="Y311" s="403"/>
      <c r="Z311" s="403"/>
      <c r="AA311" s="403"/>
      <c r="AB311" s="403"/>
      <c r="AC311" s="403"/>
      <c r="AD311" s="1234">
        <v>0</v>
      </c>
      <c r="AE311" s="403"/>
      <c r="AF311" s="403"/>
      <c r="AG311" s="403"/>
      <c r="AH311" s="403"/>
      <c r="AI311" s="403"/>
      <c r="AJ311" s="403"/>
      <c r="AK311" s="403"/>
      <c r="AL311" s="403"/>
      <c r="AM311" s="403"/>
      <c r="AN311" s="1226">
        <v>0</v>
      </c>
      <c r="AO311" s="403"/>
      <c r="AP311" s="403"/>
      <c r="AQ311" s="403"/>
      <c r="AR311" s="403"/>
      <c r="AS311" s="403"/>
      <c r="AT311" s="403"/>
      <c r="AU311" s="403"/>
      <c r="AV311" s="403"/>
      <c r="AW311" s="403"/>
      <c r="AX311" s="951"/>
      <c r="AY311" s="951"/>
      <c r="AZ311" s="951"/>
      <c r="BA311" s="1094"/>
    </row>
    <row r="312" spans="1:53" ht="22.5">
      <c r="A312" s="974">
        <v>3</v>
      </c>
      <c r="B312" s="1094"/>
      <c r="C312" s="1220"/>
      <c r="D312" s="1220" t="s">
        <v>1551</v>
      </c>
      <c r="E312" s="1094"/>
      <c r="F312" s="1094"/>
      <c r="G312" s="1094"/>
      <c r="H312" s="1094"/>
      <c r="I312" s="1094"/>
      <c r="J312" s="1094"/>
      <c r="K312" s="1094"/>
      <c r="L312" s="1221" t="s">
        <v>363</v>
      </c>
      <c r="M312" s="1222" t="s">
        <v>1379</v>
      </c>
      <c r="N312" s="1223" t="s">
        <v>351</v>
      </c>
      <c r="O312" s="1234">
        <v>0</v>
      </c>
      <c r="P312" s="1234">
        <v>0</v>
      </c>
      <c r="Q312" s="1234">
        <v>0</v>
      </c>
      <c r="R312" s="1226">
        <v>0</v>
      </c>
      <c r="S312" s="1234">
        <v>0</v>
      </c>
      <c r="T312" s="1234">
        <v>0</v>
      </c>
      <c r="U312" s="403"/>
      <c r="V312" s="403"/>
      <c r="W312" s="403"/>
      <c r="X312" s="403"/>
      <c r="Y312" s="403"/>
      <c r="Z312" s="403"/>
      <c r="AA312" s="403"/>
      <c r="AB312" s="403"/>
      <c r="AC312" s="403"/>
      <c r="AD312" s="1234">
        <v>0</v>
      </c>
      <c r="AE312" s="403"/>
      <c r="AF312" s="403"/>
      <c r="AG312" s="403"/>
      <c r="AH312" s="403"/>
      <c r="AI312" s="403"/>
      <c r="AJ312" s="403"/>
      <c r="AK312" s="403"/>
      <c r="AL312" s="403"/>
      <c r="AM312" s="403"/>
      <c r="AN312" s="1226">
        <v>0</v>
      </c>
      <c r="AO312" s="403"/>
      <c r="AP312" s="403"/>
      <c r="AQ312" s="403"/>
      <c r="AR312" s="403"/>
      <c r="AS312" s="403"/>
      <c r="AT312" s="403"/>
      <c r="AU312" s="403"/>
      <c r="AV312" s="403"/>
      <c r="AW312" s="403"/>
      <c r="AX312" s="951"/>
      <c r="AY312" s="951"/>
      <c r="AZ312" s="951"/>
      <c r="BA312" s="1094"/>
    </row>
    <row r="313" spans="1:53" ht="11.25">
      <c r="A313" s="974">
        <v>3</v>
      </c>
      <c r="B313" s="1094"/>
      <c r="C313" s="1220"/>
      <c r="D313" s="1220" t="s">
        <v>1658</v>
      </c>
      <c r="E313" s="1094"/>
      <c r="F313" s="1094"/>
      <c r="G313" s="1094"/>
      <c r="H313" s="1094"/>
      <c r="I313" s="1094"/>
      <c r="J313" s="1094"/>
      <c r="K313" s="1094"/>
      <c r="L313" s="1221" t="s">
        <v>1199</v>
      </c>
      <c r="M313" s="1222" t="s">
        <v>1200</v>
      </c>
      <c r="N313" s="1223" t="s">
        <v>351</v>
      </c>
      <c r="O313" s="977"/>
      <c r="P313" s="977"/>
      <c r="Q313" s="977"/>
      <c r="R313" s="1226">
        <v>0</v>
      </c>
      <c r="S313" s="977"/>
      <c r="T313" s="977"/>
      <c r="U313" s="403"/>
      <c r="V313" s="403"/>
      <c r="W313" s="403"/>
      <c r="X313" s="403"/>
      <c r="Y313" s="403"/>
      <c r="Z313" s="403"/>
      <c r="AA313" s="403"/>
      <c r="AB313" s="403"/>
      <c r="AC313" s="403"/>
      <c r="AD313" s="977"/>
      <c r="AE313" s="403"/>
      <c r="AF313" s="403"/>
      <c r="AG313" s="403"/>
      <c r="AH313" s="403"/>
      <c r="AI313" s="403"/>
      <c r="AJ313" s="403"/>
      <c r="AK313" s="403"/>
      <c r="AL313" s="403"/>
      <c r="AM313" s="403"/>
      <c r="AN313" s="1226">
        <v>0</v>
      </c>
      <c r="AO313" s="403"/>
      <c r="AP313" s="403"/>
      <c r="AQ313" s="403"/>
      <c r="AR313" s="403"/>
      <c r="AS313" s="403"/>
      <c r="AT313" s="403"/>
      <c r="AU313" s="403"/>
      <c r="AV313" s="403"/>
      <c r="AW313" s="403"/>
      <c r="AX313" s="951"/>
      <c r="AY313" s="951"/>
      <c r="AZ313" s="951"/>
      <c r="BA313" s="1094"/>
    </row>
    <row r="314" spans="1:53" s="109" customFormat="1" ht="11.25">
      <c r="A314" s="974">
        <v>3</v>
      </c>
      <c r="B314" s="1236"/>
      <c r="C314" s="1220"/>
      <c r="D314" s="1220" t="s">
        <v>1659</v>
      </c>
      <c r="E314" s="1236"/>
      <c r="F314" s="1236"/>
      <c r="G314" s="1236"/>
      <c r="H314" s="1236"/>
      <c r="I314" s="1236"/>
      <c r="J314" s="1236"/>
      <c r="K314" s="1236"/>
      <c r="L314" s="1237" t="s">
        <v>1382</v>
      </c>
      <c r="M314" s="1238" t="s">
        <v>1384</v>
      </c>
      <c r="N314" s="1239" t="s">
        <v>351</v>
      </c>
      <c r="O314" s="548">
        <v>0</v>
      </c>
      <c r="P314" s="548">
        <v>0</v>
      </c>
      <c r="Q314" s="548">
        <v>0</v>
      </c>
      <c r="R314" s="1217">
        <v>0</v>
      </c>
      <c r="S314" s="548">
        <v>0</v>
      </c>
      <c r="T314" s="548">
        <v>0</v>
      </c>
      <c r="U314" s="548"/>
      <c r="V314" s="548"/>
      <c r="W314" s="548"/>
      <c r="X314" s="548"/>
      <c r="Y314" s="548"/>
      <c r="Z314" s="548"/>
      <c r="AA314" s="548"/>
      <c r="AB314" s="548"/>
      <c r="AC314" s="548"/>
      <c r="AD314" s="548">
        <v>0</v>
      </c>
      <c r="AE314" s="548"/>
      <c r="AF314" s="548"/>
      <c r="AG314" s="548"/>
      <c r="AH314" s="548"/>
      <c r="AI314" s="548"/>
      <c r="AJ314" s="548"/>
      <c r="AK314" s="548"/>
      <c r="AL314" s="548"/>
      <c r="AM314" s="548"/>
      <c r="AN314" s="1217">
        <v>0</v>
      </c>
      <c r="AO314" s="548"/>
      <c r="AP314" s="548"/>
      <c r="AQ314" s="548"/>
      <c r="AR314" s="548"/>
      <c r="AS314" s="548"/>
      <c r="AT314" s="548"/>
      <c r="AU314" s="548"/>
      <c r="AV314" s="548"/>
      <c r="AW314" s="548"/>
      <c r="AX314" s="1228"/>
      <c r="AY314" s="1228"/>
      <c r="AZ314" s="1228"/>
      <c r="BA314" s="1236"/>
    </row>
    <row r="315" spans="1:53" s="555" customFormat="1" ht="11.25">
      <c r="A315" s="974">
        <v>3</v>
      </c>
      <c r="L315" s="556" t="s">
        <v>1383</v>
      </c>
      <c r="M315" s="557"/>
      <c r="N315" s="558"/>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3"/>
      <c r="AJ315" s="403"/>
      <c r="AK315" s="403"/>
      <c r="AL315" s="403"/>
      <c r="AM315" s="403"/>
      <c r="AN315" s="403"/>
      <c r="AO315" s="403"/>
      <c r="AP315" s="403"/>
      <c r="AQ315" s="403"/>
      <c r="AR315" s="403"/>
      <c r="AS315" s="403"/>
      <c r="AT315" s="403"/>
      <c r="AU315" s="403"/>
      <c r="AV315" s="403"/>
      <c r="AW315" s="403"/>
      <c r="AX315" s="559"/>
      <c r="AY315" s="559"/>
      <c r="AZ315" s="559"/>
    </row>
    <row r="316" spans="1:53" s="109" customFormat="1" ht="11.25">
      <c r="A316" s="974">
        <v>3</v>
      </c>
      <c r="B316" s="1236"/>
      <c r="C316" s="1094"/>
      <c r="D316" s="1094" t="s">
        <v>1481</v>
      </c>
      <c r="E316" s="1236"/>
      <c r="F316" s="1236"/>
      <c r="G316" s="1236"/>
      <c r="H316" s="1236"/>
      <c r="I316" s="1236"/>
      <c r="J316" s="1236"/>
      <c r="K316" s="1236"/>
      <c r="L316" s="1214" t="s">
        <v>102</v>
      </c>
      <c r="M316" s="1215" t="s">
        <v>580</v>
      </c>
      <c r="N316" s="1216" t="s">
        <v>351</v>
      </c>
      <c r="O316" s="1217">
        <v>0</v>
      </c>
      <c r="P316" s="1217">
        <v>0</v>
      </c>
      <c r="Q316" s="1217">
        <v>0</v>
      </c>
      <c r="R316" s="1217">
        <v>0</v>
      </c>
      <c r="S316" s="1217">
        <v>0</v>
      </c>
      <c r="T316" s="1217">
        <v>0</v>
      </c>
      <c r="U316" s="1217">
        <v>0</v>
      </c>
      <c r="V316" s="1217">
        <v>0</v>
      </c>
      <c r="W316" s="1217">
        <v>0</v>
      </c>
      <c r="X316" s="1217">
        <v>0</v>
      </c>
      <c r="Y316" s="1217">
        <v>0</v>
      </c>
      <c r="Z316" s="1217">
        <v>0</v>
      </c>
      <c r="AA316" s="1217">
        <v>0</v>
      </c>
      <c r="AB316" s="1217">
        <v>0</v>
      </c>
      <c r="AC316" s="1217">
        <v>0</v>
      </c>
      <c r="AD316" s="1217">
        <v>0</v>
      </c>
      <c r="AE316" s="1217">
        <v>0</v>
      </c>
      <c r="AF316" s="1217">
        <v>0</v>
      </c>
      <c r="AG316" s="1217">
        <v>0</v>
      </c>
      <c r="AH316" s="1217">
        <v>0</v>
      </c>
      <c r="AI316" s="1217">
        <v>0</v>
      </c>
      <c r="AJ316" s="1217">
        <v>0</v>
      </c>
      <c r="AK316" s="1217">
        <v>0</v>
      </c>
      <c r="AL316" s="1217">
        <v>0</v>
      </c>
      <c r="AM316" s="1217">
        <v>0</v>
      </c>
      <c r="AN316" s="1217">
        <v>0</v>
      </c>
      <c r="AO316" s="1217">
        <v>0</v>
      </c>
      <c r="AP316" s="1217">
        <v>0</v>
      </c>
      <c r="AQ316" s="1217">
        <v>0</v>
      </c>
      <c r="AR316" s="1217">
        <v>0</v>
      </c>
      <c r="AS316" s="1217">
        <v>0</v>
      </c>
      <c r="AT316" s="1217">
        <v>0</v>
      </c>
      <c r="AU316" s="1217">
        <v>0</v>
      </c>
      <c r="AV316" s="1217">
        <v>0</v>
      </c>
      <c r="AW316" s="1217">
        <v>0</v>
      </c>
      <c r="AX316" s="951"/>
      <c r="AY316" s="951"/>
      <c r="AZ316" s="951"/>
      <c r="BA316" s="1219"/>
    </row>
    <row r="317" spans="1:53" s="109" customFormat="1" ht="22.5">
      <c r="A317" s="974">
        <v>3</v>
      </c>
      <c r="B317" s="1236"/>
      <c r="C317" s="1094"/>
      <c r="D317" s="1094" t="s">
        <v>1492</v>
      </c>
      <c r="E317" s="1236"/>
      <c r="F317" s="1236"/>
      <c r="G317" s="1236"/>
      <c r="H317" s="1236"/>
      <c r="I317" s="1236"/>
      <c r="J317" s="1236"/>
      <c r="K317" s="1236"/>
      <c r="L317" s="1237" t="s">
        <v>17</v>
      </c>
      <c r="M317" s="1238" t="s">
        <v>581</v>
      </c>
      <c r="N317" s="1239" t="s">
        <v>351</v>
      </c>
      <c r="O317" s="1217">
        <v>0</v>
      </c>
      <c r="P317" s="1217">
        <v>0</v>
      </c>
      <c r="Q317" s="1217">
        <v>0</v>
      </c>
      <c r="R317" s="1217">
        <v>0</v>
      </c>
      <c r="S317" s="1217">
        <v>0</v>
      </c>
      <c r="T317" s="1217">
        <v>0</v>
      </c>
      <c r="U317" s="1217">
        <v>0</v>
      </c>
      <c r="V317" s="1217">
        <v>0</v>
      </c>
      <c r="W317" s="1217">
        <v>0</v>
      </c>
      <c r="X317" s="1217">
        <v>0</v>
      </c>
      <c r="Y317" s="1217">
        <v>0</v>
      </c>
      <c r="Z317" s="1217">
        <v>0</v>
      </c>
      <c r="AA317" s="1217">
        <v>0</v>
      </c>
      <c r="AB317" s="1217">
        <v>0</v>
      </c>
      <c r="AC317" s="1217">
        <v>0</v>
      </c>
      <c r="AD317" s="1217">
        <v>0</v>
      </c>
      <c r="AE317" s="1217">
        <v>0</v>
      </c>
      <c r="AF317" s="1217">
        <v>0</v>
      </c>
      <c r="AG317" s="1217">
        <v>0</v>
      </c>
      <c r="AH317" s="1217">
        <v>0</v>
      </c>
      <c r="AI317" s="1217">
        <v>0</v>
      </c>
      <c r="AJ317" s="1217">
        <v>0</v>
      </c>
      <c r="AK317" s="1217">
        <v>0</v>
      </c>
      <c r="AL317" s="1217">
        <v>0</v>
      </c>
      <c r="AM317" s="1217">
        <v>0</v>
      </c>
      <c r="AN317" s="1217">
        <v>0</v>
      </c>
      <c r="AO317" s="1217">
        <v>0</v>
      </c>
      <c r="AP317" s="1217">
        <v>0</v>
      </c>
      <c r="AQ317" s="1217">
        <v>0</v>
      </c>
      <c r="AR317" s="1217">
        <v>0</v>
      </c>
      <c r="AS317" s="1217">
        <v>0</v>
      </c>
      <c r="AT317" s="1217">
        <v>0</v>
      </c>
      <c r="AU317" s="1217">
        <v>0</v>
      </c>
      <c r="AV317" s="1217">
        <v>0</v>
      </c>
      <c r="AW317" s="1217">
        <v>0</v>
      </c>
      <c r="AX317" s="1228"/>
      <c r="AY317" s="1228"/>
      <c r="AZ317" s="1228"/>
      <c r="BA317" s="1236"/>
    </row>
    <row r="318" spans="1:53" ht="11.25">
      <c r="A318" s="974">
        <v>3</v>
      </c>
      <c r="B318" s="1094" t="s">
        <v>407</v>
      </c>
      <c r="C318" s="1094"/>
      <c r="D318" s="1094" t="s">
        <v>1604</v>
      </c>
      <c r="E318" s="1094"/>
      <c r="F318" s="1094"/>
      <c r="G318" s="1094"/>
      <c r="H318" s="1094"/>
      <c r="I318" s="1094"/>
      <c r="J318" s="1094"/>
      <c r="K318" s="1094"/>
      <c r="L318" s="1221" t="s">
        <v>136</v>
      </c>
      <c r="M318" s="1229" t="s">
        <v>582</v>
      </c>
      <c r="N318" s="1223" t="s">
        <v>351</v>
      </c>
      <c r="O318" s="403">
        <v>0</v>
      </c>
      <c r="P318" s="403">
        <v>0</v>
      </c>
      <c r="Q318" s="403">
        <v>0</v>
      </c>
      <c r="R318" s="1226">
        <v>0</v>
      </c>
      <c r="S318" s="403">
        <v>0</v>
      </c>
      <c r="T318" s="403">
        <v>0</v>
      </c>
      <c r="U318" s="403">
        <v>0</v>
      </c>
      <c r="V318" s="403">
        <v>0</v>
      </c>
      <c r="W318" s="403">
        <v>0</v>
      </c>
      <c r="X318" s="403">
        <v>0</v>
      </c>
      <c r="Y318" s="403">
        <v>0</v>
      </c>
      <c r="Z318" s="403">
        <v>0</v>
      </c>
      <c r="AA318" s="403">
        <v>0</v>
      </c>
      <c r="AB318" s="403">
        <v>0</v>
      </c>
      <c r="AC318" s="403">
        <v>0</v>
      </c>
      <c r="AD318" s="403">
        <v>0</v>
      </c>
      <c r="AE318" s="403">
        <v>0</v>
      </c>
      <c r="AF318" s="403">
        <v>0</v>
      </c>
      <c r="AG318" s="403">
        <v>0</v>
      </c>
      <c r="AH318" s="403">
        <v>0</v>
      </c>
      <c r="AI318" s="403">
        <v>0</v>
      </c>
      <c r="AJ318" s="403">
        <v>0</v>
      </c>
      <c r="AK318" s="403">
        <v>0</v>
      </c>
      <c r="AL318" s="403">
        <v>0</v>
      </c>
      <c r="AM318" s="403">
        <v>0</v>
      </c>
      <c r="AN318" s="1226">
        <v>0</v>
      </c>
      <c r="AO318" s="1226">
        <v>0</v>
      </c>
      <c r="AP318" s="1226">
        <v>0</v>
      </c>
      <c r="AQ318" s="1226">
        <v>0</v>
      </c>
      <c r="AR318" s="1226">
        <v>0</v>
      </c>
      <c r="AS318" s="1226">
        <v>0</v>
      </c>
      <c r="AT318" s="1226">
        <v>0</v>
      </c>
      <c r="AU318" s="1226">
        <v>0</v>
      </c>
      <c r="AV318" s="1226">
        <v>0</v>
      </c>
      <c r="AW318" s="1226">
        <v>0</v>
      </c>
      <c r="AX318" s="951"/>
      <c r="AY318" s="951"/>
      <c r="AZ318" s="951"/>
      <c r="BA318" s="1094"/>
    </row>
    <row r="319" spans="1:53" ht="11.25">
      <c r="A319" s="974">
        <v>3</v>
      </c>
      <c r="B319" s="1094" t="s">
        <v>408</v>
      </c>
      <c r="C319" s="1094"/>
      <c r="D319" s="1094" t="s">
        <v>1605</v>
      </c>
      <c r="E319" s="1094"/>
      <c r="F319" s="1094"/>
      <c r="G319" s="1094"/>
      <c r="H319" s="1094"/>
      <c r="I319" s="1094"/>
      <c r="J319" s="1094"/>
      <c r="K319" s="1094"/>
      <c r="L319" s="1221" t="s">
        <v>583</v>
      </c>
      <c r="M319" s="1229" t="s">
        <v>584</v>
      </c>
      <c r="N319" s="1223" t="s">
        <v>351</v>
      </c>
      <c r="O319" s="403">
        <v>0</v>
      </c>
      <c r="P319" s="403">
        <v>0</v>
      </c>
      <c r="Q319" s="403">
        <v>0</v>
      </c>
      <c r="R319" s="1226">
        <v>0</v>
      </c>
      <c r="S319" s="403">
        <v>0</v>
      </c>
      <c r="T319" s="403">
        <v>0</v>
      </c>
      <c r="U319" s="403">
        <v>0</v>
      </c>
      <c r="V319" s="403">
        <v>0</v>
      </c>
      <c r="W319" s="403">
        <v>0</v>
      </c>
      <c r="X319" s="403">
        <v>0</v>
      </c>
      <c r="Y319" s="403">
        <v>0</v>
      </c>
      <c r="Z319" s="403">
        <v>0</v>
      </c>
      <c r="AA319" s="403">
        <v>0</v>
      </c>
      <c r="AB319" s="403">
        <v>0</v>
      </c>
      <c r="AC319" s="403">
        <v>0</v>
      </c>
      <c r="AD319" s="403">
        <v>0</v>
      </c>
      <c r="AE319" s="403">
        <v>0</v>
      </c>
      <c r="AF319" s="403">
        <v>0</v>
      </c>
      <c r="AG319" s="403">
        <v>0</v>
      </c>
      <c r="AH319" s="403">
        <v>0</v>
      </c>
      <c r="AI319" s="403">
        <v>0</v>
      </c>
      <c r="AJ319" s="403">
        <v>0</v>
      </c>
      <c r="AK319" s="403">
        <v>0</v>
      </c>
      <c r="AL319" s="403">
        <v>0</v>
      </c>
      <c r="AM319" s="403">
        <v>0</v>
      </c>
      <c r="AN319" s="1226">
        <v>0</v>
      </c>
      <c r="AO319" s="1226">
        <v>0</v>
      </c>
      <c r="AP319" s="1226">
        <v>0</v>
      </c>
      <c r="AQ319" s="1226">
        <v>0</v>
      </c>
      <c r="AR319" s="1226">
        <v>0</v>
      </c>
      <c r="AS319" s="1226">
        <v>0</v>
      </c>
      <c r="AT319" s="1226">
        <v>0</v>
      </c>
      <c r="AU319" s="1226">
        <v>0</v>
      </c>
      <c r="AV319" s="1226">
        <v>0</v>
      </c>
      <c r="AW319" s="1226">
        <v>0</v>
      </c>
      <c r="AX319" s="951"/>
      <c r="AY319" s="951"/>
      <c r="AZ319" s="951"/>
      <c r="BA319" s="1094"/>
    </row>
    <row r="320" spans="1:53" ht="11.25">
      <c r="A320" s="974">
        <v>3</v>
      </c>
      <c r="B320" s="1094" t="s">
        <v>403</v>
      </c>
      <c r="C320" s="1094"/>
      <c r="D320" s="1094" t="s">
        <v>1660</v>
      </c>
      <c r="E320" s="1094"/>
      <c r="F320" s="1094"/>
      <c r="G320" s="1094"/>
      <c r="H320" s="1094"/>
      <c r="I320" s="1094"/>
      <c r="J320" s="1094"/>
      <c r="K320" s="1094"/>
      <c r="L320" s="1221" t="s">
        <v>585</v>
      </c>
      <c r="M320" s="1229" t="s">
        <v>586</v>
      </c>
      <c r="N320" s="1223" t="s">
        <v>351</v>
      </c>
      <c r="O320" s="403">
        <v>0</v>
      </c>
      <c r="P320" s="403">
        <v>0</v>
      </c>
      <c r="Q320" s="403">
        <v>0</v>
      </c>
      <c r="R320" s="1226">
        <v>0</v>
      </c>
      <c r="S320" s="403">
        <v>0</v>
      </c>
      <c r="T320" s="403">
        <v>0</v>
      </c>
      <c r="U320" s="403">
        <v>0</v>
      </c>
      <c r="V320" s="403">
        <v>0</v>
      </c>
      <c r="W320" s="403">
        <v>0</v>
      </c>
      <c r="X320" s="403">
        <v>0</v>
      </c>
      <c r="Y320" s="403">
        <v>0</v>
      </c>
      <c r="Z320" s="403">
        <v>0</v>
      </c>
      <c r="AA320" s="403">
        <v>0</v>
      </c>
      <c r="AB320" s="403">
        <v>0</v>
      </c>
      <c r="AC320" s="403">
        <v>0</v>
      </c>
      <c r="AD320" s="403">
        <v>0</v>
      </c>
      <c r="AE320" s="403">
        <v>0</v>
      </c>
      <c r="AF320" s="403">
        <v>0</v>
      </c>
      <c r="AG320" s="403">
        <v>0</v>
      </c>
      <c r="AH320" s="403">
        <v>0</v>
      </c>
      <c r="AI320" s="403">
        <v>0</v>
      </c>
      <c r="AJ320" s="403">
        <v>0</v>
      </c>
      <c r="AK320" s="403">
        <v>0</v>
      </c>
      <c r="AL320" s="403">
        <v>0</v>
      </c>
      <c r="AM320" s="403">
        <v>0</v>
      </c>
      <c r="AN320" s="1226">
        <v>0</v>
      </c>
      <c r="AO320" s="1226">
        <v>0</v>
      </c>
      <c r="AP320" s="1226">
        <v>0</v>
      </c>
      <c r="AQ320" s="1226">
        <v>0</v>
      </c>
      <c r="AR320" s="1226">
        <v>0</v>
      </c>
      <c r="AS320" s="1226">
        <v>0</v>
      </c>
      <c r="AT320" s="1226">
        <v>0</v>
      </c>
      <c r="AU320" s="1226">
        <v>0</v>
      </c>
      <c r="AV320" s="1226">
        <v>0</v>
      </c>
      <c r="AW320" s="1226">
        <v>0</v>
      </c>
      <c r="AX320" s="951"/>
      <c r="AY320" s="951"/>
      <c r="AZ320" s="951"/>
      <c r="BA320" s="1094"/>
    </row>
    <row r="321" spans="1:53" ht="11.25">
      <c r="A321" s="974">
        <v>3</v>
      </c>
      <c r="B321" s="1094" t="s">
        <v>401</v>
      </c>
      <c r="C321" s="1094"/>
      <c r="D321" s="1094" t="s">
        <v>1661</v>
      </c>
      <c r="E321" s="1094"/>
      <c r="F321" s="1094"/>
      <c r="G321" s="1094"/>
      <c r="H321" s="1094"/>
      <c r="I321" s="1094"/>
      <c r="J321" s="1094"/>
      <c r="K321" s="1094"/>
      <c r="L321" s="1221" t="s">
        <v>587</v>
      </c>
      <c r="M321" s="1229" t="s">
        <v>588</v>
      </c>
      <c r="N321" s="1223" t="s">
        <v>351</v>
      </c>
      <c r="O321" s="403">
        <v>0</v>
      </c>
      <c r="P321" s="403">
        <v>0</v>
      </c>
      <c r="Q321" s="403">
        <v>0</v>
      </c>
      <c r="R321" s="1226">
        <v>0</v>
      </c>
      <c r="S321" s="403">
        <v>0</v>
      </c>
      <c r="T321" s="403">
        <v>0</v>
      </c>
      <c r="U321" s="403">
        <v>0</v>
      </c>
      <c r="V321" s="403">
        <v>0</v>
      </c>
      <c r="W321" s="403">
        <v>0</v>
      </c>
      <c r="X321" s="403">
        <v>0</v>
      </c>
      <c r="Y321" s="403">
        <v>0</v>
      </c>
      <c r="Z321" s="403">
        <v>0</v>
      </c>
      <c r="AA321" s="403">
        <v>0</v>
      </c>
      <c r="AB321" s="403">
        <v>0</v>
      </c>
      <c r="AC321" s="403">
        <v>0</v>
      </c>
      <c r="AD321" s="403">
        <v>0</v>
      </c>
      <c r="AE321" s="403">
        <v>0</v>
      </c>
      <c r="AF321" s="403">
        <v>0</v>
      </c>
      <c r="AG321" s="403">
        <v>0</v>
      </c>
      <c r="AH321" s="403">
        <v>0</v>
      </c>
      <c r="AI321" s="403">
        <v>0</v>
      </c>
      <c r="AJ321" s="403">
        <v>0</v>
      </c>
      <c r="AK321" s="403">
        <v>0</v>
      </c>
      <c r="AL321" s="403">
        <v>0</v>
      </c>
      <c r="AM321" s="403">
        <v>0</v>
      </c>
      <c r="AN321" s="1226">
        <v>0</v>
      </c>
      <c r="AO321" s="1226">
        <v>0</v>
      </c>
      <c r="AP321" s="1226">
        <v>0</v>
      </c>
      <c r="AQ321" s="1226">
        <v>0</v>
      </c>
      <c r="AR321" s="1226">
        <v>0</v>
      </c>
      <c r="AS321" s="1226">
        <v>0</v>
      </c>
      <c r="AT321" s="1226">
        <v>0</v>
      </c>
      <c r="AU321" s="1226">
        <v>0</v>
      </c>
      <c r="AV321" s="1226">
        <v>0</v>
      </c>
      <c r="AW321" s="1226">
        <v>0</v>
      </c>
      <c r="AX321" s="951"/>
      <c r="AY321" s="951"/>
      <c r="AZ321" s="951"/>
      <c r="BA321" s="1094"/>
    </row>
    <row r="322" spans="1:53" ht="11.25">
      <c r="A322" s="974">
        <v>3</v>
      </c>
      <c r="B322" s="1094" t="s">
        <v>409</v>
      </c>
      <c r="C322" s="1094"/>
      <c r="D322" s="1094" t="s">
        <v>1662</v>
      </c>
      <c r="E322" s="1094"/>
      <c r="F322" s="1094"/>
      <c r="G322" s="1094"/>
      <c r="H322" s="1094"/>
      <c r="I322" s="1094"/>
      <c r="J322" s="1094"/>
      <c r="K322" s="1094"/>
      <c r="L322" s="1221" t="s">
        <v>589</v>
      </c>
      <c r="M322" s="1229" t="s">
        <v>590</v>
      </c>
      <c r="N322" s="1223" t="s">
        <v>351</v>
      </c>
      <c r="O322" s="403">
        <v>0</v>
      </c>
      <c r="P322" s="403">
        <v>0</v>
      </c>
      <c r="Q322" s="403">
        <v>0</v>
      </c>
      <c r="R322" s="1226">
        <v>0</v>
      </c>
      <c r="S322" s="403">
        <v>0</v>
      </c>
      <c r="T322" s="403">
        <v>0</v>
      </c>
      <c r="U322" s="403">
        <v>0</v>
      </c>
      <c r="V322" s="403">
        <v>0</v>
      </c>
      <c r="W322" s="403">
        <v>0</v>
      </c>
      <c r="X322" s="403">
        <v>0</v>
      </c>
      <c r="Y322" s="403">
        <v>0</v>
      </c>
      <c r="Z322" s="403">
        <v>0</v>
      </c>
      <c r="AA322" s="403">
        <v>0</v>
      </c>
      <c r="AB322" s="403">
        <v>0</v>
      </c>
      <c r="AC322" s="403">
        <v>0</v>
      </c>
      <c r="AD322" s="403">
        <v>0</v>
      </c>
      <c r="AE322" s="403">
        <v>0</v>
      </c>
      <c r="AF322" s="403">
        <v>0</v>
      </c>
      <c r="AG322" s="403">
        <v>0</v>
      </c>
      <c r="AH322" s="403">
        <v>0</v>
      </c>
      <c r="AI322" s="403">
        <v>0</v>
      </c>
      <c r="AJ322" s="403">
        <v>0</v>
      </c>
      <c r="AK322" s="403">
        <v>0</v>
      </c>
      <c r="AL322" s="403">
        <v>0</v>
      </c>
      <c r="AM322" s="403">
        <v>0</v>
      </c>
      <c r="AN322" s="1226">
        <v>0</v>
      </c>
      <c r="AO322" s="1226">
        <v>0</v>
      </c>
      <c r="AP322" s="1226">
        <v>0</v>
      </c>
      <c r="AQ322" s="1226">
        <v>0</v>
      </c>
      <c r="AR322" s="1226">
        <v>0</v>
      </c>
      <c r="AS322" s="1226">
        <v>0</v>
      </c>
      <c r="AT322" s="1226">
        <v>0</v>
      </c>
      <c r="AU322" s="1226">
        <v>0</v>
      </c>
      <c r="AV322" s="1226">
        <v>0</v>
      </c>
      <c r="AW322" s="1226">
        <v>0</v>
      </c>
      <c r="AX322" s="951"/>
      <c r="AY322" s="951"/>
      <c r="AZ322" s="951"/>
      <c r="BA322" s="1094"/>
    </row>
    <row r="323" spans="1:53" ht="11.25">
      <c r="A323" s="974">
        <v>3</v>
      </c>
      <c r="B323" s="1094"/>
      <c r="C323" s="1094"/>
      <c r="D323" s="1094" t="s">
        <v>1663</v>
      </c>
      <c r="E323" s="1094"/>
      <c r="F323" s="1094"/>
      <c r="G323" s="1094"/>
      <c r="H323" s="1094"/>
      <c r="I323" s="1094"/>
      <c r="J323" s="1094"/>
      <c r="K323" s="1094"/>
      <c r="L323" s="1221" t="s">
        <v>591</v>
      </c>
      <c r="M323" s="1229" t="s">
        <v>592</v>
      </c>
      <c r="N323" s="1223" t="s">
        <v>351</v>
      </c>
      <c r="O323" s="977"/>
      <c r="P323" s="977"/>
      <c r="Q323" s="977"/>
      <c r="R323" s="1226">
        <v>0</v>
      </c>
      <c r="S323" s="977"/>
      <c r="T323" s="977"/>
      <c r="U323" s="977"/>
      <c r="V323" s="977"/>
      <c r="W323" s="977"/>
      <c r="X323" s="977"/>
      <c r="Y323" s="977"/>
      <c r="Z323" s="977"/>
      <c r="AA323" s="977"/>
      <c r="AB323" s="977"/>
      <c r="AC323" s="977"/>
      <c r="AD323" s="977"/>
      <c r="AE323" s="977"/>
      <c r="AF323" s="977"/>
      <c r="AG323" s="977"/>
      <c r="AH323" s="977"/>
      <c r="AI323" s="977"/>
      <c r="AJ323" s="977"/>
      <c r="AK323" s="977"/>
      <c r="AL323" s="977"/>
      <c r="AM323" s="977"/>
      <c r="AN323" s="1226">
        <v>0</v>
      </c>
      <c r="AO323" s="1226">
        <v>0</v>
      </c>
      <c r="AP323" s="1226">
        <v>0</v>
      </c>
      <c r="AQ323" s="1226">
        <v>0</v>
      </c>
      <c r="AR323" s="1226">
        <v>0</v>
      </c>
      <c r="AS323" s="1226">
        <v>0</v>
      </c>
      <c r="AT323" s="1226">
        <v>0</v>
      </c>
      <c r="AU323" s="1226">
        <v>0</v>
      </c>
      <c r="AV323" s="1226">
        <v>0</v>
      </c>
      <c r="AW323" s="1226">
        <v>0</v>
      </c>
      <c r="AX323" s="951"/>
      <c r="AY323" s="951"/>
      <c r="AZ323" s="951"/>
      <c r="BA323" s="1094"/>
    </row>
    <row r="324" spans="1:53" ht="11.25">
      <c r="A324" s="974">
        <v>3</v>
      </c>
      <c r="B324" s="1094"/>
      <c r="C324" s="1094"/>
      <c r="D324" s="1094" t="s">
        <v>1664</v>
      </c>
      <c r="E324" s="1094"/>
      <c r="F324" s="1094"/>
      <c r="G324" s="1094"/>
      <c r="H324" s="1094"/>
      <c r="I324" s="1094"/>
      <c r="J324" s="1094"/>
      <c r="K324" s="1094"/>
      <c r="L324" s="1221" t="s">
        <v>593</v>
      </c>
      <c r="M324" s="1229" t="s">
        <v>594</v>
      </c>
      <c r="N324" s="1223" t="s">
        <v>351</v>
      </c>
      <c r="O324" s="977"/>
      <c r="P324" s="977"/>
      <c r="Q324" s="977"/>
      <c r="R324" s="1226">
        <v>0</v>
      </c>
      <c r="S324" s="977"/>
      <c r="T324" s="977"/>
      <c r="U324" s="977"/>
      <c r="V324" s="977"/>
      <c r="W324" s="977"/>
      <c r="X324" s="977"/>
      <c r="Y324" s="977"/>
      <c r="Z324" s="977"/>
      <c r="AA324" s="977"/>
      <c r="AB324" s="977"/>
      <c r="AC324" s="977"/>
      <c r="AD324" s="977"/>
      <c r="AE324" s="977"/>
      <c r="AF324" s="977"/>
      <c r="AG324" s="977"/>
      <c r="AH324" s="977"/>
      <c r="AI324" s="977"/>
      <c r="AJ324" s="977"/>
      <c r="AK324" s="977"/>
      <c r="AL324" s="977"/>
      <c r="AM324" s="977"/>
      <c r="AN324" s="1226">
        <v>0</v>
      </c>
      <c r="AO324" s="1226">
        <v>0</v>
      </c>
      <c r="AP324" s="1226">
        <v>0</v>
      </c>
      <c r="AQ324" s="1226">
        <v>0</v>
      </c>
      <c r="AR324" s="1226">
        <v>0</v>
      </c>
      <c r="AS324" s="1226">
        <v>0</v>
      </c>
      <c r="AT324" s="1226">
        <v>0</v>
      </c>
      <c r="AU324" s="1226">
        <v>0</v>
      </c>
      <c r="AV324" s="1226">
        <v>0</v>
      </c>
      <c r="AW324" s="1226">
        <v>0</v>
      </c>
      <c r="AX324" s="951"/>
      <c r="AY324" s="951"/>
      <c r="AZ324" s="951"/>
      <c r="BA324" s="1094"/>
    </row>
    <row r="325" spans="1:53" ht="11.25">
      <c r="A325" s="974">
        <v>3</v>
      </c>
      <c r="B325" s="1094" t="s">
        <v>405</v>
      </c>
      <c r="C325" s="1094"/>
      <c r="D325" s="1094" t="s">
        <v>1665</v>
      </c>
      <c r="E325" s="1094"/>
      <c r="F325" s="1094"/>
      <c r="G325" s="1094"/>
      <c r="H325" s="1094"/>
      <c r="I325" s="1094"/>
      <c r="J325" s="1094"/>
      <c r="K325" s="1094"/>
      <c r="L325" s="1221" t="s">
        <v>595</v>
      </c>
      <c r="M325" s="1229" t="s">
        <v>596</v>
      </c>
      <c r="N325" s="1223" t="s">
        <v>351</v>
      </c>
      <c r="O325" s="403">
        <v>0</v>
      </c>
      <c r="P325" s="403">
        <v>0</v>
      </c>
      <c r="Q325" s="403">
        <v>0</v>
      </c>
      <c r="R325" s="1226">
        <v>0</v>
      </c>
      <c r="S325" s="403">
        <v>0</v>
      </c>
      <c r="T325" s="403">
        <v>0</v>
      </c>
      <c r="U325" s="403">
        <v>0</v>
      </c>
      <c r="V325" s="403">
        <v>0</v>
      </c>
      <c r="W325" s="403">
        <v>0</v>
      </c>
      <c r="X325" s="403">
        <v>0</v>
      </c>
      <c r="Y325" s="403">
        <v>0</v>
      </c>
      <c r="Z325" s="403">
        <v>0</v>
      </c>
      <c r="AA325" s="403">
        <v>0</v>
      </c>
      <c r="AB325" s="403">
        <v>0</v>
      </c>
      <c r="AC325" s="403">
        <v>0</v>
      </c>
      <c r="AD325" s="403">
        <v>0</v>
      </c>
      <c r="AE325" s="403">
        <v>0</v>
      </c>
      <c r="AF325" s="403">
        <v>0</v>
      </c>
      <c r="AG325" s="403">
        <v>0</v>
      </c>
      <c r="AH325" s="403">
        <v>0</v>
      </c>
      <c r="AI325" s="403">
        <v>0</v>
      </c>
      <c r="AJ325" s="403">
        <v>0</v>
      </c>
      <c r="AK325" s="403">
        <v>0</v>
      </c>
      <c r="AL325" s="403">
        <v>0</v>
      </c>
      <c r="AM325" s="403">
        <v>0</v>
      </c>
      <c r="AN325" s="1226">
        <v>0</v>
      </c>
      <c r="AO325" s="1226">
        <v>0</v>
      </c>
      <c r="AP325" s="1226">
        <v>0</v>
      </c>
      <c r="AQ325" s="1226">
        <v>0</v>
      </c>
      <c r="AR325" s="1226">
        <v>0</v>
      </c>
      <c r="AS325" s="1226">
        <v>0</v>
      </c>
      <c r="AT325" s="1226">
        <v>0</v>
      </c>
      <c r="AU325" s="1226">
        <v>0</v>
      </c>
      <c r="AV325" s="1226">
        <v>0</v>
      </c>
      <c r="AW325" s="1226">
        <v>0</v>
      </c>
      <c r="AX325" s="951"/>
      <c r="AY325" s="951"/>
      <c r="AZ325" s="951"/>
      <c r="BA325" s="1094"/>
    </row>
    <row r="326" spans="1:53" ht="11.25">
      <c r="A326" s="974">
        <v>3</v>
      </c>
      <c r="B326" s="1094" t="s">
        <v>406</v>
      </c>
      <c r="C326" s="1094"/>
      <c r="D326" s="1094" t="s">
        <v>1666</v>
      </c>
      <c r="E326" s="1094"/>
      <c r="F326" s="1094"/>
      <c r="G326" s="1094"/>
      <c r="H326" s="1094"/>
      <c r="I326" s="1094"/>
      <c r="J326" s="1094"/>
      <c r="K326" s="1094"/>
      <c r="L326" s="1221" t="s">
        <v>597</v>
      </c>
      <c r="M326" s="1229" t="s">
        <v>598</v>
      </c>
      <c r="N326" s="1223" t="s">
        <v>351</v>
      </c>
      <c r="O326" s="403">
        <v>0</v>
      </c>
      <c r="P326" s="403">
        <v>0</v>
      </c>
      <c r="Q326" s="403">
        <v>0</v>
      </c>
      <c r="R326" s="1226">
        <v>0</v>
      </c>
      <c r="S326" s="403">
        <v>0</v>
      </c>
      <c r="T326" s="403">
        <v>0</v>
      </c>
      <c r="U326" s="403">
        <v>0</v>
      </c>
      <c r="V326" s="403">
        <v>0</v>
      </c>
      <c r="W326" s="403">
        <v>0</v>
      </c>
      <c r="X326" s="403">
        <v>0</v>
      </c>
      <c r="Y326" s="403">
        <v>0</v>
      </c>
      <c r="Z326" s="403">
        <v>0</v>
      </c>
      <c r="AA326" s="403">
        <v>0</v>
      </c>
      <c r="AB326" s="403">
        <v>0</v>
      </c>
      <c r="AC326" s="403">
        <v>0</v>
      </c>
      <c r="AD326" s="403">
        <v>0</v>
      </c>
      <c r="AE326" s="403">
        <v>0</v>
      </c>
      <c r="AF326" s="403">
        <v>0</v>
      </c>
      <c r="AG326" s="403">
        <v>0</v>
      </c>
      <c r="AH326" s="403">
        <v>0</v>
      </c>
      <c r="AI326" s="403">
        <v>0</v>
      </c>
      <c r="AJ326" s="403">
        <v>0</v>
      </c>
      <c r="AK326" s="403">
        <v>0</v>
      </c>
      <c r="AL326" s="403">
        <v>0</v>
      </c>
      <c r="AM326" s="403">
        <v>0</v>
      </c>
      <c r="AN326" s="1226">
        <v>0</v>
      </c>
      <c r="AO326" s="1226">
        <v>0</v>
      </c>
      <c r="AP326" s="1226">
        <v>0</v>
      </c>
      <c r="AQ326" s="1226">
        <v>0</v>
      </c>
      <c r="AR326" s="1226">
        <v>0</v>
      </c>
      <c r="AS326" s="1226">
        <v>0</v>
      </c>
      <c r="AT326" s="1226">
        <v>0</v>
      </c>
      <c r="AU326" s="1226">
        <v>0</v>
      </c>
      <c r="AV326" s="1226">
        <v>0</v>
      </c>
      <c r="AW326" s="1226">
        <v>0</v>
      </c>
      <c r="AX326" s="951"/>
      <c r="AY326" s="951"/>
      <c r="AZ326" s="951"/>
      <c r="BA326" s="1094"/>
    </row>
    <row r="327" spans="1:53" ht="11.25">
      <c r="A327" s="974">
        <v>3</v>
      </c>
      <c r="B327" s="1094" t="s">
        <v>1276</v>
      </c>
      <c r="C327" s="1094"/>
      <c r="D327" s="1094" t="s">
        <v>1667</v>
      </c>
      <c r="E327" s="1094"/>
      <c r="F327" s="1094"/>
      <c r="G327" s="1094"/>
      <c r="H327" s="1094"/>
      <c r="I327" s="1094"/>
      <c r="J327" s="1094"/>
      <c r="K327" s="1094"/>
      <c r="L327" s="1221" t="s">
        <v>1364</v>
      </c>
      <c r="M327" s="1229" t="s">
        <v>1365</v>
      </c>
      <c r="N327" s="1223" t="s">
        <v>351</v>
      </c>
      <c r="O327" s="403">
        <v>0</v>
      </c>
      <c r="P327" s="403">
        <v>0</v>
      </c>
      <c r="Q327" s="403">
        <v>0</v>
      </c>
      <c r="R327" s="1226">
        <v>0</v>
      </c>
      <c r="S327" s="403">
        <v>0</v>
      </c>
      <c r="T327" s="403">
        <v>0</v>
      </c>
      <c r="U327" s="403">
        <v>0</v>
      </c>
      <c r="V327" s="403">
        <v>0</v>
      </c>
      <c r="W327" s="403">
        <v>0</v>
      </c>
      <c r="X327" s="403">
        <v>0</v>
      </c>
      <c r="Y327" s="403">
        <v>0</v>
      </c>
      <c r="Z327" s="403">
        <v>0</v>
      </c>
      <c r="AA327" s="403">
        <v>0</v>
      </c>
      <c r="AB327" s="403">
        <v>0</v>
      </c>
      <c r="AC327" s="403">
        <v>0</v>
      </c>
      <c r="AD327" s="403">
        <v>0</v>
      </c>
      <c r="AE327" s="403">
        <v>0</v>
      </c>
      <c r="AF327" s="403">
        <v>0</v>
      </c>
      <c r="AG327" s="403">
        <v>0</v>
      </c>
      <c r="AH327" s="403">
        <v>0</v>
      </c>
      <c r="AI327" s="403">
        <v>0</v>
      </c>
      <c r="AJ327" s="403">
        <v>0</v>
      </c>
      <c r="AK327" s="403">
        <v>0</v>
      </c>
      <c r="AL327" s="403">
        <v>0</v>
      </c>
      <c r="AM327" s="403">
        <v>0</v>
      </c>
      <c r="AN327" s="1226">
        <v>0</v>
      </c>
      <c r="AO327" s="1226">
        <v>0</v>
      </c>
      <c r="AP327" s="1226">
        <v>0</v>
      </c>
      <c r="AQ327" s="1226">
        <v>0</v>
      </c>
      <c r="AR327" s="1226">
        <v>0</v>
      </c>
      <c r="AS327" s="1226">
        <v>0</v>
      </c>
      <c r="AT327" s="1226">
        <v>0</v>
      </c>
      <c r="AU327" s="1226">
        <v>0</v>
      </c>
      <c r="AV327" s="1226">
        <v>0</v>
      </c>
      <c r="AW327" s="1226">
        <v>0</v>
      </c>
      <c r="AX327" s="951"/>
      <c r="AY327" s="951"/>
      <c r="AZ327" s="951"/>
      <c r="BA327" s="1094"/>
    </row>
    <row r="328" spans="1:53" ht="11.25">
      <c r="A328" s="974">
        <v>3</v>
      </c>
      <c r="B328" s="1094"/>
      <c r="C328" s="1094"/>
      <c r="D328" s="1094" t="s">
        <v>1493</v>
      </c>
      <c r="E328" s="1094"/>
      <c r="F328" s="1094"/>
      <c r="G328" s="1094"/>
      <c r="H328" s="1094"/>
      <c r="I328" s="1094"/>
      <c r="J328" s="1094"/>
      <c r="K328" s="1094"/>
      <c r="L328" s="1221" t="s">
        <v>138</v>
      </c>
      <c r="M328" s="1222" t="s">
        <v>599</v>
      </c>
      <c r="N328" s="1139" t="s">
        <v>351</v>
      </c>
      <c r="O328" s="403">
        <v>0</v>
      </c>
      <c r="P328" s="403">
        <v>0</v>
      </c>
      <c r="Q328" s="403">
        <v>0</v>
      </c>
      <c r="R328" s="1226">
        <v>0</v>
      </c>
      <c r="S328" s="403">
        <v>0</v>
      </c>
      <c r="T328" s="403">
        <v>0</v>
      </c>
      <c r="U328" s="403">
        <v>0</v>
      </c>
      <c r="V328" s="403">
        <v>0</v>
      </c>
      <c r="W328" s="403">
        <v>0</v>
      </c>
      <c r="X328" s="403">
        <v>0</v>
      </c>
      <c r="Y328" s="403">
        <v>0</v>
      </c>
      <c r="Z328" s="403">
        <v>0</v>
      </c>
      <c r="AA328" s="403">
        <v>0</v>
      </c>
      <c r="AB328" s="403">
        <v>0</v>
      </c>
      <c r="AC328" s="403">
        <v>0</v>
      </c>
      <c r="AD328" s="403">
        <v>0</v>
      </c>
      <c r="AE328" s="403">
        <v>0</v>
      </c>
      <c r="AF328" s="403">
        <v>0</v>
      </c>
      <c r="AG328" s="403">
        <v>0</v>
      </c>
      <c r="AH328" s="403">
        <v>0</v>
      </c>
      <c r="AI328" s="403">
        <v>0</v>
      </c>
      <c r="AJ328" s="403">
        <v>0</v>
      </c>
      <c r="AK328" s="403">
        <v>0</v>
      </c>
      <c r="AL328" s="403">
        <v>0</v>
      </c>
      <c r="AM328" s="403">
        <v>0</v>
      </c>
      <c r="AN328" s="1226">
        <v>0</v>
      </c>
      <c r="AO328" s="1226">
        <v>0</v>
      </c>
      <c r="AP328" s="1226">
        <v>0</v>
      </c>
      <c r="AQ328" s="1226">
        <v>0</v>
      </c>
      <c r="AR328" s="1226">
        <v>0</v>
      </c>
      <c r="AS328" s="1226">
        <v>0</v>
      </c>
      <c r="AT328" s="1226">
        <v>0</v>
      </c>
      <c r="AU328" s="1226">
        <v>0</v>
      </c>
      <c r="AV328" s="1226">
        <v>0</v>
      </c>
      <c r="AW328" s="1226">
        <v>0</v>
      </c>
      <c r="AX328" s="951"/>
      <c r="AY328" s="951"/>
      <c r="AZ328" s="951"/>
      <c r="BA328" s="1094"/>
    </row>
    <row r="329" spans="1:53" s="109" customFormat="1" ht="11.25">
      <c r="A329" s="974">
        <v>3</v>
      </c>
      <c r="B329" s="1236"/>
      <c r="C329" s="1094"/>
      <c r="D329" s="1094" t="s">
        <v>1552</v>
      </c>
      <c r="E329" s="1236"/>
      <c r="F329" s="1236"/>
      <c r="G329" s="1236"/>
      <c r="H329" s="1236"/>
      <c r="I329" s="1236"/>
      <c r="J329" s="1236"/>
      <c r="K329" s="1236"/>
      <c r="L329" s="1237" t="s">
        <v>151</v>
      </c>
      <c r="M329" s="1238" t="s">
        <v>600</v>
      </c>
      <c r="N329" s="1239" t="s">
        <v>351</v>
      </c>
      <c r="O329" s="1217">
        <v>0</v>
      </c>
      <c r="P329" s="1217">
        <v>0</v>
      </c>
      <c r="Q329" s="1217">
        <v>0</v>
      </c>
      <c r="R329" s="1217">
        <v>0</v>
      </c>
      <c r="S329" s="1217">
        <v>0</v>
      </c>
      <c r="T329" s="1217">
        <v>0</v>
      </c>
      <c r="U329" s="1217">
        <v>0</v>
      </c>
      <c r="V329" s="1217">
        <v>0</v>
      </c>
      <c r="W329" s="1217">
        <v>0</v>
      </c>
      <c r="X329" s="1217">
        <v>0</v>
      </c>
      <c r="Y329" s="1217">
        <v>0</v>
      </c>
      <c r="Z329" s="1217">
        <v>0</v>
      </c>
      <c r="AA329" s="1217">
        <v>0</v>
      </c>
      <c r="AB329" s="1217">
        <v>0</v>
      </c>
      <c r="AC329" s="1217">
        <v>0</v>
      </c>
      <c r="AD329" s="1217">
        <v>0</v>
      </c>
      <c r="AE329" s="1217">
        <v>0</v>
      </c>
      <c r="AF329" s="1217">
        <v>0</v>
      </c>
      <c r="AG329" s="1217">
        <v>0</v>
      </c>
      <c r="AH329" s="1217">
        <v>0</v>
      </c>
      <c r="AI329" s="1217">
        <v>0</v>
      </c>
      <c r="AJ329" s="1217">
        <v>0</v>
      </c>
      <c r="AK329" s="1217">
        <v>0</v>
      </c>
      <c r="AL329" s="1217">
        <v>0</v>
      </c>
      <c r="AM329" s="1217">
        <v>0</v>
      </c>
      <c r="AN329" s="1217">
        <v>0</v>
      </c>
      <c r="AO329" s="1217">
        <v>0</v>
      </c>
      <c r="AP329" s="1217">
        <v>0</v>
      </c>
      <c r="AQ329" s="1217">
        <v>0</v>
      </c>
      <c r="AR329" s="1217">
        <v>0</v>
      </c>
      <c r="AS329" s="1217">
        <v>0</v>
      </c>
      <c r="AT329" s="1217">
        <v>0</v>
      </c>
      <c r="AU329" s="1217">
        <v>0</v>
      </c>
      <c r="AV329" s="1217">
        <v>0</v>
      </c>
      <c r="AW329" s="1217">
        <v>0</v>
      </c>
      <c r="AX329" s="1228"/>
      <c r="AY329" s="1228"/>
      <c r="AZ329" s="1228"/>
      <c r="BA329" s="1236"/>
    </row>
    <row r="330" spans="1:53" ht="11.25">
      <c r="A330" s="974">
        <v>3</v>
      </c>
      <c r="B330" s="1094" t="s">
        <v>132</v>
      </c>
      <c r="C330" s="1094"/>
      <c r="D330" s="1094" t="s">
        <v>1668</v>
      </c>
      <c r="E330" s="1094"/>
      <c r="F330" s="1094"/>
      <c r="G330" s="1094"/>
      <c r="H330" s="1094"/>
      <c r="I330" s="1094"/>
      <c r="J330" s="1094"/>
      <c r="K330" s="1094"/>
      <c r="L330" s="1221" t="s">
        <v>152</v>
      </c>
      <c r="M330" s="1229" t="s">
        <v>601</v>
      </c>
      <c r="N330" s="1223" t="s">
        <v>351</v>
      </c>
      <c r="O330" s="403">
        <v>0</v>
      </c>
      <c r="P330" s="403">
        <v>0</v>
      </c>
      <c r="Q330" s="403">
        <v>0</v>
      </c>
      <c r="R330" s="1226">
        <v>0</v>
      </c>
      <c r="S330" s="403">
        <v>0</v>
      </c>
      <c r="T330" s="403">
        <v>0</v>
      </c>
      <c r="U330" s="403">
        <v>0</v>
      </c>
      <c r="V330" s="403">
        <v>0</v>
      </c>
      <c r="W330" s="403">
        <v>0</v>
      </c>
      <c r="X330" s="403">
        <v>0</v>
      </c>
      <c r="Y330" s="403">
        <v>0</v>
      </c>
      <c r="Z330" s="403">
        <v>0</v>
      </c>
      <c r="AA330" s="403">
        <v>0</v>
      </c>
      <c r="AB330" s="403">
        <v>0</v>
      </c>
      <c r="AC330" s="403">
        <v>0</v>
      </c>
      <c r="AD330" s="403">
        <v>0</v>
      </c>
      <c r="AE330" s="403">
        <v>0</v>
      </c>
      <c r="AF330" s="403">
        <v>0</v>
      </c>
      <c r="AG330" s="403">
        <v>0</v>
      </c>
      <c r="AH330" s="403">
        <v>0</v>
      </c>
      <c r="AI330" s="403">
        <v>0</v>
      </c>
      <c r="AJ330" s="403">
        <v>0</v>
      </c>
      <c r="AK330" s="403">
        <v>0</v>
      </c>
      <c r="AL330" s="403">
        <v>0</v>
      </c>
      <c r="AM330" s="403">
        <v>0</v>
      </c>
      <c r="AN330" s="1226">
        <v>0</v>
      </c>
      <c r="AO330" s="1226">
        <v>0</v>
      </c>
      <c r="AP330" s="1226">
        <v>0</v>
      </c>
      <c r="AQ330" s="1226">
        <v>0</v>
      </c>
      <c r="AR330" s="1226">
        <v>0</v>
      </c>
      <c r="AS330" s="1226">
        <v>0</v>
      </c>
      <c r="AT330" s="1226">
        <v>0</v>
      </c>
      <c r="AU330" s="1226">
        <v>0</v>
      </c>
      <c r="AV330" s="1226">
        <v>0</v>
      </c>
      <c r="AW330" s="1226">
        <v>0</v>
      </c>
      <c r="AX330" s="951"/>
      <c r="AY330" s="951"/>
      <c r="AZ330" s="951"/>
      <c r="BA330" s="1094"/>
    </row>
    <row r="331" spans="1:53" ht="11.25">
      <c r="A331" s="974">
        <v>3</v>
      </c>
      <c r="B331" s="1094" t="s">
        <v>133</v>
      </c>
      <c r="C331" s="1094"/>
      <c r="D331" s="1094" t="s">
        <v>1669</v>
      </c>
      <c r="E331" s="1094"/>
      <c r="F331" s="1094"/>
      <c r="G331" s="1094"/>
      <c r="H331" s="1094"/>
      <c r="I331" s="1094"/>
      <c r="J331" s="1094"/>
      <c r="K331" s="1094"/>
      <c r="L331" s="1221" t="s">
        <v>602</v>
      </c>
      <c r="M331" s="1229" t="s">
        <v>603</v>
      </c>
      <c r="N331" s="1223" t="s">
        <v>351</v>
      </c>
      <c r="O331" s="403">
        <v>0</v>
      </c>
      <c r="P331" s="403">
        <v>0</v>
      </c>
      <c r="Q331" s="403">
        <v>0</v>
      </c>
      <c r="R331" s="1226">
        <v>0</v>
      </c>
      <c r="S331" s="403">
        <v>0</v>
      </c>
      <c r="T331" s="403">
        <v>0</v>
      </c>
      <c r="U331" s="403">
        <v>0</v>
      </c>
      <c r="V331" s="403">
        <v>0</v>
      </c>
      <c r="W331" s="403">
        <v>0</v>
      </c>
      <c r="X331" s="403">
        <v>0</v>
      </c>
      <c r="Y331" s="403">
        <v>0</v>
      </c>
      <c r="Z331" s="403">
        <v>0</v>
      </c>
      <c r="AA331" s="403">
        <v>0</v>
      </c>
      <c r="AB331" s="403">
        <v>0</v>
      </c>
      <c r="AC331" s="403">
        <v>0</v>
      </c>
      <c r="AD331" s="403">
        <v>0</v>
      </c>
      <c r="AE331" s="403">
        <v>0</v>
      </c>
      <c r="AF331" s="403">
        <v>0</v>
      </c>
      <c r="AG331" s="403">
        <v>0</v>
      </c>
      <c r="AH331" s="403">
        <v>0</v>
      </c>
      <c r="AI331" s="403">
        <v>0</v>
      </c>
      <c r="AJ331" s="403">
        <v>0</v>
      </c>
      <c r="AK331" s="403">
        <v>0</v>
      </c>
      <c r="AL331" s="403">
        <v>0</v>
      </c>
      <c r="AM331" s="403">
        <v>0</v>
      </c>
      <c r="AN331" s="1226">
        <v>0</v>
      </c>
      <c r="AO331" s="1226">
        <v>0</v>
      </c>
      <c r="AP331" s="1226">
        <v>0</v>
      </c>
      <c r="AQ331" s="1226">
        <v>0</v>
      </c>
      <c r="AR331" s="1226">
        <v>0</v>
      </c>
      <c r="AS331" s="1226">
        <v>0</v>
      </c>
      <c r="AT331" s="1226">
        <v>0</v>
      </c>
      <c r="AU331" s="1226">
        <v>0</v>
      </c>
      <c r="AV331" s="1226">
        <v>0</v>
      </c>
      <c r="AW331" s="1226">
        <v>0</v>
      </c>
      <c r="AX331" s="951"/>
      <c r="AY331" s="951"/>
      <c r="AZ331" s="951"/>
      <c r="BA331" s="1094"/>
    </row>
    <row r="332" spans="1:53" ht="11.25">
      <c r="A332" s="974">
        <v>3</v>
      </c>
      <c r="B332" s="1094" t="s">
        <v>412</v>
      </c>
      <c r="C332" s="1094"/>
      <c r="D332" s="1094" t="s">
        <v>1670</v>
      </c>
      <c r="E332" s="1094"/>
      <c r="F332" s="1094"/>
      <c r="G332" s="1094"/>
      <c r="H332" s="1094"/>
      <c r="I332" s="1094"/>
      <c r="J332" s="1094"/>
      <c r="K332" s="1094"/>
      <c r="L332" s="1221" t="s">
        <v>604</v>
      </c>
      <c r="M332" s="1229" t="s">
        <v>605</v>
      </c>
      <c r="N332" s="1223" t="s">
        <v>351</v>
      </c>
      <c r="O332" s="403">
        <v>0</v>
      </c>
      <c r="P332" s="403">
        <v>0</v>
      </c>
      <c r="Q332" s="403">
        <v>0</v>
      </c>
      <c r="R332" s="1226">
        <v>0</v>
      </c>
      <c r="S332" s="403">
        <v>0</v>
      </c>
      <c r="T332" s="403">
        <v>0</v>
      </c>
      <c r="U332" s="403">
        <v>0</v>
      </c>
      <c r="V332" s="403">
        <v>0</v>
      </c>
      <c r="W332" s="403">
        <v>0</v>
      </c>
      <c r="X332" s="403">
        <v>0</v>
      </c>
      <c r="Y332" s="403">
        <v>0</v>
      </c>
      <c r="Z332" s="403">
        <v>0</v>
      </c>
      <c r="AA332" s="403">
        <v>0</v>
      </c>
      <c r="AB332" s="403">
        <v>0</v>
      </c>
      <c r="AC332" s="403">
        <v>0</v>
      </c>
      <c r="AD332" s="403">
        <v>0</v>
      </c>
      <c r="AE332" s="403">
        <v>0</v>
      </c>
      <c r="AF332" s="403">
        <v>0</v>
      </c>
      <c r="AG332" s="403">
        <v>0</v>
      </c>
      <c r="AH332" s="403">
        <v>0</v>
      </c>
      <c r="AI332" s="403">
        <v>0</v>
      </c>
      <c r="AJ332" s="403">
        <v>0</v>
      </c>
      <c r="AK332" s="403">
        <v>0</v>
      </c>
      <c r="AL332" s="403">
        <v>0</v>
      </c>
      <c r="AM332" s="403">
        <v>0</v>
      </c>
      <c r="AN332" s="1226">
        <v>0</v>
      </c>
      <c r="AO332" s="1226">
        <v>0</v>
      </c>
      <c r="AP332" s="1226">
        <v>0</v>
      </c>
      <c r="AQ332" s="1226">
        <v>0</v>
      </c>
      <c r="AR332" s="1226">
        <v>0</v>
      </c>
      <c r="AS332" s="1226">
        <v>0</v>
      </c>
      <c r="AT332" s="1226">
        <v>0</v>
      </c>
      <c r="AU332" s="1226">
        <v>0</v>
      </c>
      <c r="AV332" s="1226">
        <v>0</v>
      </c>
      <c r="AW332" s="1226">
        <v>0</v>
      </c>
      <c r="AX332" s="951"/>
      <c r="AY332" s="951"/>
      <c r="AZ332" s="951"/>
      <c r="BA332" s="1094"/>
    </row>
    <row r="333" spans="1:53" ht="11.25">
      <c r="A333" s="974">
        <v>3</v>
      </c>
      <c r="B333" s="1094" t="s">
        <v>413</v>
      </c>
      <c r="C333" s="1094"/>
      <c r="D333" s="1094" t="s">
        <v>1671</v>
      </c>
      <c r="E333" s="1094"/>
      <c r="F333" s="1094"/>
      <c r="G333" s="1094"/>
      <c r="H333" s="1094"/>
      <c r="I333" s="1094"/>
      <c r="J333" s="1094"/>
      <c r="K333" s="1094"/>
      <c r="L333" s="1221" t="s">
        <v>606</v>
      </c>
      <c r="M333" s="1229" t="s">
        <v>607</v>
      </c>
      <c r="N333" s="1223" t="s">
        <v>351</v>
      </c>
      <c r="O333" s="403">
        <v>0</v>
      </c>
      <c r="P333" s="403">
        <v>0</v>
      </c>
      <c r="Q333" s="403">
        <v>0</v>
      </c>
      <c r="R333" s="1226">
        <v>0</v>
      </c>
      <c r="S333" s="403">
        <v>0</v>
      </c>
      <c r="T333" s="403">
        <v>0</v>
      </c>
      <c r="U333" s="403">
        <v>0</v>
      </c>
      <c r="V333" s="403">
        <v>0</v>
      </c>
      <c r="W333" s="403">
        <v>0</v>
      </c>
      <c r="X333" s="403">
        <v>0</v>
      </c>
      <c r="Y333" s="403">
        <v>0</v>
      </c>
      <c r="Z333" s="403">
        <v>0</v>
      </c>
      <c r="AA333" s="403">
        <v>0</v>
      </c>
      <c r="AB333" s="403">
        <v>0</v>
      </c>
      <c r="AC333" s="403">
        <v>0</v>
      </c>
      <c r="AD333" s="403">
        <v>0</v>
      </c>
      <c r="AE333" s="403">
        <v>0</v>
      </c>
      <c r="AF333" s="403">
        <v>0</v>
      </c>
      <c r="AG333" s="403">
        <v>0</v>
      </c>
      <c r="AH333" s="403">
        <v>0</v>
      </c>
      <c r="AI333" s="403">
        <v>0</v>
      </c>
      <c r="AJ333" s="403">
        <v>0</v>
      </c>
      <c r="AK333" s="403">
        <v>0</v>
      </c>
      <c r="AL333" s="403">
        <v>0</v>
      </c>
      <c r="AM333" s="403">
        <v>0</v>
      </c>
      <c r="AN333" s="1226">
        <v>0</v>
      </c>
      <c r="AO333" s="1226">
        <v>0</v>
      </c>
      <c r="AP333" s="1226">
        <v>0</v>
      </c>
      <c r="AQ333" s="1226">
        <v>0</v>
      </c>
      <c r="AR333" s="1226">
        <v>0</v>
      </c>
      <c r="AS333" s="1226">
        <v>0</v>
      </c>
      <c r="AT333" s="1226">
        <v>0</v>
      </c>
      <c r="AU333" s="1226">
        <v>0</v>
      </c>
      <c r="AV333" s="1226">
        <v>0</v>
      </c>
      <c r="AW333" s="1226">
        <v>0</v>
      </c>
      <c r="AX333" s="951"/>
      <c r="AY333" s="951"/>
      <c r="AZ333" s="951"/>
      <c r="BA333" s="1094"/>
    </row>
    <row r="334" spans="1:53" ht="11.25">
      <c r="A334" s="974">
        <v>3</v>
      </c>
      <c r="B334" s="1094" t="s">
        <v>414</v>
      </c>
      <c r="C334" s="1094"/>
      <c r="D334" s="1094" t="s">
        <v>1672</v>
      </c>
      <c r="E334" s="1094"/>
      <c r="F334" s="1094"/>
      <c r="G334" s="1094"/>
      <c r="H334" s="1094"/>
      <c r="I334" s="1094"/>
      <c r="J334" s="1094"/>
      <c r="K334" s="1094"/>
      <c r="L334" s="1221" t="s">
        <v>608</v>
      </c>
      <c r="M334" s="1229" t="s">
        <v>609</v>
      </c>
      <c r="N334" s="1223" t="s">
        <v>351</v>
      </c>
      <c r="O334" s="403">
        <v>0</v>
      </c>
      <c r="P334" s="403">
        <v>0</v>
      </c>
      <c r="Q334" s="403">
        <v>0</v>
      </c>
      <c r="R334" s="1226">
        <v>0</v>
      </c>
      <c r="S334" s="403">
        <v>0</v>
      </c>
      <c r="T334" s="403">
        <v>0</v>
      </c>
      <c r="U334" s="403">
        <v>0</v>
      </c>
      <c r="V334" s="403">
        <v>0</v>
      </c>
      <c r="W334" s="403">
        <v>0</v>
      </c>
      <c r="X334" s="403">
        <v>0</v>
      </c>
      <c r="Y334" s="403">
        <v>0</v>
      </c>
      <c r="Z334" s="403">
        <v>0</v>
      </c>
      <c r="AA334" s="403">
        <v>0</v>
      </c>
      <c r="AB334" s="403">
        <v>0</v>
      </c>
      <c r="AC334" s="403">
        <v>0</v>
      </c>
      <c r="AD334" s="403">
        <v>0</v>
      </c>
      <c r="AE334" s="403">
        <v>0</v>
      </c>
      <c r="AF334" s="403">
        <v>0</v>
      </c>
      <c r="AG334" s="403">
        <v>0</v>
      </c>
      <c r="AH334" s="403">
        <v>0</v>
      </c>
      <c r="AI334" s="403">
        <v>0</v>
      </c>
      <c r="AJ334" s="403">
        <v>0</v>
      </c>
      <c r="AK334" s="403">
        <v>0</v>
      </c>
      <c r="AL334" s="403">
        <v>0</v>
      </c>
      <c r="AM334" s="403">
        <v>0</v>
      </c>
      <c r="AN334" s="1226">
        <v>0</v>
      </c>
      <c r="AO334" s="1226">
        <v>0</v>
      </c>
      <c r="AP334" s="1226">
        <v>0</v>
      </c>
      <c r="AQ334" s="1226">
        <v>0</v>
      </c>
      <c r="AR334" s="1226">
        <v>0</v>
      </c>
      <c r="AS334" s="1226">
        <v>0</v>
      </c>
      <c r="AT334" s="1226">
        <v>0</v>
      </c>
      <c r="AU334" s="1226">
        <v>0</v>
      </c>
      <c r="AV334" s="1226">
        <v>0</v>
      </c>
      <c r="AW334" s="1226">
        <v>0</v>
      </c>
      <c r="AX334" s="951"/>
      <c r="AY334" s="951"/>
      <c r="AZ334" s="951"/>
      <c r="BA334" s="1094"/>
    </row>
    <row r="335" spans="1:53" ht="11.25">
      <c r="A335" s="974">
        <v>3</v>
      </c>
      <c r="B335" s="1094" t="s">
        <v>411</v>
      </c>
      <c r="C335" s="1094"/>
      <c r="D335" s="1094" t="s">
        <v>1673</v>
      </c>
      <c r="E335" s="1094"/>
      <c r="F335" s="1094"/>
      <c r="G335" s="1094"/>
      <c r="H335" s="1094"/>
      <c r="I335" s="1094"/>
      <c r="J335" s="1094"/>
      <c r="K335" s="1094"/>
      <c r="L335" s="1221" t="s">
        <v>610</v>
      </c>
      <c r="M335" s="1229" t="s">
        <v>611</v>
      </c>
      <c r="N335" s="1223" t="s">
        <v>351</v>
      </c>
      <c r="O335" s="403">
        <v>0</v>
      </c>
      <c r="P335" s="403">
        <v>0</v>
      </c>
      <c r="Q335" s="403">
        <v>0</v>
      </c>
      <c r="R335" s="1226">
        <v>0</v>
      </c>
      <c r="S335" s="403">
        <v>0</v>
      </c>
      <c r="T335" s="403">
        <v>0</v>
      </c>
      <c r="U335" s="403">
        <v>0</v>
      </c>
      <c r="V335" s="403">
        <v>0</v>
      </c>
      <c r="W335" s="403">
        <v>0</v>
      </c>
      <c r="X335" s="403">
        <v>0</v>
      </c>
      <c r="Y335" s="403">
        <v>0</v>
      </c>
      <c r="Z335" s="403">
        <v>0</v>
      </c>
      <c r="AA335" s="403">
        <v>0</v>
      </c>
      <c r="AB335" s="403">
        <v>0</v>
      </c>
      <c r="AC335" s="403">
        <v>0</v>
      </c>
      <c r="AD335" s="403">
        <v>0</v>
      </c>
      <c r="AE335" s="403">
        <v>0</v>
      </c>
      <c r="AF335" s="403">
        <v>0</v>
      </c>
      <c r="AG335" s="403">
        <v>0</v>
      </c>
      <c r="AH335" s="403">
        <v>0</v>
      </c>
      <c r="AI335" s="403">
        <v>0</v>
      </c>
      <c r="AJ335" s="403">
        <v>0</v>
      </c>
      <c r="AK335" s="403">
        <v>0</v>
      </c>
      <c r="AL335" s="403">
        <v>0</v>
      </c>
      <c r="AM335" s="403">
        <v>0</v>
      </c>
      <c r="AN335" s="1226">
        <v>0</v>
      </c>
      <c r="AO335" s="1226">
        <v>0</v>
      </c>
      <c r="AP335" s="1226">
        <v>0</v>
      </c>
      <c r="AQ335" s="1226">
        <v>0</v>
      </c>
      <c r="AR335" s="1226">
        <v>0</v>
      </c>
      <c r="AS335" s="1226">
        <v>0</v>
      </c>
      <c r="AT335" s="1226">
        <v>0</v>
      </c>
      <c r="AU335" s="1226">
        <v>0</v>
      </c>
      <c r="AV335" s="1226">
        <v>0</v>
      </c>
      <c r="AW335" s="1226">
        <v>0</v>
      </c>
      <c r="AX335" s="951"/>
      <c r="AY335" s="951"/>
      <c r="AZ335" s="951"/>
      <c r="BA335" s="1094"/>
    </row>
    <row r="336" spans="1:53" ht="11.25">
      <c r="A336" s="974">
        <v>3</v>
      </c>
      <c r="B336" s="1094" t="s">
        <v>1390</v>
      </c>
      <c r="C336" s="1094"/>
      <c r="D336" s="1094" t="s">
        <v>1674</v>
      </c>
      <c r="E336" s="1094"/>
      <c r="F336" s="1094"/>
      <c r="G336" s="1094"/>
      <c r="H336" s="1094"/>
      <c r="I336" s="1094"/>
      <c r="J336" s="1094"/>
      <c r="K336" s="1094"/>
      <c r="L336" s="1221" t="s">
        <v>612</v>
      </c>
      <c r="M336" s="1229" t="s">
        <v>613</v>
      </c>
      <c r="N336" s="1223" t="s">
        <v>351</v>
      </c>
      <c r="O336" s="977">
        <v>0</v>
      </c>
      <c r="P336" s="977">
        <v>0</v>
      </c>
      <c r="Q336" s="977">
        <v>0</v>
      </c>
      <c r="R336" s="1226">
        <v>0</v>
      </c>
      <c r="S336" s="977">
        <v>0</v>
      </c>
      <c r="T336" s="977">
        <v>0</v>
      </c>
      <c r="U336" s="977">
        <v>0</v>
      </c>
      <c r="V336" s="977">
        <v>0</v>
      </c>
      <c r="W336" s="977">
        <v>0</v>
      </c>
      <c r="X336" s="977">
        <v>0</v>
      </c>
      <c r="Y336" s="977">
        <v>0</v>
      </c>
      <c r="Z336" s="977">
        <v>0</v>
      </c>
      <c r="AA336" s="977">
        <v>0</v>
      </c>
      <c r="AB336" s="977">
        <v>0</v>
      </c>
      <c r="AC336" s="977">
        <v>0</v>
      </c>
      <c r="AD336" s="977">
        <v>0</v>
      </c>
      <c r="AE336" s="977">
        <v>0</v>
      </c>
      <c r="AF336" s="977">
        <v>0</v>
      </c>
      <c r="AG336" s="977">
        <v>0</v>
      </c>
      <c r="AH336" s="977">
        <v>0</v>
      </c>
      <c r="AI336" s="977">
        <v>0</v>
      </c>
      <c r="AJ336" s="977">
        <v>0</v>
      </c>
      <c r="AK336" s="977">
        <v>0</v>
      </c>
      <c r="AL336" s="977">
        <v>0</v>
      </c>
      <c r="AM336" s="977">
        <v>0</v>
      </c>
      <c r="AN336" s="1226">
        <v>0</v>
      </c>
      <c r="AO336" s="1226">
        <v>0</v>
      </c>
      <c r="AP336" s="1226">
        <v>0</v>
      </c>
      <c r="AQ336" s="1226">
        <v>0</v>
      </c>
      <c r="AR336" s="1226">
        <v>0</v>
      </c>
      <c r="AS336" s="1226">
        <v>0</v>
      </c>
      <c r="AT336" s="1226">
        <v>0</v>
      </c>
      <c r="AU336" s="1226">
        <v>0</v>
      </c>
      <c r="AV336" s="1226">
        <v>0</v>
      </c>
      <c r="AW336" s="1226">
        <v>0</v>
      </c>
      <c r="AX336" s="951"/>
      <c r="AY336" s="951"/>
      <c r="AZ336" s="951"/>
      <c r="BA336" s="1094"/>
    </row>
    <row r="337" spans="1:53" ht="11.25">
      <c r="A337" s="974">
        <v>3</v>
      </c>
      <c r="B337" s="1094" t="s">
        <v>1391</v>
      </c>
      <c r="C337" s="1094"/>
      <c r="D337" s="1094" t="s">
        <v>1675</v>
      </c>
      <c r="E337" s="1094"/>
      <c r="F337" s="1094"/>
      <c r="G337" s="1094"/>
      <c r="H337" s="1094"/>
      <c r="I337" s="1094"/>
      <c r="J337" s="1094"/>
      <c r="K337" s="1094"/>
      <c r="L337" s="1221" t="s">
        <v>614</v>
      </c>
      <c r="M337" s="1229" t="s">
        <v>615</v>
      </c>
      <c r="N337" s="1223" t="s">
        <v>351</v>
      </c>
      <c r="O337" s="403">
        <v>0</v>
      </c>
      <c r="P337" s="403">
        <v>0</v>
      </c>
      <c r="Q337" s="403">
        <v>0</v>
      </c>
      <c r="R337" s="1226">
        <v>0</v>
      </c>
      <c r="S337" s="403">
        <v>0</v>
      </c>
      <c r="T337" s="403">
        <v>0</v>
      </c>
      <c r="U337" s="403">
        <v>0</v>
      </c>
      <c r="V337" s="403">
        <v>0</v>
      </c>
      <c r="W337" s="403">
        <v>0</v>
      </c>
      <c r="X337" s="403">
        <v>0</v>
      </c>
      <c r="Y337" s="403">
        <v>0</v>
      </c>
      <c r="Z337" s="403">
        <v>0</v>
      </c>
      <c r="AA337" s="403">
        <v>0</v>
      </c>
      <c r="AB337" s="403">
        <v>0</v>
      </c>
      <c r="AC337" s="403">
        <v>0</v>
      </c>
      <c r="AD337" s="403">
        <v>0</v>
      </c>
      <c r="AE337" s="403">
        <v>0</v>
      </c>
      <c r="AF337" s="403">
        <v>0</v>
      </c>
      <c r="AG337" s="403">
        <v>0</v>
      </c>
      <c r="AH337" s="403">
        <v>0</v>
      </c>
      <c r="AI337" s="403">
        <v>0</v>
      </c>
      <c r="AJ337" s="403">
        <v>0</v>
      </c>
      <c r="AK337" s="403">
        <v>0</v>
      </c>
      <c r="AL337" s="403">
        <v>0</v>
      </c>
      <c r="AM337" s="403">
        <v>0</v>
      </c>
      <c r="AN337" s="1226">
        <v>0</v>
      </c>
      <c r="AO337" s="1226">
        <v>0</v>
      </c>
      <c r="AP337" s="1226">
        <v>0</v>
      </c>
      <c r="AQ337" s="1226">
        <v>0</v>
      </c>
      <c r="AR337" s="1226">
        <v>0</v>
      </c>
      <c r="AS337" s="1226">
        <v>0</v>
      </c>
      <c r="AT337" s="1226">
        <v>0</v>
      </c>
      <c r="AU337" s="1226">
        <v>0</v>
      </c>
      <c r="AV337" s="1226">
        <v>0</v>
      </c>
      <c r="AW337" s="1226">
        <v>0</v>
      </c>
      <c r="AX337" s="951"/>
      <c r="AY337" s="951"/>
      <c r="AZ337" s="951"/>
      <c r="BA337" s="1094"/>
    </row>
    <row r="338" spans="1:53" ht="11.25">
      <c r="A338" s="974">
        <v>3</v>
      </c>
      <c r="B338" s="1094" t="s">
        <v>415</v>
      </c>
      <c r="C338" s="1094"/>
      <c r="D338" s="1094" t="s">
        <v>1676</v>
      </c>
      <c r="E338" s="1094"/>
      <c r="F338" s="1094"/>
      <c r="G338" s="1094"/>
      <c r="H338" s="1094"/>
      <c r="I338" s="1094"/>
      <c r="J338" s="1094"/>
      <c r="K338" s="1094"/>
      <c r="L338" s="1221" t="s">
        <v>616</v>
      </c>
      <c r="M338" s="1229" t="s">
        <v>1127</v>
      </c>
      <c r="N338" s="1223" t="s">
        <v>351</v>
      </c>
      <c r="O338" s="403">
        <v>0</v>
      </c>
      <c r="P338" s="403">
        <v>0</v>
      </c>
      <c r="Q338" s="403">
        <v>0</v>
      </c>
      <c r="R338" s="1226">
        <v>0</v>
      </c>
      <c r="S338" s="403">
        <v>0</v>
      </c>
      <c r="T338" s="403">
        <v>0</v>
      </c>
      <c r="U338" s="403">
        <v>0</v>
      </c>
      <c r="V338" s="403">
        <v>0</v>
      </c>
      <c r="W338" s="403">
        <v>0</v>
      </c>
      <c r="X338" s="403">
        <v>0</v>
      </c>
      <c r="Y338" s="403">
        <v>0</v>
      </c>
      <c r="Z338" s="403">
        <v>0</v>
      </c>
      <c r="AA338" s="403">
        <v>0</v>
      </c>
      <c r="AB338" s="403">
        <v>0</v>
      </c>
      <c r="AC338" s="403">
        <v>0</v>
      </c>
      <c r="AD338" s="403">
        <v>0</v>
      </c>
      <c r="AE338" s="403">
        <v>0</v>
      </c>
      <c r="AF338" s="403">
        <v>0</v>
      </c>
      <c r="AG338" s="403">
        <v>0</v>
      </c>
      <c r="AH338" s="403">
        <v>0</v>
      </c>
      <c r="AI338" s="403">
        <v>0</v>
      </c>
      <c r="AJ338" s="403">
        <v>0</v>
      </c>
      <c r="AK338" s="403">
        <v>0</v>
      </c>
      <c r="AL338" s="403">
        <v>0</v>
      </c>
      <c r="AM338" s="403">
        <v>0</v>
      </c>
      <c r="AN338" s="1226">
        <v>0</v>
      </c>
      <c r="AO338" s="1226">
        <v>0</v>
      </c>
      <c r="AP338" s="1226">
        <v>0</v>
      </c>
      <c r="AQ338" s="1226">
        <v>0</v>
      </c>
      <c r="AR338" s="1226">
        <v>0</v>
      </c>
      <c r="AS338" s="1226">
        <v>0</v>
      </c>
      <c r="AT338" s="1226">
        <v>0</v>
      </c>
      <c r="AU338" s="1226">
        <v>0</v>
      </c>
      <c r="AV338" s="1226">
        <v>0</v>
      </c>
      <c r="AW338" s="1226">
        <v>0</v>
      </c>
      <c r="AX338" s="951"/>
      <c r="AY338" s="951"/>
      <c r="AZ338" s="951"/>
      <c r="BA338" s="1094"/>
    </row>
    <row r="339" spans="1:53" ht="67.5">
      <c r="A339" s="974">
        <v>3</v>
      </c>
      <c r="B339" s="1094" t="s">
        <v>1422</v>
      </c>
      <c r="C339" s="1094"/>
      <c r="D339" s="1094" t="s">
        <v>1553</v>
      </c>
      <c r="E339" s="1094"/>
      <c r="F339" s="1094"/>
      <c r="G339" s="1094"/>
      <c r="H339" s="1094"/>
      <c r="I339" s="1094"/>
      <c r="J339" s="1094"/>
      <c r="K339" s="1094"/>
      <c r="L339" s="1221" t="s">
        <v>153</v>
      </c>
      <c r="M339" s="1222" t="s">
        <v>465</v>
      </c>
      <c r="N339" s="1223" t="s">
        <v>351</v>
      </c>
      <c r="O339" s="1240"/>
      <c r="P339" s="1240"/>
      <c r="Q339" s="1240"/>
      <c r="R339" s="1226">
        <v>0</v>
      </c>
      <c r="S339" s="1240"/>
      <c r="T339" s="1240"/>
      <c r="U339" s="1240"/>
      <c r="V339" s="1240"/>
      <c r="W339" s="1240"/>
      <c r="X339" s="1240"/>
      <c r="Y339" s="1240"/>
      <c r="Z339" s="1240"/>
      <c r="AA339" s="1240"/>
      <c r="AB339" s="1240"/>
      <c r="AC339" s="1240"/>
      <c r="AD339" s="1240"/>
      <c r="AE339" s="1240"/>
      <c r="AF339" s="1240"/>
      <c r="AG339" s="1240"/>
      <c r="AH339" s="1240"/>
      <c r="AI339" s="1240"/>
      <c r="AJ339" s="1240"/>
      <c r="AK339" s="1240"/>
      <c r="AL339" s="1240"/>
      <c r="AM339" s="1240"/>
      <c r="AN339" s="1226">
        <v>0</v>
      </c>
      <c r="AO339" s="1226">
        <v>0</v>
      </c>
      <c r="AP339" s="1226">
        <v>0</v>
      </c>
      <c r="AQ339" s="1226">
        <v>0</v>
      </c>
      <c r="AR339" s="1226">
        <v>0</v>
      </c>
      <c r="AS339" s="1226">
        <v>0</v>
      </c>
      <c r="AT339" s="1226">
        <v>0</v>
      </c>
      <c r="AU339" s="1226">
        <v>0</v>
      </c>
      <c r="AV339" s="1226">
        <v>0</v>
      </c>
      <c r="AW339" s="1226">
        <v>0</v>
      </c>
      <c r="AX339" s="951"/>
      <c r="AY339" s="951"/>
      <c r="AZ339" s="951"/>
      <c r="BA339" s="1094"/>
    </row>
    <row r="340" spans="1:53" ht="11.25">
      <c r="A340" s="974">
        <v>3</v>
      </c>
      <c r="B340" s="1094" t="s">
        <v>617</v>
      </c>
      <c r="C340" s="1094"/>
      <c r="D340" s="1094" t="s">
        <v>1554</v>
      </c>
      <c r="E340" s="1094"/>
      <c r="F340" s="1094"/>
      <c r="G340" s="1094"/>
      <c r="H340" s="1094"/>
      <c r="I340" s="1094"/>
      <c r="J340" s="1094"/>
      <c r="K340" s="1094"/>
      <c r="L340" s="1221" t="s">
        <v>366</v>
      </c>
      <c r="M340" s="1222" t="s">
        <v>617</v>
      </c>
      <c r="N340" s="1223" t="s">
        <v>351</v>
      </c>
      <c r="O340" s="403">
        <v>0</v>
      </c>
      <c r="P340" s="403">
        <v>0</v>
      </c>
      <c r="Q340" s="403">
        <v>0</v>
      </c>
      <c r="R340" s="1226">
        <v>0</v>
      </c>
      <c r="S340" s="403">
        <v>0</v>
      </c>
      <c r="T340" s="403">
        <v>0</v>
      </c>
      <c r="U340" s="403">
        <v>0</v>
      </c>
      <c r="V340" s="403">
        <v>0</v>
      </c>
      <c r="W340" s="403">
        <v>0</v>
      </c>
      <c r="X340" s="403">
        <v>0</v>
      </c>
      <c r="Y340" s="403">
        <v>0</v>
      </c>
      <c r="Z340" s="403">
        <v>0</v>
      </c>
      <c r="AA340" s="403">
        <v>0</v>
      </c>
      <c r="AB340" s="403">
        <v>0</v>
      </c>
      <c r="AC340" s="403">
        <v>0</v>
      </c>
      <c r="AD340" s="403">
        <v>0</v>
      </c>
      <c r="AE340" s="403">
        <v>0</v>
      </c>
      <c r="AF340" s="403">
        <v>0</v>
      </c>
      <c r="AG340" s="403">
        <v>0</v>
      </c>
      <c r="AH340" s="403">
        <v>0</v>
      </c>
      <c r="AI340" s="403">
        <v>0</v>
      </c>
      <c r="AJ340" s="403">
        <v>0</v>
      </c>
      <c r="AK340" s="403">
        <v>0</v>
      </c>
      <c r="AL340" s="403">
        <v>0</v>
      </c>
      <c r="AM340" s="403">
        <v>0</v>
      </c>
      <c r="AN340" s="1226">
        <v>0</v>
      </c>
      <c r="AO340" s="1226">
        <v>0</v>
      </c>
      <c r="AP340" s="1226">
        <v>0</v>
      </c>
      <c r="AQ340" s="1226">
        <v>0</v>
      </c>
      <c r="AR340" s="1226">
        <v>0</v>
      </c>
      <c r="AS340" s="1226">
        <v>0</v>
      </c>
      <c r="AT340" s="1226">
        <v>0</v>
      </c>
      <c r="AU340" s="1226">
        <v>0</v>
      </c>
      <c r="AV340" s="1226">
        <v>0</v>
      </c>
      <c r="AW340" s="1226">
        <v>0</v>
      </c>
      <c r="AX340" s="951"/>
      <c r="AY340" s="951"/>
      <c r="AZ340" s="951"/>
      <c r="BA340" s="1094"/>
    </row>
    <row r="341" spans="1:53" ht="11.25">
      <c r="A341" s="974">
        <v>3</v>
      </c>
      <c r="B341" s="1094"/>
      <c r="C341" s="1094"/>
      <c r="D341" s="1094" t="s">
        <v>1677</v>
      </c>
      <c r="E341" s="1094"/>
      <c r="F341" s="1094"/>
      <c r="G341" s="1094"/>
      <c r="H341" s="1094"/>
      <c r="I341" s="1094"/>
      <c r="J341" s="1094"/>
      <c r="K341" s="1094"/>
      <c r="L341" s="1221" t="s">
        <v>491</v>
      </c>
      <c r="M341" s="1222" t="s">
        <v>618</v>
      </c>
      <c r="N341" s="1223" t="s">
        <v>351</v>
      </c>
      <c r="O341" s="977">
        <v>0</v>
      </c>
      <c r="P341" s="977">
        <v>0</v>
      </c>
      <c r="Q341" s="977">
        <v>0</v>
      </c>
      <c r="R341" s="1226">
        <v>0</v>
      </c>
      <c r="S341" s="977">
        <v>0</v>
      </c>
      <c r="T341" s="977">
        <v>0</v>
      </c>
      <c r="U341" s="977">
        <v>0</v>
      </c>
      <c r="V341" s="977">
        <v>0</v>
      </c>
      <c r="W341" s="977">
        <v>0</v>
      </c>
      <c r="X341" s="977">
        <v>0</v>
      </c>
      <c r="Y341" s="977">
        <v>0</v>
      </c>
      <c r="Z341" s="977">
        <v>0</v>
      </c>
      <c r="AA341" s="977">
        <v>0</v>
      </c>
      <c r="AB341" s="977">
        <v>0</v>
      </c>
      <c r="AC341" s="977">
        <v>0</v>
      </c>
      <c r="AD341" s="977">
        <v>0</v>
      </c>
      <c r="AE341" s="977">
        <v>0</v>
      </c>
      <c r="AF341" s="977">
        <v>0</v>
      </c>
      <c r="AG341" s="977">
        <v>0</v>
      </c>
      <c r="AH341" s="977">
        <v>0</v>
      </c>
      <c r="AI341" s="977">
        <v>0</v>
      </c>
      <c r="AJ341" s="977">
        <v>0</v>
      </c>
      <c r="AK341" s="977">
        <v>0</v>
      </c>
      <c r="AL341" s="977">
        <v>0</v>
      </c>
      <c r="AM341" s="977">
        <v>0</v>
      </c>
      <c r="AN341" s="1226">
        <v>0</v>
      </c>
      <c r="AO341" s="1226">
        <v>0</v>
      </c>
      <c r="AP341" s="1226">
        <v>0</v>
      </c>
      <c r="AQ341" s="1226">
        <v>0</v>
      </c>
      <c r="AR341" s="1226">
        <v>0</v>
      </c>
      <c r="AS341" s="1226">
        <v>0</v>
      </c>
      <c r="AT341" s="1226">
        <v>0</v>
      </c>
      <c r="AU341" s="1226">
        <v>0</v>
      </c>
      <c r="AV341" s="1226">
        <v>0</v>
      </c>
      <c r="AW341" s="1226">
        <v>0</v>
      </c>
      <c r="AX341" s="951"/>
      <c r="AY341" s="951"/>
      <c r="AZ341" s="951"/>
      <c r="BA341" s="1094"/>
    </row>
    <row r="342" spans="1:53" ht="11.25">
      <c r="A342" s="974">
        <v>3</v>
      </c>
      <c r="B342" s="1094" t="s">
        <v>620</v>
      </c>
      <c r="C342" s="1094"/>
      <c r="D342" s="1094" t="s">
        <v>1678</v>
      </c>
      <c r="E342" s="1094"/>
      <c r="F342" s="1094"/>
      <c r="G342" s="1094"/>
      <c r="H342" s="1094"/>
      <c r="I342" s="1094"/>
      <c r="J342" s="1094"/>
      <c r="K342" s="1094"/>
      <c r="L342" s="1221" t="s">
        <v>619</v>
      </c>
      <c r="M342" s="1229" t="s">
        <v>620</v>
      </c>
      <c r="N342" s="1223" t="s">
        <v>351</v>
      </c>
      <c r="O342" s="1234">
        <v>0</v>
      </c>
      <c r="P342" s="1234">
        <v>0</v>
      </c>
      <c r="Q342" s="1234">
        <v>0</v>
      </c>
      <c r="R342" s="1226">
        <v>0</v>
      </c>
      <c r="S342" s="1234">
        <v>0</v>
      </c>
      <c r="T342" s="1234">
        <v>0</v>
      </c>
      <c r="U342" s="977"/>
      <c r="V342" s="977"/>
      <c r="W342" s="977"/>
      <c r="X342" s="977"/>
      <c r="Y342" s="977"/>
      <c r="Z342" s="977"/>
      <c r="AA342" s="977"/>
      <c r="AB342" s="977"/>
      <c r="AC342" s="977"/>
      <c r="AD342" s="1234">
        <v>0</v>
      </c>
      <c r="AE342" s="977"/>
      <c r="AF342" s="977"/>
      <c r="AG342" s="977"/>
      <c r="AH342" s="977"/>
      <c r="AI342" s="977"/>
      <c r="AJ342" s="977"/>
      <c r="AK342" s="977"/>
      <c r="AL342" s="977"/>
      <c r="AM342" s="977"/>
      <c r="AN342" s="1226">
        <v>0</v>
      </c>
      <c r="AO342" s="1226">
        <v>0</v>
      </c>
      <c r="AP342" s="1226">
        <v>0</v>
      </c>
      <c r="AQ342" s="1226">
        <v>0</v>
      </c>
      <c r="AR342" s="1226">
        <v>0</v>
      </c>
      <c r="AS342" s="1226">
        <v>0</v>
      </c>
      <c r="AT342" s="1226">
        <v>0</v>
      </c>
      <c r="AU342" s="1226">
        <v>0</v>
      </c>
      <c r="AV342" s="1226">
        <v>0</v>
      </c>
      <c r="AW342" s="1226">
        <v>0</v>
      </c>
      <c r="AX342" s="951"/>
      <c r="AY342" s="951"/>
      <c r="AZ342" s="951"/>
      <c r="BA342" s="1094"/>
    </row>
    <row r="343" spans="1:53" ht="11.25">
      <c r="A343" s="974">
        <v>3</v>
      </c>
      <c r="B343" s="1094" t="s">
        <v>621</v>
      </c>
      <c r="C343" s="1094"/>
      <c r="D343" s="1094" t="s">
        <v>1679</v>
      </c>
      <c r="E343" s="1094"/>
      <c r="F343" s="1094"/>
      <c r="G343" s="1094"/>
      <c r="H343" s="1094"/>
      <c r="I343" s="1094"/>
      <c r="J343" s="1094"/>
      <c r="K343" s="1094"/>
      <c r="L343" s="1221" t="s">
        <v>493</v>
      </c>
      <c r="M343" s="1222" t="s">
        <v>621</v>
      </c>
      <c r="N343" s="1223" t="s">
        <v>351</v>
      </c>
      <c r="O343" s="977"/>
      <c r="P343" s="977"/>
      <c r="Q343" s="977"/>
      <c r="R343" s="1226">
        <v>0</v>
      </c>
      <c r="S343" s="977"/>
      <c r="T343" s="977">
        <v>0</v>
      </c>
      <c r="U343" s="977">
        <v>0</v>
      </c>
      <c r="V343" s="977">
        <v>0</v>
      </c>
      <c r="W343" s="977">
        <v>0</v>
      </c>
      <c r="X343" s="977">
        <v>0</v>
      </c>
      <c r="Y343" s="977">
        <v>0</v>
      </c>
      <c r="Z343" s="977">
        <v>0</v>
      </c>
      <c r="AA343" s="977">
        <v>0</v>
      </c>
      <c r="AB343" s="977">
        <v>0</v>
      </c>
      <c r="AC343" s="977">
        <v>0</v>
      </c>
      <c r="AD343" s="977">
        <v>0</v>
      </c>
      <c r="AE343" s="977">
        <v>0</v>
      </c>
      <c r="AF343" s="977">
        <v>0</v>
      </c>
      <c r="AG343" s="977">
        <v>0</v>
      </c>
      <c r="AH343" s="977">
        <v>0</v>
      </c>
      <c r="AI343" s="977">
        <v>0</v>
      </c>
      <c r="AJ343" s="977">
        <v>0</v>
      </c>
      <c r="AK343" s="977">
        <v>0</v>
      </c>
      <c r="AL343" s="977">
        <v>0</v>
      </c>
      <c r="AM343" s="977">
        <v>0</v>
      </c>
      <c r="AN343" s="1226">
        <v>0</v>
      </c>
      <c r="AO343" s="1226">
        <v>0</v>
      </c>
      <c r="AP343" s="1226">
        <v>0</v>
      </c>
      <c r="AQ343" s="1226">
        <v>0</v>
      </c>
      <c r="AR343" s="1226">
        <v>0</v>
      </c>
      <c r="AS343" s="1226">
        <v>0</v>
      </c>
      <c r="AT343" s="1226">
        <v>0</v>
      </c>
      <c r="AU343" s="1226">
        <v>0</v>
      </c>
      <c r="AV343" s="1226">
        <v>0</v>
      </c>
      <c r="AW343" s="1226">
        <v>0</v>
      </c>
      <c r="AX343" s="951"/>
      <c r="AY343" s="951"/>
      <c r="AZ343" s="951"/>
      <c r="BA343" s="1094"/>
    </row>
    <row r="344" spans="1:53" ht="11.25">
      <c r="A344" s="974">
        <v>3</v>
      </c>
      <c r="B344" s="1094" t="s">
        <v>622</v>
      </c>
      <c r="C344" s="1094"/>
      <c r="D344" s="1094" t="s">
        <v>1680</v>
      </c>
      <c r="E344" s="1094"/>
      <c r="F344" s="1094"/>
      <c r="G344" s="1094"/>
      <c r="H344" s="1094"/>
      <c r="I344" s="1094"/>
      <c r="J344" s="1094"/>
      <c r="K344" s="1094"/>
      <c r="L344" s="1221" t="s">
        <v>496</v>
      </c>
      <c r="M344" s="1222" t="s">
        <v>622</v>
      </c>
      <c r="N344" s="1223" t="s">
        <v>351</v>
      </c>
      <c r="O344" s="977"/>
      <c r="P344" s="977"/>
      <c r="Q344" s="977"/>
      <c r="R344" s="1226">
        <v>0</v>
      </c>
      <c r="S344" s="977"/>
      <c r="T344" s="977"/>
      <c r="U344" s="977"/>
      <c r="V344" s="977"/>
      <c r="W344" s="977"/>
      <c r="X344" s="977"/>
      <c r="Y344" s="977"/>
      <c r="Z344" s="977"/>
      <c r="AA344" s="977"/>
      <c r="AB344" s="977"/>
      <c r="AC344" s="977"/>
      <c r="AD344" s="977"/>
      <c r="AE344" s="977"/>
      <c r="AF344" s="977"/>
      <c r="AG344" s="977"/>
      <c r="AH344" s="977"/>
      <c r="AI344" s="977"/>
      <c r="AJ344" s="977"/>
      <c r="AK344" s="977"/>
      <c r="AL344" s="977"/>
      <c r="AM344" s="977"/>
      <c r="AN344" s="1226">
        <v>0</v>
      </c>
      <c r="AO344" s="1226">
        <v>0</v>
      </c>
      <c r="AP344" s="1226">
        <v>0</v>
      </c>
      <c r="AQ344" s="1226">
        <v>0</v>
      </c>
      <c r="AR344" s="1226">
        <v>0</v>
      </c>
      <c r="AS344" s="1226">
        <v>0</v>
      </c>
      <c r="AT344" s="1226">
        <v>0</v>
      </c>
      <c r="AU344" s="1226">
        <v>0</v>
      </c>
      <c r="AV344" s="1226">
        <v>0</v>
      </c>
      <c r="AW344" s="1226">
        <v>0</v>
      </c>
      <c r="AX344" s="951"/>
      <c r="AY344" s="951"/>
      <c r="AZ344" s="951"/>
      <c r="BA344" s="1094"/>
    </row>
    <row r="345" spans="1:53" ht="11.25">
      <c r="A345" s="974">
        <v>3</v>
      </c>
      <c r="B345" s="1094" t="s">
        <v>623</v>
      </c>
      <c r="C345" s="1094"/>
      <c r="D345" s="1094" t="s">
        <v>1681</v>
      </c>
      <c r="E345" s="1094"/>
      <c r="F345" s="1094"/>
      <c r="G345" s="1094"/>
      <c r="H345" s="1094"/>
      <c r="I345" s="1094"/>
      <c r="J345" s="1094"/>
      <c r="K345" s="1094"/>
      <c r="L345" s="1221" t="s">
        <v>499</v>
      </c>
      <c r="M345" s="1222" t="s">
        <v>623</v>
      </c>
      <c r="N345" s="1223" t="s">
        <v>351</v>
      </c>
      <c r="O345" s="977"/>
      <c r="P345" s="977"/>
      <c r="Q345" s="977"/>
      <c r="R345" s="1226">
        <v>0</v>
      </c>
      <c r="S345" s="977"/>
      <c r="T345" s="977"/>
      <c r="U345" s="977"/>
      <c r="V345" s="977"/>
      <c r="W345" s="977"/>
      <c r="X345" s="977"/>
      <c r="Y345" s="977"/>
      <c r="Z345" s="977"/>
      <c r="AA345" s="977"/>
      <c r="AB345" s="977"/>
      <c r="AC345" s="977"/>
      <c r="AD345" s="977"/>
      <c r="AE345" s="977"/>
      <c r="AF345" s="977"/>
      <c r="AG345" s="977"/>
      <c r="AH345" s="977"/>
      <c r="AI345" s="977"/>
      <c r="AJ345" s="977"/>
      <c r="AK345" s="977"/>
      <c r="AL345" s="977"/>
      <c r="AM345" s="977"/>
      <c r="AN345" s="1226">
        <v>0</v>
      </c>
      <c r="AO345" s="1226">
        <v>0</v>
      </c>
      <c r="AP345" s="1226">
        <v>0</v>
      </c>
      <c r="AQ345" s="1226">
        <v>0</v>
      </c>
      <c r="AR345" s="1226">
        <v>0</v>
      </c>
      <c r="AS345" s="1226">
        <v>0</v>
      </c>
      <c r="AT345" s="1226">
        <v>0</v>
      </c>
      <c r="AU345" s="1226">
        <v>0</v>
      </c>
      <c r="AV345" s="1226">
        <v>0</v>
      </c>
      <c r="AW345" s="1226">
        <v>0</v>
      </c>
      <c r="AX345" s="951"/>
      <c r="AY345" s="951"/>
      <c r="AZ345" s="951"/>
      <c r="BA345" s="1094"/>
    </row>
    <row r="346" spans="1:53" ht="11.25">
      <c r="A346" s="974">
        <v>3</v>
      </c>
      <c r="B346" s="1094" t="s">
        <v>625</v>
      </c>
      <c r="C346" s="1094"/>
      <c r="D346" s="1094" t="s">
        <v>1682</v>
      </c>
      <c r="E346" s="1094"/>
      <c r="F346" s="1094"/>
      <c r="G346" s="1094"/>
      <c r="H346" s="1094"/>
      <c r="I346" s="1094"/>
      <c r="J346" s="1094"/>
      <c r="K346" s="1094"/>
      <c r="L346" s="1221" t="s">
        <v>624</v>
      </c>
      <c r="M346" s="1222" t="s">
        <v>625</v>
      </c>
      <c r="N346" s="1223" t="s">
        <v>351</v>
      </c>
      <c r="O346" s="1226">
        <v>0</v>
      </c>
      <c r="P346" s="1226">
        <v>0</v>
      </c>
      <c r="Q346" s="1226">
        <v>0</v>
      </c>
      <c r="R346" s="1226">
        <v>0</v>
      </c>
      <c r="S346" s="1226">
        <v>0</v>
      </c>
      <c r="T346" s="1226">
        <v>0</v>
      </c>
      <c r="U346" s="1226">
        <v>0</v>
      </c>
      <c r="V346" s="1226">
        <v>0</v>
      </c>
      <c r="W346" s="1226">
        <v>0</v>
      </c>
      <c r="X346" s="1226">
        <v>0</v>
      </c>
      <c r="Y346" s="1226">
        <v>0</v>
      </c>
      <c r="Z346" s="1226">
        <v>0</v>
      </c>
      <c r="AA346" s="1226">
        <v>0</v>
      </c>
      <c r="AB346" s="1226">
        <v>0</v>
      </c>
      <c r="AC346" s="1226">
        <v>0</v>
      </c>
      <c r="AD346" s="1226">
        <v>0</v>
      </c>
      <c r="AE346" s="1226">
        <v>0</v>
      </c>
      <c r="AF346" s="1226">
        <v>0</v>
      </c>
      <c r="AG346" s="1226">
        <v>0</v>
      </c>
      <c r="AH346" s="1226">
        <v>0</v>
      </c>
      <c r="AI346" s="1226">
        <v>0</v>
      </c>
      <c r="AJ346" s="1226">
        <v>0</v>
      </c>
      <c r="AK346" s="1226">
        <v>0</v>
      </c>
      <c r="AL346" s="1226">
        <v>0</v>
      </c>
      <c r="AM346" s="1226">
        <v>0</v>
      </c>
      <c r="AN346" s="1226">
        <v>0</v>
      </c>
      <c r="AO346" s="1226">
        <v>0</v>
      </c>
      <c r="AP346" s="1226">
        <v>0</v>
      </c>
      <c r="AQ346" s="1226">
        <v>0</v>
      </c>
      <c r="AR346" s="1226">
        <v>0</v>
      </c>
      <c r="AS346" s="1226">
        <v>0</v>
      </c>
      <c r="AT346" s="1226">
        <v>0</v>
      </c>
      <c r="AU346" s="1226">
        <v>0</v>
      </c>
      <c r="AV346" s="1226">
        <v>0</v>
      </c>
      <c r="AW346" s="1226">
        <v>0</v>
      </c>
      <c r="AX346" s="951"/>
      <c r="AY346" s="951"/>
      <c r="AZ346" s="951"/>
      <c r="BA346" s="1094"/>
    </row>
    <row r="347" spans="1:53" ht="11.25">
      <c r="A347" s="974">
        <v>3</v>
      </c>
      <c r="B347" s="1094"/>
      <c r="C347" s="1094"/>
      <c r="D347" s="1094" t="s">
        <v>1683</v>
      </c>
      <c r="E347" s="1094"/>
      <c r="F347" s="1094"/>
      <c r="G347" s="1094"/>
      <c r="H347" s="1094"/>
      <c r="I347" s="1094"/>
      <c r="J347" s="1094"/>
      <c r="K347" s="1094"/>
      <c r="L347" s="1221" t="s">
        <v>626</v>
      </c>
      <c r="M347" s="1229" t="s">
        <v>627</v>
      </c>
      <c r="N347" s="1223" t="s">
        <v>351</v>
      </c>
      <c r="O347" s="977"/>
      <c r="P347" s="977"/>
      <c r="Q347" s="977"/>
      <c r="R347" s="1226">
        <v>0</v>
      </c>
      <c r="S347" s="977"/>
      <c r="T347" s="977"/>
      <c r="U347" s="977"/>
      <c r="V347" s="977"/>
      <c r="W347" s="977"/>
      <c r="X347" s="977"/>
      <c r="Y347" s="977"/>
      <c r="Z347" s="977"/>
      <c r="AA347" s="977"/>
      <c r="AB347" s="977"/>
      <c r="AC347" s="977"/>
      <c r="AD347" s="977"/>
      <c r="AE347" s="977"/>
      <c r="AF347" s="977"/>
      <c r="AG347" s="977"/>
      <c r="AH347" s="977"/>
      <c r="AI347" s="977"/>
      <c r="AJ347" s="977"/>
      <c r="AK347" s="977"/>
      <c r="AL347" s="977"/>
      <c r="AM347" s="977"/>
      <c r="AN347" s="1226">
        <v>0</v>
      </c>
      <c r="AO347" s="1226">
        <v>0</v>
      </c>
      <c r="AP347" s="1226">
        <v>0</v>
      </c>
      <c r="AQ347" s="1226">
        <v>0</v>
      </c>
      <c r="AR347" s="1226">
        <v>0</v>
      </c>
      <c r="AS347" s="1226">
        <v>0</v>
      </c>
      <c r="AT347" s="1226">
        <v>0</v>
      </c>
      <c r="AU347" s="1226">
        <v>0</v>
      </c>
      <c r="AV347" s="1226">
        <v>0</v>
      </c>
      <c r="AW347" s="1226">
        <v>0</v>
      </c>
      <c r="AX347" s="951"/>
      <c r="AY347" s="951"/>
      <c r="AZ347" s="951"/>
      <c r="BA347" s="1094"/>
    </row>
    <row r="348" spans="1:53" ht="11.25">
      <c r="A348" s="974">
        <v>3</v>
      </c>
      <c r="B348" s="1094"/>
      <c r="C348" s="1094"/>
      <c r="D348" s="1094" t="s">
        <v>1684</v>
      </c>
      <c r="E348" s="1094"/>
      <c r="F348" s="1094"/>
      <c r="G348" s="1094"/>
      <c r="H348" s="1094"/>
      <c r="I348" s="1094"/>
      <c r="J348" s="1094"/>
      <c r="K348" s="1094"/>
      <c r="L348" s="1221" t="s">
        <v>628</v>
      </c>
      <c r="M348" s="1229" t="s">
        <v>629</v>
      </c>
      <c r="N348" s="1223" t="s">
        <v>351</v>
      </c>
      <c r="O348" s="977"/>
      <c r="P348" s="977"/>
      <c r="Q348" s="977"/>
      <c r="R348" s="1226">
        <v>0</v>
      </c>
      <c r="S348" s="977"/>
      <c r="T348" s="977"/>
      <c r="U348" s="977"/>
      <c r="V348" s="977"/>
      <c r="W348" s="977"/>
      <c r="X348" s="977"/>
      <c r="Y348" s="977"/>
      <c r="Z348" s="977"/>
      <c r="AA348" s="977"/>
      <c r="AB348" s="977"/>
      <c r="AC348" s="977"/>
      <c r="AD348" s="977"/>
      <c r="AE348" s="977"/>
      <c r="AF348" s="977"/>
      <c r="AG348" s="977"/>
      <c r="AH348" s="977"/>
      <c r="AI348" s="977"/>
      <c r="AJ348" s="977"/>
      <c r="AK348" s="977"/>
      <c r="AL348" s="977"/>
      <c r="AM348" s="977"/>
      <c r="AN348" s="1226">
        <v>0</v>
      </c>
      <c r="AO348" s="1226">
        <v>0</v>
      </c>
      <c r="AP348" s="1226">
        <v>0</v>
      </c>
      <c r="AQ348" s="1226">
        <v>0</v>
      </c>
      <c r="AR348" s="1226">
        <v>0</v>
      </c>
      <c r="AS348" s="1226">
        <v>0</v>
      </c>
      <c r="AT348" s="1226">
        <v>0</v>
      </c>
      <c r="AU348" s="1226">
        <v>0</v>
      </c>
      <c r="AV348" s="1226">
        <v>0</v>
      </c>
      <c r="AW348" s="1226">
        <v>0</v>
      </c>
      <c r="AX348" s="951"/>
      <c r="AY348" s="951"/>
      <c r="AZ348" s="951"/>
      <c r="BA348" s="1094"/>
    </row>
    <row r="349" spans="1:53" ht="22.5">
      <c r="A349" s="974">
        <v>3</v>
      </c>
      <c r="B349" s="1094" t="s">
        <v>1423</v>
      </c>
      <c r="C349" s="1094"/>
      <c r="D349" s="1094" t="s">
        <v>1685</v>
      </c>
      <c r="E349" s="1094"/>
      <c r="F349" s="1094"/>
      <c r="G349" s="1094"/>
      <c r="H349" s="1094"/>
      <c r="I349" s="1094"/>
      <c r="J349" s="1094"/>
      <c r="K349" s="1094"/>
      <c r="L349" s="1221" t="s">
        <v>630</v>
      </c>
      <c r="M349" s="1222" t="s">
        <v>631</v>
      </c>
      <c r="N349" s="1223" t="s">
        <v>351</v>
      </c>
      <c r="O349" s="977"/>
      <c r="P349" s="977"/>
      <c r="Q349" s="977"/>
      <c r="R349" s="1226">
        <v>0</v>
      </c>
      <c r="S349" s="977"/>
      <c r="T349" s="977"/>
      <c r="U349" s="977"/>
      <c r="V349" s="977"/>
      <c r="W349" s="977"/>
      <c r="X349" s="977"/>
      <c r="Y349" s="977"/>
      <c r="Z349" s="977"/>
      <c r="AA349" s="977"/>
      <c r="AB349" s="977"/>
      <c r="AC349" s="977"/>
      <c r="AD349" s="977"/>
      <c r="AE349" s="977"/>
      <c r="AF349" s="977"/>
      <c r="AG349" s="977"/>
      <c r="AH349" s="977"/>
      <c r="AI349" s="977"/>
      <c r="AJ349" s="977"/>
      <c r="AK349" s="977"/>
      <c r="AL349" s="977"/>
      <c r="AM349" s="977"/>
      <c r="AN349" s="1226">
        <v>0</v>
      </c>
      <c r="AO349" s="1226">
        <v>0</v>
      </c>
      <c r="AP349" s="1226">
        <v>0</v>
      </c>
      <c r="AQ349" s="1226">
        <v>0</v>
      </c>
      <c r="AR349" s="1226">
        <v>0</v>
      </c>
      <c r="AS349" s="1226">
        <v>0</v>
      </c>
      <c r="AT349" s="1226">
        <v>0</v>
      </c>
      <c r="AU349" s="1226">
        <v>0</v>
      </c>
      <c r="AV349" s="1226">
        <v>0</v>
      </c>
      <c r="AW349" s="1226">
        <v>0</v>
      </c>
      <c r="AX349" s="951"/>
      <c r="AY349" s="951"/>
      <c r="AZ349" s="951"/>
      <c r="BA349" s="1094"/>
    </row>
    <row r="350" spans="1:53" s="109" customFormat="1" ht="11.25">
      <c r="A350" s="974">
        <v>3</v>
      </c>
      <c r="B350" s="1094" t="s">
        <v>1073</v>
      </c>
      <c r="C350" s="1094"/>
      <c r="D350" s="1094" t="s">
        <v>1483</v>
      </c>
      <c r="E350" s="1236"/>
      <c r="F350" s="1236"/>
      <c r="G350" s="1236"/>
      <c r="H350" s="1236"/>
      <c r="I350" s="1236"/>
      <c r="J350" s="1236"/>
      <c r="K350" s="1236"/>
      <c r="L350" s="1237" t="s">
        <v>103</v>
      </c>
      <c r="M350" s="1215" t="s">
        <v>632</v>
      </c>
      <c r="N350" s="1239" t="s">
        <v>351</v>
      </c>
      <c r="O350" s="548">
        <v>0</v>
      </c>
      <c r="P350" s="548">
        <v>0</v>
      </c>
      <c r="Q350" s="548">
        <v>0</v>
      </c>
      <c r="R350" s="1217">
        <v>0</v>
      </c>
      <c r="S350" s="548">
        <v>0</v>
      </c>
      <c r="T350" s="548">
        <v>490</v>
      </c>
      <c r="U350" s="548">
        <v>0</v>
      </c>
      <c r="V350" s="548">
        <v>0</v>
      </c>
      <c r="W350" s="548">
        <v>0</v>
      </c>
      <c r="X350" s="548">
        <v>0</v>
      </c>
      <c r="Y350" s="548">
        <v>0</v>
      </c>
      <c r="Z350" s="548">
        <v>0</v>
      </c>
      <c r="AA350" s="548">
        <v>0</v>
      </c>
      <c r="AB350" s="548">
        <v>0</v>
      </c>
      <c r="AC350" s="548">
        <v>0</v>
      </c>
      <c r="AD350" s="548">
        <v>490</v>
      </c>
      <c r="AE350" s="548">
        <v>0</v>
      </c>
      <c r="AF350" s="548">
        <v>0</v>
      </c>
      <c r="AG350" s="548">
        <v>0</v>
      </c>
      <c r="AH350" s="548">
        <v>0</v>
      </c>
      <c r="AI350" s="548">
        <v>0</v>
      </c>
      <c r="AJ350" s="548">
        <v>0</v>
      </c>
      <c r="AK350" s="548">
        <v>0</v>
      </c>
      <c r="AL350" s="548">
        <v>0</v>
      </c>
      <c r="AM350" s="548">
        <v>0</v>
      </c>
      <c r="AN350" s="1217">
        <v>0</v>
      </c>
      <c r="AO350" s="1217">
        <v>-100</v>
      </c>
      <c r="AP350" s="1217">
        <v>0</v>
      </c>
      <c r="AQ350" s="1217">
        <v>0</v>
      </c>
      <c r="AR350" s="1217">
        <v>0</v>
      </c>
      <c r="AS350" s="1217">
        <v>0</v>
      </c>
      <c r="AT350" s="1217">
        <v>0</v>
      </c>
      <c r="AU350" s="1217">
        <v>0</v>
      </c>
      <c r="AV350" s="1217">
        <v>0</v>
      </c>
      <c r="AW350" s="1217">
        <v>0</v>
      </c>
      <c r="AX350" s="951"/>
      <c r="AY350" s="951"/>
      <c r="AZ350" s="951"/>
      <c r="BA350" s="1236"/>
    </row>
    <row r="351" spans="1:53" s="109" customFormat="1" ht="22.5">
      <c r="A351" s="974">
        <v>3</v>
      </c>
      <c r="B351" s="1094" t="s">
        <v>1074</v>
      </c>
      <c r="C351" s="1094"/>
      <c r="D351" s="1094" t="s">
        <v>1484</v>
      </c>
      <c r="E351" s="1236"/>
      <c r="F351" s="1236"/>
      <c r="G351" s="1236"/>
      <c r="H351" s="1236"/>
      <c r="I351" s="1236"/>
      <c r="J351" s="1236"/>
      <c r="K351" s="1236"/>
      <c r="L351" s="1237" t="s">
        <v>104</v>
      </c>
      <c r="M351" s="1215" t="s">
        <v>633</v>
      </c>
      <c r="N351" s="1239" t="s">
        <v>351</v>
      </c>
      <c r="O351" s="548">
        <v>0</v>
      </c>
      <c r="P351" s="548">
        <v>0</v>
      </c>
      <c r="Q351" s="548">
        <v>0</v>
      </c>
      <c r="R351" s="1217">
        <v>0</v>
      </c>
      <c r="S351" s="548">
        <v>0</v>
      </c>
      <c r="T351" s="548">
        <v>0</v>
      </c>
      <c r="U351" s="548">
        <v>0</v>
      </c>
      <c r="V351" s="548">
        <v>0</v>
      </c>
      <c r="W351" s="548">
        <v>0</v>
      </c>
      <c r="X351" s="548">
        <v>0</v>
      </c>
      <c r="Y351" s="548">
        <v>0</v>
      </c>
      <c r="Z351" s="548">
        <v>0</v>
      </c>
      <c r="AA351" s="548">
        <v>0</v>
      </c>
      <c r="AB351" s="548">
        <v>0</v>
      </c>
      <c r="AC351" s="548">
        <v>0</v>
      </c>
      <c r="AD351" s="548">
        <v>0</v>
      </c>
      <c r="AE351" s="548">
        <v>0</v>
      </c>
      <c r="AF351" s="548">
        <v>0</v>
      </c>
      <c r="AG351" s="548">
        <v>0</v>
      </c>
      <c r="AH351" s="548">
        <v>0</v>
      </c>
      <c r="AI351" s="548">
        <v>0</v>
      </c>
      <c r="AJ351" s="548">
        <v>0</v>
      </c>
      <c r="AK351" s="548">
        <v>0</v>
      </c>
      <c r="AL351" s="548">
        <v>0</v>
      </c>
      <c r="AM351" s="548">
        <v>0</v>
      </c>
      <c r="AN351" s="1217">
        <v>0</v>
      </c>
      <c r="AO351" s="1217">
        <v>0</v>
      </c>
      <c r="AP351" s="1217">
        <v>0</v>
      </c>
      <c r="AQ351" s="1217">
        <v>0</v>
      </c>
      <c r="AR351" s="1217">
        <v>0</v>
      </c>
      <c r="AS351" s="1217">
        <v>0</v>
      </c>
      <c r="AT351" s="1217">
        <v>0</v>
      </c>
      <c r="AU351" s="1217">
        <v>0</v>
      </c>
      <c r="AV351" s="1217">
        <v>0</v>
      </c>
      <c r="AW351" s="1217">
        <v>0</v>
      </c>
      <c r="AX351" s="951"/>
      <c r="AY351" s="951"/>
      <c r="AZ351" s="951"/>
      <c r="BA351" s="1236"/>
    </row>
    <row r="352" spans="1:53" ht="11.25">
      <c r="A352" s="974">
        <v>3</v>
      </c>
      <c r="B352" s="1094"/>
      <c r="C352" s="1094"/>
      <c r="D352" s="1094" t="s">
        <v>1499</v>
      </c>
      <c r="E352" s="1094"/>
      <c r="F352" s="1094"/>
      <c r="G352" s="1094"/>
      <c r="H352" s="1094"/>
      <c r="I352" s="1094"/>
      <c r="J352" s="1094"/>
      <c r="K352" s="1094"/>
      <c r="L352" s="1221" t="s">
        <v>140</v>
      </c>
      <c r="M352" s="1241" t="s">
        <v>1198</v>
      </c>
      <c r="N352" s="1223" t="s">
        <v>351</v>
      </c>
      <c r="O352" s="977">
        <v>0</v>
      </c>
      <c r="P352" s="977">
        <v>0</v>
      </c>
      <c r="Q352" s="977">
        <v>0</v>
      </c>
      <c r="R352" s="1226">
        <v>0</v>
      </c>
      <c r="S352" s="977">
        <v>0</v>
      </c>
      <c r="T352" s="977">
        <v>0</v>
      </c>
      <c r="U352" s="977">
        <v>0</v>
      </c>
      <c r="V352" s="977">
        <v>0</v>
      </c>
      <c r="W352" s="977">
        <v>0</v>
      </c>
      <c r="X352" s="977">
        <v>0</v>
      </c>
      <c r="Y352" s="977">
        <v>0</v>
      </c>
      <c r="Z352" s="977">
        <v>0</v>
      </c>
      <c r="AA352" s="977">
        <v>0</v>
      </c>
      <c r="AB352" s="977">
        <v>0</v>
      </c>
      <c r="AC352" s="977">
        <v>0</v>
      </c>
      <c r="AD352" s="977">
        <v>0</v>
      </c>
      <c r="AE352" s="977">
        <v>0</v>
      </c>
      <c r="AF352" s="977">
        <v>0</v>
      </c>
      <c r="AG352" s="977">
        <v>0</v>
      </c>
      <c r="AH352" s="977">
        <v>0</v>
      </c>
      <c r="AI352" s="977">
        <v>0</v>
      </c>
      <c r="AJ352" s="977">
        <v>0</v>
      </c>
      <c r="AK352" s="977">
        <v>0</v>
      </c>
      <c r="AL352" s="977">
        <v>0</v>
      </c>
      <c r="AM352" s="977">
        <v>0</v>
      </c>
      <c r="AN352" s="1226">
        <v>0</v>
      </c>
      <c r="AO352" s="1226">
        <v>0</v>
      </c>
      <c r="AP352" s="1226">
        <v>0</v>
      </c>
      <c r="AQ352" s="1226">
        <v>0</v>
      </c>
      <c r="AR352" s="1226">
        <v>0</v>
      </c>
      <c r="AS352" s="1226">
        <v>0</v>
      </c>
      <c r="AT352" s="1226">
        <v>0</v>
      </c>
      <c r="AU352" s="1226">
        <v>0</v>
      </c>
      <c r="AV352" s="1226">
        <v>0</v>
      </c>
      <c r="AW352" s="1226">
        <v>0</v>
      </c>
      <c r="AX352" s="951"/>
      <c r="AY352" s="951"/>
      <c r="AZ352" s="951"/>
      <c r="BA352" s="1094"/>
    </row>
    <row r="353" spans="1:53" s="109" customFormat="1" ht="11.25">
      <c r="A353" s="974">
        <v>3</v>
      </c>
      <c r="B353" s="1094" t="s">
        <v>634</v>
      </c>
      <c r="C353" s="1094"/>
      <c r="D353" s="1094" t="s">
        <v>1485</v>
      </c>
      <c r="E353" s="1236"/>
      <c r="F353" s="1236"/>
      <c r="G353" s="1236"/>
      <c r="H353" s="1236"/>
      <c r="I353" s="1236"/>
      <c r="J353" s="1236"/>
      <c r="K353" s="1236"/>
      <c r="L353" s="1237" t="s">
        <v>120</v>
      </c>
      <c r="M353" s="1242" t="s">
        <v>634</v>
      </c>
      <c r="N353" s="1216" t="s">
        <v>351</v>
      </c>
      <c r="O353" s="1217">
        <v>0</v>
      </c>
      <c r="P353" s="1217">
        <v>0</v>
      </c>
      <c r="Q353" s="1217">
        <v>0</v>
      </c>
      <c r="R353" s="548">
        <v>0</v>
      </c>
      <c r="S353" s="1217">
        <v>0</v>
      </c>
      <c r="T353" s="1217">
        <v>0</v>
      </c>
      <c r="U353" s="1217">
        <v>0</v>
      </c>
      <c r="V353" s="1217">
        <v>0</v>
      </c>
      <c r="W353" s="1217">
        <v>0</v>
      </c>
      <c r="X353" s="1217">
        <v>0</v>
      </c>
      <c r="Y353" s="1217">
        <v>0</v>
      </c>
      <c r="Z353" s="1217">
        <v>0</v>
      </c>
      <c r="AA353" s="1217">
        <v>0</v>
      </c>
      <c r="AB353" s="1217">
        <v>0</v>
      </c>
      <c r="AC353" s="1217">
        <v>0</v>
      </c>
      <c r="AD353" s="1217">
        <v>0</v>
      </c>
      <c r="AE353" s="1217">
        <v>0</v>
      </c>
      <c r="AF353" s="1217">
        <v>0</v>
      </c>
      <c r="AG353" s="1217">
        <v>0</v>
      </c>
      <c r="AH353" s="1217">
        <v>0</v>
      </c>
      <c r="AI353" s="1217">
        <v>0</v>
      </c>
      <c r="AJ353" s="1217">
        <v>0</v>
      </c>
      <c r="AK353" s="1217">
        <v>0</v>
      </c>
      <c r="AL353" s="1217">
        <v>0</v>
      </c>
      <c r="AM353" s="1217">
        <v>0</v>
      </c>
      <c r="AN353" s="1217">
        <v>0</v>
      </c>
      <c r="AO353" s="1217">
        <v>0</v>
      </c>
      <c r="AP353" s="1217">
        <v>0</v>
      </c>
      <c r="AQ353" s="1217">
        <v>0</v>
      </c>
      <c r="AR353" s="1217">
        <v>0</v>
      </c>
      <c r="AS353" s="1217">
        <v>0</v>
      </c>
      <c r="AT353" s="1217">
        <v>0</v>
      </c>
      <c r="AU353" s="1217">
        <v>0</v>
      </c>
      <c r="AV353" s="1217">
        <v>0</v>
      </c>
      <c r="AW353" s="1217">
        <v>0</v>
      </c>
      <c r="AX353" s="951"/>
      <c r="AY353" s="951"/>
      <c r="AZ353" s="951"/>
      <c r="BA353" s="1236"/>
    </row>
    <row r="354" spans="1:53" ht="11.25">
      <c r="A354" s="974">
        <v>3</v>
      </c>
      <c r="B354" s="1094"/>
      <c r="C354" s="1094"/>
      <c r="D354" s="1094" t="s">
        <v>1502</v>
      </c>
      <c r="E354" s="1094"/>
      <c r="F354" s="1094"/>
      <c r="G354" s="1094"/>
      <c r="H354" s="1094"/>
      <c r="I354" s="1094"/>
      <c r="J354" s="1094"/>
      <c r="K354" s="1094"/>
      <c r="L354" s="1221" t="s">
        <v>122</v>
      </c>
      <c r="M354" s="1222" t="s">
        <v>635</v>
      </c>
      <c r="N354" s="1223" t="s">
        <v>351</v>
      </c>
      <c r="O354" s="1243">
        <v>0</v>
      </c>
      <c r="P354" s="1243">
        <v>0</v>
      </c>
      <c r="Q354" s="1243">
        <v>0</v>
      </c>
      <c r="R354" s="1226">
        <v>0</v>
      </c>
      <c r="S354" s="1243">
        <v>0</v>
      </c>
      <c r="T354" s="1243">
        <v>0</v>
      </c>
      <c r="U354" s="1243">
        <v>0</v>
      </c>
      <c r="V354" s="1243">
        <v>0</v>
      </c>
      <c r="W354" s="1243">
        <v>0</v>
      </c>
      <c r="X354" s="1243">
        <v>0</v>
      </c>
      <c r="Y354" s="1243">
        <v>0</v>
      </c>
      <c r="Z354" s="1243">
        <v>0</v>
      </c>
      <c r="AA354" s="1243">
        <v>0</v>
      </c>
      <c r="AB354" s="1243">
        <v>0</v>
      </c>
      <c r="AC354" s="1243">
        <v>0</v>
      </c>
      <c r="AD354" s="1243">
        <v>0</v>
      </c>
      <c r="AE354" s="1243">
        <v>0</v>
      </c>
      <c r="AF354" s="1243">
        <v>0</v>
      </c>
      <c r="AG354" s="1243">
        <v>0</v>
      </c>
      <c r="AH354" s="1243">
        <v>0</v>
      </c>
      <c r="AI354" s="1243">
        <v>0</v>
      </c>
      <c r="AJ354" s="1243">
        <v>0</v>
      </c>
      <c r="AK354" s="1243">
        <v>0</v>
      </c>
      <c r="AL354" s="1243">
        <v>0</v>
      </c>
      <c r="AM354" s="1243">
        <v>0</v>
      </c>
      <c r="AN354" s="1226">
        <v>0</v>
      </c>
      <c r="AO354" s="1226">
        <v>0</v>
      </c>
      <c r="AP354" s="1226">
        <v>0</v>
      </c>
      <c r="AQ354" s="1226">
        <v>0</v>
      </c>
      <c r="AR354" s="1226">
        <v>0</v>
      </c>
      <c r="AS354" s="1226">
        <v>0</v>
      </c>
      <c r="AT354" s="1226">
        <v>0</v>
      </c>
      <c r="AU354" s="1226">
        <v>0</v>
      </c>
      <c r="AV354" s="1226">
        <v>0</v>
      </c>
      <c r="AW354" s="1226">
        <v>0</v>
      </c>
      <c r="AX354" s="951"/>
      <c r="AY354" s="951"/>
      <c r="AZ354" s="951"/>
      <c r="BA354" s="1094"/>
    </row>
    <row r="355" spans="1:53" ht="11.25">
      <c r="A355" s="974">
        <v>3</v>
      </c>
      <c r="B355" s="1094"/>
      <c r="C355" s="1094"/>
      <c r="D355" s="1094" t="s">
        <v>1503</v>
      </c>
      <c r="E355" s="1094"/>
      <c r="F355" s="1094"/>
      <c r="G355" s="1094"/>
      <c r="H355" s="1094"/>
      <c r="I355" s="1094"/>
      <c r="J355" s="1094"/>
      <c r="K355" s="1094"/>
      <c r="L355" s="1221" t="s">
        <v>123</v>
      </c>
      <c r="M355" s="1222" t="s">
        <v>636</v>
      </c>
      <c r="N355" s="1223" t="s">
        <v>351</v>
      </c>
      <c r="O355" s="1243">
        <v>0</v>
      </c>
      <c r="P355" s="1243">
        <v>0</v>
      </c>
      <c r="Q355" s="1243">
        <v>0</v>
      </c>
      <c r="R355" s="1226">
        <v>0</v>
      </c>
      <c r="S355" s="1243">
        <v>0</v>
      </c>
      <c r="T355" s="1243">
        <v>0</v>
      </c>
      <c r="U355" s="1243">
        <v>0</v>
      </c>
      <c r="V355" s="1243">
        <v>0</v>
      </c>
      <c r="W355" s="1243">
        <v>0</v>
      </c>
      <c r="X355" s="1243">
        <v>0</v>
      </c>
      <c r="Y355" s="1243">
        <v>0</v>
      </c>
      <c r="Z355" s="1243">
        <v>0</v>
      </c>
      <c r="AA355" s="1243">
        <v>0</v>
      </c>
      <c r="AB355" s="1243">
        <v>0</v>
      </c>
      <c r="AC355" s="1243">
        <v>0</v>
      </c>
      <c r="AD355" s="1243">
        <v>0</v>
      </c>
      <c r="AE355" s="1243">
        <v>0</v>
      </c>
      <c r="AF355" s="1243">
        <v>0</v>
      </c>
      <c r="AG355" s="1243">
        <v>0</v>
      </c>
      <c r="AH355" s="1243">
        <v>0</v>
      </c>
      <c r="AI355" s="1243">
        <v>0</v>
      </c>
      <c r="AJ355" s="1243">
        <v>0</v>
      </c>
      <c r="AK355" s="1243">
        <v>0</v>
      </c>
      <c r="AL355" s="1243">
        <v>0</v>
      </c>
      <c r="AM355" s="1243">
        <v>0</v>
      </c>
      <c r="AN355" s="1226">
        <v>0</v>
      </c>
      <c r="AO355" s="1226">
        <v>0</v>
      </c>
      <c r="AP355" s="1226">
        <v>0</v>
      </c>
      <c r="AQ355" s="1226">
        <v>0</v>
      </c>
      <c r="AR355" s="1226">
        <v>0</v>
      </c>
      <c r="AS355" s="1226">
        <v>0</v>
      </c>
      <c r="AT355" s="1226">
        <v>0</v>
      </c>
      <c r="AU355" s="1226">
        <v>0</v>
      </c>
      <c r="AV355" s="1226">
        <v>0</v>
      </c>
      <c r="AW355" s="1226">
        <v>0</v>
      </c>
      <c r="AX355" s="951"/>
      <c r="AY355" s="951"/>
      <c r="AZ355" s="951"/>
      <c r="BA355" s="1094"/>
    </row>
    <row r="356" spans="1:53" ht="11.25">
      <c r="A356" s="974">
        <v>3</v>
      </c>
      <c r="B356" s="1094"/>
      <c r="C356" s="1094"/>
      <c r="D356" s="1094" t="s">
        <v>1543</v>
      </c>
      <c r="E356" s="1094"/>
      <c r="F356" s="1094"/>
      <c r="G356" s="1094"/>
      <c r="H356" s="1094"/>
      <c r="I356" s="1094"/>
      <c r="J356" s="1094"/>
      <c r="K356" s="1094"/>
      <c r="L356" s="1221" t="s">
        <v>377</v>
      </c>
      <c r="M356" s="1222" t="s">
        <v>637</v>
      </c>
      <c r="N356" s="1223" t="s">
        <v>351</v>
      </c>
      <c r="O356" s="1243">
        <v>0</v>
      </c>
      <c r="P356" s="1243">
        <v>0</v>
      </c>
      <c r="Q356" s="1243">
        <v>0</v>
      </c>
      <c r="R356" s="1226">
        <v>0</v>
      </c>
      <c r="S356" s="1243">
        <v>0</v>
      </c>
      <c r="T356" s="1243">
        <v>0</v>
      </c>
      <c r="U356" s="1243">
        <v>0</v>
      </c>
      <c r="V356" s="1243">
        <v>0</v>
      </c>
      <c r="W356" s="1243">
        <v>0</v>
      </c>
      <c r="X356" s="1243">
        <v>0</v>
      </c>
      <c r="Y356" s="1243">
        <v>0</v>
      </c>
      <c r="Z356" s="1243">
        <v>0</v>
      </c>
      <c r="AA356" s="1243">
        <v>0</v>
      </c>
      <c r="AB356" s="1243">
        <v>0</v>
      </c>
      <c r="AC356" s="1243">
        <v>0</v>
      </c>
      <c r="AD356" s="1243">
        <v>0</v>
      </c>
      <c r="AE356" s="1243">
        <v>0</v>
      </c>
      <c r="AF356" s="1243">
        <v>0</v>
      </c>
      <c r="AG356" s="1243">
        <v>0</v>
      </c>
      <c r="AH356" s="1243">
        <v>0</v>
      </c>
      <c r="AI356" s="1243">
        <v>0</v>
      </c>
      <c r="AJ356" s="1243">
        <v>0</v>
      </c>
      <c r="AK356" s="1243">
        <v>0</v>
      </c>
      <c r="AL356" s="1243">
        <v>0</v>
      </c>
      <c r="AM356" s="1243">
        <v>0</v>
      </c>
      <c r="AN356" s="1226">
        <v>0</v>
      </c>
      <c r="AO356" s="1226">
        <v>0</v>
      </c>
      <c r="AP356" s="1226">
        <v>0</v>
      </c>
      <c r="AQ356" s="1226">
        <v>0</v>
      </c>
      <c r="AR356" s="1226">
        <v>0</v>
      </c>
      <c r="AS356" s="1226">
        <v>0</v>
      </c>
      <c r="AT356" s="1226">
        <v>0</v>
      </c>
      <c r="AU356" s="1226">
        <v>0</v>
      </c>
      <c r="AV356" s="1226">
        <v>0</v>
      </c>
      <c r="AW356" s="1226">
        <v>0</v>
      </c>
      <c r="AX356" s="951"/>
      <c r="AY356" s="951"/>
      <c r="AZ356" s="951"/>
      <c r="BA356" s="1094"/>
    </row>
    <row r="357" spans="1:53" ht="22.5">
      <c r="A357" s="974">
        <v>3</v>
      </c>
      <c r="B357" s="1094" t="s">
        <v>1424</v>
      </c>
      <c r="C357" s="1094"/>
      <c r="D357" s="1094" t="s">
        <v>1560</v>
      </c>
      <c r="E357" s="1094"/>
      <c r="F357" s="1094"/>
      <c r="G357" s="1094"/>
      <c r="H357" s="1094"/>
      <c r="I357" s="1094"/>
      <c r="J357" s="1094"/>
      <c r="K357" s="1094"/>
      <c r="L357" s="1221" t="s">
        <v>378</v>
      </c>
      <c r="M357" s="1222" t="s">
        <v>638</v>
      </c>
      <c r="N357" s="1223" t="s">
        <v>351</v>
      </c>
      <c r="O357" s="977"/>
      <c r="P357" s="977"/>
      <c r="Q357" s="977"/>
      <c r="R357" s="1226">
        <v>0</v>
      </c>
      <c r="S357" s="977"/>
      <c r="T357" s="977"/>
      <c r="U357" s="977"/>
      <c r="V357" s="977"/>
      <c r="W357" s="977"/>
      <c r="X357" s="977"/>
      <c r="Y357" s="977"/>
      <c r="Z357" s="977"/>
      <c r="AA357" s="977"/>
      <c r="AB357" s="977"/>
      <c r="AC357" s="977"/>
      <c r="AD357" s="977"/>
      <c r="AE357" s="977"/>
      <c r="AF357" s="977"/>
      <c r="AG357" s="977"/>
      <c r="AH357" s="977"/>
      <c r="AI357" s="977"/>
      <c r="AJ357" s="977"/>
      <c r="AK357" s="977"/>
      <c r="AL357" s="977"/>
      <c r="AM357" s="977"/>
      <c r="AN357" s="1226">
        <v>0</v>
      </c>
      <c r="AO357" s="1226">
        <v>0</v>
      </c>
      <c r="AP357" s="1226">
        <v>0</v>
      </c>
      <c r="AQ357" s="1226">
        <v>0</v>
      </c>
      <c r="AR357" s="1226">
        <v>0</v>
      </c>
      <c r="AS357" s="1226">
        <v>0</v>
      </c>
      <c r="AT357" s="1226">
        <v>0</v>
      </c>
      <c r="AU357" s="1226">
        <v>0</v>
      </c>
      <c r="AV357" s="1226">
        <v>0</v>
      </c>
      <c r="AW357" s="1226">
        <v>0</v>
      </c>
      <c r="AX357" s="951"/>
      <c r="AY357" s="951"/>
      <c r="AZ357" s="951"/>
      <c r="BA357" s="1094"/>
    </row>
    <row r="358" spans="1:53" ht="11.25">
      <c r="A358" s="974">
        <v>3</v>
      </c>
      <c r="B358" s="1094" t="s">
        <v>639</v>
      </c>
      <c r="C358" s="1094"/>
      <c r="D358" s="1094" t="s">
        <v>1486</v>
      </c>
      <c r="E358" s="1094"/>
      <c r="F358" s="1094"/>
      <c r="G358" s="1094"/>
      <c r="H358" s="1094"/>
      <c r="I358" s="1094"/>
      <c r="J358" s="1094"/>
      <c r="K358" s="1094"/>
      <c r="L358" s="1221" t="s">
        <v>124</v>
      </c>
      <c r="M358" s="1244" t="s">
        <v>639</v>
      </c>
      <c r="N358" s="1223" t="s">
        <v>351</v>
      </c>
      <c r="O358" s="977"/>
      <c r="P358" s="977"/>
      <c r="Q358" s="977"/>
      <c r="R358" s="1226">
        <v>0</v>
      </c>
      <c r="S358" s="977"/>
      <c r="T358" s="977"/>
      <c r="U358" s="977"/>
      <c r="V358" s="977"/>
      <c r="W358" s="977"/>
      <c r="X358" s="977"/>
      <c r="Y358" s="977"/>
      <c r="Z358" s="977"/>
      <c r="AA358" s="977"/>
      <c r="AB358" s="977"/>
      <c r="AC358" s="977"/>
      <c r="AD358" s="977"/>
      <c r="AE358" s="977"/>
      <c r="AF358" s="977"/>
      <c r="AG358" s="977"/>
      <c r="AH358" s="977"/>
      <c r="AI358" s="977"/>
      <c r="AJ358" s="977"/>
      <c r="AK358" s="977"/>
      <c r="AL358" s="977"/>
      <c r="AM358" s="977"/>
      <c r="AN358" s="1226">
        <v>0</v>
      </c>
      <c r="AO358" s="1226">
        <v>0</v>
      </c>
      <c r="AP358" s="1226">
        <v>0</v>
      </c>
      <c r="AQ358" s="1226">
        <v>0</v>
      </c>
      <c r="AR358" s="1226">
        <v>0</v>
      </c>
      <c r="AS358" s="1226">
        <v>0</v>
      </c>
      <c r="AT358" s="1226">
        <v>0</v>
      </c>
      <c r="AU358" s="1226">
        <v>0</v>
      </c>
      <c r="AV358" s="1226">
        <v>0</v>
      </c>
      <c r="AW358" s="1226">
        <v>0</v>
      </c>
      <c r="AX358" s="951"/>
      <c r="AY358" s="951"/>
      <c r="AZ358" s="951"/>
      <c r="BA358" s="1094"/>
    </row>
    <row r="359" spans="1:53" s="109" customFormat="1" ht="11.25">
      <c r="A359" s="974">
        <v>3</v>
      </c>
      <c r="B359" s="1094" t="s">
        <v>1497</v>
      </c>
      <c r="C359" s="1094"/>
      <c r="D359" s="555" t="s">
        <v>1701</v>
      </c>
      <c r="E359" s="1236"/>
      <c r="F359" s="1236"/>
      <c r="G359" s="1236"/>
      <c r="H359" s="1236"/>
      <c r="I359" s="1236"/>
      <c r="J359" s="1236"/>
      <c r="K359" s="1236"/>
      <c r="L359" s="1237" t="s">
        <v>125</v>
      </c>
      <c r="M359" s="1245" t="s">
        <v>1612</v>
      </c>
      <c r="N359" s="1239" t="s">
        <v>351</v>
      </c>
      <c r="O359" s="1218"/>
      <c r="P359" s="1218"/>
      <c r="Q359" s="1218"/>
      <c r="R359" s="1217">
        <v>0</v>
      </c>
      <c r="S359" s="1218"/>
      <c r="T359" s="977">
        <v>0</v>
      </c>
      <c r="U359" s="1218"/>
      <c r="V359" s="1218"/>
      <c r="W359" s="1218"/>
      <c r="X359" s="1218"/>
      <c r="Y359" s="1218"/>
      <c r="Z359" s="1218"/>
      <c r="AA359" s="1218"/>
      <c r="AB359" s="1218"/>
      <c r="AC359" s="1218"/>
      <c r="AD359" s="977">
        <v>0</v>
      </c>
      <c r="AE359" s="1218"/>
      <c r="AF359" s="1218"/>
      <c r="AG359" s="1218"/>
      <c r="AH359" s="1218"/>
      <c r="AI359" s="1218"/>
      <c r="AJ359" s="1218"/>
      <c r="AK359" s="1218"/>
      <c r="AL359" s="1218"/>
      <c r="AM359" s="1218"/>
      <c r="AN359" s="1217">
        <v>0</v>
      </c>
      <c r="AO359" s="1217">
        <v>0</v>
      </c>
      <c r="AP359" s="1217">
        <v>0</v>
      </c>
      <c r="AQ359" s="1217">
        <v>0</v>
      </c>
      <c r="AR359" s="1217">
        <v>0</v>
      </c>
      <c r="AS359" s="1217">
        <v>0</v>
      </c>
      <c r="AT359" s="1217">
        <v>0</v>
      </c>
      <c r="AU359" s="1217">
        <v>0</v>
      </c>
      <c r="AV359" s="1217">
        <v>0</v>
      </c>
      <c r="AW359" s="1217">
        <v>0</v>
      </c>
      <c r="AX359" s="1228"/>
      <c r="AY359" s="1228"/>
      <c r="AZ359" s="1228"/>
      <c r="BA359" s="1236"/>
    </row>
    <row r="360" spans="1:53" ht="11.25">
      <c r="A360" s="974">
        <v>3</v>
      </c>
      <c r="B360" s="1094"/>
      <c r="C360" s="1094"/>
      <c r="D360" s="1094"/>
      <c r="E360" s="1094"/>
      <c r="F360" s="1094"/>
      <c r="G360" s="1094"/>
      <c r="H360" s="1094"/>
      <c r="I360" s="1094"/>
      <c r="J360" s="1094"/>
      <c r="K360" s="1094"/>
      <c r="L360" s="1221"/>
      <c r="M360" s="1244" t="s">
        <v>1700</v>
      </c>
      <c r="N360" s="1223"/>
      <c r="O360" s="403"/>
      <c r="P360" s="403"/>
      <c r="Q360" s="403"/>
      <c r="R360" s="403"/>
      <c r="S360" s="403"/>
      <c r="T360" s="403"/>
      <c r="U360" s="403"/>
      <c r="V360" s="403"/>
      <c r="W360" s="403"/>
      <c r="X360" s="403"/>
      <c r="Y360" s="403"/>
      <c r="Z360" s="403"/>
      <c r="AA360" s="403"/>
      <c r="AB360" s="403"/>
      <c r="AC360" s="403"/>
      <c r="AD360" s="403"/>
      <c r="AE360" s="403"/>
      <c r="AF360" s="403"/>
      <c r="AG360" s="403"/>
      <c r="AH360" s="403"/>
      <c r="AI360" s="403"/>
      <c r="AJ360" s="403"/>
      <c r="AK360" s="403"/>
      <c r="AL360" s="403"/>
      <c r="AM360" s="403"/>
      <c r="AN360" s="403"/>
      <c r="AO360" s="403"/>
      <c r="AP360" s="403"/>
      <c r="AQ360" s="403"/>
      <c r="AR360" s="403"/>
      <c r="AS360" s="403"/>
      <c r="AT360" s="403"/>
      <c r="AU360" s="403"/>
      <c r="AV360" s="403"/>
      <c r="AW360" s="403"/>
      <c r="AX360" s="559"/>
      <c r="AY360" s="559"/>
      <c r="AZ360" s="559"/>
      <c r="BA360" s="1094"/>
    </row>
    <row r="361" spans="1:53" ht="22.5">
      <c r="A361" s="974">
        <v>3</v>
      </c>
      <c r="B361" s="1094" t="s">
        <v>1483</v>
      </c>
      <c r="C361" s="1094"/>
      <c r="D361" s="1094" t="s">
        <v>1487</v>
      </c>
      <c r="E361" s="1094"/>
      <c r="F361" s="1094"/>
      <c r="G361" s="1094"/>
      <c r="H361" s="1094"/>
      <c r="I361" s="1094"/>
      <c r="J361" s="1094"/>
      <c r="K361" s="1094"/>
      <c r="L361" s="1221" t="s">
        <v>181</v>
      </c>
      <c r="M361" s="1222" t="s">
        <v>640</v>
      </c>
      <c r="N361" s="1223" t="s">
        <v>351</v>
      </c>
      <c r="O361" s="977"/>
      <c r="P361" s="977"/>
      <c r="Q361" s="977"/>
      <c r="R361" s="1226">
        <v>0</v>
      </c>
      <c r="S361" s="977"/>
      <c r="T361" s="977">
        <v>0</v>
      </c>
      <c r="U361" s="977"/>
      <c r="V361" s="977"/>
      <c r="W361" s="977"/>
      <c r="X361" s="977"/>
      <c r="Y361" s="977"/>
      <c r="Z361" s="977"/>
      <c r="AA361" s="977"/>
      <c r="AB361" s="977"/>
      <c r="AC361" s="977"/>
      <c r="AD361" s="977">
        <v>0</v>
      </c>
      <c r="AE361" s="977"/>
      <c r="AF361" s="977"/>
      <c r="AG361" s="977"/>
      <c r="AH361" s="977"/>
      <c r="AI361" s="977"/>
      <c r="AJ361" s="977"/>
      <c r="AK361" s="977"/>
      <c r="AL361" s="977"/>
      <c r="AM361" s="977"/>
      <c r="AN361" s="403"/>
      <c r="AO361" s="403"/>
      <c r="AP361" s="403"/>
      <c r="AQ361" s="403"/>
      <c r="AR361" s="403"/>
      <c r="AS361" s="403"/>
      <c r="AT361" s="403"/>
      <c r="AU361" s="403"/>
      <c r="AV361" s="403"/>
      <c r="AW361" s="403"/>
      <c r="AX361" s="951"/>
      <c r="AY361" s="951"/>
      <c r="AZ361" s="951"/>
      <c r="BA361" s="1094"/>
    </row>
    <row r="362" spans="1:53" ht="101.25">
      <c r="A362" s="974">
        <v>3</v>
      </c>
      <c r="B362" s="1094" t="s">
        <v>1484</v>
      </c>
      <c r="C362" s="1094"/>
      <c r="D362" s="1094" t="s">
        <v>1494</v>
      </c>
      <c r="E362" s="1094"/>
      <c r="F362" s="1094"/>
      <c r="G362" s="1094"/>
      <c r="H362" s="1094"/>
      <c r="I362" s="1094"/>
      <c r="J362" s="1094"/>
      <c r="K362" s="1094"/>
      <c r="L362" s="1221" t="s">
        <v>182</v>
      </c>
      <c r="M362" s="1222" t="s">
        <v>641</v>
      </c>
      <c r="N362" s="1223" t="s">
        <v>351</v>
      </c>
      <c r="O362" s="977"/>
      <c r="P362" s="977"/>
      <c r="Q362" s="977"/>
      <c r="R362" s="1226">
        <v>0</v>
      </c>
      <c r="S362" s="977"/>
      <c r="T362" s="977">
        <v>0</v>
      </c>
      <c r="U362" s="977"/>
      <c r="V362" s="977"/>
      <c r="W362" s="977"/>
      <c r="X362" s="977"/>
      <c r="Y362" s="977"/>
      <c r="Z362" s="977"/>
      <c r="AA362" s="977"/>
      <c r="AB362" s="977"/>
      <c r="AC362" s="977"/>
      <c r="AD362" s="977">
        <v>0</v>
      </c>
      <c r="AE362" s="977"/>
      <c r="AF362" s="977"/>
      <c r="AG362" s="977"/>
      <c r="AH362" s="977"/>
      <c r="AI362" s="977"/>
      <c r="AJ362" s="977"/>
      <c r="AK362" s="977"/>
      <c r="AL362" s="977"/>
      <c r="AM362" s="977"/>
      <c r="AN362" s="403"/>
      <c r="AO362" s="403"/>
      <c r="AP362" s="403"/>
      <c r="AQ362" s="403"/>
      <c r="AR362" s="403"/>
      <c r="AS362" s="403"/>
      <c r="AT362" s="403"/>
      <c r="AU362" s="403"/>
      <c r="AV362" s="403"/>
      <c r="AW362" s="403"/>
      <c r="AX362" s="951"/>
      <c r="AY362" s="951"/>
      <c r="AZ362" s="951"/>
      <c r="BA362" s="1094"/>
    </row>
    <row r="363" spans="1:53" ht="45">
      <c r="A363" s="974">
        <v>3</v>
      </c>
      <c r="B363" s="1094"/>
      <c r="C363" s="1094"/>
      <c r="D363" s="1094" t="s">
        <v>1495</v>
      </c>
      <c r="E363" s="1094"/>
      <c r="F363" s="1094"/>
      <c r="G363" s="1094"/>
      <c r="H363" s="1094"/>
      <c r="I363" s="1094"/>
      <c r="J363" s="1094"/>
      <c r="K363" s="1094"/>
      <c r="L363" s="1221" t="s">
        <v>385</v>
      </c>
      <c r="M363" s="1222" t="s">
        <v>1187</v>
      </c>
      <c r="N363" s="1223" t="s">
        <v>351</v>
      </c>
      <c r="O363" s="977"/>
      <c r="P363" s="977"/>
      <c r="Q363" s="977"/>
      <c r="R363" s="1226">
        <v>0</v>
      </c>
      <c r="S363" s="977"/>
      <c r="T363" s="977">
        <v>0</v>
      </c>
      <c r="U363" s="977"/>
      <c r="V363" s="977"/>
      <c r="W363" s="977"/>
      <c r="X363" s="977"/>
      <c r="Y363" s="977"/>
      <c r="Z363" s="977"/>
      <c r="AA363" s="977"/>
      <c r="AB363" s="977"/>
      <c r="AC363" s="977"/>
      <c r="AD363" s="977">
        <v>0</v>
      </c>
      <c r="AE363" s="977"/>
      <c r="AF363" s="977"/>
      <c r="AG363" s="977"/>
      <c r="AH363" s="977"/>
      <c r="AI363" s="977"/>
      <c r="AJ363" s="977"/>
      <c r="AK363" s="977"/>
      <c r="AL363" s="977"/>
      <c r="AM363" s="977"/>
      <c r="AN363" s="403"/>
      <c r="AO363" s="403"/>
      <c r="AP363" s="403"/>
      <c r="AQ363" s="403"/>
      <c r="AR363" s="403"/>
      <c r="AS363" s="403"/>
      <c r="AT363" s="403"/>
      <c r="AU363" s="403"/>
      <c r="AV363" s="403"/>
      <c r="AW363" s="403"/>
      <c r="AX363" s="951"/>
      <c r="AY363" s="951"/>
      <c r="AZ363" s="951"/>
      <c r="BA363" s="1094"/>
    </row>
    <row r="364" spans="1:53" ht="90">
      <c r="A364" s="974">
        <v>3</v>
      </c>
      <c r="B364" s="1094" t="s">
        <v>1485</v>
      </c>
      <c r="C364" s="1199" t="b">
        <v>1</v>
      </c>
      <c r="D364" s="1094" t="s">
        <v>1498</v>
      </c>
      <c r="E364" s="1094"/>
      <c r="F364" s="1094"/>
      <c r="G364" s="1094"/>
      <c r="H364" s="1094"/>
      <c r="I364" s="1094"/>
      <c r="J364" s="1094"/>
      <c r="K364" s="1094"/>
      <c r="L364" s="1221" t="s">
        <v>386</v>
      </c>
      <c r="M364" s="1246" t="s">
        <v>1478</v>
      </c>
      <c r="N364" s="1232" t="s">
        <v>351</v>
      </c>
      <c r="O364" s="977"/>
      <c r="P364" s="977"/>
      <c r="Q364" s="977"/>
      <c r="R364" s="1226">
        <v>0</v>
      </c>
      <c r="S364" s="977"/>
      <c r="T364" s="977">
        <v>0</v>
      </c>
      <c r="U364" s="977"/>
      <c r="V364" s="977"/>
      <c r="W364" s="977"/>
      <c r="X364" s="977"/>
      <c r="Y364" s="977"/>
      <c r="Z364" s="977"/>
      <c r="AA364" s="977"/>
      <c r="AB364" s="977"/>
      <c r="AC364" s="977"/>
      <c r="AD364" s="977">
        <v>0</v>
      </c>
      <c r="AE364" s="977"/>
      <c r="AF364" s="977"/>
      <c r="AG364" s="977"/>
      <c r="AH364" s="977"/>
      <c r="AI364" s="977"/>
      <c r="AJ364" s="977"/>
      <c r="AK364" s="977"/>
      <c r="AL364" s="977"/>
      <c r="AM364" s="977"/>
      <c r="AN364" s="403"/>
      <c r="AO364" s="403"/>
      <c r="AP364" s="403"/>
      <c r="AQ364" s="403"/>
      <c r="AR364" s="403"/>
      <c r="AS364" s="403"/>
      <c r="AT364" s="403"/>
      <c r="AU364" s="403"/>
      <c r="AV364" s="403"/>
      <c r="AW364" s="403"/>
      <c r="AX364" s="951"/>
      <c r="AY364" s="951"/>
      <c r="AZ364" s="951"/>
      <c r="BA364" s="1094"/>
    </row>
    <row r="365" spans="1:53" ht="56.25">
      <c r="A365" s="974">
        <v>3</v>
      </c>
      <c r="B365" s="1094" t="s">
        <v>1486</v>
      </c>
      <c r="C365" s="1199" t="b">
        <v>1</v>
      </c>
      <c r="D365" s="1094" t="s">
        <v>1623</v>
      </c>
      <c r="E365" s="1094"/>
      <c r="F365" s="1094"/>
      <c r="G365" s="1094"/>
      <c r="H365" s="1094"/>
      <c r="I365" s="1094"/>
      <c r="J365" s="1094"/>
      <c r="K365" s="1094"/>
      <c r="L365" s="1221" t="s">
        <v>387</v>
      </c>
      <c r="M365" s="1222" t="s">
        <v>1479</v>
      </c>
      <c r="N365" s="1232" t="s">
        <v>351</v>
      </c>
      <c r="O365" s="977"/>
      <c r="P365" s="977"/>
      <c r="Q365" s="977"/>
      <c r="R365" s="1226">
        <v>0</v>
      </c>
      <c r="S365" s="977"/>
      <c r="T365" s="977">
        <v>0</v>
      </c>
      <c r="U365" s="977"/>
      <c r="V365" s="977"/>
      <c r="W365" s="977"/>
      <c r="X365" s="977"/>
      <c r="Y365" s="977"/>
      <c r="Z365" s="977"/>
      <c r="AA365" s="977"/>
      <c r="AB365" s="977"/>
      <c r="AC365" s="977"/>
      <c r="AD365" s="977">
        <v>0</v>
      </c>
      <c r="AE365" s="977"/>
      <c r="AF365" s="977"/>
      <c r="AG365" s="977"/>
      <c r="AH365" s="977"/>
      <c r="AI365" s="977"/>
      <c r="AJ365" s="977"/>
      <c r="AK365" s="977"/>
      <c r="AL365" s="977"/>
      <c r="AM365" s="977"/>
      <c r="AN365" s="403"/>
      <c r="AO365" s="403"/>
      <c r="AP365" s="403"/>
      <c r="AQ365" s="403"/>
      <c r="AR365" s="403"/>
      <c r="AS365" s="403"/>
      <c r="AT365" s="403"/>
      <c r="AU365" s="403"/>
      <c r="AV365" s="403"/>
      <c r="AW365" s="403"/>
      <c r="AX365" s="951"/>
      <c r="AY365" s="951"/>
      <c r="AZ365" s="951"/>
      <c r="BA365" s="1094"/>
    </row>
    <row r="366" spans="1:53" ht="11.25">
      <c r="A366" s="974">
        <v>3</v>
      </c>
      <c r="B366" s="1094" t="s">
        <v>1487</v>
      </c>
      <c r="C366" s="1094"/>
      <c r="D366" s="1094" t="s">
        <v>1624</v>
      </c>
      <c r="E366" s="1094"/>
      <c r="F366" s="1094"/>
      <c r="G366" s="1094"/>
      <c r="H366" s="1094"/>
      <c r="I366" s="1094"/>
      <c r="J366" s="1094"/>
      <c r="K366" s="1094"/>
      <c r="L366" s="1221" t="s">
        <v>1702</v>
      </c>
      <c r="M366" s="1222" t="s">
        <v>644</v>
      </c>
      <c r="N366" s="1223" t="s">
        <v>351</v>
      </c>
      <c r="O366" s="977"/>
      <c r="P366" s="977"/>
      <c r="Q366" s="977"/>
      <c r="R366" s="1226">
        <v>0</v>
      </c>
      <c r="S366" s="977"/>
      <c r="T366" s="977">
        <v>0</v>
      </c>
      <c r="U366" s="977"/>
      <c r="V366" s="977"/>
      <c r="W366" s="977"/>
      <c r="X366" s="977"/>
      <c r="Y366" s="977"/>
      <c r="Z366" s="977"/>
      <c r="AA366" s="977"/>
      <c r="AB366" s="977"/>
      <c r="AC366" s="977"/>
      <c r="AD366" s="977">
        <v>0</v>
      </c>
      <c r="AE366" s="977"/>
      <c r="AF366" s="977"/>
      <c r="AG366" s="977"/>
      <c r="AH366" s="977"/>
      <c r="AI366" s="977"/>
      <c r="AJ366" s="977"/>
      <c r="AK366" s="977"/>
      <c r="AL366" s="977"/>
      <c r="AM366" s="977"/>
      <c r="AN366" s="403"/>
      <c r="AO366" s="403"/>
      <c r="AP366" s="403"/>
      <c r="AQ366" s="403"/>
      <c r="AR366" s="403"/>
      <c r="AS366" s="403"/>
      <c r="AT366" s="403"/>
      <c r="AU366" s="403"/>
      <c r="AV366" s="403"/>
      <c r="AW366" s="403"/>
      <c r="AX366" s="951"/>
      <c r="AY366" s="951"/>
      <c r="AZ366" s="951"/>
      <c r="BA366" s="1094"/>
    </row>
    <row r="367" spans="1:53" ht="11.25">
      <c r="A367" s="974">
        <v>3</v>
      </c>
      <c r="B367" s="1094" t="s">
        <v>1494</v>
      </c>
      <c r="C367" s="1094"/>
      <c r="D367" s="1094" t="s">
        <v>1625</v>
      </c>
      <c r="E367" s="1094"/>
      <c r="F367" s="1094"/>
      <c r="G367" s="1094"/>
      <c r="H367" s="1094"/>
      <c r="I367" s="1094"/>
      <c r="J367" s="1094"/>
      <c r="K367" s="1094"/>
      <c r="L367" s="1221" t="s">
        <v>1703</v>
      </c>
      <c r="M367" s="1222" t="s">
        <v>645</v>
      </c>
      <c r="N367" s="1223" t="s">
        <v>351</v>
      </c>
      <c r="O367" s="977">
        <v>0</v>
      </c>
      <c r="P367" s="977">
        <v>0</v>
      </c>
      <c r="Q367" s="977">
        <v>0</v>
      </c>
      <c r="R367" s="1226">
        <v>0</v>
      </c>
      <c r="S367" s="977">
        <v>0</v>
      </c>
      <c r="T367" s="977">
        <v>0</v>
      </c>
      <c r="U367" s="977">
        <v>0</v>
      </c>
      <c r="V367" s="977">
        <v>0</v>
      </c>
      <c r="W367" s="977">
        <v>0</v>
      </c>
      <c r="X367" s="977">
        <v>0</v>
      </c>
      <c r="Y367" s="977">
        <v>0</v>
      </c>
      <c r="Z367" s="977">
        <v>0</v>
      </c>
      <c r="AA367" s="977">
        <v>0</v>
      </c>
      <c r="AB367" s="977">
        <v>0</v>
      </c>
      <c r="AC367" s="977">
        <v>0</v>
      </c>
      <c r="AD367" s="977">
        <v>0</v>
      </c>
      <c r="AE367" s="977">
        <v>0</v>
      </c>
      <c r="AF367" s="977">
        <v>0</v>
      </c>
      <c r="AG367" s="977">
        <v>0</v>
      </c>
      <c r="AH367" s="977">
        <v>0</v>
      </c>
      <c r="AI367" s="977">
        <v>0</v>
      </c>
      <c r="AJ367" s="977">
        <v>0</v>
      </c>
      <c r="AK367" s="977">
        <v>0</v>
      </c>
      <c r="AL367" s="977">
        <v>0</v>
      </c>
      <c r="AM367" s="977">
        <v>0</v>
      </c>
      <c r="AN367" s="1226">
        <v>0</v>
      </c>
      <c r="AO367" s="1226">
        <v>0</v>
      </c>
      <c r="AP367" s="1226">
        <v>0</v>
      </c>
      <c r="AQ367" s="1226">
        <v>0</v>
      </c>
      <c r="AR367" s="1226">
        <v>0</v>
      </c>
      <c r="AS367" s="1226">
        <v>0</v>
      </c>
      <c r="AT367" s="1226">
        <v>0</v>
      </c>
      <c r="AU367" s="1226">
        <v>0</v>
      </c>
      <c r="AV367" s="1226">
        <v>0</v>
      </c>
      <c r="AW367" s="1226">
        <v>0</v>
      </c>
      <c r="AX367" s="951"/>
      <c r="AY367" s="951"/>
      <c r="AZ367" s="951"/>
      <c r="BA367" s="1094"/>
    </row>
    <row r="368" spans="1:53" ht="22.5">
      <c r="A368" s="974">
        <v>3</v>
      </c>
      <c r="B368" s="1094" t="s">
        <v>1504</v>
      </c>
      <c r="C368" s="1094"/>
      <c r="D368" s="1094" t="s">
        <v>1686</v>
      </c>
      <c r="E368" s="1094"/>
      <c r="F368" s="1094"/>
      <c r="G368" s="1094"/>
      <c r="H368" s="1094"/>
      <c r="I368" s="1094"/>
      <c r="J368" s="1094"/>
      <c r="K368" s="1094"/>
      <c r="L368" s="1221" t="s">
        <v>1704</v>
      </c>
      <c r="M368" s="1235" t="s">
        <v>646</v>
      </c>
      <c r="N368" s="1223" t="s">
        <v>351</v>
      </c>
      <c r="O368" s="977"/>
      <c r="P368" s="977"/>
      <c r="Q368" s="977"/>
      <c r="R368" s="1226">
        <v>0</v>
      </c>
      <c r="S368" s="977"/>
      <c r="T368" s="977">
        <v>0</v>
      </c>
      <c r="U368" s="977"/>
      <c r="V368" s="977"/>
      <c r="W368" s="977"/>
      <c r="X368" s="977"/>
      <c r="Y368" s="977"/>
      <c r="Z368" s="977"/>
      <c r="AA368" s="977"/>
      <c r="AB368" s="977"/>
      <c r="AC368" s="977"/>
      <c r="AD368" s="977">
        <v>0</v>
      </c>
      <c r="AE368" s="977"/>
      <c r="AF368" s="977"/>
      <c r="AG368" s="977"/>
      <c r="AH368" s="977"/>
      <c r="AI368" s="977"/>
      <c r="AJ368" s="977"/>
      <c r="AK368" s="977"/>
      <c r="AL368" s="977"/>
      <c r="AM368" s="977"/>
      <c r="AN368" s="403"/>
      <c r="AO368" s="403"/>
      <c r="AP368" s="403"/>
      <c r="AQ368" s="403"/>
      <c r="AR368" s="403"/>
      <c r="AS368" s="403"/>
      <c r="AT368" s="403"/>
      <c r="AU368" s="403"/>
      <c r="AV368" s="403"/>
      <c r="AW368" s="403"/>
      <c r="AX368" s="951"/>
      <c r="AY368" s="951"/>
      <c r="AZ368" s="951"/>
      <c r="BA368" s="1094"/>
    </row>
    <row r="369" spans="1:53" ht="22.5">
      <c r="A369" s="974">
        <v>3</v>
      </c>
      <c r="B369" s="1094" t="s">
        <v>1505</v>
      </c>
      <c r="C369" s="1094"/>
      <c r="D369" s="1094" t="s">
        <v>1687</v>
      </c>
      <c r="E369" s="1094"/>
      <c r="F369" s="1094"/>
      <c r="G369" s="1094"/>
      <c r="H369" s="1094"/>
      <c r="I369" s="1094"/>
      <c r="J369" s="1094"/>
      <c r="K369" s="1094"/>
      <c r="L369" s="1221" t="s">
        <v>1705</v>
      </c>
      <c r="M369" s="1229" t="s">
        <v>647</v>
      </c>
      <c r="N369" s="1223" t="s">
        <v>351</v>
      </c>
      <c r="O369" s="977"/>
      <c r="P369" s="977"/>
      <c r="Q369" s="977"/>
      <c r="R369" s="1226">
        <v>0</v>
      </c>
      <c r="S369" s="977"/>
      <c r="T369" s="977">
        <v>0</v>
      </c>
      <c r="U369" s="977"/>
      <c r="V369" s="977"/>
      <c r="W369" s="977"/>
      <c r="X369" s="977"/>
      <c r="Y369" s="977"/>
      <c r="Z369" s="977"/>
      <c r="AA369" s="977"/>
      <c r="AB369" s="977"/>
      <c r="AC369" s="977"/>
      <c r="AD369" s="977">
        <v>0</v>
      </c>
      <c r="AE369" s="977"/>
      <c r="AF369" s="977"/>
      <c r="AG369" s="977"/>
      <c r="AH369" s="977"/>
      <c r="AI369" s="977"/>
      <c r="AJ369" s="977"/>
      <c r="AK369" s="977"/>
      <c r="AL369" s="977"/>
      <c r="AM369" s="977"/>
      <c r="AN369" s="403"/>
      <c r="AO369" s="403"/>
      <c r="AP369" s="403"/>
      <c r="AQ369" s="403"/>
      <c r="AR369" s="403"/>
      <c r="AS369" s="403"/>
      <c r="AT369" s="403"/>
      <c r="AU369" s="403"/>
      <c r="AV369" s="403"/>
      <c r="AW369" s="403"/>
      <c r="AX369" s="951"/>
      <c r="AY369" s="951"/>
      <c r="AZ369" s="951"/>
      <c r="BA369" s="1094"/>
    </row>
    <row r="370" spans="1:53" ht="11.25">
      <c r="A370" s="974">
        <v>3</v>
      </c>
      <c r="B370" s="1094" t="s">
        <v>1495</v>
      </c>
      <c r="C370" s="1094"/>
      <c r="D370" s="1094" t="s">
        <v>1626</v>
      </c>
      <c r="E370" s="1094"/>
      <c r="F370" s="1094"/>
      <c r="G370" s="1094"/>
      <c r="H370" s="1094"/>
      <c r="I370" s="1094"/>
      <c r="J370" s="1094"/>
      <c r="K370" s="1094"/>
      <c r="L370" s="1221" t="s">
        <v>1706</v>
      </c>
      <c r="M370" s="1222" t="s">
        <v>648</v>
      </c>
      <c r="N370" s="1223" t="s">
        <v>351</v>
      </c>
      <c r="O370" s="977"/>
      <c r="P370" s="977"/>
      <c r="Q370" s="977"/>
      <c r="R370" s="1226">
        <v>0</v>
      </c>
      <c r="S370" s="977"/>
      <c r="T370" s="977">
        <v>0</v>
      </c>
      <c r="U370" s="977"/>
      <c r="V370" s="977"/>
      <c r="W370" s="977"/>
      <c r="X370" s="977"/>
      <c r="Y370" s="977"/>
      <c r="Z370" s="977"/>
      <c r="AA370" s="977"/>
      <c r="AB370" s="977"/>
      <c r="AC370" s="977"/>
      <c r="AD370" s="977">
        <v>0</v>
      </c>
      <c r="AE370" s="977"/>
      <c r="AF370" s="977"/>
      <c r="AG370" s="977"/>
      <c r="AH370" s="977"/>
      <c r="AI370" s="977"/>
      <c r="AJ370" s="977"/>
      <c r="AK370" s="977"/>
      <c r="AL370" s="977"/>
      <c r="AM370" s="977"/>
      <c r="AN370" s="403"/>
      <c r="AO370" s="403"/>
      <c r="AP370" s="403"/>
      <c r="AQ370" s="403"/>
      <c r="AR370" s="403"/>
      <c r="AS370" s="403"/>
      <c r="AT370" s="403"/>
      <c r="AU370" s="403"/>
      <c r="AV370" s="403"/>
      <c r="AW370" s="403"/>
      <c r="AX370" s="951"/>
      <c r="AY370" s="951"/>
      <c r="AZ370" s="951"/>
      <c r="BA370" s="1094"/>
    </row>
    <row r="371" spans="1:53" ht="11.25">
      <c r="A371" s="974">
        <v>3</v>
      </c>
      <c r="B371" s="1094" t="s">
        <v>1496</v>
      </c>
      <c r="C371" s="1094"/>
      <c r="D371" s="1094" t="s">
        <v>1627</v>
      </c>
      <c r="E371" s="1094"/>
      <c r="F371" s="1094"/>
      <c r="G371" s="1094"/>
      <c r="H371" s="1094"/>
      <c r="I371" s="1094"/>
      <c r="J371" s="1094"/>
      <c r="K371" s="1094"/>
      <c r="L371" s="1221" t="s">
        <v>1707</v>
      </c>
      <c r="M371" s="1222" t="s">
        <v>649</v>
      </c>
      <c r="N371" s="1223" t="s">
        <v>351</v>
      </c>
      <c r="O371" s="977"/>
      <c r="P371" s="977"/>
      <c r="Q371" s="977"/>
      <c r="R371" s="1226">
        <v>0</v>
      </c>
      <c r="S371" s="977"/>
      <c r="T371" s="977">
        <v>0</v>
      </c>
      <c r="U371" s="977"/>
      <c r="V371" s="977"/>
      <c r="W371" s="977"/>
      <c r="X371" s="977"/>
      <c r="Y371" s="977"/>
      <c r="Z371" s="977"/>
      <c r="AA371" s="977"/>
      <c r="AB371" s="977"/>
      <c r="AC371" s="977"/>
      <c r="AD371" s="977">
        <v>0</v>
      </c>
      <c r="AE371" s="977"/>
      <c r="AF371" s="977"/>
      <c r="AG371" s="977"/>
      <c r="AH371" s="977"/>
      <c r="AI371" s="977"/>
      <c r="AJ371" s="977"/>
      <c r="AK371" s="977"/>
      <c r="AL371" s="977"/>
      <c r="AM371" s="977"/>
      <c r="AN371" s="403"/>
      <c r="AO371" s="403"/>
      <c r="AP371" s="403"/>
      <c r="AQ371" s="403"/>
      <c r="AR371" s="403"/>
      <c r="AS371" s="403"/>
      <c r="AT371" s="403"/>
      <c r="AU371" s="403"/>
      <c r="AV371" s="403"/>
      <c r="AW371" s="403"/>
      <c r="AX371" s="951"/>
      <c r="AY371" s="951"/>
      <c r="AZ371" s="951"/>
      <c r="BA371" s="1094"/>
    </row>
    <row r="372" spans="1:53" s="109" customFormat="1" ht="11.25">
      <c r="A372" s="974">
        <v>3</v>
      </c>
      <c r="B372" s="1236"/>
      <c r="C372" s="1236"/>
      <c r="D372" s="1236" t="s">
        <v>1496</v>
      </c>
      <c r="E372" s="1236"/>
      <c r="F372" s="1236"/>
      <c r="G372" s="1236"/>
      <c r="H372" s="1236"/>
      <c r="I372" s="1236"/>
      <c r="J372" s="1236"/>
      <c r="K372" s="1236"/>
      <c r="L372" s="1237" t="s">
        <v>126</v>
      </c>
      <c r="M372" s="1242" t="s">
        <v>642</v>
      </c>
      <c r="N372" s="1239" t="s">
        <v>351</v>
      </c>
      <c r="O372" s="1218"/>
      <c r="P372" s="1218"/>
      <c r="Q372" s="1218"/>
      <c r="R372" s="1217">
        <v>0</v>
      </c>
      <c r="S372" s="1218"/>
      <c r="T372" s="1218"/>
      <c r="U372" s="1218"/>
      <c r="V372" s="1218"/>
      <c r="W372" s="1218"/>
      <c r="X372" s="1218"/>
      <c r="Y372" s="1218"/>
      <c r="Z372" s="1218"/>
      <c r="AA372" s="1218"/>
      <c r="AB372" s="1218"/>
      <c r="AC372" s="1218"/>
      <c r="AD372" s="1218">
        <v>-44.74</v>
      </c>
      <c r="AE372" s="1218"/>
      <c r="AF372" s="1218"/>
      <c r="AG372" s="1218"/>
      <c r="AH372" s="1218"/>
      <c r="AI372" s="1218"/>
      <c r="AJ372" s="1218"/>
      <c r="AK372" s="1218"/>
      <c r="AL372" s="1218"/>
      <c r="AM372" s="1218"/>
      <c r="AN372" s="548"/>
      <c r="AO372" s="548"/>
      <c r="AP372" s="548"/>
      <c r="AQ372" s="548"/>
      <c r="AR372" s="548"/>
      <c r="AS372" s="548"/>
      <c r="AT372" s="548"/>
      <c r="AU372" s="548"/>
      <c r="AV372" s="548"/>
      <c r="AW372" s="548"/>
      <c r="AX372" s="1228"/>
      <c r="AY372" s="1228"/>
      <c r="AZ372" s="1228"/>
      <c r="BA372" s="1236"/>
    </row>
    <row r="373" spans="1:53" ht="11.25">
      <c r="A373" s="974">
        <v>3</v>
      </c>
      <c r="B373" s="1094"/>
      <c r="C373" s="1094"/>
      <c r="D373" s="1094" t="s">
        <v>1508</v>
      </c>
      <c r="E373" s="1094"/>
      <c r="F373" s="1094"/>
      <c r="G373" s="1094"/>
      <c r="H373" s="1094"/>
      <c r="I373" s="1094"/>
      <c r="J373" s="1094"/>
      <c r="K373" s="1094"/>
      <c r="L373" s="1221" t="s">
        <v>141</v>
      </c>
      <c r="M373" s="1222" t="s">
        <v>1197</v>
      </c>
      <c r="N373" s="1223" t="s">
        <v>137</v>
      </c>
      <c r="O373" s="403">
        <v>0</v>
      </c>
      <c r="P373" s="403">
        <v>0</v>
      </c>
      <c r="Q373" s="403">
        <v>0</v>
      </c>
      <c r="R373" s="1226">
        <v>0</v>
      </c>
      <c r="S373" s="403">
        <v>0</v>
      </c>
      <c r="T373" s="403">
        <v>0</v>
      </c>
      <c r="U373" s="403">
        <v>0</v>
      </c>
      <c r="V373" s="403">
        <v>0</v>
      </c>
      <c r="W373" s="403">
        <v>0</v>
      </c>
      <c r="X373" s="403">
        <v>0</v>
      </c>
      <c r="Y373" s="403">
        <v>0</v>
      </c>
      <c r="Z373" s="403">
        <v>0</v>
      </c>
      <c r="AA373" s="403">
        <v>0</v>
      </c>
      <c r="AB373" s="403">
        <v>0</v>
      </c>
      <c r="AC373" s="403">
        <v>0</v>
      </c>
      <c r="AD373" s="403">
        <v>-1.6873821679986956</v>
      </c>
      <c r="AE373" s="403">
        <v>0</v>
      </c>
      <c r="AF373" s="403">
        <v>0</v>
      </c>
      <c r="AG373" s="403">
        <v>0</v>
      </c>
      <c r="AH373" s="403">
        <v>0</v>
      </c>
      <c r="AI373" s="403">
        <v>0</v>
      </c>
      <c r="AJ373" s="403">
        <v>0</v>
      </c>
      <c r="AK373" s="403">
        <v>0</v>
      </c>
      <c r="AL373" s="403">
        <v>0</v>
      </c>
      <c r="AM373" s="403">
        <v>0</v>
      </c>
      <c r="AN373" s="403"/>
      <c r="AO373" s="403"/>
      <c r="AP373" s="403"/>
      <c r="AQ373" s="403"/>
      <c r="AR373" s="403"/>
      <c r="AS373" s="403"/>
      <c r="AT373" s="403"/>
      <c r="AU373" s="403"/>
      <c r="AV373" s="403"/>
      <c r="AW373" s="403"/>
      <c r="AX373" s="951"/>
      <c r="AY373" s="951"/>
      <c r="AZ373" s="951"/>
      <c r="BA373" s="1094"/>
    </row>
    <row r="374" spans="1:53" s="109" customFormat="1" ht="11.25">
      <c r="A374" s="974">
        <v>3</v>
      </c>
      <c r="B374" s="1236"/>
      <c r="C374" s="1094"/>
      <c r="D374" s="1094" t="s">
        <v>1497</v>
      </c>
      <c r="E374" s="1236"/>
      <c r="F374" s="1236"/>
      <c r="G374" s="1236"/>
      <c r="H374" s="1236"/>
      <c r="I374" s="1236"/>
      <c r="J374" s="1236"/>
      <c r="K374" s="1236"/>
      <c r="L374" s="1237" t="s">
        <v>127</v>
      </c>
      <c r="M374" s="1242" t="s">
        <v>643</v>
      </c>
      <c r="N374" s="1216" t="s">
        <v>351</v>
      </c>
      <c r="O374" s="1247">
        <v>0</v>
      </c>
      <c r="P374" s="1217">
        <v>0</v>
      </c>
      <c r="Q374" s="1217">
        <v>0</v>
      </c>
      <c r="R374" s="1217">
        <v>0</v>
      </c>
      <c r="S374" s="1217">
        <v>0</v>
      </c>
      <c r="T374" s="1217">
        <v>3642.1087200000002</v>
      </c>
      <c r="U374" s="1217">
        <v>3152.1087200000002</v>
      </c>
      <c r="V374" s="1217">
        <v>3152.1087200000002</v>
      </c>
      <c r="W374" s="1217">
        <v>3152.1087200000002</v>
      </c>
      <c r="X374" s="1217">
        <v>3152.1087200000002</v>
      </c>
      <c r="Y374" s="1217">
        <v>3152.1087200000002</v>
      </c>
      <c r="Z374" s="1217">
        <v>3152.1087200000002</v>
      </c>
      <c r="AA374" s="1217">
        <v>3152.1087200000002</v>
      </c>
      <c r="AB374" s="1217">
        <v>3152.1087200000002</v>
      </c>
      <c r="AC374" s="1217">
        <v>3152.1087200000002</v>
      </c>
      <c r="AD374" s="1217">
        <v>2651.4443999999999</v>
      </c>
      <c r="AE374" s="1217">
        <v>2161.4443999999999</v>
      </c>
      <c r="AF374" s="1217">
        <v>2161.4443999999999</v>
      </c>
      <c r="AG374" s="1217">
        <v>2161.4443999999999</v>
      </c>
      <c r="AH374" s="1217">
        <v>2161.4443999999999</v>
      </c>
      <c r="AI374" s="1217">
        <v>2161.4443999999999</v>
      </c>
      <c r="AJ374" s="1217">
        <v>2161.4443999999999</v>
      </c>
      <c r="AK374" s="1217">
        <v>2161.4443999999999</v>
      </c>
      <c r="AL374" s="1217">
        <v>2161.4443999999999</v>
      </c>
      <c r="AM374" s="1217">
        <v>2161.4443999999999</v>
      </c>
      <c r="AN374" s="1217">
        <v>0</v>
      </c>
      <c r="AO374" s="1217">
        <v>-18.480493122918212</v>
      </c>
      <c r="AP374" s="1217">
        <v>0</v>
      </c>
      <c r="AQ374" s="1217">
        <v>0</v>
      </c>
      <c r="AR374" s="1217">
        <v>0</v>
      </c>
      <c r="AS374" s="1217">
        <v>0</v>
      </c>
      <c r="AT374" s="1217">
        <v>0</v>
      </c>
      <c r="AU374" s="1217">
        <v>0</v>
      </c>
      <c r="AV374" s="1217">
        <v>0</v>
      </c>
      <c r="AW374" s="1217">
        <v>0</v>
      </c>
      <c r="AX374" s="951"/>
      <c r="AY374" s="951"/>
      <c r="AZ374" s="951"/>
      <c r="BA374" s="1236"/>
    </row>
    <row r="375" spans="1:53" s="109" customFormat="1" ht="11.25">
      <c r="A375" s="974">
        <v>3</v>
      </c>
      <c r="B375" s="1236"/>
      <c r="C375" s="1094"/>
      <c r="D375" s="1094" t="s">
        <v>1628</v>
      </c>
      <c r="E375" s="1236"/>
      <c r="F375" s="1236"/>
      <c r="G375" s="1236"/>
      <c r="H375" s="1236"/>
      <c r="I375" s="1236"/>
      <c r="J375" s="1236"/>
      <c r="K375" s="1236"/>
      <c r="L375" s="1237" t="s">
        <v>128</v>
      </c>
      <c r="M375" s="1242" t="s">
        <v>650</v>
      </c>
      <c r="N375" s="1239" t="s">
        <v>351</v>
      </c>
      <c r="O375" s="1247">
        <v>0</v>
      </c>
      <c r="P375" s="1217">
        <v>0</v>
      </c>
      <c r="Q375" s="1217">
        <v>0</v>
      </c>
      <c r="R375" s="1217">
        <v>0</v>
      </c>
      <c r="S375" s="1217">
        <v>0</v>
      </c>
      <c r="T375" s="1217">
        <v>3642.1087200000002</v>
      </c>
      <c r="U375" s="1217">
        <v>3152.1087200000002</v>
      </c>
      <c r="V375" s="1217">
        <v>3152.1087200000002</v>
      </c>
      <c r="W375" s="1217">
        <v>3152.1087200000002</v>
      </c>
      <c r="X375" s="1217">
        <v>3152.1087200000002</v>
      </c>
      <c r="Y375" s="1217">
        <v>3152.1087200000002</v>
      </c>
      <c r="Z375" s="1217">
        <v>3152.1087200000002</v>
      </c>
      <c r="AA375" s="1217">
        <v>3152.1087200000002</v>
      </c>
      <c r="AB375" s="1217">
        <v>3152.1087200000002</v>
      </c>
      <c r="AC375" s="1217">
        <v>3152.1087200000002</v>
      </c>
      <c r="AD375" s="1217">
        <v>2606.7044000000001</v>
      </c>
      <c r="AE375" s="1217">
        <v>2161.4443999999999</v>
      </c>
      <c r="AF375" s="1217">
        <v>2161.4443999999999</v>
      </c>
      <c r="AG375" s="1217">
        <v>2161.4443999999999</v>
      </c>
      <c r="AH375" s="1217">
        <v>2161.4443999999999</v>
      </c>
      <c r="AI375" s="1217">
        <v>2161.4443999999999</v>
      </c>
      <c r="AJ375" s="1217">
        <v>2161.4443999999999</v>
      </c>
      <c r="AK375" s="1217">
        <v>2161.4443999999999</v>
      </c>
      <c r="AL375" s="1217">
        <v>2161.4443999999999</v>
      </c>
      <c r="AM375" s="1217">
        <v>2161.4443999999999</v>
      </c>
      <c r="AN375" s="1217">
        <v>0</v>
      </c>
      <c r="AO375" s="1217">
        <v>-17.081338413362108</v>
      </c>
      <c r="AP375" s="1217">
        <v>0</v>
      </c>
      <c r="AQ375" s="1217">
        <v>0</v>
      </c>
      <c r="AR375" s="1217">
        <v>0</v>
      </c>
      <c r="AS375" s="1217">
        <v>0</v>
      </c>
      <c r="AT375" s="1217">
        <v>0</v>
      </c>
      <c r="AU375" s="1217">
        <v>0</v>
      </c>
      <c r="AV375" s="1217">
        <v>0</v>
      </c>
      <c r="AW375" s="1217">
        <v>0</v>
      </c>
      <c r="AX375" s="951"/>
      <c r="AY375" s="951"/>
      <c r="AZ375" s="951"/>
      <c r="BA375" s="1236"/>
    </row>
    <row r="376" spans="1:53" ht="15">
      <c r="A376" s="974">
        <v>3</v>
      </c>
      <c r="B376" s="1094"/>
      <c r="C376" s="1199" t="b">
        <v>0</v>
      </c>
      <c r="D376" s="1248" t="s">
        <v>1688</v>
      </c>
      <c r="E376" s="1094"/>
      <c r="F376" s="1094"/>
      <c r="G376" s="1094"/>
      <c r="H376" s="1094"/>
      <c r="I376" s="1094"/>
      <c r="J376" s="1094"/>
      <c r="K376" s="1094"/>
      <c r="L376" s="1221" t="s">
        <v>1196</v>
      </c>
      <c r="M376" s="1222" t="s">
        <v>1360</v>
      </c>
      <c r="N376" s="1223" t="s">
        <v>351</v>
      </c>
      <c r="O376" s="977"/>
      <c r="P376" s="977"/>
      <c r="Q376" s="977"/>
      <c r="R376" s="1226">
        <v>0</v>
      </c>
      <c r="S376" s="977"/>
      <c r="T376" s="977"/>
      <c r="U376" s="977"/>
      <c r="V376" s="977"/>
      <c r="W376" s="977"/>
      <c r="X376" s="977"/>
      <c r="Y376" s="977"/>
      <c r="Z376" s="977"/>
      <c r="AA376" s="977"/>
      <c r="AB376" s="977"/>
      <c r="AC376" s="977"/>
      <c r="AD376" s="977"/>
      <c r="AE376" s="977"/>
      <c r="AF376" s="977"/>
      <c r="AG376" s="977"/>
      <c r="AH376" s="977"/>
      <c r="AI376" s="977"/>
      <c r="AJ376" s="977"/>
      <c r="AK376" s="977"/>
      <c r="AL376" s="977"/>
      <c r="AM376" s="977"/>
      <c r="AN376" s="403"/>
      <c r="AO376" s="403"/>
      <c r="AP376" s="403"/>
      <c r="AQ376" s="403"/>
      <c r="AR376" s="403"/>
      <c r="AS376" s="403"/>
      <c r="AT376" s="403"/>
      <c r="AU376" s="403"/>
      <c r="AV376" s="403"/>
      <c r="AW376" s="403"/>
      <c r="AX376" s="951"/>
      <c r="AY376" s="951"/>
      <c r="AZ376" s="951"/>
      <c r="BA376" s="1094"/>
    </row>
    <row r="377" spans="1:53" ht="15">
      <c r="A377" s="974">
        <v>3</v>
      </c>
      <c r="B377" s="1094"/>
      <c r="C377" s="1199" t="b">
        <v>0</v>
      </c>
      <c r="D377" s="1248" t="s">
        <v>1689</v>
      </c>
      <c r="E377" s="1094"/>
      <c r="F377" s="1094"/>
      <c r="G377" s="1094"/>
      <c r="H377" s="1094"/>
      <c r="I377" s="1094"/>
      <c r="J377" s="1094"/>
      <c r="K377" s="1094"/>
      <c r="L377" s="1221" t="s">
        <v>1252</v>
      </c>
      <c r="M377" s="1222" t="s">
        <v>1361</v>
      </c>
      <c r="N377" s="1223" t="s">
        <v>351</v>
      </c>
      <c r="O377" s="977"/>
      <c r="P377" s="977"/>
      <c r="Q377" s="977"/>
      <c r="R377" s="1226">
        <v>0</v>
      </c>
      <c r="S377" s="977"/>
      <c r="T377" s="977"/>
      <c r="U377" s="977"/>
      <c r="V377" s="977"/>
      <c r="W377" s="977"/>
      <c r="X377" s="977"/>
      <c r="Y377" s="977"/>
      <c r="Z377" s="977"/>
      <c r="AA377" s="977"/>
      <c r="AB377" s="977"/>
      <c r="AC377" s="977"/>
      <c r="AD377" s="977"/>
      <c r="AE377" s="977"/>
      <c r="AF377" s="977"/>
      <c r="AG377" s="977"/>
      <c r="AH377" s="977"/>
      <c r="AI377" s="977"/>
      <c r="AJ377" s="977"/>
      <c r="AK377" s="977"/>
      <c r="AL377" s="977"/>
      <c r="AM377" s="977"/>
      <c r="AN377" s="403"/>
      <c r="AO377" s="403"/>
      <c r="AP377" s="403"/>
      <c r="AQ377" s="403"/>
      <c r="AR377" s="403"/>
      <c r="AS377" s="403"/>
      <c r="AT377" s="403"/>
      <c r="AU377" s="403"/>
      <c r="AV377" s="403"/>
      <c r="AW377" s="403"/>
      <c r="AX377" s="951"/>
      <c r="AY377" s="951"/>
      <c r="AZ377" s="951"/>
      <c r="BA377" s="1094"/>
    </row>
    <row r="378" spans="1:53" s="109" customFormat="1" ht="11.25">
      <c r="A378" s="974">
        <v>3</v>
      </c>
      <c r="B378" s="1094" t="s">
        <v>1176</v>
      </c>
      <c r="C378" s="1094"/>
      <c r="D378" s="1094" t="s">
        <v>1629</v>
      </c>
      <c r="E378" s="1236"/>
      <c r="F378" s="1236"/>
      <c r="G378" s="1236"/>
      <c r="H378" s="1236"/>
      <c r="I378" s="1236"/>
      <c r="J378" s="1236"/>
      <c r="K378" s="1236"/>
      <c r="L378" s="1237" t="s">
        <v>129</v>
      </c>
      <c r="M378" s="1242" t="s">
        <v>651</v>
      </c>
      <c r="N378" s="1239" t="s">
        <v>310</v>
      </c>
      <c r="O378" s="1249">
        <v>0</v>
      </c>
      <c r="P378" s="1249">
        <v>0</v>
      </c>
      <c r="Q378" s="1249">
        <v>0</v>
      </c>
      <c r="R378" s="1249">
        <v>0</v>
      </c>
      <c r="S378" s="1249">
        <v>0</v>
      </c>
      <c r="T378" s="1249">
        <v>116.8</v>
      </c>
      <c r="U378" s="1249">
        <v>0</v>
      </c>
      <c r="V378" s="1249">
        <v>0</v>
      </c>
      <c r="W378" s="1249">
        <v>0</v>
      </c>
      <c r="X378" s="1249">
        <v>0</v>
      </c>
      <c r="Y378" s="1249">
        <v>0</v>
      </c>
      <c r="Z378" s="1249">
        <v>0</v>
      </c>
      <c r="AA378" s="1249">
        <v>0</v>
      </c>
      <c r="AB378" s="1249">
        <v>0</v>
      </c>
      <c r="AC378" s="1249">
        <v>0</v>
      </c>
      <c r="AD378" s="1249">
        <v>116.8</v>
      </c>
      <c r="AE378" s="1249">
        <v>0</v>
      </c>
      <c r="AF378" s="1249">
        <v>0</v>
      </c>
      <c r="AG378" s="1249">
        <v>0</v>
      </c>
      <c r="AH378" s="1249">
        <v>0</v>
      </c>
      <c r="AI378" s="1249">
        <v>0</v>
      </c>
      <c r="AJ378" s="1249">
        <v>0</v>
      </c>
      <c r="AK378" s="1249">
        <v>0</v>
      </c>
      <c r="AL378" s="1249">
        <v>0</v>
      </c>
      <c r="AM378" s="1249">
        <v>0</v>
      </c>
      <c r="AN378" s="548"/>
      <c r="AO378" s="548"/>
      <c r="AP378" s="548"/>
      <c r="AQ378" s="548"/>
      <c r="AR378" s="548"/>
      <c r="AS378" s="548"/>
      <c r="AT378" s="548"/>
      <c r="AU378" s="548"/>
      <c r="AV378" s="548"/>
      <c r="AW378" s="548"/>
      <c r="AX378" s="951"/>
      <c r="AY378" s="951"/>
      <c r="AZ378" s="951"/>
      <c r="BA378" s="1236"/>
    </row>
    <row r="379" spans="1:53" ht="11.25">
      <c r="A379" s="974">
        <v>3</v>
      </c>
      <c r="B379" s="1094" t="s">
        <v>1172</v>
      </c>
      <c r="C379" s="1094"/>
      <c r="D379" s="1094" t="s">
        <v>1690</v>
      </c>
      <c r="E379" s="1094"/>
      <c r="F379" s="1094"/>
      <c r="G379" s="1094"/>
      <c r="H379" s="1094"/>
      <c r="I379" s="1094"/>
      <c r="J379" s="1094"/>
      <c r="K379" s="1094"/>
      <c r="L379" s="1221" t="s">
        <v>1708</v>
      </c>
      <c r="M379" s="1246" t="s">
        <v>1102</v>
      </c>
      <c r="N379" s="1223" t="s">
        <v>310</v>
      </c>
      <c r="O379" s="1250">
        <v>0</v>
      </c>
      <c r="P379" s="1250">
        <v>0</v>
      </c>
      <c r="Q379" s="1250">
        <v>0</v>
      </c>
      <c r="R379" s="1225">
        <v>0</v>
      </c>
      <c r="S379" s="1250">
        <v>0</v>
      </c>
      <c r="T379" s="1250">
        <v>58.4</v>
      </c>
      <c r="U379" s="1250">
        <v>0</v>
      </c>
      <c r="V379" s="1250">
        <v>0</v>
      </c>
      <c r="W379" s="1250">
        <v>0</v>
      </c>
      <c r="X379" s="1250">
        <v>0</v>
      </c>
      <c r="Y379" s="1250">
        <v>0</v>
      </c>
      <c r="Z379" s="1250">
        <v>0</v>
      </c>
      <c r="AA379" s="1250">
        <v>0</v>
      </c>
      <c r="AB379" s="1250">
        <v>0</v>
      </c>
      <c r="AC379" s="1250">
        <v>0</v>
      </c>
      <c r="AD379" s="1250">
        <v>58.4</v>
      </c>
      <c r="AE379" s="1250">
        <v>0</v>
      </c>
      <c r="AF379" s="1250">
        <v>0</v>
      </c>
      <c r="AG379" s="1250">
        <v>0</v>
      </c>
      <c r="AH379" s="1250">
        <v>0</v>
      </c>
      <c r="AI379" s="1250">
        <v>0</v>
      </c>
      <c r="AJ379" s="1250">
        <v>0</v>
      </c>
      <c r="AK379" s="1250">
        <v>0</v>
      </c>
      <c r="AL379" s="1250">
        <v>0</v>
      </c>
      <c r="AM379" s="1250">
        <v>0</v>
      </c>
      <c r="AN379" s="403"/>
      <c r="AO379" s="403"/>
      <c r="AP379" s="403"/>
      <c r="AQ379" s="403"/>
      <c r="AR379" s="403"/>
      <c r="AS379" s="403"/>
      <c r="AT379" s="403"/>
      <c r="AU379" s="403"/>
      <c r="AV379" s="403"/>
      <c r="AW379" s="403"/>
      <c r="AX379" s="951"/>
      <c r="AY379" s="951"/>
      <c r="AZ379" s="951"/>
      <c r="BA379" s="1094"/>
    </row>
    <row r="380" spans="1:53" ht="11.25">
      <c r="A380" s="974">
        <v>3</v>
      </c>
      <c r="B380" s="1094" t="s">
        <v>1167</v>
      </c>
      <c r="C380" s="1094"/>
      <c r="D380" s="1094" t="s">
        <v>1691</v>
      </c>
      <c r="E380" s="1094"/>
      <c r="F380" s="1094"/>
      <c r="G380" s="1094"/>
      <c r="H380" s="1094"/>
      <c r="I380" s="1094"/>
      <c r="J380" s="1094"/>
      <c r="K380" s="1094"/>
      <c r="L380" s="1221" t="s">
        <v>1709</v>
      </c>
      <c r="M380" s="1246" t="s">
        <v>1101</v>
      </c>
      <c r="N380" s="1223" t="s">
        <v>652</v>
      </c>
      <c r="O380" s="1243"/>
      <c r="P380" s="1243"/>
      <c r="Q380" s="1243"/>
      <c r="R380" s="1226">
        <v>0</v>
      </c>
      <c r="S380" s="1243"/>
      <c r="T380" s="1243">
        <v>21.67</v>
      </c>
      <c r="U380" s="1243"/>
      <c r="V380" s="1243"/>
      <c r="W380" s="1243"/>
      <c r="X380" s="1243"/>
      <c r="Y380" s="1243"/>
      <c r="Z380" s="1243"/>
      <c r="AA380" s="1243"/>
      <c r="AB380" s="1243"/>
      <c r="AC380" s="1243"/>
      <c r="AD380" s="1243">
        <v>21.67</v>
      </c>
      <c r="AE380" s="1243"/>
      <c r="AF380" s="1243"/>
      <c r="AG380" s="1243"/>
      <c r="AH380" s="1243"/>
      <c r="AI380" s="1243"/>
      <c r="AJ380" s="1243"/>
      <c r="AK380" s="1243"/>
      <c r="AL380" s="1243"/>
      <c r="AM380" s="1243"/>
      <c r="AN380" s="403"/>
      <c r="AO380" s="403"/>
      <c r="AP380" s="403"/>
      <c r="AQ380" s="403"/>
      <c r="AR380" s="403"/>
      <c r="AS380" s="403"/>
      <c r="AT380" s="403"/>
      <c r="AU380" s="403"/>
      <c r="AV380" s="403"/>
      <c r="AW380" s="403"/>
      <c r="AX380" s="951"/>
      <c r="AY380" s="951"/>
      <c r="AZ380" s="951"/>
      <c r="BA380" s="1094"/>
    </row>
    <row r="381" spans="1:53" ht="11.25">
      <c r="A381" s="974">
        <v>3</v>
      </c>
      <c r="B381" s="1094" t="s">
        <v>1173</v>
      </c>
      <c r="C381" s="1094"/>
      <c r="D381" s="1094" t="s">
        <v>1692</v>
      </c>
      <c r="E381" s="1094"/>
      <c r="F381" s="1094"/>
      <c r="G381" s="1094"/>
      <c r="H381" s="1094"/>
      <c r="I381" s="1094"/>
      <c r="J381" s="1094"/>
      <c r="K381" s="1094"/>
      <c r="L381" s="1221" t="s">
        <v>1710</v>
      </c>
      <c r="M381" s="1246" t="s">
        <v>1103</v>
      </c>
      <c r="N381" s="1223" t="s">
        <v>310</v>
      </c>
      <c r="O381" s="1251">
        <v>0</v>
      </c>
      <c r="P381" s="1251">
        <v>0</v>
      </c>
      <c r="Q381" s="1251">
        <v>0</v>
      </c>
      <c r="R381" s="1225">
        <v>0</v>
      </c>
      <c r="S381" s="1251">
        <v>0</v>
      </c>
      <c r="T381" s="1251">
        <v>58.4</v>
      </c>
      <c r="U381" s="1251">
        <v>0</v>
      </c>
      <c r="V381" s="1251">
        <v>0</v>
      </c>
      <c r="W381" s="1251">
        <v>0</v>
      </c>
      <c r="X381" s="1251">
        <v>0</v>
      </c>
      <c r="Y381" s="1251">
        <v>0</v>
      </c>
      <c r="Z381" s="1251">
        <v>0</v>
      </c>
      <c r="AA381" s="1251">
        <v>0</v>
      </c>
      <c r="AB381" s="1251">
        <v>0</v>
      </c>
      <c r="AC381" s="1251">
        <v>0</v>
      </c>
      <c r="AD381" s="1251">
        <v>58.4</v>
      </c>
      <c r="AE381" s="1251">
        <v>0</v>
      </c>
      <c r="AF381" s="1251">
        <v>0</v>
      </c>
      <c r="AG381" s="1251">
        <v>0</v>
      </c>
      <c r="AH381" s="1251">
        <v>0</v>
      </c>
      <c r="AI381" s="1251">
        <v>0</v>
      </c>
      <c r="AJ381" s="1251">
        <v>0</v>
      </c>
      <c r="AK381" s="1251">
        <v>0</v>
      </c>
      <c r="AL381" s="1251">
        <v>0</v>
      </c>
      <c r="AM381" s="1251">
        <v>0</v>
      </c>
      <c r="AN381" s="403"/>
      <c r="AO381" s="403"/>
      <c r="AP381" s="403"/>
      <c r="AQ381" s="403"/>
      <c r="AR381" s="403"/>
      <c r="AS381" s="403"/>
      <c r="AT381" s="403"/>
      <c r="AU381" s="403"/>
      <c r="AV381" s="403"/>
      <c r="AW381" s="403"/>
      <c r="AX381" s="951"/>
      <c r="AY381" s="951"/>
      <c r="AZ381" s="951"/>
      <c r="BA381" s="1094"/>
    </row>
    <row r="382" spans="1:53" ht="11.25">
      <c r="A382" s="974">
        <v>3</v>
      </c>
      <c r="B382" s="1094" t="s">
        <v>1168</v>
      </c>
      <c r="C382" s="1094"/>
      <c r="D382" s="1094" t="s">
        <v>1693</v>
      </c>
      <c r="E382" s="1094"/>
      <c r="F382" s="1094"/>
      <c r="G382" s="1094"/>
      <c r="H382" s="1094"/>
      <c r="I382" s="1094"/>
      <c r="J382" s="1094"/>
      <c r="K382" s="1094"/>
      <c r="L382" s="1221" t="s">
        <v>1711</v>
      </c>
      <c r="M382" s="1246" t="s">
        <v>1104</v>
      </c>
      <c r="N382" s="1223" t="s">
        <v>652</v>
      </c>
      <c r="O382" s="1243">
        <v>0</v>
      </c>
      <c r="P382" s="1243">
        <v>0</v>
      </c>
      <c r="Q382" s="1243">
        <v>0</v>
      </c>
      <c r="R382" s="1226">
        <v>0</v>
      </c>
      <c r="S382" s="1243">
        <v>0</v>
      </c>
      <c r="T382" s="1243">
        <v>40.69487534246575</v>
      </c>
      <c r="U382" s="1243">
        <v>0</v>
      </c>
      <c r="V382" s="1243">
        <v>0</v>
      </c>
      <c r="W382" s="1243">
        <v>0</v>
      </c>
      <c r="X382" s="1243">
        <v>0</v>
      </c>
      <c r="Y382" s="1243">
        <v>0</v>
      </c>
      <c r="Z382" s="1243">
        <v>0</v>
      </c>
      <c r="AA382" s="1243">
        <v>0</v>
      </c>
      <c r="AB382" s="1243">
        <v>0</v>
      </c>
      <c r="AC382" s="1243">
        <v>0</v>
      </c>
      <c r="AD382" s="1243">
        <v>22.965349315068494</v>
      </c>
      <c r="AE382" s="1243">
        <v>0</v>
      </c>
      <c r="AF382" s="1243">
        <v>0</v>
      </c>
      <c r="AG382" s="1243">
        <v>0</v>
      </c>
      <c r="AH382" s="1243">
        <v>0</v>
      </c>
      <c r="AI382" s="1243">
        <v>0</v>
      </c>
      <c r="AJ382" s="1243">
        <v>0</v>
      </c>
      <c r="AK382" s="1243">
        <v>0</v>
      </c>
      <c r="AL382" s="1243">
        <v>0</v>
      </c>
      <c r="AM382" s="1243">
        <v>0</v>
      </c>
      <c r="AN382" s="403"/>
      <c r="AO382" s="403"/>
      <c r="AP382" s="403"/>
      <c r="AQ382" s="403"/>
      <c r="AR382" s="403"/>
      <c r="AS382" s="403"/>
      <c r="AT382" s="403"/>
      <c r="AU382" s="403"/>
      <c r="AV382" s="403"/>
      <c r="AW382" s="403"/>
      <c r="AX382" s="951"/>
      <c r="AY382" s="951"/>
      <c r="AZ382" s="951"/>
      <c r="BA382" s="1094"/>
    </row>
    <row r="383" spans="1:53" ht="11.25">
      <c r="A383" s="974">
        <v>3</v>
      </c>
      <c r="B383" s="1094"/>
      <c r="C383" s="1094"/>
      <c r="D383" s="1094" t="s">
        <v>1694</v>
      </c>
      <c r="E383" s="1094"/>
      <c r="F383" s="1094"/>
      <c r="G383" s="1094"/>
      <c r="H383" s="1094"/>
      <c r="I383" s="1094"/>
      <c r="J383" s="1094"/>
      <c r="K383" s="1094"/>
      <c r="L383" s="1221" t="s">
        <v>1712</v>
      </c>
      <c r="M383" s="1222" t="s">
        <v>653</v>
      </c>
      <c r="N383" s="1223" t="s">
        <v>137</v>
      </c>
      <c r="O383" s="1234">
        <v>0</v>
      </c>
      <c r="P383" s="1234">
        <v>0</v>
      </c>
      <c r="Q383" s="1234">
        <v>0</v>
      </c>
      <c r="R383" s="403"/>
      <c r="S383" s="1234">
        <v>0</v>
      </c>
      <c r="T383" s="1234">
        <v>187.79361025595637</v>
      </c>
      <c r="U383" s="1234">
        <v>0</v>
      </c>
      <c r="V383" s="1234">
        <v>0</v>
      </c>
      <c r="W383" s="1234">
        <v>0</v>
      </c>
      <c r="X383" s="1234">
        <v>0</v>
      </c>
      <c r="Y383" s="1234">
        <v>0</v>
      </c>
      <c r="Z383" s="1234">
        <v>0</v>
      </c>
      <c r="AA383" s="1234">
        <v>0</v>
      </c>
      <c r="AB383" s="1234">
        <v>0</v>
      </c>
      <c r="AC383" s="1234">
        <v>0</v>
      </c>
      <c r="AD383" s="1234">
        <v>105.97761566713655</v>
      </c>
      <c r="AE383" s="1234">
        <v>0</v>
      </c>
      <c r="AF383" s="1234">
        <v>0</v>
      </c>
      <c r="AG383" s="1234">
        <v>0</v>
      </c>
      <c r="AH383" s="1234">
        <v>0</v>
      </c>
      <c r="AI383" s="1234">
        <v>0</v>
      </c>
      <c r="AJ383" s="1234">
        <v>0</v>
      </c>
      <c r="AK383" s="1234">
        <v>0</v>
      </c>
      <c r="AL383" s="1234">
        <v>0</v>
      </c>
      <c r="AM383" s="1234">
        <v>0</v>
      </c>
      <c r="AN383" s="403"/>
      <c r="AO383" s="403"/>
      <c r="AP383" s="403"/>
      <c r="AQ383" s="403"/>
      <c r="AR383" s="403"/>
      <c r="AS383" s="403"/>
      <c r="AT383" s="403"/>
      <c r="AU383" s="403"/>
      <c r="AV383" s="403"/>
      <c r="AW383" s="403"/>
      <c r="AX383" s="951"/>
      <c r="AY383" s="951"/>
      <c r="AZ383" s="951"/>
      <c r="BA383" s="1094"/>
    </row>
    <row r="384" spans="1:53" ht="11.25">
      <c r="A384" s="974">
        <v>3</v>
      </c>
      <c r="B384" s="1094"/>
      <c r="C384" s="1094"/>
      <c r="D384" s="1094" t="s">
        <v>1695</v>
      </c>
      <c r="E384" s="1094"/>
      <c r="F384" s="1094"/>
      <c r="G384" s="1094"/>
      <c r="H384" s="1094"/>
      <c r="I384" s="1094"/>
      <c r="J384" s="1094"/>
      <c r="K384" s="1094"/>
      <c r="L384" s="1221" t="s">
        <v>1713</v>
      </c>
      <c r="M384" s="1222" t="s">
        <v>654</v>
      </c>
      <c r="N384" s="1223" t="s">
        <v>652</v>
      </c>
      <c r="O384" s="1243">
        <v>0</v>
      </c>
      <c r="P384" s="1243">
        <v>0</v>
      </c>
      <c r="Q384" s="1243">
        <v>0</v>
      </c>
      <c r="R384" s="1226">
        <v>0</v>
      </c>
      <c r="S384" s="1243">
        <v>0</v>
      </c>
      <c r="T384" s="1243"/>
      <c r="U384" s="1243">
        <v>0</v>
      </c>
      <c r="V384" s="1243">
        <v>0</v>
      </c>
      <c r="W384" s="1243">
        <v>0</v>
      </c>
      <c r="X384" s="1243">
        <v>0</v>
      </c>
      <c r="Y384" s="1243">
        <v>0</v>
      </c>
      <c r="Z384" s="1243">
        <v>0</v>
      </c>
      <c r="AA384" s="1243">
        <v>0</v>
      </c>
      <c r="AB384" s="1243">
        <v>0</v>
      </c>
      <c r="AC384" s="1243">
        <v>0</v>
      </c>
      <c r="AD384" s="1243"/>
      <c r="AE384" s="1243">
        <v>0</v>
      </c>
      <c r="AF384" s="1243">
        <v>0</v>
      </c>
      <c r="AG384" s="1243">
        <v>0</v>
      </c>
      <c r="AH384" s="1243">
        <v>0</v>
      </c>
      <c r="AI384" s="1243">
        <v>0</v>
      </c>
      <c r="AJ384" s="1243">
        <v>0</v>
      </c>
      <c r="AK384" s="1243">
        <v>0</v>
      </c>
      <c r="AL384" s="1243">
        <v>0</v>
      </c>
      <c r="AM384" s="1243">
        <v>0</v>
      </c>
      <c r="AN384" s="403"/>
      <c r="AO384" s="403"/>
      <c r="AP384" s="403"/>
      <c r="AQ384" s="403"/>
      <c r="AR384" s="403"/>
      <c r="AS384" s="403"/>
      <c r="AT384" s="403"/>
      <c r="AU384" s="403"/>
      <c r="AV384" s="403"/>
      <c r="AW384" s="403"/>
      <c r="AX384" s="951"/>
      <c r="AY384" s="951"/>
      <c r="AZ384" s="951"/>
      <c r="BA384" s="1094"/>
    </row>
    <row r="385" spans="1:53" s="109" customFormat="1" ht="11.25">
      <c r="A385" s="974">
        <v>3</v>
      </c>
      <c r="B385" s="1236"/>
      <c r="C385" s="1094"/>
      <c r="D385" s="1094" t="s">
        <v>1630</v>
      </c>
      <c r="E385" s="1236"/>
      <c r="F385" s="1236"/>
      <c r="G385" s="1236"/>
      <c r="H385" s="1236"/>
      <c r="I385" s="1236"/>
      <c r="J385" s="1236"/>
      <c r="K385" s="1236"/>
      <c r="L385" s="1237" t="s">
        <v>130</v>
      </c>
      <c r="M385" s="1242" t="s">
        <v>1368</v>
      </c>
      <c r="N385" s="1239" t="s">
        <v>351</v>
      </c>
      <c r="O385" s="1247">
        <v>0</v>
      </c>
      <c r="P385" s="1247">
        <v>0</v>
      </c>
      <c r="Q385" s="1247">
        <v>0</v>
      </c>
      <c r="R385" s="1217">
        <v>0</v>
      </c>
      <c r="S385" s="1247">
        <v>0</v>
      </c>
      <c r="T385" s="1247">
        <v>0</v>
      </c>
      <c r="U385" s="1247">
        <v>0</v>
      </c>
      <c r="V385" s="1247">
        <v>0</v>
      </c>
      <c r="W385" s="1247">
        <v>0</v>
      </c>
      <c r="X385" s="1247">
        <v>0</v>
      </c>
      <c r="Y385" s="1247">
        <v>0</v>
      </c>
      <c r="Z385" s="1247">
        <v>0</v>
      </c>
      <c r="AA385" s="1247">
        <v>0</v>
      </c>
      <c r="AB385" s="1247">
        <v>0</v>
      </c>
      <c r="AC385" s="1247">
        <v>0</v>
      </c>
      <c r="AD385" s="1247">
        <v>0</v>
      </c>
      <c r="AE385" s="1247">
        <v>0</v>
      </c>
      <c r="AF385" s="1247">
        <v>0</v>
      </c>
      <c r="AG385" s="1247">
        <v>0</v>
      </c>
      <c r="AH385" s="1247">
        <v>0</v>
      </c>
      <c r="AI385" s="1247">
        <v>0</v>
      </c>
      <c r="AJ385" s="1247">
        <v>0</v>
      </c>
      <c r="AK385" s="1247">
        <v>0</v>
      </c>
      <c r="AL385" s="1247">
        <v>0</v>
      </c>
      <c r="AM385" s="1247">
        <v>0</v>
      </c>
      <c r="AN385" s="1217">
        <v>0</v>
      </c>
      <c r="AO385" s="1217">
        <v>0</v>
      </c>
      <c r="AP385" s="1217">
        <v>0</v>
      </c>
      <c r="AQ385" s="1217">
        <v>0</v>
      </c>
      <c r="AR385" s="1217">
        <v>0</v>
      </c>
      <c r="AS385" s="1217">
        <v>0</v>
      </c>
      <c r="AT385" s="1217">
        <v>0</v>
      </c>
      <c r="AU385" s="1217">
        <v>0</v>
      </c>
      <c r="AV385" s="1217">
        <v>0</v>
      </c>
      <c r="AW385" s="1217">
        <v>0</v>
      </c>
      <c r="AX385" s="951"/>
      <c r="AY385" s="951"/>
      <c r="AZ385" s="951"/>
      <c r="BA385" s="1236"/>
    </row>
    <row r="386" spans="1:53" s="109" customFormat="1" ht="11.25">
      <c r="A386" s="974">
        <v>3</v>
      </c>
      <c r="B386" s="1094" t="s">
        <v>1177</v>
      </c>
      <c r="C386" s="1094"/>
      <c r="D386" s="1094" t="s">
        <v>1631</v>
      </c>
      <c r="E386" s="1236"/>
      <c r="F386" s="1236"/>
      <c r="G386" s="1236"/>
      <c r="H386" s="1236"/>
      <c r="I386" s="1236"/>
      <c r="J386" s="1236"/>
      <c r="K386" s="1236"/>
      <c r="L386" s="1237" t="s">
        <v>131</v>
      </c>
      <c r="M386" s="1242" t="s">
        <v>655</v>
      </c>
      <c r="N386" s="1239" t="s">
        <v>310</v>
      </c>
      <c r="O386" s="1249">
        <v>0</v>
      </c>
      <c r="P386" s="1249">
        <v>0</v>
      </c>
      <c r="Q386" s="1249">
        <v>0</v>
      </c>
      <c r="R386" s="1249">
        <v>0</v>
      </c>
      <c r="S386" s="1249">
        <v>0</v>
      </c>
      <c r="T386" s="1249">
        <v>0</v>
      </c>
      <c r="U386" s="1249">
        <v>0</v>
      </c>
      <c r="V386" s="1249">
        <v>0</v>
      </c>
      <c r="W386" s="1249">
        <v>0</v>
      </c>
      <c r="X386" s="1249">
        <v>0</v>
      </c>
      <c r="Y386" s="1249">
        <v>0</v>
      </c>
      <c r="Z386" s="1249">
        <v>0</v>
      </c>
      <c r="AA386" s="1249">
        <v>0</v>
      </c>
      <c r="AB386" s="1249">
        <v>0</v>
      </c>
      <c r="AC386" s="1249">
        <v>0</v>
      </c>
      <c r="AD386" s="1249">
        <v>0</v>
      </c>
      <c r="AE386" s="1249">
        <v>0</v>
      </c>
      <c r="AF386" s="1249">
        <v>0</v>
      </c>
      <c r="AG386" s="1249">
        <v>0</v>
      </c>
      <c r="AH386" s="1249">
        <v>0</v>
      </c>
      <c r="AI386" s="1249">
        <v>0</v>
      </c>
      <c r="AJ386" s="1249">
        <v>0</v>
      </c>
      <c r="AK386" s="1249">
        <v>0</v>
      </c>
      <c r="AL386" s="1249">
        <v>0</v>
      </c>
      <c r="AM386" s="1249">
        <v>0</v>
      </c>
      <c r="AN386" s="548"/>
      <c r="AO386" s="548"/>
      <c r="AP386" s="548"/>
      <c r="AQ386" s="548"/>
      <c r="AR386" s="548"/>
      <c r="AS386" s="548"/>
      <c r="AT386" s="548"/>
      <c r="AU386" s="548"/>
      <c r="AV386" s="548"/>
      <c r="AW386" s="548"/>
      <c r="AX386" s="951"/>
      <c r="AY386" s="951"/>
      <c r="AZ386" s="951"/>
      <c r="BA386" s="1236"/>
    </row>
    <row r="387" spans="1:53" ht="11.25">
      <c r="A387" s="974">
        <v>3</v>
      </c>
      <c r="B387" s="1094" t="s">
        <v>1174</v>
      </c>
      <c r="C387" s="1094"/>
      <c r="D387" s="1094" t="s">
        <v>1696</v>
      </c>
      <c r="E387" s="1094"/>
      <c r="F387" s="1094"/>
      <c r="G387" s="1094"/>
      <c r="H387" s="1094"/>
      <c r="I387" s="1094"/>
      <c r="J387" s="1094"/>
      <c r="K387" s="1094"/>
      <c r="L387" s="1252" t="s">
        <v>1714</v>
      </c>
      <c r="M387" s="1246" t="s">
        <v>1161</v>
      </c>
      <c r="N387" s="1253" t="s">
        <v>310</v>
      </c>
      <c r="O387" s="1250">
        <v>0</v>
      </c>
      <c r="P387" s="1250">
        <v>0</v>
      </c>
      <c r="Q387" s="1250">
        <v>0</v>
      </c>
      <c r="R387" s="1225">
        <v>0</v>
      </c>
      <c r="S387" s="1250">
        <v>0</v>
      </c>
      <c r="T387" s="1250">
        <v>0</v>
      </c>
      <c r="U387" s="1250">
        <v>0</v>
      </c>
      <c r="V387" s="1250">
        <v>0</v>
      </c>
      <c r="W387" s="1250">
        <v>0</v>
      </c>
      <c r="X387" s="1250">
        <v>0</v>
      </c>
      <c r="Y387" s="1250">
        <v>0</v>
      </c>
      <c r="Z387" s="1250">
        <v>0</v>
      </c>
      <c r="AA387" s="1250">
        <v>0</v>
      </c>
      <c r="AB387" s="1250">
        <v>0</v>
      </c>
      <c r="AC387" s="1250">
        <v>0</v>
      </c>
      <c r="AD387" s="1250">
        <v>0</v>
      </c>
      <c r="AE387" s="1250">
        <v>0</v>
      </c>
      <c r="AF387" s="1250">
        <v>0</v>
      </c>
      <c r="AG387" s="1250">
        <v>0</v>
      </c>
      <c r="AH387" s="1250">
        <v>0</v>
      </c>
      <c r="AI387" s="1250">
        <v>0</v>
      </c>
      <c r="AJ387" s="1250">
        <v>0</v>
      </c>
      <c r="AK387" s="1250">
        <v>0</v>
      </c>
      <c r="AL387" s="1250">
        <v>0</v>
      </c>
      <c r="AM387" s="1250">
        <v>0</v>
      </c>
      <c r="AN387" s="403"/>
      <c r="AO387" s="403"/>
      <c r="AP387" s="403"/>
      <c r="AQ387" s="403"/>
      <c r="AR387" s="403"/>
      <c r="AS387" s="403"/>
      <c r="AT387" s="403"/>
      <c r="AU387" s="403"/>
      <c r="AV387" s="403"/>
      <c r="AW387" s="403"/>
      <c r="AX387" s="951"/>
      <c r="AY387" s="951"/>
      <c r="AZ387" s="951"/>
      <c r="BA387" s="1094"/>
    </row>
    <row r="388" spans="1:53" ht="11.25">
      <c r="A388" s="974">
        <v>3</v>
      </c>
      <c r="B388" s="1094" t="s">
        <v>1170</v>
      </c>
      <c r="C388" s="1094"/>
      <c r="D388" s="1094" t="s">
        <v>1697</v>
      </c>
      <c r="E388" s="1094"/>
      <c r="F388" s="1094"/>
      <c r="G388" s="1094"/>
      <c r="H388" s="1094"/>
      <c r="I388" s="1094"/>
      <c r="J388" s="1094"/>
      <c r="K388" s="1094"/>
      <c r="L388" s="1252" t="s">
        <v>1715</v>
      </c>
      <c r="M388" s="1246" t="s">
        <v>1162</v>
      </c>
      <c r="N388" s="1253" t="s">
        <v>652</v>
      </c>
      <c r="O388" s="1243">
        <v>0</v>
      </c>
      <c r="P388" s="1243">
        <v>0</v>
      </c>
      <c r="Q388" s="1243">
        <v>0</v>
      </c>
      <c r="R388" s="1226">
        <v>0</v>
      </c>
      <c r="S388" s="1243">
        <v>0</v>
      </c>
      <c r="T388" s="1243">
        <v>0</v>
      </c>
      <c r="U388" s="1243">
        <v>0</v>
      </c>
      <c r="V388" s="1243">
        <v>0</v>
      </c>
      <c r="W388" s="1243">
        <v>0</v>
      </c>
      <c r="X388" s="1243">
        <v>0</v>
      </c>
      <c r="Y388" s="1243">
        <v>0</v>
      </c>
      <c r="Z388" s="1243">
        <v>0</v>
      </c>
      <c r="AA388" s="1243">
        <v>0</v>
      </c>
      <c r="AB388" s="1243">
        <v>0</v>
      </c>
      <c r="AC388" s="1243">
        <v>0</v>
      </c>
      <c r="AD388" s="1243">
        <v>0</v>
      </c>
      <c r="AE388" s="1243">
        <v>0</v>
      </c>
      <c r="AF388" s="1243">
        <v>0</v>
      </c>
      <c r="AG388" s="1243">
        <v>0</v>
      </c>
      <c r="AH388" s="1243">
        <v>0</v>
      </c>
      <c r="AI388" s="1243">
        <v>0</v>
      </c>
      <c r="AJ388" s="1243">
        <v>0</v>
      </c>
      <c r="AK388" s="1243">
        <v>0</v>
      </c>
      <c r="AL388" s="1243">
        <v>0</v>
      </c>
      <c r="AM388" s="1243">
        <v>0</v>
      </c>
      <c r="AN388" s="403"/>
      <c r="AO388" s="403"/>
      <c r="AP388" s="403"/>
      <c r="AQ388" s="403"/>
      <c r="AR388" s="403"/>
      <c r="AS388" s="403"/>
      <c r="AT388" s="403"/>
      <c r="AU388" s="403"/>
      <c r="AV388" s="403"/>
      <c r="AW388" s="403"/>
      <c r="AX388" s="951"/>
      <c r="AY388" s="951"/>
      <c r="AZ388" s="951"/>
      <c r="BA388" s="1094"/>
    </row>
    <row r="389" spans="1:53" ht="11.25">
      <c r="A389" s="974">
        <v>3</v>
      </c>
      <c r="B389" s="1094" t="s">
        <v>1175</v>
      </c>
      <c r="C389" s="1094"/>
      <c r="D389" s="1094" t="s">
        <v>1698</v>
      </c>
      <c r="E389" s="1094"/>
      <c r="F389" s="1094"/>
      <c r="G389" s="1094"/>
      <c r="H389" s="1094"/>
      <c r="I389" s="1094"/>
      <c r="J389" s="1094"/>
      <c r="K389" s="1094"/>
      <c r="L389" s="1252" t="s">
        <v>1716</v>
      </c>
      <c r="M389" s="1246" t="s">
        <v>1163</v>
      </c>
      <c r="N389" s="1253" t="s">
        <v>310</v>
      </c>
      <c r="O389" s="1251">
        <v>0</v>
      </c>
      <c r="P389" s="1251">
        <v>0</v>
      </c>
      <c r="Q389" s="1251">
        <v>0</v>
      </c>
      <c r="R389" s="1225">
        <v>0</v>
      </c>
      <c r="S389" s="1251">
        <v>0</v>
      </c>
      <c r="T389" s="1251">
        <v>0</v>
      </c>
      <c r="U389" s="1251">
        <v>0</v>
      </c>
      <c r="V389" s="1251">
        <v>0</v>
      </c>
      <c r="W389" s="1251">
        <v>0</v>
      </c>
      <c r="X389" s="1251">
        <v>0</v>
      </c>
      <c r="Y389" s="1251">
        <v>0</v>
      </c>
      <c r="Z389" s="1251">
        <v>0</v>
      </c>
      <c r="AA389" s="1251">
        <v>0</v>
      </c>
      <c r="AB389" s="1251">
        <v>0</v>
      </c>
      <c r="AC389" s="1251">
        <v>0</v>
      </c>
      <c r="AD389" s="1251">
        <v>0</v>
      </c>
      <c r="AE389" s="1251">
        <v>0</v>
      </c>
      <c r="AF389" s="1251">
        <v>0</v>
      </c>
      <c r="AG389" s="1251">
        <v>0</v>
      </c>
      <c r="AH389" s="1251">
        <v>0</v>
      </c>
      <c r="AI389" s="1251">
        <v>0</v>
      </c>
      <c r="AJ389" s="1251">
        <v>0</v>
      </c>
      <c r="AK389" s="1251">
        <v>0</v>
      </c>
      <c r="AL389" s="1251">
        <v>0</v>
      </c>
      <c r="AM389" s="1251">
        <v>0</v>
      </c>
      <c r="AN389" s="403"/>
      <c r="AO389" s="403"/>
      <c r="AP389" s="403"/>
      <c r="AQ389" s="403"/>
      <c r="AR389" s="403"/>
      <c r="AS389" s="403"/>
      <c r="AT389" s="403"/>
      <c r="AU389" s="403"/>
      <c r="AV389" s="403"/>
      <c r="AW389" s="403"/>
      <c r="AX389" s="951"/>
      <c r="AY389" s="951"/>
      <c r="AZ389" s="951"/>
      <c r="BA389" s="1094"/>
    </row>
    <row r="390" spans="1:53" ht="11.25">
      <c r="A390" s="974">
        <v>3</v>
      </c>
      <c r="B390" s="1094" t="s">
        <v>1169</v>
      </c>
      <c r="C390" s="1094"/>
      <c r="D390" s="1094" t="s">
        <v>1699</v>
      </c>
      <c r="E390" s="1094"/>
      <c r="F390" s="1094"/>
      <c r="G390" s="1094"/>
      <c r="H390" s="1094"/>
      <c r="I390" s="1094"/>
      <c r="J390" s="1094"/>
      <c r="K390" s="1094"/>
      <c r="L390" s="1252" t="s">
        <v>1717</v>
      </c>
      <c r="M390" s="1246" t="s">
        <v>1164</v>
      </c>
      <c r="N390" s="1253" t="s">
        <v>652</v>
      </c>
      <c r="O390" s="1243">
        <v>0</v>
      </c>
      <c r="P390" s="1243">
        <v>0</v>
      </c>
      <c r="Q390" s="1243">
        <v>0</v>
      </c>
      <c r="R390" s="1226">
        <v>0</v>
      </c>
      <c r="S390" s="1243">
        <v>0</v>
      </c>
      <c r="T390" s="1243">
        <v>0</v>
      </c>
      <c r="U390" s="1243">
        <v>0</v>
      </c>
      <c r="V390" s="1243">
        <v>0</v>
      </c>
      <c r="W390" s="1243">
        <v>0</v>
      </c>
      <c r="X390" s="1243">
        <v>0</v>
      </c>
      <c r="Y390" s="1243">
        <v>0</v>
      </c>
      <c r="Z390" s="1243">
        <v>0</v>
      </c>
      <c r="AA390" s="1243">
        <v>0</v>
      </c>
      <c r="AB390" s="1243">
        <v>0</v>
      </c>
      <c r="AC390" s="1243">
        <v>0</v>
      </c>
      <c r="AD390" s="1243">
        <v>0</v>
      </c>
      <c r="AE390" s="1243">
        <v>0</v>
      </c>
      <c r="AF390" s="1243">
        <v>0</v>
      </c>
      <c r="AG390" s="1243">
        <v>0</v>
      </c>
      <c r="AH390" s="1243">
        <v>0</v>
      </c>
      <c r="AI390" s="1243">
        <v>0</v>
      </c>
      <c r="AJ390" s="1243">
        <v>0</v>
      </c>
      <c r="AK390" s="1243">
        <v>0</v>
      </c>
      <c r="AL390" s="1243">
        <v>0</v>
      </c>
      <c r="AM390" s="1243">
        <v>0</v>
      </c>
      <c r="AN390" s="403"/>
      <c r="AO390" s="403"/>
      <c r="AP390" s="403"/>
      <c r="AQ390" s="403"/>
      <c r="AR390" s="403"/>
      <c r="AS390" s="403"/>
      <c r="AT390" s="403"/>
      <c r="AU390" s="403"/>
      <c r="AV390" s="403"/>
      <c r="AW390" s="403"/>
      <c r="AX390" s="951"/>
      <c r="AY390" s="951"/>
      <c r="AZ390" s="951"/>
      <c r="BA390" s="1094"/>
    </row>
    <row r="391" spans="1:53">
      <c r="A391" s="1094"/>
      <c r="B391" s="1094"/>
      <c r="C391" s="1094"/>
      <c r="D391" s="1094"/>
      <c r="E391" s="1094"/>
      <c r="F391" s="1094"/>
      <c r="G391" s="1094"/>
      <c r="H391" s="1094"/>
      <c r="I391" s="1094"/>
      <c r="J391" s="1094"/>
      <c r="K391" s="1094"/>
      <c r="L391" s="1202"/>
      <c r="M391" s="1203"/>
      <c r="N391" s="1202"/>
      <c r="O391" s="1094"/>
      <c r="P391" s="1094"/>
      <c r="Q391" s="1094"/>
      <c r="R391" s="1094"/>
      <c r="S391" s="1094"/>
      <c r="T391" s="1094"/>
      <c r="U391" s="1094"/>
      <c r="V391" s="1094"/>
      <c r="W391" s="1094"/>
      <c r="X391" s="1094"/>
      <c r="Y391" s="1094"/>
      <c r="Z391" s="1094"/>
      <c r="AA391" s="1094"/>
      <c r="AB391" s="1094"/>
      <c r="AC391" s="1094"/>
      <c r="AD391" s="1094"/>
      <c r="AE391" s="1094"/>
      <c r="AF391" s="1094"/>
      <c r="AG391" s="1094"/>
      <c r="AH391" s="1094"/>
      <c r="AI391" s="1094"/>
      <c r="AJ391" s="1094"/>
      <c r="AK391" s="1094"/>
      <c r="AL391" s="1094"/>
      <c r="AM391" s="1094"/>
      <c r="AN391" s="1094"/>
      <c r="AO391" s="1094"/>
      <c r="AP391" s="1094"/>
      <c r="AQ391" s="1094"/>
      <c r="AR391" s="1094"/>
      <c r="AS391" s="1094"/>
      <c r="AT391" s="1094"/>
      <c r="AU391" s="1094"/>
      <c r="AV391" s="1094"/>
      <c r="AW391" s="1094"/>
      <c r="AX391" s="1094"/>
      <c r="AY391" s="1094"/>
      <c r="AZ391" s="1094"/>
      <c r="BA391" s="1094"/>
    </row>
    <row r="392" spans="1:53" ht="15" customHeight="1">
      <c r="A392" s="1094"/>
      <c r="B392" s="1094"/>
      <c r="C392" s="1094"/>
      <c r="D392" s="1094"/>
      <c r="E392" s="1094"/>
      <c r="F392" s="1094"/>
      <c r="G392" s="1094"/>
      <c r="H392" s="1094"/>
      <c r="I392" s="1094"/>
      <c r="J392" s="1094"/>
      <c r="K392" s="1094"/>
      <c r="L392" s="1148" t="s">
        <v>1425</v>
      </c>
      <c r="M392" s="1148"/>
      <c r="N392" s="1148"/>
      <c r="O392" s="1148"/>
      <c r="P392" s="1148"/>
      <c r="Q392" s="1148"/>
      <c r="R392" s="1148"/>
      <c r="S392" s="1148"/>
      <c r="T392" s="1148"/>
      <c r="U392" s="1148"/>
      <c r="V392" s="1148"/>
      <c r="W392" s="1148"/>
      <c r="X392" s="1148"/>
      <c r="Y392" s="1148"/>
      <c r="Z392" s="1148"/>
      <c r="AA392" s="1148"/>
      <c r="AB392" s="1148"/>
      <c r="AC392" s="1148"/>
      <c r="AD392" s="1148"/>
      <c r="AE392" s="1148"/>
      <c r="AF392" s="1148"/>
      <c r="AG392" s="1148"/>
      <c r="AH392" s="1148"/>
      <c r="AI392" s="1148"/>
      <c r="AJ392" s="1148"/>
      <c r="AK392" s="1148"/>
      <c r="AL392" s="1148"/>
      <c r="AM392" s="1148"/>
      <c r="AN392" s="1148"/>
      <c r="AO392" s="1148"/>
      <c r="AP392" s="1148"/>
      <c r="AQ392" s="1148"/>
      <c r="AR392" s="1148"/>
      <c r="AS392" s="1148"/>
      <c r="AT392" s="1148"/>
      <c r="AU392" s="1148"/>
      <c r="AV392" s="1148"/>
      <c r="AW392" s="1148"/>
      <c r="AX392" s="1148"/>
      <c r="AY392" s="1148"/>
      <c r="AZ392" s="1148"/>
      <c r="BA392" s="1094"/>
    </row>
    <row r="393" spans="1:53" ht="42" customHeight="1">
      <c r="A393" s="1094"/>
      <c r="B393" s="1094"/>
      <c r="C393" s="1094"/>
      <c r="D393" s="1094"/>
      <c r="E393" s="1094"/>
      <c r="F393" s="1094"/>
      <c r="G393" s="1094"/>
      <c r="H393" s="1094"/>
      <c r="I393" s="1094"/>
      <c r="J393" s="1094"/>
      <c r="K393" s="804"/>
      <c r="L393" s="1254" t="s">
        <v>3013</v>
      </c>
      <c r="M393" s="1166"/>
      <c r="N393" s="1166"/>
      <c r="O393" s="1166"/>
      <c r="P393" s="1166"/>
      <c r="Q393" s="1166"/>
      <c r="R393" s="1166"/>
      <c r="S393" s="1166"/>
      <c r="T393" s="1166"/>
      <c r="U393" s="1166"/>
      <c r="V393" s="1166"/>
      <c r="W393" s="1166"/>
      <c r="X393" s="1166"/>
      <c r="Y393" s="1166"/>
      <c r="Z393" s="1166"/>
      <c r="AA393" s="1166"/>
      <c r="AB393" s="1166"/>
      <c r="AC393" s="1166"/>
      <c r="AD393" s="1166"/>
      <c r="AE393" s="1166"/>
      <c r="AF393" s="1166"/>
      <c r="AG393" s="1166"/>
      <c r="AH393" s="1166"/>
      <c r="AI393" s="1166"/>
      <c r="AJ393" s="1166"/>
      <c r="AK393" s="1166"/>
      <c r="AL393" s="1166"/>
      <c r="AM393" s="1166"/>
      <c r="AN393" s="1166"/>
      <c r="AO393" s="1166"/>
      <c r="AP393" s="1166"/>
      <c r="AQ393" s="1166"/>
      <c r="AR393" s="1166"/>
      <c r="AS393" s="1166"/>
      <c r="AT393" s="1166"/>
      <c r="AU393" s="1166"/>
      <c r="AV393" s="1166"/>
      <c r="AW393" s="1166"/>
      <c r="AX393" s="1166"/>
      <c r="AY393" s="1166"/>
      <c r="AZ393" s="1166"/>
      <c r="BA393" s="1094"/>
    </row>
    <row r="394" spans="1:53" ht="42" customHeight="1">
      <c r="A394" s="1094"/>
      <c r="B394" s="1094"/>
      <c r="C394" s="1094"/>
      <c r="D394" s="1094"/>
      <c r="E394" s="1094"/>
      <c r="F394" s="1094"/>
      <c r="G394" s="1094"/>
      <c r="H394" s="1094"/>
      <c r="I394" s="1094"/>
      <c r="J394" s="1094"/>
      <c r="K394" s="804" t="s">
        <v>3074</v>
      </c>
      <c r="L394" s="1254" t="s">
        <v>3014</v>
      </c>
      <c r="M394" s="1166"/>
      <c r="N394" s="1166"/>
      <c r="O394" s="1166"/>
      <c r="P394" s="1166"/>
      <c r="Q394" s="1166"/>
      <c r="R394" s="1166"/>
      <c r="S394" s="1166"/>
      <c r="T394" s="1166"/>
      <c r="U394" s="1166"/>
      <c r="V394" s="1166"/>
      <c r="W394" s="1166"/>
      <c r="X394" s="1166"/>
      <c r="Y394" s="1166"/>
      <c r="Z394" s="1166"/>
      <c r="AA394" s="1166"/>
      <c r="AB394" s="1166"/>
      <c r="AC394" s="1166"/>
      <c r="AD394" s="1166"/>
      <c r="AE394" s="1166"/>
      <c r="AF394" s="1166"/>
      <c r="AG394" s="1166"/>
      <c r="AH394" s="1166"/>
      <c r="AI394" s="1166"/>
      <c r="AJ394" s="1166"/>
      <c r="AK394" s="1166"/>
      <c r="AL394" s="1166"/>
      <c r="AM394" s="1166"/>
      <c r="AN394" s="1166"/>
      <c r="AO394" s="1166"/>
      <c r="AP394" s="1166"/>
      <c r="AQ394" s="1166"/>
      <c r="AR394" s="1166"/>
      <c r="AS394" s="1166"/>
      <c r="AT394" s="1166"/>
      <c r="AU394" s="1166"/>
      <c r="AV394" s="1166"/>
      <c r="AW394" s="1166"/>
      <c r="AX394" s="1166"/>
      <c r="AY394" s="1166"/>
      <c r="AZ394" s="1166"/>
      <c r="BA394" s="1094"/>
    </row>
    <row r="395" spans="1:53" ht="42" customHeight="1">
      <c r="A395" s="1094"/>
      <c r="B395" s="1094"/>
      <c r="C395" s="1094"/>
      <c r="D395" s="1094"/>
      <c r="E395" s="1094"/>
      <c r="F395" s="1094"/>
      <c r="G395" s="1094"/>
      <c r="H395" s="1094"/>
      <c r="I395" s="1094"/>
      <c r="J395" s="1094"/>
      <c r="K395" s="804" t="s">
        <v>3074</v>
      </c>
      <c r="L395" s="1254" t="s">
        <v>3015</v>
      </c>
      <c r="M395" s="1166"/>
      <c r="N395" s="1166"/>
      <c r="O395" s="1166"/>
      <c r="P395" s="1166"/>
      <c r="Q395" s="1166"/>
      <c r="R395" s="1166"/>
      <c r="S395" s="1166"/>
      <c r="T395" s="1166"/>
      <c r="U395" s="1166"/>
      <c r="V395" s="1166"/>
      <c r="W395" s="1166"/>
      <c r="X395" s="1166"/>
      <c r="Y395" s="1166"/>
      <c r="Z395" s="1166"/>
      <c r="AA395" s="1166"/>
      <c r="AB395" s="1166"/>
      <c r="AC395" s="1166"/>
      <c r="AD395" s="1166"/>
      <c r="AE395" s="1166"/>
      <c r="AF395" s="1166"/>
      <c r="AG395" s="1166"/>
      <c r="AH395" s="1166"/>
      <c r="AI395" s="1166"/>
      <c r="AJ395" s="1166"/>
      <c r="AK395" s="1166"/>
      <c r="AL395" s="1166"/>
      <c r="AM395" s="1166"/>
      <c r="AN395" s="1166"/>
      <c r="AO395" s="1166"/>
      <c r="AP395" s="1166"/>
      <c r="AQ395" s="1166"/>
      <c r="AR395" s="1166"/>
      <c r="AS395" s="1166"/>
      <c r="AT395" s="1166"/>
      <c r="AU395" s="1166"/>
      <c r="AV395" s="1166"/>
      <c r="AW395" s="1166"/>
      <c r="AX395" s="1166"/>
      <c r="AY395" s="1166"/>
      <c r="AZ395" s="1166"/>
      <c r="BA395" s="1094"/>
    </row>
  </sheetData>
  <sheetProtection formatColumns="0" formatRows="0" autoFilter="0"/>
  <mergeCells count="11">
    <mergeCell ref="L393:AZ393"/>
    <mergeCell ref="AZ14:AZ15"/>
    <mergeCell ref="AX14:AX15"/>
    <mergeCell ref="AY14:AY15"/>
    <mergeCell ref="L392:AZ392"/>
    <mergeCell ref="L14:L15"/>
    <mergeCell ref="M14:M15"/>
    <mergeCell ref="N14:N15"/>
    <mergeCell ref="AN15:AW15"/>
    <mergeCell ref="L394:AZ394"/>
    <mergeCell ref="L395:AZ395"/>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AX142:AZ190 AX191:AZ265 AX267:AZ315 AX316:AZ390">
      <formula1>900</formula1>
    </dataValidation>
    <dataValidation type="decimal" allowBlank="1" showErrorMessage="1" errorTitle="Ошибка" error="Допускается ввод только действительных чисел!" sqref="S137:AM140 S86:AM86 O86:Q86 AD93:AD95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O137:Q140 S262:AM265 S211:AM211 O211:Q211 AD218:AD220 S222:AM224 O222:Q224 O214:Q214 S232:AM247 S198:AM199 O198:Q199 AE150:AM152 S214:AM214 AD162:AD163 O251:Q252 O162:Q163 AE177:AM188 O188:Q188 O152:Q152 S154:AM160 O143:Q143 S251:AM252 O146:Q148 AD152 S188:T188 S162:T163 U162:AC166 S152:T152 S143:T143 AD143 AE162:AM166 AE169:AM175 S146:AM148 U150:AC152 U177:AC178 U187:AC188 O218:Q220 O254:Q259 S254:AM259 O154:Q160 AD188 O232:Q247 O216:Q216 S218:T220 S216:T216 U216:AC220 AE216:AM220 AD216 O262:Q265 O387:Q390 S336:AM336 O336:Q336 S387:AM390 S347:AM349 O347:Q349 O339:Q339 S357:AM372 S323:AM324 O323:Q324 AE275:AM277 S339:AM339 AD287:AD288 O376:Q377 O287:Q288 AE302:AM313 O313:Q313 O277:Q277 S279:AM285 O268:Q268 S376:AM377 O271:Q273 AD277 S313:T313 S287:T288 U287:AC291 S277:T277 S268:T268 AD268 AE287:AM291 AE294:AM300 S271:AM273 U275:AC277 U302:AC303 U312:AC313 O343:Q345 O379:Q384 S379:AM384 O279:Q285 AD313 O357:Q372 O341:Q341 S343:T345 S341:T341 U341:AC345 AE341:AM345 AD341 AD343:AD34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137"/>
  <sheetViews>
    <sheetView showGridLines="0" view="pageBreakPreview" zoomScale="70" zoomScaleNormal="100" zoomScaleSheetLayoutView="70" workbookViewId="0">
      <pane xSplit="13" ySplit="16" topLeftCell="N17" activePane="bottomRight" state="frozen"/>
      <selection activeCell="K1" sqref="K1"/>
      <selection pane="topRight" activeCell="N1" sqref="N1"/>
      <selection pane="bottomLeft" activeCell="K17" sqref="K17"/>
      <selection pane="bottomRight"/>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79"/>
      <c r="B1" s="1179"/>
      <c r="C1" s="1179"/>
      <c r="D1" s="1179"/>
      <c r="E1" s="1179"/>
      <c r="F1" s="1179"/>
      <c r="G1" s="1179"/>
      <c r="H1" s="1179"/>
      <c r="I1" s="1179"/>
      <c r="J1" s="1179"/>
      <c r="K1" s="1179"/>
      <c r="L1" s="1255"/>
      <c r="M1" s="1256"/>
      <c r="N1" s="1179">
        <v>2024</v>
      </c>
      <c r="O1" s="1179">
        <v>2024</v>
      </c>
      <c r="P1" s="1179">
        <v>2024</v>
      </c>
      <c r="Q1" s="1179">
        <v>2025</v>
      </c>
      <c r="R1" s="1179">
        <v>2025</v>
      </c>
      <c r="S1" s="1179">
        <v>2025</v>
      </c>
      <c r="T1" s="1179">
        <v>2026</v>
      </c>
      <c r="U1" s="1179">
        <v>2026</v>
      </c>
      <c r="V1" s="1179">
        <v>2026</v>
      </c>
      <c r="W1" s="1179">
        <v>2027</v>
      </c>
      <c r="X1" s="1179">
        <v>2027</v>
      </c>
      <c r="Y1" s="1179">
        <v>2027</v>
      </c>
      <c r="Z1" s="1179">
        <v>2028</v>
      </c>
      <c r="AA1" s="1179">
        <v>2028</v>
      </c>
      <c r="AB1" s="1179">
        <v>2028</v>
      </c>
      <c r="AC1" s="1179">
        <v>2029</v>
      </c>
      <c r="AD1" s="1179">
        <v>2029</v>
      </c>
      <c r="AE1" s="1179">
        <v>2029</v>
      </c>
      <c r="AF1" s="1179">
        <v>2030</v>
      </c>
      <c r="AG1" s="1179">
        <v>2030</v>
      </c>
      <c r="AH1" s="1179">
        <v>2030</v>
      </c>
      <c r="AI1" s="1179">
        <v>2031</v>
      </c>
      <c r="AJ1" s="1179">
        <v>2031</v>
      </c>
      <c r="AK1" s="1179">
        <v>2031</v>
      </c>
      <c r="AL1" s="1179">
        <v>2032</v>
      </c>
      <c r="AM1" s="1179">
        <v>2032</v>
      </c>
      <c r="AN1" s="1179">
        <v>2032</v>
      </c>
      <c r="AO1" s="1179">
        <v>2033</v>
      </c>
      <c r="AP1" s="1179">
        <v>2033</v>
      </c>
      <c r="AQ1" s="1179">
        <v>2033</v>
      </c>
      <c r="AR1" s="1179">
        <v>2034</v>
      </c>
      <c r="AS1" s="1179">
        <v>2034</v>
      </c>
      <c r="AT1" s="1179">
        <v>2034</v>
      </c>
      <c r="AU1" s="1179">
        <v>2035</v>
      </c>
      <c r="AV1" s="1179">
        <v>2035</v>
      </c>
      <c r="AW1" s="1179">
        <v>2035</v>
      </c>
      <c r="AX1" s="1179">
        <v>2036</v>
      </c>
      <c r="AY1" s="1179">
        <v>2036</v>
      </c>
      <c r="AZ1" s="1179">
        <v>2036</v>
      </c>
      <c r="BA1" s="1179">
        <v>2037</v>
      </c>
      <c r="BB1" s="1179">
        <v>2037</v>
      </c>
      <c r="BC1" s="1179">
        <v>2037</v>
      </c>
      <c r="BD1" s="1179">
        <v>2038</v>
      </c>
      <c r="BE1" s="1179">
        <v>2038</v>
      </c>
      <c r="BF1" s="1179">
        <v>2038</v>
      </c>
      <c r="BG1" s="1179">
        <v>2039</v>
      </c>
      <c r="BH1" s="1179">
        <v>2039</v>
      </c>
      <c r="BI1" s="1179">
        <v>2039</v>
      </c>
      <c r="BJ1" s="1179">
        <v>2040</v>
      </c>
      <c r="BK1" s="1179">
        <v>2040</v>
      </c>
      <c r="BL1" s="1179">
        <v>2040</v>
      </c>
      <c r="BM1" s="1179">
        <v>2041</v>
      </c>
      <c r="BN1" s="1179">
        <v>2041</v>
      </c>
      <c r="BO1" s="1179">
        <v>2041</v>
      </c>
      <c r="BP1" s="1179">
        <v>2042</v>
      </c>
      <c r="BQ1" s="1179">
        <v>2042</v>
      </c>
      <c r="BR1" s="1179">
        <v>2042</v>
      </c>
      <c r="BS1" s="1179">
        <v>2043</v>
      </c>
      <c r="BT1" s="1179">
        <v>2043</v>
      </c>
      <c r="BU1" s="1179">
        <v>2043</v>
      </c>
      <c r="BV1" s="1179">
        <v>2044</v>
      </c>
      <c r="BW1" s="1179">
        <v>2044</v>
      </c>
      <c r="BX1" s="1179">
        <v>2044</v>
      </c>
      <c r="BY1" s="1179">
        <v>2045</v>
      </c>
      <c r="BZ1" s="1179">
        <v>2045</v>
      </c>
      <c r="CA1" s="1179">
        <v>2045</v>
      </c>
      <c r="CB1" s="1179">
        <v>2046</v>
      </c>
      <c r="CC1" s="1179">
        <v>2046</v>
      </c>
      <c r="CD1" s="1179">
        <v>2046</v>
      </c>
      <c r="CE1" s="1179">
        <v>2047</v>
      </c>
      <c r="CF1" s="1179">
        <v>2047</v>
      </c>
      <c r="CG1" s="1179">
        <v>2047</v>
      </c>
      <c r="CH1" s="1179">
        <v>2048</v>
      </c>
      <c r="CI1" s="1179">
        <v>2048</v>
      </c>
      <c r="CJ1" s="1179">
        <v>2048</v>
      </c>
      <c r="CK1" s="1179">
        <v>2049</v>
      </c>
      <c r="CL1" s="1179">
        <v>2049</v>
      </c>
      <c r="CM1" s="1179">
        <v>2049</v>
      </c>
      <c r="CN1" s="1179">
        <v>2050</v>
      </c>
      <c r="CO1" s="1179">
        <v>2050</v>
      </c>
      <c r="CP1" s="1179">
        <v>2050</v>
      </c>
      <c r="CQ1" s="1179">
        <v>2051</v>
      </c>
      <c r="CR1" s="1179">
        <v>2051</v>
      </c>
      <c r="CS1" s="1179">
        <v>2051</v>
      </c>
      <c r="CT1" s="1179">
        <v>2052</v>
      </c>
      <c r="CU1" s="1179">
        <v>2052</v>
      </c>
      <c r="CV1" s="1179">
        <v>2052</v>
      </c>
      <c r="CW1" s="1179">
        <v>2053</v>
      </c>
      <c r="CX1" s="1179">
        <v>2053</v>
      </c>
      <c r="CY1" s="1179">
        <v>2053</v>
      </c>
      <c r="CZ1" s="1179">
        <v>2054</v>
      </c>
      <c r="DA1" s="1179">
        <v>2054</v>
      </c>
      <c r="DB1" s="1179">
        <v>2054</v>
      </c>
      <c r="DC1" s="1179">
        <v>2055</v>
      </c>
      <c r="DD1" s="1179">
        <v>2055</v>
      </c>
      <c r="DE1" s="1179">
        <v>2055</v>
      </c>
      <c r="DF1" s="1179">
        <v>2056</v>
      </c>
      <c r="DG1" s="1179">
        <v>2056</v>
      </c>
      <c r="DH1" s="1179">
        <v>2056</v>
      </c>
      <c r="DI1" s="1179">
        <v>2057</v>
      </c>
      <c r="DJ1" s="1179">
        <v>2057</v>
      </c>
      <c r="DK1" s="1179">
        <v>2057</v>
      </c>
      <c r="DL1" s="1179">
        <v>2058</v>
      </c>
      <c r="DM1" s="1179">
        <v>2058</v>
      </c>
      <c r="DN1" s="1179">
        <v>2058</v>
      </c>
      <c r="DO1" s="1179">
        <v>2059</v>
      </c>
      <c r="DP1" s="1179">
        <v>2059</v>
      </c>
      <c r="DQ1" s="1179">
        <v>2059</v>
      </c>
      <c r="DR1" s="1179">
        <v>2060</v>
      </c>
      <c r="DS1" s="1179">
        <v>2060</v>
      </c>
      <c r="DT1" s="1179">
        <v>2060</v>
      </c>
      <c r="DU1" s="1179">
        <v>2061</v>
      </c>
      <c r="DV1" s="1179">
        <v>2061</v>
      </c>
      <c r="DW1" s="1179">
        <v>2061</v>
      </c>
      <c r="DX1" s="1179">
        <v>2062</v>
      </c>
      <c r="DY1" s="1179">
        <v>2062</v>
      </c>
      <c r="DZ1" s="1179">
        <v>2062</v>
      </c>
      <c r="EA1" s="1179">
        <v>2063</v>
      </c>
      <c r="EB1" s="1179">
        <v>2063</v>
      </c>
      <c r="EC1" s="1179">
        <v>2063</v>
      </c>
      <c r="ED1" s="1179">
        <v>2064</v>
      </c>
      <c r="EE1" s="1179">
        <v>2064</v>
      </c>
      <c r="EF1" s="1179">
        <v>2064</v>
      </c>
      <c r="EG1" s="1179">
        <v>2065</v>
      </c>
      <c r="EH1" s="1179">
        <v>2065</v>
      </c>
      <c r="EI1" s="1179">
        <v>2065</v>
      </c>
      <c r="EJ1" s="1179">
        <v>2066</v>
      </c>
      <c r="EK1" s="1179">
        <v>2066</v>
      </c>
      <c r="EL1" s="1179">
        <v>2066</v>
      </c>
      <c r="EM1" s="1179">
        <v>2067</v>
      </c>
      <c r="EN1" s="1179">
        <v>2067</v>
      </c>
      <c r="EO1" s="1179">
        <v>2067</v>
      </c>
      <c r="EP1" s="1179">
        <v>2068</v>
      </c>
      <c r="EQ1" s="1179">
        <v>2068</v>
      </c>
      <c r="ER1" s="1179">
        <v>2068</v>
      </c>
      <c r="ES1" s="1179">
        <v>2069</v>
      </c>
      <c r="ET1" s="1179">
        <v>2069</v>
      </c>
      <c r="EU1" s="1179">
        <v>2069</v>
      </c>
      <c r="EV1" s="1179">
        <v>2070</v>
      </c>
      <c r="EW1" s="1179">
        <v>2070</v>
      </c>
      <c r="EX1" s="1179">
        <v>2070</v>
      </c>
      <c r="EY1" s="1179">
        <v>2071</v>
      </c>
      <c r="EZ1" s="1179">
        <v>2071</v>
      </c>
      <c r="FA1" s="1179">
        <v>2071</v>
      </c>
      <c r="FB1" s="1179">
        <v>2072</v>
      </c>
      <c r="FC1" s="1179">
        <v>2072</v>
      </c>
      <c r="FD1" s="1179">
        <v>2072</v>
      </c>
      <c r="FE1" s="1179">
        <v>2073</v>
      </c>
      <c r="FF1" s="1179">
        <v>2073</v>
      </c>
      <c r="FG1" s="1179">
        <v>2073</v>
      </c>
    </row>
    <row r="2" spans="1:163" hidden="1">
      <c r="A2" s="1179"/>
      <c r="B2" s="1179"/>
      <c r="C2" s="1179"/>
      <c r="D2" s="1179"/>
      <c r="E2" s="1179"/>
      <c r="F2" s="1179"/>
      <c r="G2" s="1179"/>
      <c r="H2" s="1179"/>
      <c r="I2" s="1179"/>
      <c r="J2" s="1179"/>
      <c r="K2" s="1179"/>
      <c r="L2" s="1255"/>
      <c r="M2" s="1256"/>
      <c r="N2" s="1179" t="s">
        <v>268</v>
      </c>
      <c r="O2" s="1179" t="s">
        <v>267</v>
      </c>
      <c r="P2" s="1179" t="s">
        <v>1359</v>
      </c>
      <c r="Q2" s="1179" t="s">
        <v>268</v>
      </c>
      <c r="R2" s="1179" t="s">
        <v>267</v>
      </c>
      <c r="S2" s="1179" t="s">
        <v>1359</v>
      </c>
      <c r="T2" s="1179" t="s">
        <v>268</v>
      </c>
      <c r="U2" s="1179" t="s">
        <v>267</v>
      </c>
      <c r="V2" s="1179" t="s">
        <v>1359</v>
      </c>
      <c r="W2" s="1179" t="s">
        <v>268</v>
      </c>
      <c r="X2" s="1179" t="s">
        <v>267</v>
      </c>
      <c r="Y2" s="1179" t="s">
        <v>1359</v>
      </c>
      <c r="Z2" s="1179" t="s">
        <v>268</v>
      </c>
      <c r="AA2" s="1179" t="s">
        <v>267</v>
      </c>
      <c r="AB2" s="1179" t="s">
        <v>1359</v>
      </c>
      <c r="AC2" s="1179" t="s">
        <v>268</v>
      </c>
      <c r="AD2" s="1179" t="s">
        <v>267</v>
      </c>
      <c r="AE2" s="1179" t="s">
        <v>1359</v>
      </c>
      <c r="AF2" s="1179" t="s">
        <v>268</v>
      </c>
      <c r="AG2" s="1179" t="s">
        <v>267</v>
      </c>
      <c r="AH2" s="1179" t="s">
        <v>1359</v>
      </c>
      <c r="AI2" s="1179" t="s">
        <v>268</v>
      </c>
      <c r="AJ2" s="1179" t="s">
        <v>267</v>
      </c>
      <c r="AK2" s="1179" t="s">
        <v>1359</v>
      </c>
      <c r="AL2" s="1179" t="s">
        <v>268</v>
      </c>
      <c r="AM2" s="1179" t="s">
        <v>267</v>
      </c>
      <c r="AN2" s="1179" t="s">
        <v>1359</v>
      </c>
      <c r="AO2" s="1179" t="s">
        <v>268</v>
      </c>
      <c r="AP2" s="1179" t="s">
        <v>267</v>
      </c>
      <c r="AQ2" s="1179" t="s">
        <v>1359</v>
      </c>
      <c r="AR2" s="1179" t="s">
        <v>268</v>
      </c>
      <c r="AS2" s="1179" t="s">
        <v>267</v>
      </c>
      <c r="AT2" s="1179" t="s">
        <v>1359</v>
      </c>
      <c r="AU2" s="1179" t="s">
        <v>268</v>
      </c>
      <c r="AV2" s="1179" t="s">
        <v>267</v>
      </c>
      <c r="AW2" s="1179" t="s">
        <v>1359</v>
      </c>
      <c r="AX2" s="1179" t="s">
        <v>268</v>
      </c>
      <c r="AY2" s="1179" t="s">
        <v>267</v>
      </c>
      <c r="AZ2" s="1179" t="s">
        <v>1359</v>
      </c>
      <c r="BA2" s="1179" t="s">
        <v>268</v>
      </c>
      <c r="BB2" s="1179" t="s">
        <v>267</v>
      </c>
      <c r="BC2" s="1179" t="s">
        <v>1359</v>
      </c>
      <c r="BD2" s="1179" t="s">
        <v>268</v>
      </c>
      <c r="BE2" s="1179" t="s">
        <v>267</v>
      </c>
      <c r="BF2" s="1179" t="s">
        <v>1359</v>
      </c>
      <c r="BG2" s="1179" t="s">
        <v>268</v>
      </c>
      <c r="BH2" s="1179" t="s">
        <v>267</v>
      </c>
      <c r="BI2" s="1179" t="s">
        <v>1359</v>
      </c>
      <c r="BJ2" s="1179" t="s">
        <v>268</v>
      </c>
      <c r="BK2" s="1179" t="s">
        <v>267</v>
      </c>
      <c r="BL2" s="1179" t="s">
        <v>1359</v>
      </c>
      <c r="BM2" s="1179" t="s">
        <v>268</v>
      </c>
      <c r="BN2" s="1179" t="s">
        <v>267</v>
      </c>
      <c r="BO2" s="1179" t="s">
        <v>1359</v>
      </c>
      <c r="BP2" s="1179" t="s">
        <v>268</v>
      </c>
      <c r="BQ2" s="1179" t="s">
        <v>267</v>
      </c>
      <c r="BR2" s="1179" t="s">
        <v>1359</v>
      </c>
      <c r="BS2" s="1179" t="s">
        <v>268</v>
      </c>
      <c r="BT2" s="1179" t="s">
        <v>267</v>
      </c>
      <c r="BU2" s="1179" t="s">
        <v>1359</v>
      </c>
      <c r="BV2" s="1179" t="s">
        <v>268</v>
      </c>
      <c r="BW2" s="1179" t="s">
        <v>267</v>
      </c>
      <c r="BX2" s="1179" t="s">
        <v>1359</v>
      </c>
      <c r="BY2" s="1179" t="s">
        <v>268</v>
      </c>
      <c r="BZ2" s="1179" t="s">
        <v>267</v>
      </c>
      <c r="CA2" s="1179" t="s">
        <v>1359</v>
      </c>
      <c r="CB2" s="1179" t="s">
        <v>268</v>
      </c>
      <c r="CC2" s="1179" t="s">
        <v>267</v>
      </c>
      <c r="CD2" s="1179" t="s">
        <v>1359</v>
      </c>
      <c r="CE2" s="1179" t="s">
        <v>268</v>
      </c>
      <c r="CF2" s="1179" t="s">
        <v>267</v>
      </c>
      <c r="CG2" s="1179" t="s">
        <v>1359</v>
      </c>
      <c r="CH2" s="1179" t="s">
        <v>268</v>
      </c>
      <c r="CI2" s="1179" t="s">
        <v>267</v>
      </c>
      <c r="CJ2" s="1179" t="s">
        <v>1359</v>
      </c>
      <c r="CK2" s="1179" t="s">
        <v>268</v>
      </c>
      <c r="CL2" s="1179" t="s">
        <v>267</v>
      </c>
      <c r="CM2" s="1179" t="s">
        <v>1359</v>
      </c>
      <c r="CN2" s="1179" t="s">
        <v>268</v>
      </c>
      <c r="CO2" s="1179" t="s">
        <v>267</v>
      </c>
      <c r="CP2" s="1179" t="s">
        <v>1359</v>
      </c>
      <c r="CQ2" s="1179" t="s">
        <v>268</v>
      </c>
      <c r="CR2" s="1179" t="s">
        <v>267</v>
      </c>
      <c r="CS2" s="1179" t="s">
        <v>1359</v>
      </c>
      <c r="CT2" s="1179" t="s">
        <v>268</v>
      </c>
      <c r="CU2" s="1179" t="s">
        <v>267</v>
      </c>
      <c r="CV2" s="1179" t="s">
        <v>1359</v>
      </c>
      <c r="CW2" s="1179" t="s">
        <v>268</v>
      </c>
      <c r="CX2" s="1179" t="s">
        <v>267</v>
      </c>
      <c r="CY2" s="1179" t="s">
        <v>1359</v>
      </c>
      <c r="CZ2" s="1179" t="s">
        <v>268</v>
      </c>
      <c r="DA2" s="1179" t="s">
        <v>267</v>
      </c>
      <c r="DB2" s="1179" t="s">
        <v>1359</v>
      </c>
      <c r="DC2" s="1179" t="s">
        <v>268</v>
      </c>
      <c r="DD2" s="1179" t="s">
        <v>267</v>
      </c>
      <c r="DE2" s="1179" t="s">
        <v>1359</v>
      </c>
      <c r="DF2" s="1179" t="s">
        <v>268</v>
      </c>
      <c r="DG2" s="1179" t="s">
        <v>267</v>
      </c>
      <c r="DH2" s="1179" t="s">
        <v>1359</v>
      </c>
      <c r="DI2" s="1179" t="s">
        <v>268</v>
      </c>
      <c r="DJ2" s="1179" t="s">
        <v>267</v>
      </c>
      <c r="DK2" s="1179" t="s">
        <v>1359</v>
      </c>
      <c r="DL2" s="1179" t="s">
        <v>268</v>
      </c>
      <c r="DM2" s="1179" t="s">
        <v>267</v>
      </c>
      <c r="DN2" s="1179" t="s">
        <v>1359</v>
      </c>
      <c r="DO2" s="1179" t="s">
        <v>268</v>
      </c>
      <c r="DP2" s="1179" t="s">
        <v>267</v>
      </c>
      <c r="DQ2" s="1179" t="s">
        <v>1359</v>
      </c>
      <c r="DR2" s="1179" t="s">
        <v>268</v>
      </c>
      <c r="DS2" s="1179" t="s">
        <v>267</v>
      </c>
      <c r="DT2" s="1179" t="s">
        <v>1359</v>
      </c>
      <c r="DU2" s="1179" t="s">
        <v>268</v>
      </c>
      <c r="DV2" s="1179" t="s">
        <v>267</v>
      </c>
      <c r="DW2" s="1179" t="s">
        <v>1359</v>
      </c>
      <c r="DX2" s="1179" t="s">
        <v>268</v>
      </c>
      <c r="DY2" s="1179" t="s">
        <v>267</v>
      </c>
      <c r="DZ2" s="1179" t="s">
        <v>1359</v>
      </c>
      <c r="EA2" s="1179" t="s">
        <v>268</v>
      </c>
      <c r="EB2" s="1179" t="s">
        <v>267</v>
      </c>
      <c r="EC2" s="1179" t="s">
        <v>1359</v>
      </c>
      <c r="ED2" s="1179" t="s">
        <v>268</v>
      </c>
      <c r="EE2" s="1179" t="s">
        <v>267</v>
      </c>
      <c r="EF2" s="1179" t="s">
        <v>1359</v>
      </c>
      <c r="EG2" s="1179" t="s">
        <v>268</v>
      </c>
      <c r="EH2" s="1179" t="s">
        <v>267</v>
      </c>
      <c r="EI2" s="1179" t="s">
        <v>1359</v>
      </c>
      <c r="EJ2" s="1179" t="s">
        <v>268</v>
      </c>
      <c r="EK2" s="1179" t="s">
        <v>267</v>
      </c>
      <c r="EL2" s="1179" t="s">
        <v>1359</v>
      </c>
      <c r="EM2" s="1179" t="s">
        <v>268</v>
      </c>
      <c r="EN2" s="1179" t="s">
        <v>267</v>
      </c>
      <c r="EO2" s="1179" t="s">
        <v>1359</v>
      </c>
      <c r="EP2" s="1179" t="s">
        <v>268</v>
      </c>
      <c r="EQ2" s="1179" t="s">
        <v>267</v>
      </c>
      <c r="ER2" s="1179" t="s">
        <v>1359</v>
      </c>
      <c r="ES2" s="1179" t="s">
        <v>268</v>
      </c>
      <c r="ET2" s="1179" t="s">
        <v>267</v>
      </c>
      <c r="EU2" s="1179" t="s">
        <v>1359</v>
      </c>
      <c r="EV2" s="1179" t="s">
        <v>268</v>
      </c>
      <c r="EW2" s="1179" t="s">
        <v>267</v>
      </c>
      <c r="EX2" s="1179" t="s">
        <v>1359</v>
      </c>
      <c r="EY2" s="1179" t="s">
        <v>268</v>
      </c>
      <c r="EZ2" s="1179" t="s">
        <v>267</v>
      </c>
      <c r="FA2" s="1179" t="s">
        <v>1359</v>
      </c>
      <c r="FB2" s="1179" t="s">
        <v>268</v>
      </c>
      <c r="FC2" s="1179" t="s">
        <v>267</v>
      </c>
      <c r="FD2" s="1179" t="s">
        <v>1359</v>
      </c>
      <c r="FE2" s="1179" t="s">
        <v>268</v>
      </c>
      <c r="FF2" s="1179" t="s">
        <v>267</v>
      </c>
      <c r="FG2" s="1179" t="s">
        <v>1359</v>
      </c>
    </row>
    <row r="3" spans="1:163" hidden="1">
      <c r="A3" s="1179"/>
      <c r="B3" s="1179"/>
      <c r="C3" s="1179"/>
      <c r="D3" s="1179"/>
      <c r="E3" s="1179"/>
      <c r="F3" s="1179"/>
      <c r="G3" s="1179"/>
      <c r="H3" s="1179"/>
      <c r="I3" s="1179"/>
      <c r="J3" s="1179"/>
      <c r="K3" s="1179"/>
      <c r="L3" s="1255"/>
      <c r="M3" s="1256"/>
      <c r="N3" s="1179" t="s">
        <v>3042</v>
      </c>
      <c r="O3" s="1179" t="s">
        <v>3043</v>
      </c>
      <c r="P3" s="1179" t="s">
        <v>3094</v>
      </c>
      <c r="Q3" s="1179" t="s">
        <v>3047</v>
      </c>
      <c r="R3" s="1179" t="s">
        <v>3048</v>
      </c>
      <c r="S3" s="1179" t="s">
        <v>3095</v>
      </c>
      <c r="T3" s="1179" t="s">
        <v>3049</v>
      </c>
      <c r="U3" s="1179" t="s">
        <v>3050</v>
      </c>
      <c r="V3" s="1179" t="s">
        <v>3096</v>
      </c>
      <c r="W3" s="1179" t="s">
        <v>3051</v>
      </c>
      <c r="X3" s="1179" t="s">
        <v>3052</v>
      </c>
      <c r="Y3" s="1179" t="s">
        <v>3097</v>
      </c>
      <c r="Z3" s="1179" t="s">
        <v>3053</v>
      </c>
      <c r="AA3" s="1179" t="s">
        <v>3054</v>
      </c>
      <c r="AB3" s="1179" t="s">
        <v>3098</v>
      </c>
      <c r="AC3" s="1179" t="s">
        <v>3055</v>
      </c>
      <c r="AD3" s="1179" t="s">
        <v>3056</v>
      </c>
      <c r="AE3" s="1179" t="s">
        <v>3099</v>
      </c>
      <c r="AF3" s="1179" t="s">
        <v>3057</v>
      </c>
      <c r="AG3" s="1179" t="s">
        <v>3058</v>
      </c>
      <c r="AH3" s="1179" t="s">
        <v>3100</v>
      </c>
      <c r="AI3" s="1179" t="s">
        <v>3059</v>
      </c>
      <c r="AJ3" s="1179" t="s">
        <v>3060</v>
      </c>
      <c r="AK3" s="1179" t="s">
        <v>3101</v>
      </c>
      <c r="AL3" s="1179" t="s">
        <v>3061</v>
      </c>
      <c r="AM3" s="1179" t="s">
        <v>3062</v>
      </c>
      <c r="AN3" s="1179" t="s">
        <v>3102</v>
      </c>
      <c r="AO3" s="1179" t="s">
        <v>3063</v>
      </c>
      <c r="AP3" s="1179" t="s">
        <v>3064</v>
      </c>
      <c r="AQ3" s="1179" t="s">
        <v>3103</v>
      </c>
      <c r="AR3" s="1179" t="s">
        <v>3104</v>
      </c>
      <c r="AS3" s="1179" t="s">
        <v>3105</v>
      </c>
      <c r="AT3" s="1179" t="s">
        <v>3106</v>
      </c>
      <c r="AU3" s="1179" t="s">
        <v>3107</v>
      </c>
      <c r="AV3" s="1179" t="s">
        <v>3108</v>
      </c>
      <c r="AW3" s="1179" t="s">
        <v>3109</v>
      </c>
      <c r="AX3" s="1179" t="s">
        <v>3110</v>
      </c>
      <c r="AY3" s="1179" t="s">
        <v>3111</v>
      </c>
      <c r="AZ3" s="1179" t="s">
        <v>3112</v>
      </c>
      <c r="BA3" s="1179" t="s">
        <v>3113</v>
      </c>
      <c r="BB3" s="1179" t="s">
        <v>3114</v>
      </c>
      <c r="BC3" s="1179" t="s">
        <v>3115</v>
      </c>
      <c r="BD3" s="1179" t="s">
        <v>3116</v>
      </c>
      <c r="BE3" s="1179" t="s">
        <v>3117</v>
      </c>
      <c r="BF3" s="1179" t="s">
        <v>3118</v>
      </c>
      <c r="BG3" s="1179" t="s">
        <v>3119</v>
      </c>
      <c r="BH3" s="1179" t="s">
        <v>3120</v>
      </c>
      <c r="BI3" s="1179" t="s">
        <v>3121</v>
      </c>
      <c r="BJ3" s="1179" t="s">
        <v>3122</v>
      </c>
      <c r="BK3" s="1179" t="s">
        <v>3123</v>
      </c>
      <c r="BL3" s="1179" t="s">
        <v>3124</v>
      </c>
      <c r="BM3" s="1179" t="s">
        <v>3125</v>
      </c>
      <c r="BN3" s="1179" t="s">
        <v>3126</v>
      </c>
      <c r="BO3" s="1179" t="s">
        <v>3127</v>
      </c>
      <c r="BP3" s="1179" t="s">
        <v>3128</v>
      </c>
      <c r="BQ3" s="1179" t="s">
        <v>3129</v>
      </c>
      <c r="BR3" s="1179" t="s">
        <v>3130</v>
      </c>
      <c r="BS3" s="1179" t="s">
        <v>3131</v>
      </c>
      <c r="BT3" s="1179" t="s">
        <v>3132</v>
      </c>
      <c r="BU3" s="1179" t="s">
        <v>3133</v>
      </c>
      <c r="BV3" s="1179" t="s">
        <v>3134</v>
      </c>
      <c r="BW3" s="1179" t="s">
        <v>3135</v>
      </c>
      <c r="BX3" s="1179" t="s">
        <v>3136</v>
      </c>
      <c r="BY3" s="1179" t="s">
        <v>3137</v>
      </c>
      <c r="BZ3" s="1179" t="s">
        <v>3138</v>
      </c>
      <c r="CA3" s="1179" t="s">
        <v>3139</v>
      </c>
      <c r="CB3" s="1179" t="s">
        <v>3140</v>
      </c>
      <c r="CC3" s="1179" t="s">
        <v>3141</v>
      </c>
      <c r="CD3" s="1179" t="s">
        <v>3142</v>
      </c>
      <c r="CE3" s="1179" t="s">
        <v>3143</v>
      </c>
      <c r="CF3" s="1179" t="s">
        <v>3144</v>
      </c>
      <c r="CG3" s="1179" t="s">
        <v>3145</v>
      </c>
      <c r="CH3" s="1179" t="s">
        <v>3146</v>
      </c>
      <c r="CI3" s="1179" t="s">
        <v>3147</v>
      </c>
      <c r="CJ3" s="1179" t="s">
        <v>3148</v>
      </c>
      <c r="CK3" s="1179" t="s">
        <v>3149</v>
      </c>
      <c r="CL3" s="1179" t="s">
        <v>3150</v>
      </c>
      <c r="CM3" s="1179" t="s">
        <v>3151</v>
      </c>
      <c r="CN3" s="1179" t="s">
        <v>3152</v>
      </c>
      <c r="CO3" s="1179" t="s">
        <v>3153</v>
      </c>
      <c r="CP3" s="1179" t="s">
        <v>3154</v>
      </c>
      <c r="CQ3" s="1179" t="s">
        <v>3155</v>
      </c>
      <c r="CR3" s="1179" t="s">
        <v>3156</v>
      </c>
      <c r="CS3" s="1179" t="s">
        <v>3157</v>
      </c>
      <c r="CT3" s="1179" t="s">
        <v>3158</v>
      </c>
      <c r="CU3" s="1179" t="s">
        <v>3159</v>
      </c>
      <c r="CV3" s="1179" t="s">
        <v>3160</v>
      </c>
      <c r="CW3" s="1179" t="s">
        <v>3161</v>
      </c>
      <c r="CX3" s="1179" t="s">
        <v>3162</v>
      </c>
      <c r="CY3" s="1179" t="s">
        <v>3163</v>
      </c>
      <c r="CZ3" s="1179" t="s">
        <v>3164</v>
      </c>
      <c r="DA3" s="1179" t="s">
        <v>3165</v>
      </c>
      <c r="DB3" s="1179" t="s">
        <v>3166</v>
      </c>
      <c r="DC3" s="1179" t="s">
        <v>3167</v>
      </c>
      <c r="DD3" s="1179" t="s">
        <v>3168</v>
      </c>
      <c r="DE3" s="1179" t="s">
        <v>3169</v>
      </c>
      <c r="DF3" s="1179" t="s">
        <v>3170</v>
      </c>
      <c r="DG3" s="1179" t="s">
        <v>3171</v>
      </c>
      <c r="DH3" s="1179" t="s">
        <v>3172</v>
      </c>
      <c r="DI3" s="1179" t="s">
        <v>3173</v>
      </c>
      <c r="DJ3" s="1179" t="s">
        <v>3174</v>
      </c>
      <c r="DK3" s="1179" t="s">
        <v>3175</v>
      </c>
      <c r="DL3" s="1179" t="s">
        <v>3176</v>
      </c>
      <c r="DM3" s="1179" t="s">
        <v>3177</v>
      </c>
      <c r="DN3" s="1179" t="s">
        <v>3178</v>
      </c>
      <c r="DO3" s="1179" t="s">
        <v>3179</v>
      </c>
      <c r="DP3" s="1179" t="s">
        <v>3180</v>
      </c>
      <c r="DQ3" s="1179" t="s">
        <v>3181</v>
      </c>
      <c r="DR3" s="1179" t="s">
        <v>3182</v>
      </c>
      <c r="DS3" s="1179" t="s">
        <v>3183</v>
      </c>
      <c r="DT3" s="1179" t="s">
        <v>3184</v>
      </c>
      <c r="DU3" s="1179" t="s">
        <v>3185</v>
      </c>
      <c r="DV3" s="1179" t="s">
        <v>3186</v>
      </c>
      <c r="DW3" s="1179" t="s">
        <v>3187</v>
      </c>
      <c r="DX3" s="1179" t="s">
        <v>3188</v>
      </c>
      <c r="DY3" s="1179" t="s">
        <v>3189</v>
      </c>
      <c r="DZ3" s="1179" t="s">
        <v>3190</v>
      </c>
      <c r="EA3" s="1179" t="s">
        <v>3191</v>
      </c>
      <c r="EB3" s="1179" t="s">
        <v>3192</v>
      </c>
      <c r="EC3" s="1179" t="s">
        <v>3193</v>
      </c>
      <c r="ED3" s="1179" t="s">
        <v>3194</v>
      </c>
      <c r="EE3" s="1179" t="s">
        <v>3195</v>
      </c>
      <c r="EF3" s="1179" t="s">
        <v>3196</v>
      </c>
      <c r="EG3" s="1179" t="s">
        <v>3197</v>
      </c>
      <c r="EH3" s="1179" t="s">
        <v>3198</v>
      </c>
      <c r="EI3" s="1179" t="s">
        <v>3199</v>
      </c>
      <c r="EJ3" s="1179" t="s">
        <v>3200</v>
      </c>
      <c r="EK3" s="1179" t="s">
        <v>3201</v>
      </c>
      <c r="EL3" s="1179" t="s">
        <v>3202</v>
      </c>
      <c r="EM3" s="1179" t="s">
        <v>3203</v>
      </c>
      <c r="EN3" s="1179" t="s">
        <v>3204</v>
      </c>
      <c r="EO3" s="1179" t="s">
        <v>3205</v>
      </c>
      <c r="EP3" s="1179" t="s">
        <v>3206</v>
      </c>
      <c r="EQ3" s="1179" t="s">
        <v>3207</v>
      </c>
      <c r="ER3" s="1179" t="s">
        <v>3208</v>
      </c>
      <c r="ES3" s="1179" t="s">
        <v>3209</v>
      </c>
      <c r="ET3" s="1179" t="s">
        <v>3210</v>
      </c>
      <c r="EU3" s="1179" t="s">
        <v>3211</v>
      </c>
      <c r="EV3" s="1179" t="s">
        <v>3212</v>
      </c>
      <c r="EW3" s="1179" t="s">
        <v>3213</v>
      </c>
      <c r="EX3" s="1179" t="s">
        <v>3214</v>
      </c>
      <c r="EY3" s="1179" t="s">
        <v>3215</v>
      </c>
      <c r="EZ3" s="1179" t="s">
        <v>3216</v>
      </c>
      <c r="FA3" s="1179" t="s">
        <v>3217</v>
      </c>
      <c r="FB3" s="1179" t="s">
        <v>3218</v>
      </c>
      <c r="FC3" s="1179" t="s">
        <v>3219</v>
      </c>
      <c r="FD3" s="1179" t="s">
        <v>3220</v>
      </c>
      <c r="FE3" s="1179" t="s">
        <v>3221</v>
      </c>
      <c r="FF3" s="1179" t="s">
        <v>3222</v>
      </c>
      <c r="FG3" s="1179" t="s">
        <v>3223</v>
      </c>
    </row>
    <row r="4" spans="1:163" hidden="1">
      <c r="A4" s="1179"/>
      <c r="B4" s="1179"/>
      <c r="C4" s="1179"/>
      <c r="D4" s="1179"/>
      <c r="E4" s="1179"/>
      <c r="F4" s="1179"/>
      <c r="G4" s="1179"/>
      <c r="H4" s="1179"/>
      <c r="I4" s="1179"/>
      <c r="J4" s="1179"/>
      <c r="K4" s="1179"/>
      <c r="L4" s="1255"/>
      <c r="M4" s="1256"/>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c r="AS4" s="1179"/>
      <c r="AT4" s="1179"/>
      <c r="AU4" s="1179"/>
      <c r="AV4" s="1179"/>
      <c r="AW4" s="1179"/>
      <c r="AX4" s="1179"/>
      <c r="AY4" s="1179"/>
      <c r="AZ4" s="1179"/>
      <c r="BA4" s="1179"/>
      <c r="BB4" s="1179"/>
      <c r="BC4" s="1179"/>
      <c r="BD4" s="1179"/>
      <c r="BE4" s="1179"/>
      <c r="BF4" s="1179"/>
      <c r="BG4" s="1179"/>
      <c r="BH4" s="1179"/>
      <c r="BI4" s="1179"/>
      <c r="BJ4" s="1179"/>
      <c r="BK4" s="1179"/>
      <c r="BL4" s="1179"/>
      <c r="BM4" s="1179"/>
      <c r="BN4" s="1179"/>
      <c r="BO4" s="1179"/>
      <c r="BP4" s="1179"/>
      <c r="BQ4" s="1179"/>
      <c r="BR4" s="1179"/>
      <c r="BS4" s="1179"/>
      <c r="BT4" s="1179"/>
      <c r="BU4" s="1179"/>
      <c r="BV4" s="1179"/>
      <c r="BW4" s="1179"/>
      <c r="BX4" s="1179"/>
      <c r="BY4" s="1179"/>
      <c r="BZ4" s="1179"/>
      <c r="CA4" s="1179"/>
      <c r="CB4" s="1179"/>
      <c r="CC4" s="1179"/>
      <c r="CD4" s="1179"/>
      <c r="CE4" s="1179"/>
      <c r="CF4" s="1179"/>
      <c r="CG4" s="1179"/>
      <c r="CH4" s="1179"/>
      <c r="CI4" s="1179"/>
      <c r="CJ4" s="1179"/>
      <c r="CK4" s="1179"/>
      <c r="CL4" s="1179"/>
      <c r="CM4" s="1179"/>
      <c r="CN4" s="1179"/>
      <c r="CO4" s="1179"/>
      <c r="CP4" s="1179"/>
      <c r="CQ4" s="1179"/>
      <c r="CR4" s="1179"/>
      <c r="CS4" s="1179"/>
      <c r="CT4" s="1179"/>
      <c r="CU4" s="1179"/>
      <c r="CV4" s="1179"/>
      <c r="CW4" s="1179"/>
      <c r="CX4" s="1179"/>
      <c r="CY4" s="1179"/>
      <c r="CZ4" s="1179"/>
      <c r="DA4" s="1179"/>
      <c r="DB4" s="1179"/>
      <c r="DC4" s="1179"/>
      <c r="DD4" s="1179"/>
      <c r="DE4" s="1179"/>
      <c r="DF4" s="1179"/>
      <c r="DG4" s="1179"/>
      <c r="DH4" s="1179"/>
      <c r="DI4" s="1179"/>
      <c r="DJ4" s="1179"/>
      <c r="DK4" s="1179"/>
      <c r="DL4" s="1179"/>
      <c r="DM4" s="1179"/>
      <c r="DN4" s="1179"/>
      <c r="DO4" s="1179"/>
      <c r="DP4" s="1179"/>
      <c r="DQ4" s="1179"/>
      <c r="DR4" s="1179"/>
      <c r="DS4" s="1179"/>
      <c r="DT4" s="1179"/>
      <c r="DU4" s="1179"/>
      <c r="DV4" s="1179"/>
      <c r="DW4" s="1179"/>
      <c r="DX4" s="1179"/>
      <c r="DY4" s="1179"/>
      <c r="DZ4" s="1179"/>
      <c r="EA4" s="1179"/>
      <c r="EB4" s="1179"/>
      <c r="EC4" s="1179"/>
      <c r="ED4" s="1179"/>
      <c r="EE4" s="1179"/>
      <c r="EF4" s="1179"/>
      <c r="EG4" s="1179"/>
      <c r="EH4" s="1179"/>
      <c r="EI4" s="1179"/>
      <c r="EJ4" s="1179"/>
      <c r="EK4" s="1179"/>
      <c r="EL4" s="1179"/>
      <c r="EM4" s="1179"/>
      <c r="EN4" s="1179"/>
      <c r="EO4" s="1179"/>
      <c r="EP4" s="1179"/>
      <c r="EQ4" s="1179"/>
      <c r="ER4" s="1179"/>
      <c r="ES4" s="1179"/>
      <c r="ET4" s="1179"/>
      <c r="EU4" s="1179"/>
      <c r="EV4" s="1179"/>
      <c r="EW4" s="1179"/>
      <c r="EX4" s="1179"/>
      <c r="EY4" s="1179"/>
      <c r="EZ4" s="1179"/>
      <c r="FA4" s="1179"/>
      <c r="FB4" s="1179"/>
      <c r="FC4" s="1179"/>
      <c r="FD4" s="1179"/>
      <c r="FE4" s="1179"/>
      <c r="FF4" s="1179"/>
      <c r="FG4" s="1179"/>
    </row>
    <row r="5" spans="1:163" hidden="1">
      <c r="A5" s="1179"/>
      <c r="B5" s="1179"/>
      <c r="C5" s="1179"/>
      <c r="D5" s="1179"/>
      <c r="E5" s="1179"/>
      <c r="F5" s="1179"/>
      <c r="G5" s="1179"/>
      <c r="H5" s="1179"/>
      <c r="I5" s="1179"/>
      <c r="J5" s="1179"/>
      <c r="K5" s="1179"/>
      <c r="L5" s="1255"/>
      <c r="M5" s="1256"/>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c r="AN5" s="1179"/>
      <c r="AO5" s="1179"/>
      <c r="AP5" s="1179"/>
      <c r="AQ5" s="1179"/>
      <c r="AR5" s="1179"/>
      <c r="AS5" s="1179"/>
      <c r="AT5" s="1179"/>
      <c r="AU5" s="1179"/>
      <c r="AV5" s="1179"/>
      <c r="AW5" s="1179"/>
      <c r="AX5" s="1179"/>
      <c r="AY5" s="1179"/>
      <c r="AZ5" s="1179"/>
      <c r="BA5" s="1179"/>
      <c r="BB5" s="1179"/>
      <c r="BC5" s="1179"/>
      <c r="BD5" s="1179"/>
      <c r="BE5" s="1179"/>
      <c r="BF5" s="1179"/>
      <c r="BG5" s="1179"/>
      <c r="BH5" s="1179"/>
      <c r="BI5" s="1179"/>
      <c r="BJ5" s="1179"/>
      <c r="BK5" s="1179"/>
      <c r="BL5" s="1179"/>
      <c r="BM5" s="1179"/>
      <c r="BN5" s="1179"/>
      <c r="BO5" s="1179"/>
      <c r="BP5" s="1179"/>
      <c r="BQ5" s="1179"/>
      <c r="BR5" s="1179"/>
      <c r="BS5" s="1179"/>
      <c r="BT5" s="1179"/>
      <c r="BU5" s="1179"/>
      <c r="BV5" s="1179"/>
      <c r="BW5" s="1179"/>
      <c r="BX5" s="1179"/>
      <c r="BY5" s="1179"/>
      <c r="BZ5" s="1179"/>
      <c r="CA5" s="1179"/>
      <c r="CB5" s="1179"/>
      <c r="CC5" s="1179"/>
      <c r="CD5" s="1179"/>
      <c r="CE5" s="1179"/>
      <c r="CF5" s="1179"/>
      <c r="CG5" s="1179"/>
      <c r="CH5" s="1179"/>
      <c r="CI5" s="1179"/>
      <c r="CJ5" s="1179"/>
      <c r="CK5" s="1179"/>
      <c r="CL5" s="1179"/>
      <c r="CM5" s="1179"/>
      <c r="CN5" s="1179"/>
      <c r="CO5" s="1179"/>
      <c r="CP5" s="1179"/>
      <c r="CQ5" s="1179"/>
      <c r="CR5" s="1179"/>
      <c r="CS5" s="1179"/>
      <c r="CT5" s="1179"/>
      <c r="CU5" s="1179"/>
      <c r="CV5" s="1179"/>
      <c r="CW5" s="1179"/>
      <c r="CX5" s="1179"/>
      <c r="CY5" s="1179"/>
      <c r="CZ5" s="1179"/>
      <c r="DA5" s="1179"/>
      <c r="DB5" s="1179"/>
      <c r="DC5" s="1179"/>
      <c r="DD5" s="1179"/>
      <c r="DE5" s="1179"/>
      <c r="DF5" s="1179"/>
      <c r="DG5" s="1179"/>
      <c r="DH5" s="1179"/>
      <c r="DI5" s="1179"/>
      <c r="DJ5" s="1179"/>
      <c r="DK5" s="1179"/>
      <c r="DL5" s="1179"/>
      <c r="DM5" s="1179"/>
      <c r="DN5" s="1179"/>
      <c r="DO5" s="1179"/>
      <c r="DP5" s="1179"/>
      <c r="DQ5" s="1179"/>
      <c r="DR5" s="1179"/>
      <c r="DS5" s="1179"/>
      <c r="DT5" s="1179"/>
      <c r="DU5" s="1179"/>
      <c r="DV5" s="1179"/>
      <c r="DW5" s="1179"/>
      <c r="DX5" s="1179"/>
      <c r="DY5" s="1179"/>
      <c r="DZ5" s="1179"/>
      <c r="EA5" s="1179"/>
      <c r="EB5" s="1179"/>
      <c r="EC5" s="1179"/>
      <c r="ED5" s="1179"/>
      <c r="EE5" s="1179"/>
      <c r="EF5" s="1179"/>
      <c r="EG5" s="1179"/>
      <c r="EH5" s="1179"/>
      <c r="EI5" s="1179"/>
      <c r="EJ5" s="1179"/>
      <c r="EK5" s="1179"/>
      <c r="EL5" s="1179"/>
      <c r="EM5" s="1179"/>
      <c r="EN5" s="1179"/>
      <c r="EO5" s="1179"/>
      <c r="EP5" s="1179"/>
      <c r="EQ5" s="1179"/>
      <c r="ER5" s="1179"/>
      <c r="ES5" s="1179"/>
      <c r="ET5" s="1179"/>
      <c r="EU5" s="1179"/>
      <c r="EV5" s="1179"/>
      <c r="EW5" s="1179"/>
      <c r="EX5" s="1179"/>
      <c r="EY5" s="1179"/>
      <c r="EZ5" s="1179"/>
      <c r="FA5" s="1179"/>
      <c r="FB5" s="1179"/>
      <c r="FC5" s="1179"/>
      <c r="FD5" s="1179"/>
      <c r="FE5" s="1179"/>
      <c r="FF5" s="1179"/>
      <c r="FG5" s="1179"/>
    </row>
    <row r="6" spans="1:163" hidden="1">
      <c r="A6" s="1179"/>
      <c r="B6" s="1179"/>
      <c r="C6" s="1179"/>
      <c r="D6" s="1179"/>
      <c r="E6" s="1179"/>
      <c r="F6" s="1179"/>
      <c r="G6" s="1179"/>
      <c r="H6" s="1179"/>
      <c r="I6" s="1179"/>
      <c r="J6" s="1179"/>
      <c r="K6" s="1179"/>
      <c r="L6" s="1255"/>
      <c r="M6" s="1256"/>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c r="AN6" s="1179"/>
      <c r="AO6" s="1179"/>
      <c r="AP6" s="1179"/>
      <c r="AQ6" s="1179"/>
      <c r="AR6" s="1179"/>
      <c r="AS6" s="1179"/>
      <c r="AT6" s="1179"/>
      <c r="AU6" s="1179"/>
      <c r="AV6" s="1179"/>
      <c r="AW6" s="1179"/>
      <c r="AX6" s="1179"/>
      <c r="AY6" s="1179"/>
      <c r="AZ6" s="1179"/>
      <c r="BA6" s="1179"/>
      <c r="BB6" s="1179"/>
      <c r="BC6" s="1179"/>
      <c r="BD6" s="1179"/>
      <c r="BE6" s="1179"/>
      <c r="BF6" s="1179"/>
      <c r="BG6" s="1179"/>
      <c r="BH6" s="1179"/>
      <c r="BI6" s="1179"/>
      <c r="BJ6" s="1179"/>
      <c r="BK6" s="1179"/>
      <c r="BL6" s="1179"/>
      <c r="BM6" s="1179"/>
      <c r="BN6" s="1179"/>
      <c r="BO6" s="1179"/>
      <c r="BP6" s="1179"/>
      <c r="BQ6" s="1179"/>
      <c r="BR6" s="1179"/>
      <c r="BS6" s="1179"/>
      <c r="BT6" s="1179"/>
      <c r="BU6" s="1179"/>
      <c r="BV6" s="1179"/>
      <c r="BW6" s="1179"/>
      <c r="BX6" s="1179"/>
      <c r="BY6" s="1179"/>
      <c r="BZ6" s="1179"/>
      <c r="CA6" s="1179"/>
      <c r="CB6" s="1179"/>
      <c r="CC6" s="1179"/>
      <c r="CD6" s="1179"/>
      <c r="CE6" s="1179"/>
      <c r="CF6" s="1179"/>
      <c r="CG6" s="1179"/>
      <c r="CH6" s="1179"/>
      <c r="CI6" s="1179"/>
      <c r="CJ6" s="1179"/>
      <c r="CK6" s="1179"/>
      <c r="CL6" s="1179"/>
      <c r="CM6" s="1179"/>
      <c r="CN6" s="1179"/>
      <c r="CO6" s="1179"/>
      <c r="CP6" s="1179"/>
      <c r="CQ6" s="1179"/>
      <c r="CR6" s="1179"/>
      <c r="CS6" s="1179"/>
      <c r="CT6" s="1179"/>
      <c r="CU6" s="1179"/>
      <c r="CV6" s="1179"/>
      <c r="CW6" s="1179"/>
      <c r="CX6" s="1179"/>
      <c r="CY6" s="1179"/>
      <c r="CZ6" s="1179"/>
      <c r="DA6" s="1179"/>
      <c r="DB6" s="1179"/>
      <c r="DC6" s="1179"/>
      <c r="DD6" s="1179"/>
      <c r="DE6" s="1179"/>
      <c r="DF6" s="1179"/>
      <c r="DG6" s="1179"/>
      <c r="DH6" s="1179"/>
      <c r="DI6" s="1179"/>
      <c r="DJ6" s="1179"/>
      <c r="DK6" s="1179"/>
      <c r="DL6" s="1179"/>
      <c r="DM6" s="1179"/>
      <c r="DN6" s="1179"/>
      <c r="DO6" s="1179"/>
      <c r="DP6" s="1179"/>
      <c r="DQ6" s="1179"/>
      <c r="DR6" s="1179"/>
      <c r="DS6" s="1179"/>
      <c r="DT6" s="1179"/>
      <c r="DU6" s="1179"/>
      <c r="DV6" s="1179"/>
      <c r="DW6" s="1179"/>
      <c r="DX6" s="1179"/>
      <c r="DY6" s="1179"/>
      <c r="DZ6" s="1179"/>
      <c r="EA6" s="1179"/>
      <c r="EB6" s="1179"/>
      <c r="EC6" s="1179"/>
      <c r="ED6" s="1179"/>
      <c r="EE6" s="1179"/>
      <c r="EF6" s="1179"/>
      <c r="EG6" s="1179"/>
      <c r="EH6" s="1179"/>
      <c r="EI6" s="1179"/>
      <c r="EJ6" s="1179"/>
      <c r="EK6" s="1179"/>
      <c r="EL6" s="1179"/>
      <c r="EM6" s="1179"/>
      <c r="EN6" s="1179"/>
      <c r="EO6" s="1179"/>
      <c r="EP6" s="1179"/>
      <c r="EQ6" s="1179"/>
      <c r="ER6" s="1179"/>
      <c r="ES6" s="1179"/>
      <c r="ET6" s="1179"/>
      <c r="EU6" s="1179"/>
      <c r="EV6" s="1179"/>
      <c r="EW6" s="1179"/>
      <c r="EX6" s="1179"/>
      <c r="EY6" s="1179"/>
      <c r="EZ6" s="1179"/>
      <c r="FA6" s="1179"/>
      <c r="FB6" s="1179"/>
      <c r="FC6" s="1179"/>
      <c r="FD6" s="1179"/>
      <c r="FE6" s="1179"/>
      <c r="FF6" s="1179"/>
      <c r="FG6" s="1179"/>
    </row>
    <row r="7" spans="1:163" hidden="1">
      <c r="A7" s="1179"/>
      <c r="B7" s="1179"/>
      <c r="C7" s="1179"/>
      <c r="D7" s="1179"/>
      <c r="E7" s="1179"/>
      <c r="F7" s="1179"/>
      <c r="G7" s="1179"/>
      <c r="H7" s="1179"/>
      <c r="I7" s="1179"/>
      <c r="J7" s="1179"/>
      <c r="K7" s="1179"/>
      <c r="L7" s="1255"/>
      <c r="M7" s="1256"/>
      <c r="N7" s="1179"/>
      <c r="O7" s="1179"/>
      <c r="P7" s="1179"/>
      <c r="Q7" s="878" t="b">
        <v>1</v>
      </c>
      <c r="R7" s="878" t="b">
        <v>1</v>
      </c>
      <c r="S7" s="878" t="b">
        <v>1</v>
      </c>
      <c r="T7" s="878" t="b">
        <v>1</v>
      </c>
      <c r="U7" s="878" t="b">
        <v>1</v>
      </c>
      <c r="V7" s="878" t="b">
        <v>1</v>
      </c>
      <c r="W7" s="878" t="b">
        <v>1</v>
      </c>
      <c r="X7" s="878" t="b">
        <v>1</v>
      </c>
      <c r="Y7" s="878" t="b">
        <v>1</v>
      </c>
      <c r="Z7" s="878" t="b">
        <v>1</v>
      </c>
      <c r="AA7" s="878" t="b">
        <v>1</v>
      </c>
      <c r="AB7" s="878" t="b">
        <v>1</v>
      </c>
      <c r="AC7" s="878" t="b">
        <v>0</v>
      </c>
      <c r="AD7" s="878" t="b">
        <v>0</v>
      </c>
      <c r="AE7" s="878" t="b">
        <v>0</v>
      </c>
      <c r="AF7" s="878" t="b">
        <v>0</v>
      </c>
      <c r="AG7" s="878" t="b">
        <v>0</v>
      </c>
      <c r="AH7" s="878" t="b">
        <v>0</v>
      </c>
      <c r="AI7" s="878" t="b">
        <v>0</v>
      </c>
      <c r="AJ7" s="878" t="b">
        <v>0</v>
      </c>
      <c r="AK7" s="878" t="b">
        <v>0</v>
      </c>
      <c r="AL7" s="878" t="b">
        <v>0</v>
      </c>
      <c r="AM7" s="878" t="b">
        <v>0</v>
      </c>
      <c r="AN7" s="878" t="b">
        <v>0</v>
      </c>
      <c r="AO7" s="878" t="b">
        <v>0</v>
      </c>
      <c r="AP7" s="878" t="b">
        <v>0</v>
      </c>
      <c r="AQ7" s="878" t="b">
        <v>0</v>
      </c>
      <c r="AR7" s="878" t="b">
        <v>0</v>
      </c>
      <c r="AS7" s="878" t="b">
        <v>0</v>
      </c>
      <c r="AT7" s="878" t="b">
        <v>0</v>
      </c>
      <c r="AU7" s="878" t="b">
        <v>0</v>
      </c>
      <c r="AV7" s="878" t="b">
        <v>0</v>
      </c>
      <c r="AW7" s="878" t="b">
        <v>0</v>
      </c>
      <c r="AX7" s="878" t="b">
        <v>0</v>
      </c>
      <c r="AY7" s="878" t="b">
        <v>0</v>
      </c>
      <c r="AZ7" s="878" t="b">
        <v>0</v>
      </c>
      <c r="BA7" s="878" t="b">
        <v>0</v>
      </c>
      <c r="BB7" s="878" t="b">
        <v>0</v>
      </c>
      <c r="BC7" s="878" t="b">
        <v>0</v>
      </c>
      <c r="BD7" s="878" t="b">
        <v>0</v>
      </c>
      <c r="BE7" s="878" t="b">
        <v>0</v>
      </c>
      <c r="BF7" s="878" t="b">
        <v>0</v>
      </c>
      <c r="BG7" s="878" t="b">
        <v>0</v>
      </c>
      <c r="BH7" s="878" t="b">
        <v>0</v>
      </c>
      <c r="BI7" s="878" t="b">
        <v>0</v>
      </c>
      <c r="BJ7" s="878" t="b">
        <v>0</v>
      </c>
      <c r="BK7" s="878" t="b">
        <v>0</v>
      </c>
      <c r="BL7" s="878" t="b">
        <v>0</v>
      </c>
      <c r="BM7" s="878" t="b">
        <v>0</v>
      </c>
      <c r="BN7" s="878" t="b">
        <v>0</v>
      </c>
      <c r="BO7" s="878" t="b">
        <v>0</v>
      </c>
      <c r="BP7" s="878" t="b">
        <v>0</v>
      </c>
      <c r="BQ7" s="878" t="b">
        <v>0</v>
      </c>
      <c r="BR7" s="878" t="b">
        <v>0</v>
      </c>
      <c r="BS7" s="878" t="b">
        <v>0</v>
      </c>
      <c r="BT7" s="878" t="b">
        <v>0</v>
      </c>
      <c r="BU7" s="878" t="b">
        <v>0</v>
      </c>
      <c r="BV7" s="878" t="b">
        <v>0</v>
      </c>
      <c r="BW7" s="878" t="b">
        <v>0</v>
      </c>
      <c r="BX7" s="878" t="b">
        <v>0</v>
      </c>
      <c r="BY7" s="878" t="b">
        <v>0</v>
      </c>
      <c r="BZ7" s="878" t="b">
        <v>0</v>
      </c>
      <c r="CA7" s="878" t="b">
        <v>0</v>
      </c>
      <c r="CB7" s="878" t="b">
        <v>0</v>
      </c>
      <c r="CC7" s="878" t="b">
        <v>0</v>
      </c>
      <c r="CD7" s="878" t="b">
        <v>0</v>
      </c>
      <c r="CE7" s="878" t="b">
        <v>0</v>
      </c>
      <c r="CF7" s="878" t="b">
        <v>0</v>
      </c>
      <c r="CG7" s="878" t="b">
        <v>0</v>
      </c>
      <c r="CH7" s="878" t="b">
        <v>0</v>
      </c>
      <c r="CI7" s="878" t="b">
        <v>0</v>
      </c>
      <c r="CJ7" s="878" t="b">
        <v>0</v>
      </c>
      <c r="CK7" s="878" t="b">
        <v>0</v>
      </c>
      <c r="CL7" s="878" t="b">
        <v>0</v>
      </c>
      <c r="CM7" s="878" t="b">
        <v>0</v>
      </c>
      <c r="CN7" s="878" t="b">
        <v>0</v>
      </c>
      <c r="CO7" s="878" t="b">
        <v>0</v>
      </c>
      <c r="CP7" s="878" t="b">
        <v>0</v>
      </c>
      <c r="CQ7" s="878" t="b">
        <v>0</v>
      </c>
      <c r="CR7" s="878" t="b">
        <v>0</v>
      </c>
      <c r="CS7" s="878" t="b">
        <v>0</v>
      </c>
      <c r="CT7" s="878" t="b">
        <v>0</v>
      </c>
      <c r="CU7" s="878" t="b">
        <v>0</v>
      </c>
      <c r="CV7" s="878" t="b">
        <v>0</v>
      </c>
      <c r="CW7" s="878" t="b">
        <v>0</v>
      </c>
      <c r="CX7" s="878" t="b">
        <v>0</v>
      </c>
      <c r="CY7" s="878" t="b">
        <v>0</v>
      </c>
      <c r="CZ7" s="878" t="b">
        <v>0</v>
      </c>
      <c r="DA7" s="878" t="b">
        <v>0</v>
      </c>
      <c r="DB7" s="878" t="b">
        <v>0</v>
      </c>
      <c r="DC7" s="878" t="b">
        <v>0</v>
      </c>
      <c r="DD7" s="878" t="b">
        <v>0</v>
      </c>
      <c r="DE7" s="878" t="b">
        <v>0</v>
      </c>
      <c r="DF7" s="878" t="b">
        <v>0</v>
      </c>
      <c r="DG7" s="878" t="b">
        <v>0</v>
      </c>
      <c r="DH7" s="878" t="b">
        <v>0</v>
      </c>
      <c r="DI7" s="878" t="b">
        <v>0</v>
      </c>
      <c r="DJ7" s="878" t="b">
        <v>0</v>
      </c>
      <c r="DK7" s="878" t="b">
        <v>0</v>
      </c>
      <c r="DL7" s="878" t="b">
        <v>0</v>
      </c>
      <c r="DM7" s="878" t="b">
        <v>0</v>
      </c>
      <c r="DN7" s="878" t="b">
        <v>0</v>
      </c>
      <c r="DO7" s="878" t="b">
        <v>0</v>
      </c>
      <c r="DP7" s="878" t="b">
        <v>0</v>
      </c>
      <c r="DQ7" s="878" t="b">
        <v>0</v>
      </c>
      <c r="DR7" s="878" t="b">
        <v>0</v>
      </c>
      <c r="DS7" s="878" t="b">
        <v>0</v>
      </c>
      <c r="DT7" s="878" t="b">
        <v>0</v>
      </c>
      <c r="DU7" s="878" t="b">
        <v>0</v>
      </c>
      <c r="DV7" s="878" t="b">
        <v>0</v>
      </c>
      <c r="DW7" s="878" t="b">
        <v>0</v>
      </c>
      <c r="DX7" s="878" t="b">
        <v>0</v>
      </c>
      <c r="DY7" s="878" t="b">
        <v>0</v>
      </c>
      <c r="DZ7" s="878" t="b">
        <v>0</v>
      </c>
      <c r="EA7" s="878" t="b">
        <v>0</v>
      </c>
      <c r="EB7" s="878" t="b">
        <v>0</v>
      </c>
      <c r="EC7" s="878" t="b">
        <v>0</v>
      </c>
      <c r="ED7" s="878" t="b">
        <v>0</v>
      </c>
      <c r="EE7" s="878" t="b">
        <v>0</v>
      </c>
      <c r="EF7" s="878" t="b">
        <v>0</v>
      </c>
      <c r="EG7" s="878" t="b">
        <v>0</v>
      </c>
      <c r="EH7" s="878" t="b">
        <v>0</v>
      </c>
      <c r="EI7" s="878" t="b">
        <v>0</v>
      </c>
      <c r="EJ7" s="878" t="b">
        <v>0</v>
      </c>
      <c r="EK7" s="878" t="b">
        <v>0</v>
      </c>
      <c r="EL7" s="878" t="b">
        <v>0</v>
      </c>
      <c r="EM7" s="878" t="b">
        <v>0</v>
      </c>
      <c r="EN7" s="878" t="b">
        <v>0</v>
      </c>
      <c r="EO7" s="878" t="b">
        <v>0</v>
      </c>
      <c r="EP7" s="878" t="b">
        <v>0</v>
      </c>
      <c r="EQ7" s="878" t="b">
        <v>0</v>
      </c>
      <c r="ER7" s="878" t="b">
        <v>0</v>
      </c>
      <c r="ES7" s="878" t="b">
        <v>0</v>
      </c>
      <c r="ET7" s="878" t="b">
        <v>0</v>
      </c>
      <c r="EU7" s="878" t="b">
        <v>0</v>
      </c>
      <c r="EV7" s="878" t="b">
        <v>0</v>
      </c>
      <c r="EW7" s="878" t="b">
        <v>0</v>
      </c>
      <c r="EX7" s="878" t="b">
        <v>0</v>
      </c>
      <c r="EY7" s="878" t="b">
        <v>0</v>
      </c>
      <c r="EZ7" s="878" t="b">
        <v>0</v>
      </c>
      <c r="FA7" s="878" t="b">
        <v>0</v>
      </c>
      <c r="FB7" s="878" t="b">
        <v>0</v>
      </c>
      <c r="FC7" s="878" t="b">
        <v>0</v>
      </c>
      <c r="FD7" s="878" t="b">
        <v>0</v>
      </c>
      <c r="FE7" s="878" t="b">
        <v>0</v>
      </c>
      <c r="FF7" s="878" t="b">
        <v>0</v>
      </c>
      <c r="FG7" s="878" t="b">
        <v>0</v>
      </c>
    </row>
    <row r="8" spans="1:163" hidden="1">
      <c r="A8" s="1179"/>
      <c r="B8" s="1179"/>
      <c r="C8" s="1179"/>
      <c r="D8" s="1179"/>
      <c r="E8" s="1179"/>
      <c r="F8" s="1179"/>
      <c r="G8" s="1179"/>
      <c r="H8" s="1179"/>
      <c r="I8" s="1179"/>
      <c r="J8" s="1179"/>
      <c r="K8" s="1179"/>
      <c r="L8" s="1255"/>
      <c r="M8" s="1256"/>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c r="AN8" s="1179"/>
      <c r="AO8" s="1179"/>
      <c r="AP8" s="1179"/>
      <c r="AQ8" s="1179"/>
      <c r="AR8" s="1179"/>
      <c r="AS8" s="1179"/>
      <c r="AT8" s="1179"/>
      <c r="AU8" s="1179"/>
      <c r="AV8" s="1179"/>
      <c r="AW8" s="1179"/>
      <c r="AX8" s="1179"/>
      <c r="AY8" s="1179"/>
      <c r="AZ8" s="1179"/>
      <c r="BA8" s="1179"/>
      <c r="BB8" s="1179"/>
      <c r="BC8" s="1179"/>
      <c r="BD8" s="1179"/>
      <c r="BE8" s="1179"/>
      <c r="BF8" s="1179"/>
      <c r="BG8" s="1179"/>
      <c r="BH8" s="1179"/>
      <c r="BI8" s="1179"/>
      <c r="BJ8" s="1179"/>
      <c r="BK8" s="1179"/>
      <c r="BL8" s="1179"/>
      <c r="BM8" s="1179"/>
      <c r="BN8" s="1179"/>
      <c r="BO8" s="1179"/>
      <c r="BP8" s="1179"/>
      <c r="BQ8" s="1179"/>
      <c r="BR8" s="1179"/>
      <c r="BS8" s="1179"/>
      <c r="BT8" s="1179"/>
      <c r="BU8" s="1179"/>
      <c r="BV8" s="1179"/>
      <c r="BW8" s="1179"/>
      <c r="BX8" s="1179"/>
      <c r="BY8" s="1179"/>
      <c r="BZ8" s="1179"/>
      <c r="CA8" s="1179"/>
      <c r="CB8" s="1179"/>
      <c r="CC8" s="1179"/>
      <c r="CD8" s="1179"/>
      <c r="CE8" s="1179"/>
      <c r="CF8" s="1179"/>
      <c r="CG8" s="1179"/>
      <c r="CH8" s="1179"/>
      <c r="CI8" s="1179"/>
      <c r="CJ8" s="1179"/>
      <c r="CK8" s="1179"/>
      <c r="CL8" s="1179"/>
      <c r="CM8" s="1179"/>
      <c r="CN8" s="1179"/>
      <c r="CO8" s="1179"/>
      <c r="CP8" s="1179"/>
      <c r="CQ8" s="1179"/>
      <c r="CR8" s="1179"/>
      <c r="CS8" s="1179"/>
      <c r="CT8" s="1179"/>
      <c r="CU8" s="1179"/>
      <c r="CV8" s="1179"/>
      <c r="CW8" s="1179"/>
      <c r="CX8" s="1179"/>
      <c r="CY8" s="1179"/>
      <c r="CZ8" s="1179"/>
      <c r="DA8" s="1179"/>
      <c r="DB8" s="1179"/>
      <c r="DC8" s="1179"/>
      <c r="DD8" s="1179"/>
      <c r="DE8" s="1179"/>
      <c r="DF8" s="1179"/>
      <c r="DG8" s="1179"/>
      <c r="DH8" s="1179"/>
      <c r="DI8" s="1179"/>
      <c r="DJ8" s="1179"/>
      <c r="DK8" s="1179"/>
      <c r="DL8" s="1179"/>
      <c r="DM8" s="1179"/>
      <c r="DN8" s="1179"/>
      <c r="DO8" s="1179"/>
      <c r="DP8" s="1179"/>
      <c r="DQ8" s="1179"/>
      <c r="DR8" s="1179"/>
      <c r="DS8" s="1179"/>
      <c r="DT8" s="1179"/>
      <c r="DU8" s="1179"/>
      <c r="DV8" s="1179"/>
      <c r="DW8" s="1179"/>
      <c r="DX8" s="1179"/>
      <c r="DY8" s="1179"/>
      <c r="DZ8" s="1179"/>
      <c r="EA8" s="1179"/>
      <c r="EB8" s="1179"/>
      <c r="EC8" s="1179"/>
      <c r="ED8" s="1179"/>
      <c r="EE8" s="1179"/>
      <c r="EF8" s="1179"/>
      <c r="EG8" s="1179"/>
      <c r="EH8" s="1179"/>
      <c r="EI8" s="1179"/>
      <c r="EJ8" s="1179"/>
      <c r="EK8" s="1179"/>
      <c r="EL8" s="1179"/>
      <c r="EM8" s="1179"/>
      <c r="EN8" s="1179"/>
      <c r="EO8" s="1179"/>
      <c r="EP8" s="1179"/>
      <c r="EQ8" s="1179"/>
      <c r="ER8" s="1179"/>
      <c r="ES8" s="1179"/>
      <c r="ET8" s="1179"/>
      <c r="EU8" s="1179"/>
      <c r="EV8" s="1179"/>
      <c r="EW8" s="1179"/>
      <c r="EX8" s="1179"/>
      <c r="EY8" s="1179"/>
      <c r="EZ8" s="1179"/>
      <c r="FA8" s="1179"/>
      <c r="FB8" s="1179"/>
      <c r="FC8" s="1179"/>
      <c r="FD8" s="1179"/>
      <c r="FE8" s="1179"/>
      <c r="FF8" s="1179"/>
      <c r="FG8" s="1179"/>
    </row>
    <row r="9" spans="1:163" hidden="1">
      <c r="A9" s="1179"/>
      <c r="B9" s="1179"/>
      <c r="C9" s="1179"/>
      <c r="D9" s="1179"/>
      <c r="E9" s="1179"/>
      <c r="F9" s="1179"/>
      <c r="G9" s="1179"/>
      <c r="H9" s="1179"/>
      <c r="I9" s="1179"/>
      <c r="J9" s="1179"/>
      <c r="K9" s="1179"/>
      <c r="L9" s="1255"/>
      <c r="M9" s="1256"/>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79"/>
      <c r="AX9" s="1179"/>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79"/>
      <c r="CF9" s="1179"/>
      <c r="CG9" s="1179"/>
      <c r="CH9" s="1179"/>
      <c r="CI9" s="1179"/>
      <c r="CJ9" s="1179"/>
      <c r="CK9" s="1179"/>
      <c r="CL9" s="1179"/>
      <c r="CM9" s="1179"/>
      <c r="CN9" s="1179"/>
      <c r="CO9" s="1179"/>
      <c r="CP9" s="1179"/>
      <c r="CQ9" s="1179"/>
      <c r="CR9" s="1179"/>
      <c r="CS9" s="1179"/>
      <c r="CT9" s="1179"/>
      <c r="CU9" s="1179"/>
      <c r="CV9" s="1179"/>
      <c r="CW9" s="1179"/>
      <c r="CX9" s="1179"/>
      <c r="CY9" s="1179"/>
      <c r="CZ9" s="1179"/>
      <c r="DA9" s="1179"/>
      <c r="DB9" s="1179"/>
      <c r="DC9" s="1179"/>
      <c r="DD9" s="1179"/>
      <c r="DE9" s="1179"/>
      <c r="DF9" s="1179"/>
      <c r="DG9" s="1179"/>
      <c r="DH9" s="1179"/>
      <c r="DI9" s="1179"/>
      <c r="DJ9" s="1179"/>
      <c r="DK9" s="1179"/>
      <c r="DL9" s="1179"/>
      <c r="DM9" s="1179"/>
      <c r="DN9" s="1179"/>
      <c r="DO9" s="1179"/>
      <c r="DP9" s="1179"/>
      <c r="DQ9" s="1179"/>
      <c r="DR9" s="1179"/>
      <c r="DS9" s="1179"/>
      <c r="DT9" s="1179"/>
      <c r="DU9" s="1179"/>
      <c r="DV9" s="1179"/>
      <c r="DW9" s="1179"/>
      <c r="DX9" s="1179"/>
      <c r="DY9" s="1179"/>
      <c r="DZ9" s="1179"/>
      <c r="EA9" s="1179"/>
      <c r="EB9" s="1179"/>
      <c r="EC9" s="1179"/>
      <c r="ED9" s="1179"/>
      <c r="EE9" s="1179"/>
      <c r="EF9" s="1179"/>
      <c r="EG9" s="1179"/>
      <c r="EH9" s="1179"/>
      <c r="EI9" s="1179"/>
      <c r="EJ9" s="1179"/>
      <c r="EK9" s="1179"/>
      <c r="EL9" s="1179"/>
      <c r="EM9" s="1179"/>
      <c r="EN9" s="1179"/>
      <c r="EO9" s="1179"/>
      <c r="EP9" s="1179"/>
      <c r="EQ9" s="1179"/>
      <c r="ER9" s="1179"/>
      <c r="ES9" s="1179"/>
      <c r="ET9" s="1179"/>
      <c r="EU9" s="1179"/>
      <c r="EV9" s="1179"/>
      <c r="EW9" s="1179"/>
      <c r="EX9" s="1179"/>
      <c r="EY9" s="1179"/>
      <c r="EZ9" s="1179"/>
      <c r="FA9" s="1179"/>
      <c r="FB9" s="1179"/>
      <c r="FC9" s="1179"/>
      <c r="FD9" s="1179"/>
      <c r="FE9" s="1179"/>
      <c r="FF9" s="1179"/>
      <c r="FG9" s="1179"/>
    </row>
    <row r="10" spans="1:163" hidden="1">
      <c r="A10" s="1179"/>
      <c r="B10" s="1179"/>
      <c r="C10" s="1179"/>
      <c r="D10" s="1179"/>
      <c r="E10" s="1179"/>
      <c r="F10" s="1179"/>
      <c r="G10" s="1179"/>
      <c r="H10" s="1179"/>
      <c r="I10" s="1179"/>
      <c r="J10" s="1179"/>
      <c r="K10" s="1179"/>
      <c r="L10" s="1255"/>
      <c r="M10" s="1256"/>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79"/>
      <c r="AY10" s="1179"/>
      <c r="AZ10" s="1179"/>
      <c r="BA10" s="1179"/>
      <c r="BB10" s="1179"/>
      <c r="BC10" s="1179"/>
      <c r="BD10" s="1179"/>
      <c r="BE10" s="1179"/>
      <c r="BF10" s="1179"/>
      <c r="BG10" s="1179"/>
      <c r="BH10" s="1179"/>
      <c r="BI10" s="1179"/>
      <c r="BJ10" s="1179"/>
      <c r="BK10" s="1179"/>
      <c r="BL10" s="1179"/>
      <c r="BM10" s="1179"/>
      <c r="BN10" s="1179"/>
      <c r="BO10" s="1179"/>
      <c r="BP10" s="1179"/>
      <c r="BQ10" s="1179"/>
      <c r="BR10" s="1179"/>
      <c r="BS10" s="1179"/>
      <c r="BT10" s="1179"/>
      <c r="BU10" s="1179"/>
      <c r="BV10" s="1179"/>
      <c r="BW10" s="1179"/>
      <c r="BX10" s="1179"/>
      <c r="BY10" s="1179"/>
      <c r="BZ10" s="1179"/>
      <c r="CA10" s="1179"/>
      <c r="CB10" s="1179"/>
      <c r="CC10" s="1179"/>
      <c r="CD10" s="1179"/>
      <c r="CE10" s="1179"/>
      <c r="CF10" s="1179"/>
      <c r="CG10" s="1179"/>
      <c r="CH10" s="1179"/>
      <c r="CI10" s="1179"/>
      <c r="CJ10" s="1179"/>
      <c r="CK10" s="1179"/>
      <c r="CL10" s="1179"/>
      <c r="CM10" s="1179"/>
      <c r="CN10" s="1179"/>
      <c r="CO10" s="1179"/>
      <c r="CP10" s="1179"/>
      <c r="CQ10" s="1179"/>
      <c r="CR10" s="1179"/>
      <c r="CS10" s="1179"/>
      <c r="CT10" s="1179"/>
      <c r="CU10" s="1179"/>
      <c r="CV10" s="1179"/>
      <c r="CW10" s="1179"/>
      <c r="CX10" s="1179"/>
      <c r="CY10" s="1179"/>
      <c r="CZ10" s="1179"/>
      <c r="DA10" s="1179"/>
      <c r="DB10" s="1179"/>
      <c r="DC10" s="1179"/>
      <c r="DD10" s="1179"/>
      <c r="DE10" s="1179"/>
      <c r="DF10" s="1179"/>
      <c r="DG10" s="1179"/>
      <c r="DH10" s="1179"/>
      <c r="DI10" s="1179"/>
      <c r="DJ10" s="1179"/>
      <c r="DK10" s="1179"/>
      <c r="DL10" s="1179"/>
      <c r="DM10" s="1179"/>
      <c r="DN10" s="1179"/>
      <c r="DO10" s="1179"/>
      <c r="DP10" s="1179"/>
      <c r="DQ10" s="1179"/>
      <c r="DR10" s="1179"/>
      <c r="DS10" s="1179"/>
      <c r="DT10" s="1179"/>
      <c r="DU10" s="1179"/>
      <c r="DV10" s="1179"/>
      <c r="DW10" s="1179"/>
      <c r="DX10" s="1179"/>
      <c r="DY10" s="1179"/>
      <c r="DZ10" s="1179"/>
      <c r="EA10" s="1179"/>
      <c r="EB10" s="1179"/>
      <c r="EC10" s="1179"/>
      <c r="ED10" s="1179"/>
      <c r="EE10" s="1179"/>
      <c r="EF10" s="1179"/>
      <c r="EG10" s="1179"/>
      <c r="EH10" s="1179"/>
      <c r="EI10" s="1179"/>
      <c r="EJ10" s="1179"/>
      <c r="EK10" s="1179"/>
      <c r="EL10" s="1179"/>
      <c r="EM10" s="1179"/>
      <c r="EN10" s="1179"/>
      <c r="EO10" s="1179"/>
      <c r="EP10" s="1179"/>
      <c r="EQ10" s="1179"/>
      <c r="ER10" s="1179"/>
      <c r="ES10" s="1179"/>
      <c r="ET10" s="1179"/>
      <c r="EU10" s="1179"/>
      <c r="EV10" s="1179"/>
      <c r="EW10" s="1179"/>
      <c r="EX10" s="1179"/>
      <c r="EY10" s="1179"/>
      <c r="EZ10" s="1179"/>
      <c r="FA10" s="1179"/>
      <c r="FB10" s="1179"/>
      <c r="FC10" s="1179"/>
      <c r="FD10" s="1179"/>
      <c r="FE10" s="1179"/>
      <c r="FF10" s="1179"/>
      <c r="FG10" s="1179"/>
    </row>
    <row r="11" spans="1:163" ht="15" hidden="1" customHeight="1">
      <c r="A11" s="1179"/>
      <c r="B11" s="1179"/>
      <c r="C11" s="1179"/>
      <c r="D11" s="1179"/>
      <c r="E11" s="1179"/>
      <c r="F11" s="1179"/>
      <c r="G11" s="1179"/>
      <c r="H11" s="1179"/>
      <c r="I11" s="1179"/>
      <c r="J11" s="1179"/>
      <c r="K11" s="1179"/>
      <c r="L11" s="1257"/>
      <c r="M11" s="1256"/>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c r="AN11" s="1179"/>
      <c r="AO11" s="1179"/>
      <c r="AP11" s="1179"/>
      <c r="AQ11" s="1179"/>
      <c r="AR11" s="1179"/>
      <c r="AS11" s="1179"/>
      <c r="AT11" s="1179"/>
      <c r="AU11" s="1179"/>
      <c r="AV11" s="1179"/>
      <c r="AW11" s="1179"/>
      <c r="AX11" s="1179"/>
      <c r="AY11" s="1179"/>
      <c r="AZ11" s="1179"/>
      <c r="BA11" s="1179"/>
      <c r="BB11" s="1179"/>
      <c r="BC11" s="1179"/>
      <c r="BD11" s="1179"/>
      <c r="BE11" s="1179"/>
      <c r="BF11" s="1179"/>
      <c r="BG11" s="1179"/>
      <c r="BH11" s="1179"/>
      <c r="BI11" s="1179"/>
      <c r="BJ11" s="1179"/>
      <c r="BK11" s="1179"/>
      <c r="BL11" s="1179"/>
      <c r="BM11" s="1179"/>
      <c r="BN11" s="1179"/>
      <c r="BO11" s="1179"/>
      <c r="BP11" s="1179"/>
      <c r="BQ11" s="1179"/>
      <c r="BR11" s="1179"/>
      <c r="BS11" s="1179"/>
      <c r="BT11" s="1179"/>
      <c r="BU11" s="1179"/>
      <c r="BV11" s="1179"/>
      <c r="BW11" s="1179"/>
      <c r="BX11" s="1179"/>
      <c r="BY11" s="1179"/>
      <c r="BZ11" s="1179"/>
      <c r="CA11" s="1179"/>
      <c r="CB11" s="1179"/>
      <c r="CC11" s="1179"/>
      <c r="CD11" s="1179"/>
      <c r="CE11" s="1179"/>
      <c r="CF11" s="1179"/>
      <c r="CG11" s="1179"/>
      <c r="CH11" s="1179"/>
      <c r="CI11" s="1179"/>
      <c r="CJ11" s="1179"/>
      <c r="CK11" s="1179"/>
      <c r="CL11" s="1179"/>
      <c r="CM11" s="1179"/>
      <c r="CN11" s="1179"/>
      <c r="CO11" s="1179"/>
      <c r="CP11" s="1179"/>
      <c r="CQ11" s="1179"/>
      <c r="CR11" s="1179"/>
      <c r="CS11" s="1179"/>
      <c r="CT11" s="1179"/>
      <c r="CU11" s="1179"/>
      <c r="CV11" s="1179"/>
      <c r="CW11" s="1179"/>
      <c r="CX11" s="1179"/>
      <c r="CY11" s="1179"/>
      <c r="CZ11" s="1179"/>
      <c r="DA11" s="1179"/>
      <c r="DB11" s="1179"/>
      <c r="DC11" s="1179"/>
      <c r="DD11" s="1179"/>
      <c r="DE11" s="1179"/>
      <c r="DF11" s="1179"/>
      <c r="DG11" s="1179"/>
      <c r="DH11" s="1179"/>
      <c r="DI11" s="1179"/>
      <c r="DJ11" s="1179"/>
      <c r="DK11" s="1179"/>
      <c r="DL11" s="1179"/>
      <c r="DM11" s="1179"/>
      <c r="DN11" s="1179"/>
      <c r="DO11" s="1179"/>
      <c r="DP11" s="1179"/>
      <c r="DQ11" s="1179"/>
      <c r="DR11" s="1179"/>
      <c r="DS11" s="1179"/>
      <c r="DT11" s="1179"/>
      <c r="DU11" s="1179"/>
      <c r="DV11" s="1179"/>
      <c r="DW11" s="1179"/>
      <c r="DX11" s="1179"/>
      <c r="DY11" s="1179"/>
      <c r="DZ11" s="1179"/>
      <c r="EA11" s="1179"/>
      <c r="EB11" s="1179"/>
      <c r="EC11" s="1179"/>
      <c r="ED11" s="1179"/>
      <c r="EE11" s="1179"/>
      <c r="EF11" s="1179"/>
      <c r="EG11" s="1179"/>
      <c r="EH11" s="1179"/>
      <c r="EI11" s="1179"/>
      <c r="EJ11" s="1179"/>
      <c r="EK11" s="1179"/>
      <c r="EL11" s="1179"/>
      <c r="EM11" s="1179"/>
      <c r="EN11" s="1179"/>
      <c r="EO11" s="1179"/>
      <c r="EP11" s="1179"/>
      <c r="EQ11" s="1179"/>
      <c r="ER11" s="1179"/>
      <c r="ES11" s="1179"/>
      <c r="ET11" s="1179"/>
      <c r="EU11" s="1179"/>
      <c r="EV11" s="1179"/>
      <c r="EW11" s="1179"/>
      <c r="EX11" s="1179"/>
      <c r="EY11" s="1179"/>
      <c r="EZ11" s="1179"/>
      <c r="FA11" s="1179"/>
      <c r="FB11" s="1179"/>
      <c r="FC11" s="1179"/>
      <c r="FD11" s="1179"/>
      <c r="FE11" s="1179"/>
      <c r="FF11" s="1179"/>
      <c r="FG11" s="1179"/>
    </row>
    <row r="12" spans="1:163" s="296" customFormat="1" ht="24" customHeight="1">
      <c r="A12" s="1045"/>
      <c r="B12" s="1045"/>
      <c r="C12" s="1045"/>
      <c r="D12" s="1045"/>
      <c r="E12" s="1045"/>
      <c r="F12" s="1045"/>
      <c r="G12" s="1045"/>
      <c r="H12" s="1045"/>
      <c r="I12" s="1045"/>
      <c r="J12" s="1045"/>
      <c r="K12" s="1045"/>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79"/>
      <c r="B13" s="1179"/>
      <c r="C13" s="1179"/>
      <c r="D13" s="1179"/>
      <c r="E13" s="1179"/>
      <c r="F13" s="1179"/>
      <c r="G13" s="1179"/>
      <c r="H13" s="1179"/>
      <c r="I13" s="1179"/>
      <c r="J13" s="1179"/>
      <c r="K13" s="1179"/>
      <c r="L13" s="1256"/>
      <c r="M13" s="1256"/>
      <c r="N13" s="1256"/>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179"/>
      <c r="AN13" s="1179"/>
      <c r="AO13" s="1179"/>
      <c r="AP13" s="1179"/>
      <c r="AQ13" s="1179"/>
      <c r="AR13" s="1179"/>
      <c r="AS13" s="1179"/>
      <c r="AT13" s="1179"/>
      <c r="AU13" s="1179"/>
      <c r="AV13" s="1179"/>
      <c r="AW13" s="1179"/>
      <c r="AX13" s="1179"/>
      <c r="AY13" s="1179"/>
      <c r="AZ13" s="1179"/>
      <c r="BA13" s="1179"/>
      <c r="BB13" s="1179"/>
      <c r="BC13" s="1179"/>
      <c r="BD13" s="1179"/>
      <c r="BE13" s="1179"/>
      <c r="BF13" s="1179"/>
      <c r="BG13" s="1179"/>
      <c r="BH13" s="1179"/>
      <c r="BI13" s="1179"/>
      <c r="BJ13" s="1179"/>
      <c r="BK13" s="1179"/>
      <c r="BL13" s="1179"/>
      <c r="BM13" s="1179"/>
      <c r="BN13" s="1179"/>
      <c r="BO13" s="1179"/>
      <c r="BP13" s="1179"/>
      <c r="BQ13" s="1179"/>
      <c r="BR13" s="1179"/>
      <c r="BS13" s="1179"/>
      <c r="BT13" s="1179"/>
      <c r="BU13" s="1179"/>
      <c r="BV13" s="1179"/>
      <c r="BW13" s="1179"/>
      <c r="BX13" s="1179"/>
      <c r="BY13" s="1179"/>
      <c r="BZ13" s="1179"/>
      <c r="CA13" s="1179"/>
      <c r="CB13" s="1179"/>
      <c r="CC13" s="1179"/>
      <c r="CD13" s="1179"/>
      <c r="CE13" s="1179"/>
      <c r="CF13" s="1179"/>
      <c r="CG13" s="1179"/>
      <c r="CH13" s="1179"/>
      <c r="CI13" s="1179"/>
      <c r="CJ13" s="1179"/>
      <c r="CK13" s="1179"/>
      <c r="CL13" s="1179"/>
      <c r="CM13" s="1179"/>
      <c r="CN13" s="1179"/>
      <c r="CO13" s="1179"/>
      <c r="CP13" s="1179"/>
      <c r="CQ13" s="1179"/>
      <c r="CR13" s="1179"/>
      <c r="CS13" s="1179"/>
      <c r="CT13" s="1179"/>
      <c r="CU13" s="1179"/>
      <c r="CV13" s="1179"/>
      <c r="CW13" s="1179"/>
      <c r="CX13" s="1179"/>
      <c r="CY13" s="1179"/>
      <c r="CZ13" s="1179"/>
      <c r="DA13" s="1179"/>
      <c r="DB13" s="1179"/>
      <c r="DC13" s="1179"/>
      <c r="DD13" s="1179"/>
      <c r="DE13" s="1179"/>
      <c r="DF13" s="1179"/>
      <c r="DG13" s="1179"/>
      <c r="DH13" s="1179"/>
      <c r="DI13" s="1179"/>
      <c r="DJ13" s="1179"/>
      <c r="DK13" s="1179"/>
      <c r="DL13" s="1179"/>
      <c r="DM13" s="1179"/>
      <c r="DN13" s="1179"/>
      <c r="DO13" s="1179"/>
      <c r="DP13" s="1179"/>
      <c r="DQ13" s="1179"/>
      <c r="DR13" s="1179"/>
      <c r="DS13" s="1179"/>
      <c r="DT13" s="1179"/>
      <c r="DU13" s="1179"/>
      <c r="DV13" s="1179"/>
      <c r="DW13" s="1179"/>
      <c r="DX13" s="1179"/>
      <c r="DY13" s="1179"/>
      <c r="DZ13" s="1179"/>
      <c r="EA13" s="1179"/>
      <c r="EB13" s="1179"/>
      <c r="EC13" s="1179"/>
      <c r="ED13" s="1179"/>
      <c r="EE13" s="1179"/>
      <c r="EF13" s="1179"/>
      <c r="EG13" s="1179"/>
      <c r="EH13" s="1179"/>
      <c r="EI13" s="1179"/>
      <c r="EJ13" s="1179"/>
      <c r="EK13" s="1179"/>
      <c r="EL13" s="1179"/>
      <c r="EM13" s="1179"/>
      <c r="EN13" s="1179"/>
      <c r="EO13" s="1179"/>
      <c r="EP13" s="1179"/>
      <c r="EQ13" s="1179"/>
      <c r="ER13" s="1179"/>
      <c r="ES13" s="1179"/>
      <c r="ET13" s="1179"/>
      <c r="EU13" s="1179"/>
      <c r="EV13" s="1179"/>
      <c r="EW13" s="1179"/>
      <c r="EX13" s="1179"/>
      <c r="EY13" s="1179"/>
      <c r="EZ13" s="1179"/>
      <c r="FA13" s="1179"/>
      <c r="FB13" s="1179"/>
      <c r="FC13" s="1179"/>
      <c r="FD13" s="1179"/>
      <c r="FE13" s="1179"/>
      <c r="FF13" s="1179"/>
      <c r="FG13" s="1179"/>
    </row>
    <row r="14" spans="1:163" s="296" customFormat="1" ht="19.5">
      <c r="A14" s="1045"/>
      <c r="B14" s="1045"/>
      <c r="C14" s="1045"/>
      <c r="D14" s="1045"/>
      <c r="E14" s="1045"/>
      <c r="F14" s="1045"/>
      <c r="G14" s="1045" t="b">
        <v>1</v>
      </c>
      <c r="H14" s="1045"/>
      <c r="I14" s="1045"/>
      <c r="J14" s="1045"/>
      <c r="K14" s="1258"/>
      <c r="L14" s="1259" t="s">
        <v>1341</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1260"/>
      <c r="AM14" s="1260"/>
      <c r="AN14" s="1260"/>
      <c r="AO14" s="1260"/>
      <c r="AP14" s="1260"/>
      <c r="AQ14" s="1261"/>
      <c r="AR14" s="1261"/>
      <c r="AS14" s="1261"/>
      <c r="AT14" s="1261"/>
      <c r="AU14" s="1261"/>
      <c r="AV14" s="1261"/>
      <c r="AW14" s="1261"/>
      <c r="AX14" s="1261"/>
      <c r="AY14" s="1261"/>
      <c r="AZ14" s="1261"/>
      <c r="BA14" s="1261"/>
      <c r="BB14" s="1261"/>
      <c r="BC14" s="1261"/>
      <c r="BD14" s="1261"/>
      <c r="BE14" s="1261"/>
      <c r="BF14" s="1261"/>
      <c r="BG14" s="1261"/>
      <c r="BH14" s="1261"/>
      <c r="BI14" s="1261"/>
      <c r="BJ14" s="1261"/>
      <c r="BK14" s="1261"/>
      <c r="BL14" s="1261"/>
      <c r="BM14" s="1261"/>
      <c r="BN14" s="1261"/>
      <c r="BO14" s="1261"/>
      <c r="BP14" s="1261"/>
      <c r="BQ14" s="1261"/>
      <c r="BR14" s="1261"/>
      <c r="BS14" s="1261"/>
      <c r="BT14" s="1261"/>
      <c r="BU14" s="1261"/>
      <c r="BV14" s="1261"/>
      <c r="BW14" s="1261"/>
      <c r="BX14" s="1261"/>
      <c r="BY14" s="1261"/>
      <c r="BZ14" s="1261"/>
      <c r="CA14" s="1261"/>
      <c r="CB14" s="1261"/>
      <c r="CC14" s="1261"/>
      <c r="CD14" s="1261"/>
      <c r="CE14" s="1261"/>
      <c r="CF14" s="1261"/>
      <c r="CG14" s="1261"/>
      <c r="CH14" s="1261"/>
      <c r="CI14" s="1261"/>
      <c r="CJ14" s="1261"/>
      <c r="CK14" s="1261"/>
      <c r="CL14" s="1261"/>
      <c r="CM14" s="1261"/>
      <c r="CN14" s="1261"/>
      <c r="CO14" s="1261"/>
      <c r="CP14" s="1261"/>
      <c r="CQ14" s="1261"/>
      <c r="CR14" s="1261"/>
      <c r="CS14" s="1261"/>
      <c r="CT14" s="1261"/>
      <c r="CU14" s="1261"/>
      <c r="CV14" s="1261"/>
      <c r="CW14" s="1261"/>
      <c r="CX14" s="1261"/>
      <c r="CY14" s="1261"/>
      <c r="CZ14" s="1261"/>
      <c r="DA14" s="1261"/>
      <c r="DB14" s="1261"/>
      <c r="DC14" s="1261"/>
      <c r="DD14" s="1261"/>
      <c r="DE14" s="1261"/>
      <c r="DF14" s="1261"/>
      <c r="DG14" s="1261"/>
      <c r="DH14" s="1261"/>
      <c r="DI14" s="1261"/>
      <c r="DJ14" s="1261"/>
      <c r="DK14" s="1261"/>
      <c r="DL14" s="1261"/>
      <c r="DM14" s="1261"/>
      <c r="DN14" s="1261"/>
      <c r="DO14" s="1261"/>
      <c r="DP14" s="1261"/>
      <c r="DQ14" s="1261"/>
      <c r="DR14" s="1261"/>
      <c r="DS14" s="1261"/>
      <c r="DT14" s="1261"/>
      <c r="DU14" s="1261"/>
      <c r="DV14" s="1261"/>
      <c r="DW14" s="1261"/>
      <c r="DX14" s="1261"/>
      <c r="DY14" s="1261"/>
      <c r="DZ14" s="1261"/>
      <c r="EA14" s="1261"/>
      <c r="EB14" s="1261"/>
      <c r="EC14" s="1261"/>
      <c r="ED14" s="1261"/>
      <c r="EE14" s="1261"/>
      <c r="EF14" s="1261"/>
      <c r="EG14" s="1261"/>
      <c r="EH14" s="1261"/>
      <c r="EI14" s="1261"/>
      <c r="EJ14" s="1261"/>
      <c r="EK14" s="1261"/>
      <c r="EL14" s="1261"/>
      <c r="EM14" s="1261"/>
      <c r="EN14" s="1261"/>
      <c r="EO14" s="1261"/>
      <c r="EP14" s="1261"/>
      <c r="EQ14" s="1261"/>
      <c r="ER14" s="1261"/>
      <c r="ES14" s="1261"/>
      <c r="ET14" s="1261"/>
      <c r="EU14" s="1261"/>
      <c r="EV14" s="1261"/>
      <c r="EW14" s="1261"/>
      <c r="EX14" s="1261"/>
      <c r="EY14" s="1261"/>
      <c r="EZ14" s="1261"/>
      <c r="FA14" s="1261"/>
      <c r="FB14" s="1261"/>
      <c r="FC14" s="1261"/>
      <c r="FD14" s="1261"/>
      <c r="FE14" s="1261"/>
      <c r="FF14" s="1261"/>
      <c r="FG14" s="1261"/>
    </row>
    <row r="15" spans="1:163">
      <c r="A15" s="1179"/>
      <c r="B15" s="1179"/>
      <c r="C15" s="1179"/>
      <c r="D15" s="1179"/>
      <c r="E15" s="1179"/>
      <c r="F15" s="1179"/>
      <c r="G15" s="1045" t="b">
        <v>1</v>
      </c>
      <c r="H15" s="1179"/>
      <c r="I15" s="1179"/>
      <c r="J15" s="1179"/>
      <c r="K15" s="1179"/>
      <c r="L15" s="1262" t="s">
        <v>121</v>
      </c>
      <c r="M15" s="1262" t="s">
        <v>135</v>
      </c>
      <c r="N15" s="1263" t="s">
        <v>3033</v>
      </c>
      <c r="O15" s="1264"/>
      <c r="P15" s="1265"/>
      <c r="Q15" s="1263" t="s">
        <v>3065</v>
      </c>
      <c r="R15" s="1264"/>
      <c r="S15" s="1265"/>
      <c r="T15" s="1263" t="s">
        <v>3066</v>
      </c>
      <c r="U15" s="1264"/>
      <c r="V15" s="1265"/>
      <c r="W15" s="1263" t="s">
        <v>3067</v>
      </c>
      <c r="X15" s="1264"/>
      <c r="Y15" s="1265"/>
      <c r="Z15" s="1263" t="s">
        <v>3068</v>
      </c>
      <c r="AA15" s="1264"/>
      <c r="AB15" s="1265"/>
      <c r="AC15" s="1263" t="s">
        <v>3069</v>
      </c>
      <c r="AD15" s="1264"/>
      <c r="AE15" s="1265"/>
      <c r="AF15" s="1263" t="s">
        <v>3070</v>
      </c>
      <c r="AG15" s="1264"/>
      <c r="AH15" s="1265"/>
      <c r="AI15" s="1263" t="s">
        <v>3071</v>
      </c>
      <c r="AJ15" s="1264"/>
      <c r="AK15" s="1265"/>
      <c r="AL15" s="1263" t="s">
        <v>3072</v>
      </c>
      <c r="AM15" s="1264"/>
      <c r="AN15" s="1265"/>
      <c r="AO15" s="1263" t="s">
        <v>3073</v>
      </c>
      <c r="AP15" s="1264"/>
      <c r="AQ15" s="1265"/>
      <c r="AR15" s="1263" t="s">
        <v>3224</v>
      </c>
      <c r="AS15" s="1264"/>
      <c r="AT15" s="1265"/>
      <c r="AU15" s="1263" t="s">
        <v>3225</v>
      </c>
      <c r="AV15" s="1264"/>
      <c r="AW15" s="1265"/>
      <c r="AX15" s="1263" t="s">
        <v>3226</v>
      </c>
      <c r="AY15" s="1264"/>
      <c r="AZ15" s="1265"/>
      <c r="BA15" s="1263" t="s">
        <v>3227</v>
      </c>
      <c r="BB15" s="1264"/>
      <c r="BC15" s="1265"/>
      <c r="BD15" s="1263" t="s">
        <v>3228</v>
      </c>
      <c r="BE15" s="1264"/>
      <c r="BF15" s="1265"/>
      <c r="BG15" s="1263" t="s">
        <v>3229</v>
      </c>
      <c r="BH15" s="1264"/>
      <c r="BI15" s="1265"/>
      <c r="BJ15" s="1263" t="s">
        <v>3230</v>
      </c>
      <c r="BK15" s="1264"/>
      <c r="BL15" s="1265"/>
      <c r="BM15" s="1263" t="s">
        <v>3231</v>
      </c>
      <c r="BN15" s="1264"/>
      <c r="BO15" s="1265"/>
      <c r="BP15" s="1263" t="s">
        <v>3232</v>
      </c>
      <c r="BQ15" s="1264"/>
      <c r="BR15" s="1265"/>
      <c r="BS15" s="1263" t="s">
        <v>3233</v>
      </c>
      <c r="BT15" s="1264"/>
      <c r="BU15" s="1265"/>
      <c r="BV15" s="1263" t="s">
        <v>3234</v>
      </c>
      <c r="BW15" s="1264"/>
      <c r="BX15" s="1265"/>
      <c r="BY15" s="1263" t="s">
        <v>3235</v>
      </c>
      <c r="BZ15" s="1264"/>
      <c r="CA15" s="1265"/>
      <c r="CB15" s="1263" t="s">
        <v>3236</v>
      </c>
      <c r="CC15" s="1264"/>
      <c r="CD15" s="1265"/>
      <c r="CE15" s="1263" t="s">
        <v>3237</v>
      </c>
      <c r="CF15" s="1264"/>
      <c r="CG15" s="1265"/>
      <c r="CH15" s="1263" t="s">
        <v>3238</v>
      </c>
      <c r="CI15" s="1264"/>
      <c r="CJ15" s="1265"/>
      <c r="CK15" s="1263" t="s">
        <v>3239</v>
      </c>
      <c r="CL15" s="1264"/>
      <c r="CM15" s="1265"/>
      <c r="CN15" s="1263" t="s">
        <v>3240</v>
      </c>
      <c r="CO15" s="1264"/>
      <c r="CP15" s="1265"/>
      <c r="CQ15" s="1263" t="s">
        <v>3241</v>
      </c>
      <c r="CR15" s="1264"/>
      <c r="CS15" s="1265"/>
      <c r="CT15" s="1263" t="s">
        <v>3242</v>
      </c>
      <c r="CU15" s="1264"/>
      <c r="CV15" s="1265"/>
      <c r="CW15" s="1263" t="s">
        <v>3243</v>
      </c>
      <c r="CX15" s="1264"/>
      <c r="CY15" s="1265"/>
      <c r="CZ15" s="1263" t="s">
        <v>3244</v>
      </c>
      <c r="DA15" s="1264"/>
      <c r="DB15" s="1265"/>
      <c r="DC15" s="1263" t="s">
        <v>3245</v>
      </c>
      <c r="DD15" s="1264"/>
      <c r="DE15" s="1265"/>
      <c r="DF15" s="1263" t="s">
        <v>3246</v>
      </c>
      <c r="DG15" s="1264"/>
      <c r="DH15" s="1265"/>
      <c r="DI15" s="1263" t="s">
        <v>3247</v>
      </c>
      <c r="DJ15" s="1264"/>
      <c r="DK15" s="1265"/>
      <c r="DL15" s="1263" t="s">
        <v>3248</v>
      </c>
      <c r="DM15" s="1264"/>
      <c r="DN15" s="1265"/>
      <c r="DO15" s="1263" t="s">
        <v>3249</v>
      </c>
      <c r="DP15" s="1264"/>
      <c r="DQ15" s="1265"/>
      <c r="DR15" s="1263" t="s">
        <v>3250</v>
      </c>
      <c r="DS15" s="1264"/>
      <c r="DT15" s="1265"/>
      <c r="DU15" s="1263" t="s">
        <v>3251</v>
      </c>
      <c r="DV15" s="1264"/>
      <c r="DW15" s="1265"/>
      <c r="DX15" s="1263" t="s">
        <v>3252</v>
      </c>
      <c r="DY15" s="1264"/>
      <c r="DZ15" s="1265"/>
      <c r="EA15" s="1263" t="s">
        <v>3253</v>
      </c>
      <c r="EB15" s="1264"/>
      <c r="EC15" s="1265"/>
      <c r="ED15" s="1263" t="s">
        <v>3254</v>
      </c>
      <c r="EE15" s="1264"/>
      <c r="EF15" s="1265"/>
      <c r="EG15" s="1263" t="s">
        <v>3255</v>
      </c>
      <c r="EH15" s="1264"/>
      <c r="EI15" s="1265"/>
      <c r="EJ15" s="1263" t="s">
        <v>3256</v>
      </c>
      <c r="EK15" s="1264"/>
      <c r="EL15" s="1265"/>
      <c r="EM15" s="1263" t="s">
        <v>3257</v>
      </c>
      <c r="EN15" s="1264"/>
      <c r="EO15" s="1265"/>
      <c r="EP15" s="1263" t="s">
        <v>3258</v>
      </c>
      <c r="EQ15" s="1264"/>
      <c r="ER15" s="1265"/>
      <c r="ES15" s="1263" t="s">
        <v>3259</v>
      </c>
      <c r="ET15" s="1264"/>
      <c r="EU15" s="1265"/>
      <c r="EV15" s="1263" t="s">
        <v>3260</v>
      </c>
      <c r="EW15" s="1264"/>
      <c r="EX15" s="1265"/>
      <c r="EY15" s="1263" t="s">
        <v>3261</v>
      </c>
      <c r="EZ15" s="1264"/>
      <c r="FA15" s="1265"/>
      <c r="FB15" s="1263" t="s">
        <v>3262</v>
      </c>
      <c r="FC15" s="1264"/>
      <c r="FD15" s="1265"/>
      <c r="FE15" s="1263" t="s">
        <v>3263</v>
      </c>
      <c r="FF15" s="1264"/>
      <c r="FG15" s="1265"/>
    </row>
    <row r="16" spans="1:163" ht="33.75">
      <c r="A16" s="1179"/>
      <c r="B16" s="1179"/>
      <c r="C16" s="1179"/>
      <c r="D16" s="1179"/>
      <c r="E16" s="1179"/>
      <c r="F16" s="1179"/>
      <c r="G16" s="1045" t="b">
        <v>1</v>
      </c>
      <c r="H16" s="1179"/>
      <c r="I16" s="1179"/>
      <c r="J16" s="1179"/>
      <c r="K16" s="1179"/>
      <c r="L16" s="1262"/>
      <c r="M16" s="1262"/>
      <c r="N16" s="1266" t="s">
        <v>268</v>
      </c>
      <c r="O16" s="1266" t="s">
        <v>267</v>
      </c>
      <c r="P16" s="1266" t="s">
        <v>1359</v>
      </c>
      <c r="Q16" s="1266" t="s">
        <v>268</v>
      </c>
      <c r="R16" s="1266" t="s">
        <v>267</v>
      </c>
      <c r="S16" s="1266" t="s">
        <v>1359</v>
      </c>
      <c r="T16" s="1266" t="s">
        <v>268</v>
      </c>
      <c r="U16" s="1266" t="s">
        <v>267</v>
      </c>
      <c r="V16" s="1266" t="s">
        <v>1359</v>
      </c>
      <c r="W16" s="1266" t="s">
        <v>268</v>
      </c>
      <c r="X16" s="1266" t="s">
        <v>267</v>
      </c>
      <c r="Y16" s="1266" t="s">
        <v>1359</v>
      </c>
      <c r="Z16" s="1266" t="s">
        <v>268</v>
      </c>
      <c r="AA16" s="1266" t="s">
        <v>267</v>
      </c>
      <c r="AB16" s="1266" t="s">
        <v>1359</v>
      </c>
      <c r="AC16" s="1266" t="s">
        <v>268</v>
      </c>
      <c r="AD16" s="1266" t="s">
        <v>267</v>
      </c>
      <c r="AE16" s="1266" t="s">
        <v>1359</v>
      </c>
      <c r="AF16" s="1266" t="s">
        <v>268</v>
      </c>
      <c r="AG16" s="1266" t="s">
        <v>267</v>
      </c>
      <c r="AH16" s="1266" t="s">
        <v>1359</v>
      </c>
      <c r="AI16" s="1266" t="s">
        <v>268</v>
      </c>
      <c r="AJ16" s="1266" t="s">
        <v>267</v>
      </c>
      <c r="AK16" s="1266" t="s">
        <v>1359</v>
      </c>
      <c r="AL16" s="1266" t="s">
        <v>268</v>
      </c>
      <c r="AM16" s="1266" t="s">
        <v>267</v>
      </c>
      <c r="AN16" s="1266" t="s">
        <v>1359</v>
      </c>
      <c r="AO16" s="1266" t="s">
        <v>268</v>
      </c>
      <c r="AP16" s="1266" t="s">
        <v>267</v>
      </c>
      <c r="AQ16" s="1266" t="s">
        <v>1359</v>
      </c>
      <c r="AR16" s="1266" t="s">
        <v>268</v>
      </c>
      <c r="AS16" s="1266" t="s">
        <v>267</v>
      </c>
      <c r="AT16" s="1266" t="s">
        <v>1359</v>
      </c>
      <c r="AU16" s="1266" t="s">
        <v>268</v>
      </c>
      <c r="AV16" s="1266" t="s">
        <v>267</v>
      </c>
      <c r="AW16" s="1266" t="s">
        <v>1359</v>
      </c>
      <c r="AX16" s="1266" t="s">
        <v>268</v>
      </c>
      <c r="AY16" s="1266" t="s">
        <v>267</v>
      </c>
      <c r="AZ16" s="1266" t="s">
        <v>1359</v>
      </c>
      <c r="BA16" s="1266" t="s">
        <v>268</v>
      </c>
      <c r="BB16" s="1266" t="s">
        <v>267</v>
      </c>
      <c r="BC16" s="1266" t="s">
        <v>1359</v>
      </c>
      <c r="BD16" s="1266" t="s">
        <v>268</v>
      </c>
      <c r="BE16" s="1266" t="s">
        <v>267</v>
      </c>
      <c r="BF16" s="1266" t="s">
        <v>1359</v>
      </c>
      <c r="BG16" s="1266" t="s">
        <v>268</v>
      </c>
      <c r="BH16" s="1266" t="s">
        <v>267</v>
      </c>
      <c r="BI16" s="1266" t="s">
        <v>1359</v>
      </c>
      <c r="BJ16" s="1266" t="s">
        <v>268</v>
      </c>
      <c r="BK16" s="1266" t="s">
        <v>267</v>
      </c>
      <c r="BL16" s="1266" t="s">
        <v>1359</v>
      </c>
      <c r="BM16" s="1266" t="s">
        <v>268</v>
      </c>
      <c r="BN16" s="1266" t="s">
        <v>267</v>
      </c>
      <c r="BO16" s="1266" t="s">
        <v>1359</v>
      </c>
      <c r="BP16" s="1266" t="s">
        <v>268</v>
      </c>
      <c r="BQ16" s="1266" t="s">
        <v>267</v>
      </c>
      <c r="BR16" s="1266" t="s">
        <v>1359</v>
      </c>
      <c r="BS16" s="1266" t="s">
        <v>268</v>
      </c>
      <c r="BT16" s="1266" t="s">
        <v>267</v>
      </c>
      <c r="BU16" s="1266" t="s">
        <v>1359</v>
      </c>
      <c r="BV16" s="1266" t="s">
        <v>268</v>
      </c>
      <c r="BW16" s="1266" t="s">
        <v>267</v>
      </c>
      <c r="BX16" s="1266" t="s">
        <v>1359</v>
      </c>
      <c r="BY16" s="1266" t="s">
        <v>268</v>
      </c>
      <c r="BZ16" s="1266" t="s">
        <v>267</v>
      </c>
      <c r="CA16" s="1266" t="s">
        <v>1359</v>
      </c>
      <c r="CB16" s="1266" t="s">
        <v>268</v>
      </c>
      <c r="CC16" s="1266" t="s">
        <v>267</v>
      </c>
      <c r="CD16" s="1266" t="s">
        <v>1359</v>
      </c>
      <c r="CE16" s="1266" t="s">
        <v>268</v>
      </c>
      <c r="CF16" s="1266" t="s">
        <v>267</v>
      </c>
      <c r="CG16" s="1266" t="s">
        <v>1359</v>
      </c>
      <c r="CH16" s="1266" t="s">
        <v>268</v>
      </c>
      <c r="CI16" s="1266" t="s">
        <v>267</v>
      </c>
      <c r="CJ16" s="1266" t="s">
        <v>1359</v>
      </c>
      <c r="CK16" s="1266" t="s">
        <v>268</v>
      </c>
      <c r="CL16" s="1266" t="s">
        <v>267</v>
      </c>
      <c r="CM16" s="1266" t="s">
        <v>1359</v>
      </c>
      <c r="CN16" s="1266" t="s">
        <v>268</v>
      </c>
      <c r="CO16" s="1266" t="s">
        <v>267</v>
      </c>
      <c r="CP16" s="1266" t="s">
        <v>1359</v>
      </c>
      <c r="CQ16" s="1266" t="s">
        <v>268</v>
      </c>
      <c r="CR16" s="1266" t="s">
        <v>267</v>
      </c>
      <c r="CS16" s="1266" t="s">
        <v>1359</v>
      </c>
      <c r="CT16" s="1266" t="s">
        <v>268</v>
      </c>
      <c r="CU16" s="1266" t="s">
        <v>267</v>
      </c>
      <c r="CV16" s="1266" t="s">
        <v>1359</v>
      </c>
      <c r="CW16" s="1266" t="s">
        <v>268</v>
      </c>
      <c r="CX16" s="1266" t="s">
        <v>267</v>
      </c>
      <c r="CY16" s="1266" t="s">
        <v>1359</v>
      </c>
      <c r="CZ16" s="1266" t="s">
        <v>268</v>
      </c>
      <c r="DA16" s="1266" t="s">
        <v>267</v>
      </c>
      <c r="DB16" s="1266" t="s">
        <v>1359</v>
      </c>
      <c r="DC16" s="1266" t="s">
        <v>268</v>
      </c>
      <c r="DD16" s="1266" t="s">
        <v>267</v>
      </c>
      <c r="DE16" s="1266" t="s">
        <v>1359</v>
      </c>
      <c r="DF16" s="1266" t="s">
        <v>268</v>
      </c>
      <c r="DG16" s="1266" t="s">
        <v>267</v>
      </c>
      <c r="DH16" s="1266" t="s">
        <v>1359</v>
      </c>
      <c r="DI16" s="1266" t="s">
        <v>268</v>
      </c>
      <c r="DJ16" s="1266" t="s">
        <v>267</v>
      </c>
      <c r="DK16" s="1266" t="s">
        <v>1359</v>
      </c>
      <c r="DL16" s="1266" t="s">
        <v>268</v>
      </c>
      <c r="DM16" s="1266" t="s">
        <v>267</v>
      </c>
      <c r="DN16" s="1266" t="s">
        <v>1359</v>
      </c>
      <c r="DO16" s="1266" t="s">
        <v>268</v>
      </c>
      <c r="DP16" s="1266" t="s">
        <v>267</v>
      </c>
      <c r="DQ16" s="1266" t="s">
        <v>1359</v>
      </c>
      <c r="DR16" s="1266" t="s">
        <v>268</v>
      </c>
      <c r="DS16" s="1266" t="s">
        <v>267</v>
      </c>
      <c r="DT16" s="1266" t="s">
        <v>1359</v>
      </c>
      <c r="DU16" s="1266" t="s">
        <v>268</v>
      </c>
      <c r="DV16" s="1266" t="s">
        <v>267</v>
      </c>
      <c r="DW16" s="1266" t="s">
        <v>1359</v>
      </c>
      <c r="DX16" s="1266" t="s">
        <v>268</v>
      </c>
      <c r="DY16" s="1266" t="s">
        <v>267</v>
      </c>
      <c r="DZ16" s="1266" t="s">
        <v>1359</v>
      </c>
      <c r="EA16" s="1266" t="s">
        <v>268</v>
      </c>
      <c r="EB16" s="1266" t="s">
        <v>267</v>
      </c>
      <c r="EC16" s="1266" t="s">
        <v>1359</v>
      </c>
      <c r="ED16" s="1266" t="s">
        <v>268</v>
      </c>
      <c r="EE16" s="1266" t="s">
        <v>267</v>
      </c>
      <c r="EF16" s="1266" t="s">
        <v>1359</v>
      </c>
      <c r="EG16" s="1266" t="s">
        <v>268</v>
      </c>
      <c r="EH16" s="1266" t="s">
        <v>267</v>
      </c>
      <c r="EI16" s="1266" t="s">
        <v>1359</v>
      </c>
      <c r="EJ16" s="1266" t="s">
        <v>268</v>
      </c>
      <c r="EK16" s="1266" t="s">
        <v>267</v>
      </c>
      <c r="EL16" s="1266" t="s">
        <v>1359</v>
      </c>
      <c r="EM16" s="1266" t="s">
        <v>268</v>
      </c>
      <c r="EN16" s="1266" t="s">
        <v>267</v>
      </c>
      <c r="EO16" s="1266" t="s">
        <v>1359</v>
      </c>
      <c r="EP16" s="1266" t="s">
        <v>268</v>
      </c>
      <c r="EQ16" s="1266" t="s">
        <v>267</v>
      </c>
      <c r="ER16" s="1266" t="s">
        <v>1359</v>
      </c>
      <c r="ES16" s="1266" t="s">
        <v>268</v>
      </c>
      <c r="ET16" s="1266" t="s">
        <v>267</v>
      </c>
      <c r="EU16" s="1266" t="s">
        <v>1359</v>
      </c>
      <c r="EV16" s="1266" t="s">
        <v>268</v>
      </c>
      <c r="EW16" s="1266" t="s">
        <v>267</v>
      </c>
      <c r="EX16" s="1266" t="s">
        <v>1359</v>
      </c>
      <c r="EY16" s="1266" t="s">
        <v>268</v>
      </c>
      <c r="EZ16" s="1266" t="s">
        <v>267</v>
      </c>
      <c r="FA16" s="1266" t="s">
        <v>1359</v>
      </c>
      <c r="FB16" s="1266" t="s">
        <v>268</v>
      </c>
      <c r="FC16" s="1266" t="s">
        <v>267</v>
      </c>
      <c r="FD16" s="1266" t="s">
        <v>1359</v>
      </c>
      <c r="FE16" s="1266" t="s">
        <v>268</v>
      </c>
      <c r="FF16" s="1266" t="s">
        <v>267</v>
      </c>
      <c r="FG16" s="1266" t="s">
        <v>1359</v>
      </c>
    </row>
    <row r="17" spans="1:163" s="665" customFormat="1">
      <c r="A17" s="943" t="s">
        <v>18</v>
      </c>
      <c r="B17" s="1179"/>
      <c r="C17" s="1179"/>
      <c r="D17" s="1179"/>
      <c r="E17" s="1179"/>
      <c r="F17" s="1179" t="s">
        <v>995</v>
      </c>
      <c r="G17" s="1045"/>
      <c r="H17" s="1179"/>
      <c r="I17" s="1179"/>
      <c r="J17" s="1179"/>
      <c r="K17" s="1179"/>
      <c r="L17" s="1267" t="s">
        <v>16</v>
      </c>
      <c r="M17" s="1268"/>
      <c r="N17" s="1269" t="s">
        <v>3023</v>
      </c>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1270"/>
      <c r="DG17" s="1270"/>
      <c r="DH17" s="1270"/>
      <c r="DI17" s="1270"/>
      <c r="DJ17" s="1270"/>
      <c r="DK17" s="1270"/>
      <c r="DL17" s="1270"/>
      <c r="DM17" s="1270"/>
      <c r="DN17" s="1270"/>
      <c r="DO17" s="1270"/>
      <c r="DP17" s="1270"/>
      <c r="DQ17" s="1270"/>
      <c r="DR17" s="1270"/>
      <c r="DS17" s="1270"/>
      <c r="DT17" s="1270"/>
      <c r="DU17" s="1270"/>
      <c r="DV17" s="1270"/>
      <c r="DW17" s="1270"/>
      <c r="DX17" s="1270"/>
      <c r="DY17" s="1270"/>
      <c r="DZ17" s="1270"/>
      <c r="EA17" s="1270"/>
      <c r="EB17" s="1270"/>
      <c r="EC17" s="1270"/>
      <c r="ED17" s="1270"/>
      <c r="EE17" s="1270"/>
      <c r="EF17" s="1270"/>
      <c r="EG17" s="1270"/>
      <c r="EH17" s="1270"/>
      <c r="EI17" s="1270"/>
      <c r="EJ17" s="1270"/>
      <c r="EK17" s="1270"/>
      <c r="EL17" s="1270"/>
      <c r="EM17" s="1270"/>
      <c r="EN17" s="1270"/>
      <c r="EO17" s="1270"/>
      <c r="EP17" s="1270"/>
      <c r="EQ17" s="1270"/>
      <c r="ER17" s="1270"/>
      <c r="ES17" s="1270"/>
      <c r="ET17" s="1270"/>
      <c r="EU17" s="1270"/>
      <c r="EV17" s="1270"/>
      <c r="EW17" s="1270"/>
      <c r="EX17" s="1270"/>
      <c r="EY17" s="1270"/>
      <c r="EZ17" s="1270"/>
      <c r="FA17" s="1270"/>
      <c r="FB17" s="1270"/>
      <c r="FC17" s="1270"/>
      <c r="FD17" s="1270"/>
      <c r="FE17" s="1270"/>
      <c r="FF17" s="1270"/>
      <c r="FG17" s="1271"/>
    </row>
    <row r="18" spans="1:163" s="665" customFormat="1">
      <c r="A18" s="1179">
        <v>1</v>
      </c>
      <c r="B18" s="1179"/>
      <c r="C18" s="1179"/>
      <c r="D18" s="1179"/>
      <c r="E18" s="1179"/>
      <c r="F18" s="1179"/>
      <c r="G18" s="1179"/>
      <c r="H18" s="1179"/>
      <c r="I18" s="1179"/>
      <c r="J18" s="1179"/>
      <c r="K18" s="1179"/>
      <c r="L18" s="1272" t="s">
        <v>656</v>
      </c>
      <c r="M18" s="1273"/>
      <c r="N18" s="1269" t="s">
        <v>1373</v>
      </c>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1274"/>
      <c r="DG18" s="1274"/>
      <c r="DH18" s="1274"/>
      <c r="DI18" s="1274"/>
      <c r="DJ18" s="1274"/>
      <c r="DK18" s="1274"/>
      <c r="DL18" s="1274"/>
      <c r="DM18" s="1274"/>
      <c r="DN18" s="1274"/>
      <c r="DO18" s="1274"/>
      <c r="DP18" s="1274"/>
      <c r="DQ18" s="1274"/>
      <c r="DR18" s="1274"/>
      <c r="DS18" s="1274"/>
      <c r="DT18" s="1274"/>
      <c r="DU18" s="1274"/>
      <c r="DV18" s="1274"/>
      <c r="DW18" s="1274"/>
      <c r="DX18" s="1274"/>
      <c r="DY18" s="1274"/>
      <c r="DZ18" s="1274"/>
      <c r="EA18" s="1274"/>
      <c r="EB18" s="1274"/>
      <c r="EC18" s="1274"/>
      <c r="ED18" s="1274"/>
      <c r="EE18" s="1274"/>
      <c r="EF18" s="1274"/>
      <c r="EG18" s="1274"/>
      <c r="EH18" s="1274"/>
      <c r="EI18" s="1274"/>
      <c r="EJ18" s="1274"/>
      <c r="EK18" s="1274"/>
      <c r="EL18" s="1274"/>
      <c r="EM18" s="1274"/>
      <c r="EN18" s="1274"/>
      <c r="EO18" s="1274"/>
      <c r="EP18" s="1274"/>
      <c r="EQ18" s="1274"/>
      <c r="ER18" s="1274"/>
      <c r="ES18" s="1274"/>
      <c r="ET18" s="1274"/>
      <c r="EU18" s="1274"/>
      <c r="EV18" s="1274"/>
      <c r="EW18" s="1274"/>
      <c r="EX18" s="1274"/>
      <c r="EY18" s="1274"/>
      <c r="EZ18" s="1274"/>
      <c r="FA18" s="1274"/>
      <c r="FB18" s="1274"/>
      <c r="FC18" s="1274"/>
      <c r="FD18" s="1274"/>
      <c r="FE18" s="1274"/>
      <c r="FF18" s="1274"/>
      <c r="FG18" s="1275"/>
    </row>
    <row r="19" spans="1:163" s="665" customFormat="1">
      <c r="A19" s="1179">
        <v>1</v>
      </c>
      <c r="B19" s="1179"/>
      <c r="C19" s="1179"/>
      <c r="D19" s="1179"/>
      <c r="E19" s="1179"/>
      <c r="F19" s="1179"/>
      <c r="G19" s="1179"/>
      <c r="H19" s="1179"/>
      <c r="I19" s="1179"/>
      <c r="J19" s="1179"/>
      <c r="K19" s="1179"/>
      <c r="L19" s="1272" t="s">
        <v>657</v>
      </c>
      <c r="M19" s="1273"/>
      <c r="N19" s="1269" t="s">
        <v>1100</v>
      </c>
      <c r="O19" s="1274"/>
      <c r="P19" s="1274"/>
      <c r="Q19" s="1274"/>
      <c r="R19" s="1274"/>
      <c r="S19" s="1274"/>
      <c r="T19" s="1274"/>
      <c r="U19" s="1274"/>
      <c r="V19" s="1274"/>
      <c r="W19" s="1274"/>
      <c r="X19" s="1274"/>
      <c r="Y19" s="1274"/>
      <c r="Z19" s="1274"/>
      <c r="AA19" s="1274"/>
      <c r="AB19" s="1274"/>
      <c r="AC19" s="1274"/>
      <c r="AD19" s="1274"/>
      <c r="AE19" s="1274"/>
      <c r="AF19" s="1274"/>
      <c r="AG19" s="1274"/>
      <c r="AH19" s="1274"/>
      <c r="AI19" s="1274"/>
      <c r="AJ19" s="1274"/>
      <c r="AK19" s="1274"/>
      <c r="AL19" s="1274"/>
      <c r="AM19" s="1274"/>
      <c r="AN19" s="1274"/>
      <c r="AO19" s="1274"/>
      <c r="AP19" s="1274"/>
      <c r="AQ19" s="1274"/>
      <c r="AR19" s="1274"/>
      <c r="AS19" s="1274"/>
      <c r="AT19" s="1274"/>
      <c r="AU19" s="1274"/>
      <c r="AV19" s="1274"/>
      <c r="AW19" s="1274"/>
      <c r="AX19" s="1274"/>
      <c r="AY19" s="1274"/>
      <c r="AZ19" s="1274"/>
      <c r="BA19" s="1274"/>
      <c r="BB19" s="1274"/>
      <c r="BC19" s="1274"/>
      <c r="BD19" s="1274"/>
      <c r="BE19" s="1274"/>
      <c r="BF19" s="1274"/>
      <c r="BG19" s="1274"/>
      <c r="BH19" s="1274"/>
      <c r="BI19" s="1274"/>
      <c r="BJ19" s="1274"/>
      <c r="BK19" s="1274"/>
      <c r="BL19" s="1274"/>
      <c r="BM19" s="1274"/>
      <c r="BN19" s="1274"/>
      <c r="BO19" s="1274"/>
      <c r="BP19" s="1274"/>
      <c r="BQ19" s="1274"/>
      <c r="BR19" s="1274"/>
      <c r="BS19" s="1274"/>
      <c r="BT19" s="1274"/>
      <c r="BU19" s="1274"/>
      <c r="BV19" s="1274"/>
      <c r="BW19" s="1274"/>
      <c r="BX19" s="1274"/>
      <c r="BY19" s="1274"/>
      <c r="BZ19" s="1274"/>
      <c r="CA19" s="1274"/>
      <c r="CB19" s="1274"/>
      <c r="CC19" s="1274"/>
      <c r="CD19" s="1274"/>
      <c r="CE19" s="1274"/>
      <c r="CF19" s="1274"/>
      <c r="CG19" s="1274"/>
      <c r="CH19" s="1274"/>
      <c r="CI19" s="1274"/>
      <c r="CJ19" s="1274"/>
      <c r="CK19" s="1274"/>
      <c r="CL19" s="1274"/>
      <c r="CM19" s="1274"/>
      <c r="CN19" s="1274"/>
      <c r="CO19" s="1274"/>
      <c r="CP19" s="1274"/>
      <c r="CQ19" s="1274"/>
      <c r="CR19" s="1274"/>
      <c r="CS19" s="1274"/>
      <c r="CT19" s="1274"/>
      <c r="CU19" s="1274"/>
      <c r="CV19" s="1274"/>
      <c r="CW19" s="1274"/>
      <c r="CX19" s="1274"/>
      <c r="CY19" s="1274"/>
      <c r="CZ19" s="1274"/>
      <c r="DA19" s="1274"/>
      <c r="DB19" s="1274"/>
      <c r="DC19" s="1274"/>
      <c r="DD19" s="1274"/>
      <c r="DE19" s="1274"/>
      <c r="DF19" s="1274"/>
      <c r="DG19" s="1274"/>
      <c r="DH19" s="1274"/>
      <c r="DI19" s="1274"/>
      <c r="DJ19" s="1274"/>
      <c r="DK19" s="1274"/>
      <c r="DL19" s="1274"/>
      <c r="DM19" s="1274"/>
      <c r="DN19" s="1274"/>
      <c r="DO19" s="1274"/>
      <c r="DP19" s="1274"/>
      <c r="DQ19" s="1274"/>
      <c r="DR19" s="1274"/>
      <c r="DS19" s="1274"/>
      <c r="DT19" s="1274"/>
      <c r="DU19" s="1274"/>
      <c r="DV19" s="1274"/>
      <c r="DW19" s="1274"/>
      <c r="DX19" s="1274"/>
      <c r="DY19" s="1274"/>
      <c r="DZ19" s="1274"/>
      <c r="EA19" s="1274"/>
      <c r="EB19" s="1274"/>
      <c r="EC19" s="1274"/>
      <c r="ED19" s="1274"/>
      <c r="EE19" s="1274"/>
      <c r="EF19" s="1274"/>
      <c r="EG19" s="1274"/>
      <c r="EH19" s="1274"/>
      <c r="EI19" s="1274"/>
      <c r="EJ19" s="1274"/>
      <c r="EK19" s="1274"/>
      <c r="EL19" s="1274"/>
      <c r="EM19" s="1274"/>
      <c r="EN19" s="1274"/>
      <c r="EO19" s="1274"/>
      <c r="EP19" s="1274"/>
      <c r="EQ19" s="1274"/>
      <c r="ER19" s="1274"/>
      <c r="ES19" s="1274"/>
      <c r="ET19" s="1274"/>
      <c r="EU19" s="1274"/>
      <c r="EV19" s="1274"/>
      <c r="EW19" s="1274"/>
      <c r="EX19" s="1274"/>
      <c r="EY19" s="1274"/>
      <c r="EZ19" s="1274"/>
      <c r="FA19" s="1274"/>
      <c r="FB19" s="1274"/>
      <c r="FC19" s="1274"/>
      <c r="FD19" s="1274"/>
      <c r="FE19" s="1274"/>
      <c r="FF19" s="1274"/>
      <c r="FG19" s="1275"/>
    </row>
    <row r="20" spans="1:163" s="665" customFormat="1">
      <c r="A20" s="1179">
        <v>1</v>
      </c>
      <c r="B20" s="1179"/>
      <c r="C20" s="1179"/>
      <c r="D20" s="1179"/>
      <c r="E20" s="1179"/>
      <c r="F20" s="1179"/>
      <c r="G20" s="1179"/>
      <c r="H20" s="1179"/>
      <c r="I20" s="1179"/>
      <c r="J20" s="1179"/>
      <c r="K20" s="1179"/>
      <c r="L20" s="1272" t="s">
        <v>263</v>
      </c>
      <c r="M20" s="1273"/>
      <c r="N20" s="1269">
        <v>0</v>
      </c>
      <c r="O20" s="1274"/>
      <c r="P20" s="1274"/>
      <c r="Q20" s="1274"/>
      <c r="R20" s="1274"/>
      <c r="S20" s="1274"/>
      <c r="T20" s="1274"/>
      <c r="U20" s="1274"/>
      <c r="V20" s="1274"/>
      <c r="W20" s="1274"/>
      <c r="X20" s="1274"/>
      <c r="Y20" s="1274"/>
      <c r="Z20" s="1274"/>
      <c r="AA20" s="1274"/>
      <c r="AB20" s="1274"/>
      <c r="AC20" s="1274"/>
      <c r="AD20" s="1274"/>
      <c r="AE20" s="1274"/>
      <c r="AF20" s="1274"/>
      <c r="AG20" s="1274"/>
      <c r="AH20" s="1274"/>
      <c r="AI20" s="1274"/>
      <c r="AJ20" s="1274"/>
      <c r="AK20" s="1274"/>
      <c r="AL20" s="1274"/>
      <c r="AM20" s="1274"/>
      <c r="AN20" s="1274"/>
      <c r="AO20" s="1274"/>
      <c r="AP20" s="1274"/>
      <c r="AQ20" s="1274"/>
      <c r="AR20" s="1274"/>
      <c r="AS20" s="1274"/>
      <c r="AT20" s="1274"/>
      <c r="AU20" s="1274"/>
      <c r="AV20" s="1274"/>
      <c r="AW20" s="1274"/>
      <c r="AX20" s="1274"/>
      <c r="AY20" s="1274"/>
      <c r="AZ20" s="1274"/>
      <c r="BA20" s="1274"/>
      <c r="BB20" s="1274"/>
      <c r="BC20" s="1274"/>
      <c r="BD20" s="1274"/>
      <c r="BE20" s="1274"/>
      <c r="BF20" s="1274"/>
      <c r="BG20" s="1274"/>
      <c r="BH20" s="1274"/>
      <c r="BI20" s="1274"/>
      <c r="BJ20" s="1274"/>
      <c r="BK20" s="1274"/>
      <c r="BL20" s="1274"/>
      <c r="BM20" s="1274"/>
      <c r="BN20" s="1274"/>
      <c r="BO20" s="1274"/>
      <c r="BP20" s="1274"/>
      <c r="BQ20" s="1274"/>
      <c r="BR20" s="1274"/>
      <c r="BS20" s="1274"/>
      <c r="BT20" s="1274"/>
      <c r="BU20" s="1274"/>
      <c r="BV20" s="1274"/>
      <c r="BW20" s="1274"/>
      <c r="BX20" s="1274"/>
      <c r="BY20" s="1274"/>
      <c r="BZ20" s="1274"/>
      <c r="CA20" s="1274"/>
      <c r="CB20" s="1274"/>
      <c r="CC20" s="1274"/>
      <c r="CD20" s="1274"/>
      <c r="CE20" s="1274"/>
      <c r="CF20" s="1274"/>
      <c r="CG20" s="1274"/>
      <c r="CH20" s="1274"/>
      <c r="CI20" s="1274"/>
      <c r="CJ20" s="1274"/>
      <c r="CK20" s="1274"/>
      <c r="CL20" s="1274"/>
      <c r="CM20" s="1274"/>
      <c r="CN20" s="1274"/>
      <c r="CO20" s="1274"/>
      <c r="CP20" s="1274"/>
      <c r="CQ20" s="1274"/>
      <c r="CR20" s="1274"/>
      <c r="CS20" s="1274"/>
      <c r="CT20" s="1274"/>
      <c r="CU20" s="1274"/>
      <c r="CV20" s="1274"/>
      <c r="CW20" s="1274"/>
      <c r="CX20" s="1274"/>
      <c r="CY20" s="1274"/>
      <c r="CZ20" s="1274"/>
      <c r="DA20" s="1274"/>
      <c r="DB20" s="1274"/>
      <c r="DC20" s="1274"/>
      <c r="DD20" s="1274"/>
      <c r="DE20" s="1274"/>
      <c r="DF20" s="1274"/>
      <c r="DG20" s="1274"/>
      <c r="DH20" s="1274"/>
      <c r="DI20" s="1274"/>
      <c r="DJ20" s="1274"/>
      <c r="DK20" s="1274"/>
      <c r="DL20" s="1274"/>
      <c r="DM20" s="1274"/>
      <c r="DN20" s="1274"/>
      <c r="DO20" s="1274"/>
      <c r="DP20" s="1274"/>
      <c r="DQ20" s="1274"/>
      <c r="DR20" s="1274"/>
      <c r="DS20" s="1274"/>
      <c r="DT20" s="1274"/>
      <c r="DU20" s="1274"/>
      <c r="DV20" s="1274"/>
      <c r="DW20" s="1274"/>
      <c r="DX20" s="1274"/>
      <c r="DY20" s="1274"/>
      <c r="DZ20" s="1274"/>
      <c r="EA20" s="1274"/>
      <c r="EB20" s="1274"/>
      <c r="EC20" s="1274"/>
      <c r="ED20" s="1274"/>
      <c r="EE20" s="1274"/>
      <c r="EF20" s="1274"/>
      <c r="EG20" s="1274"/>
      <c r="EH20" s="1274"/>
      <c r="EI20" s="1274"/>
      <c r="EJ20" s="1274"/>
      <c r="EK20" s="1274"/>
      <c r="EL20" s="1274"/>
      <c r="EM20" s="1274"/>
      <c r="EN20" s="1274"/>
      <c r="EO20" s="1274"/>
      <c r="EP20" s="1274"/>
      <c r="EQ20" s="1274"/>
      <c r="ER20" s="1274"/>
      <c r="ES20" s="1274"/>
      <c r="ET20" s="1274"/>
      <c r="EU20" s="1274"/>
      <c r="EV20" s="1274"/>
      <c r="EW20" s="1274"/>
      <c r="EX20" s="1274"/>
      <c r="EY20" s="1274"/>
      <c r="EZ20" s="1274"/>
      <c r="FA20" s="1274"/>
      <c r="FB20" s="1274"/>
      <c r="FC20" s="1274"/>
      <c r="FD20" s="1274"/>
      <c r="FE20" s="1274"/>
      <c r="FF20" s="1274"/>
      <c r="FG20" s="1275"/>
    </row>
    <row r="21" spans="1:163" s="665" customFormat="1">
      <c r="A21" s="1179">
        <v>1</v>
      </c>
      <c r="B21" s="1179"/>
      <c r="C21" s="1179"/>
      <c r="D21" s="1179"/>
      <c r="E21" s="1179"/>
      <c r="F21" s="1179"/>
      <c r="G21" s="1179" t="b">
        <v>1</v>
      </c>
      <c r="H21" s="1179"/>
      <c r="I21" s="1179"/>
      <c r="J21" s="1179"/>
      <c r="K21" s="1179"/>
      <c r="L21" s="1276" t="s">
        <v>658</v>
      </c>
      <c r="M21" s="1277"/>
      <c r="N21" s="1278"/>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9"/>
      <c r="AX21" s="1278"/>
      <c r="AY21" s="1278"/>
      <c r="AZ21" s="1279"/>
      <c r="BA21" s="1278"/>
      <c r="BB21" s="1278"/>
      <c r="BC21" s="1279"/>
      <c r="BD21" s="1278"/>
      <c r="BE21" s="1278"/>
      <c r="BF21" s="1279"/>
      <c r="BG21" s="1278"/>
      <c r="BH21" s="1278"/>
      <c r="BI21" s="1279"/>
      <c r="BJ21" s="1278"/>
      <c r="BK21" s="1278"/>
      <c r="BL21" s="1279"/>
      <c r="BM21" s="1278"/>
      <c r="BN21" s="1278"/>
      <c r="BO21" s="1279"/>
      <c r="BP21" s="1278"/>
      <c r="BQ21" s="1278"/>
      <c r="BR21" s="1279"/>
      <c r="BS21" s="1278"/>
      <c r="BT21" s="1278"/>
      <c r="BU21" s="1279"/>
      <c r="BV21" s="1278"/>
      <c r="BW21" s="1278"/>
      <c r="BX21" s="1279"/>
      <c r="BY21" s="1278"/>
      <c r="BZ21" s="1278"/>
      <c r="CA21" s="1279"/>
      <c r="CB21" s="1278"/>
      <c r="CC21" s="1278"/>
      <c r="CD21" s="1279"/>
      <c r="CE21" s="1278"/>
      <c r="CF21" s="1278"/>
      <c r="CG21" s="1279"/>
      <c r="CH21" s="1278"/>
      <c r="CI21" s="1278"/>
      <c r="CJ21" s="1279"/>
      <c r="CK21" s="1278"/>
      <c r="CL21" s="1278"/>
      <c r="CM21" s="1279"/>
      <c r="CN21" s="1278"/>
      <c r="CO21" s="1278"/>
      <c r="CP21" s="1279"/>
      <c r="CQ21" s="1278"/>
      <c r="CR21" s="1278"/>
      <c r="CS21" s="1279"/>
      <c r="CT21" s="1278"/>
      <c r="CU21" s="1278"/>
      <c r="CV21" s="1279"/>
      <c r="CW21" s="1278"/>
      <c r="CX21" s="1278"/>
      <c r="CY21" s="1279"/>
      <c r="CZ21" s="1278"/>
      <c r="DA21" s="1278"/>
      <c r="DB21" s="1279"/>
      <c r="DC21" s="1278"/>
      <c r="DD21" s="1278"/>
      <c r="DE21" s="1279"/>
      <c r="DF21" s="1278"/>
      <c r="DG21" s="1278"/>
      <c r="DH21" s="1279"/>
      <c r="DI21" s="1278"/>
      <c r="DJ21" s="1278"/>
      <c r="DK21" s="1279"/>
      <c r="DL21" s="1278"/>
      <c r="DM21" s="1278"/>
      <c r="DN21" s="1279"/>
      <c r="DO21" s="1278"/>
      <c r="DP21" s="1278"/>
      <c r="DQ21" s="1279"/>
      <c r="DR21" s="1278"/>
      <c r="DS21" s="1278"/>
      <c r="DT21" s="1279"/>
      <c r="DU21" s="1278"/>
      <c r="DV21" s="1278"/>
      <c r="DW21" s="1279"/>
      <c r="DX21" s="1278"/>
      <c r="DY21" s="1278"/>
      <c r="DZ21" s="1279"/>
      <c r="EA21" s="1278"/>
      <c r="EB21" s="1278"/>
      <c r="EC21" s="1279"/>
      <c r="ED21" s="1278"/>
      <c r="EE21" s="1278"/>
      <c r="EF21" s="1279"/>
      <c r="EG21" s="1278"/>
      <c r="EH21" s="1278"/>
      <c r="EI21" s="1279"/>
      <c r="EJ21" s="1278"/>
      <c r="EK21" s="1278"/>
      <c r="EL21" s="1279"/>
      <c r="EM21" s="1278"/>
      <c r="EN21" s="1278"/>
      <c r="EO21" s="1279"/>
      <c r="EP21" s="1278"/>
      <c r="EQ21" s="1278"/>
      <c r="ER21" s="1279"/>
      <c r="ES21" s="1278"/>
      <c r="ET21" s="1278"/>
      <c r="EU21" s="1279"/>
      <c r="EV21" s="1278"/>
      <c r="EW21" s="1278"/>
      <c r="EX21" s="1279"/>
      <c r="EY21" s="1278"/>
      <c r="EZ21" s="1278"/>
      <c r="FA21" s="1279"/>
      <c r="FB21" s="1278"/>
      <c r="FC21" s="1278"/>
      <c r="FD21" s="1279"/>
      <c r="FE21" s="1278"/>
      <c r="FF21" s="1278"/>
      <c r="FG21" s="1279"/>
    </row>
    <row r="22" spans="1:163" s="354" customFormat="1">
      <c r="A22" s="1179">
        <v>1</v>
      </c>
      <c r="B22" s="1179" t="s">
        <v>1167</v>
      </c>
      <c r="C22" s="1179" t="s">
        <v>1491</v>
      </c>
      <c r="D22" s="1179" t="s">
        <v>1718</v>
      </c>
      <c r="E22" s="1280"/>
      <c r="F22" s="1280"/>
      <c r="G22" s="1179" t="b">
        <v>1</v>
      </c>
      <c r="H22" s="1280"/>
      <c r="I22" s="1280"/>
      <c r="J22" s="1280"/>
      <c r="K22" s="1280"/>
      <c r="L22" s="1281" t="s">
        <v>1105</v>
      </c>
      <c r="M22" s="1282" t="s">
        <v>652</v>
      </c>
      <c r="N22" s="1283">
        <v>55.01</v>
      </c>
      <c r="O22" s="1283">
        <v>55.01</v>
      </c>
      <c r="P22" s="1284">
        <v>0</v>
      </c>
      <c r="Q22" s="1283">
        <v>0</v>
      </c>
      <c r="R22" s="1283">
        <v>0</v>
      </c>
      <c r="S22" s="1284">
        <v>0</v>
      </c>
      <c r="T22" s="1283">
        <v>0</v>
      </c>
      <c r="U22" s="1283">
        <v>0</v>
      </c>
      <c r="V22" s="1284">
        <v>0</v>
      </c>
      <c r="W22" s="1283">
        <v>0</v>
      </c>
      <c r="X22" s="1283">
        <v>0</v>
      </c>
      <c r="Y22" s="1284">
        <v>0</v>
      </c>
      <c r="Z22" s="1283">
        <v>0</v>
      </c>
      <c r="AA22" s="1283">
        <v>0</v>
      </c>
      <c r="AB22" s="1284">
        <v>0</v>
      </c>
      <c r="AC22" s="1283">
        <v>0</v>
      </c>
      <c r="AD22" s="1283">
        <v>0</v>
      </c>
      <c r="AE22" s="1284">
        <v>0</v>
      </c>
      <c r="AF22" s="1283">
        <v>0</v>
      </c>
      <c r="AG22" s="1283">
        <v>0</v>
      </c>
      <c r="AH22" s="1284">
        <v>0</v>
      </c>
      <c r="AI22" s="1283">
        <v>0</v>
      </c>
      <c r="AJ22" s="1283">
        <v>0</v>
      </c>
      <c r="AK22" s="1284">
        <v>0</v>
      </c>
      <c r="AL22" s="1283">
        <v>0</v>
      </c>
      <c r="AM22" s="1283">
        <v>0</v>
      </c>
      <c r="AN22" s="1284">
        <v>0</v>
      </c>
      <c r="AO22" s="1283">
        <v>0</v>
      </c>
      <c r="AP22" s="1283">
        <v>0</v>
      </c>
      <c r="AQ22" s="1284">
        <v>0</v>
      </c>
      <c r="AR22" s="1283"/>
      <c r="AS22" s="1283"/>
      <c r="AT22" s="1284">
        <v>0</v>
      </c>
      <c r="AU22" s="1283"/>
      <c r="AV22" s="1283"/>
      <c r="AW22" s="1284">
        <v>0</v>
      </c>
      <c r="AX22" s="1283"/>
      <c r="AY22" s="1283"/>
      <c r="AZ22" s="1284">
        <v>0</v>
      </c>
      <c r="BA22" s="1283"/>
      <c r="BB22" s="1283"/>
      <c r="BC22" s="1284">
        <v>0</v>
      </c>
      <c r="BD22" s="1283"/>
      <c r="BE22" s="1283"/>
      <c r="BF22" s="1284">
        <v>0</v>
      </c>
      <c r="BG22" s="1283"/>
      <c r="BH22" s="1283"/>
      <c r="BI22" s="1284">
        <v>0</v>
      </c>
      <c r="BJ22" s="1283"/>
      <c r="BK22" s="1283"/>
      <c r="BL22" s="1284">
        <v>0</v>
      </c>
      <c r="BM22" s="1283"/>
      <c r="BN22" s="1283"/>
      <c r="BO22" s="1284">
        <v>0</v>
      </c>
      <c r="BP22" s="1283"/>
      <c r="BQ22" s="1283"/>
      <c r="BR22" s="1284">
        <v>0</v>
      </c>
      <c r="BS22" s="1283"/>
      <c r="BT22" s="1283"/>
      <c r="BU22" s="1284">
        <v>0</v>
      </c>
      <c r="BV22" s="1283"/>
      <c r="BW22" s="1283"/>
      <c r="BX22" s="1284">
        <v>0</v>
      </c>
      <c r="BY22" s="1283"/>
      <c r="BZ22" s="1283"/>
      <c r="CA22" s="1284">
        <v>0</v>
      </c>
      <c r="CB22" s="1283"/>
      <c r="CC22" s="1283"/>
      <c r="CD22" s="1284">
        <v>0</v>
      </c>
      <c r="CE22" s="1283"/>
      <c r="CF22" s="1283"/>
      <c r="CG22" s="1284">
        <v>0</v>
      </c>
      <c r="CH22" s="1283"/>
      <c r="CI22" s="1283"/>
      <c r="CJ22" s="1284">
        <v>0</v>
      </c>
      <c r="CK22" s="1283"/>
      <c r="CL22" s="1283"/>
      <c r="CM22" s="1284">
        <v>0</v>
      </c>
      <c r="CN22" s="1283"/>
      <c r="CO22" s="1283"/>
      <c r="CP22" s="1284">
        <v>0</v>
      </c>
      <c r="CQ22" s="1283"/>
      <c r="CR22" s="1283"/>
      <c r="CS22" s="1284">
        <v>0</v>
      </c>
      <c r="CT22" s="1283"/>
      <c r="CU22" s="1283"/>
      <c r="CV22" s="1284">
        <v>0</v>
      </c>
      <c r="CW22" s="1283"/>
      <c r="CX22" s="1283"/>
      <c r="CY22" s="1284">
        <v>0</v>
      </c>
      <c r="CZ22" s="1283"/>
      <c r="DA22" s="1283"/>
      <c r="DB22" s="1284">
        <v>0</v>
      </c>
      <c r="DC22" s="1283"/>
      <c r="DD22" s="1283"/>
      <c r="DE22" s="1284">
        <v>0</v>
      </c>
      <c r="DF22" s="1283"/>
      <c r="DG22" s="1283"/>
      <c r="DH22" s="1284">
        <v>0</v>
      </c>
      <c r="DI22" s="1283"/>
      <c r="DJ22" s="1283"/>
      <c r="DK22" s="1284">
        <v>0</v>
      </c>
      <c r="DL22" s="1283"/>
      <c r="DM22" s="1283"/>
      <c r="DN22" s="1284">
        <v>0</v>
      </c>
      <c r="DO22" s="1283"/>
      <c r="DP22" s="1283"/>
      <c r="DQ22" s="1284">
        <v>0</v>
      </c>
      <c r="DR22" s="1283"/>
      <c r="DS22" s="1283"/>
      <c r="DT22" s="1284">
        <v>0</v>
      </c>
      <c r="DU22" s="1283"/>
      <c r="DV22" s="1283"/>
      <c r="DW22" s="1284">
        <v>0</v>
      </c>
      <c r="DX22" s="1283"/>
      <c r="DY22" s="1283"/>
      <c r="DZ22" s="1284">
        <v>0</v>
      </c>
      <c r="EA22" s="1283"/>
      <c r="EB22" s="1283"/>
      <c r="EC22" s="1284">
        <v>0</v>
      </c>
      <c r="ED22" s="1283"/>
      <c r="EE22" s="1283"/>
      <c r="EF22" s="1284">
        <v>0</v>
      </c>
      <c r="EG22" s="1283"/>
      <c r="EH22" s="1283"/>
      <c r="EI22" s="1284">
        <v>0</v>
      </c>
      <c r="EJ22" s="1283"/>
      <c r="EK22" s="1283"/>
      <c r="EL22" s="1284">
        <v>0</v>
      </c>
      <c r="EM22" s="1283"/>
      <c r="EN22" s="1283"/>
      <c r="EO22" s="1284">
        <v>0</v>
      </c>
      <c r="EP22" s="1283"/>
      <c r="EQ22" s="1283"/>
      <c r="ER22" s="1284">
        <v>0</v>
      </c>
      <c r="ES22" s="1283"/>
      <c r="ET22" s="1283"/>
      <c r="EU22" s="1284">
        <v>0</v>
      </c>
      <c r="EV22" s="1283"/>
      <c r="EW22" s="1283"/>
      <c r="EX22" s="1284">
        <v>0</v>
      </c>
      <c r="EY22" s="1283"/>
      <c r="EZ22" s="1283"/>
      <c r="FA22" s="1284">
        <v>0</v>
      </c>
      <c r="FB22" s="1283"/>
      <c r="FC22" s="1283"/>
      <c r="FD22" s="1284">
        <v>0</v>
      </c>
      <c r="FE22" s="1283"/>
      <c r="FF22" s="1283"/>
      <c r="FG22" s="1284">
        <v>0</v>
      </c>
    </row>
    <row r="23" spans="1:163" s="354" customFormat="1">
      <c r="A23" s="1179">
        <v>1</v>
      </c>
      <c r="B23" s="1179" t="s">
        <v>1168</v>
      </c>
      <c r="C23" s="1179" t="s">
        <v>1491</v>
      </c>
      <c r="D23" s="1179" t="s">
        <v>1719</v>
      </c>
      <c r="E23" s="1280"/>
      <c r="F23" s="1280"/>
      <c r="G23" s="1179" t="b">
        <v>1</v>
      </c>
      <c r="H23" s="1280"/>
      <c r="I23" s="1280"/>
      <c r="J23" s="1280"/>
      <c r="K23" s="1280"/>
      <c r="L23" s="1281" t="s">
        <v>1106</v>
      </c>
      <c r="M23" s="1282" t="s">
        <v>652</v>
      </c>
      <c r="N23" s="1283">
        <v>111.05005428571428</v>
      </c>
      <c r="O23" s="1283">
        <v>59.712177142857151</v>
      </c>
      <c r="P23" s="1284">
        <v>-46.229493063346794</v>
      </c>
      <c r="Q23" s="1283">
        <v>0</v>
      </c>
      <c r="R23" s="1283">
        <v>0</v>
      </c>
      <c r="S23" s="1284">
        <v>0</v>
      </c>
      <c r="T23" s="1283">
        <v>0</v>
      </c>
      <c r="U23" s="1283">
        <v>0</v>
      </c>
      <c r="V23" s="1284">
        <v>0</v>
      </c>
      <c r="W23" s="1283">
        <v>0</v>
      </c>
      <c r="X23" s="1283">
        <v>0</v>
      </c>
      <c r="Y23" s="1284">
        <v>0</v>
      </c>
      <c r="Z23" s="1283">
        <v>0</v>
      </c>
      <c r="AA23" s="1283">
        <v>0</v>
      </c>
      <c r="AB23" s="1284">
        <v>0</v>
      </c>
      <c r="AC23" s="1283">
        <v>0</v>
      </c>
      <c r="AD23" s="1283">
        <v>0</v>
      </c>
      <c r="AE23" s="1284">
        <v>0</v>
      </c>
      <c r="AF23" s="1283">
        <v>0</v>
      </c>
      <c r="AG23" s="1283">
        <v>0</v>
      </c>
      <c r="AH23" s="1284">
        <v>0</v>
      </c>
      <c r="AI23" s="1283">
        <v>0</v>
      </c>
      <c r="AJ23" s="1283">
        <v>0</v>
      </c>
      <c r="AK23" s="1284">
        <v>0</v>
      </c>
      <c r="AL23" s="1283">
        <v>0</v>
      </c>
      <c r="AM23" s="1283">
        <v>0</v>
      </c>
      <c r="AN23" s="1284">
        <v>0</v>
      </c>
      <c r="AO23" s="1283">
        <v>0</v>
      </c>
      <c r="AP23" s="1283">
        <v>0</v>
      </c>
      <c r="AQ23" s="1284">
        <v>0</v>
      </c>
      <c r="AR23" s="1283"/>
      <c r="AS23" s="1283"/>
      <c r="AT23" s="1284">
        <v>0</v>
      </c>
      <c r="AU23" s="1283"/>
      <c r="AV23" s="1283"/>
      <c r="AW23" s="1284">
        <v>0</v>
      </c>
      <c r="AX23" s="1283"/>
      <c r="AY23" s="1283"/>
      <c r="AZ23" s="1284">
        <v>0</v>
      </c>
      <c r="BA23" s="1283"/>
      <c r="BB23" s="1283"/>
      <c r="BC23" s="1284">
        <v>0</v>
      </c>
      <c r="BD23" s="1283"/>
      <c r="BE23" s="1283"/>
      <c r="BF23" s="1284">
        <v>0</v>
      </c>
      <c r="BG23" s="1283"/>
      <c r="BH23" s="1283"/>
      <c r="BI23" s="1284">
        <v>0</v>
      </c>
      <c r="BJ23" s="1283"/>
      <c r="BK23" s="1283"/>
      <c r="BL23" s="1284">
        <v>0</v>
      </c>
      <c r="BM23" s="1283"/>
      <c r="BN23" s="1283"/>
      <c r="BO23" s="1284">
        <v>0</v>
      </c>
      <c r="BP23" s="1283"/>
      <c r="BQ23" s="1283"/>
      <c r="BR23" s="1284">
        <v>0</v>
      </c>
      <c r="BS23" s="1283"/>
      <c r="BT23" s="1283"/>
      <c r="BU23" s="1284">
        <v>0</v>
      </c>
      <c r="BV23" s="1283"/>
      <c r="BW23" s="1283"/>
      <c r="BX23" s="1284">
        <v>0</v>
      </c>
      <c r="BY23" s="1283"/>
      <c r="BZ23" s="1283"/>
      <c r="CA23" s="1284">
        <v>0</v>
      </c>
      <c r="CB23" s="1283"/>
      <c r="CC23" s="1283"/>
      <c r="CD23" s="1284">
        <v>0</v>
      </c>
      <c r="CE23" s="1283"/>
      <c r="CF23" s="1283"/>
      <c r="CG23" s="1284">
        <v>0</v>
      </c>
      <c r="CH23" s="1283"/>
      <c r="CI23" s="1283"/>
      <c r="CJ23" s="1284">
        <v>0</v>
      </c>
      <c r="CK23" s="1283"/>
      <c r="CL23" s="1283"/>
      <c r="CM23" s="1284">
        <v>0</v>
      </c>
      <c r="CN23" s="1283"/>
      <c r="CO23" s="1283"/>
      <c r="CP23" s="1284">
        <v>0</v>
      </c>
      <c r="CQ23" s="1283"/>
      <c r="CR23" s="1283"/>
      <c r="CS23" s="1284">
        <v>0</v>
      </c>
      <c r="CT23" s="1283"/>
      <c r="CU23" s="1283"/>
      <c r="CV23" s="1284">
        <v>0</v>
      </c>
      <c r="CW23" s="1283"/>
      <c r="CX23" s="1283"/>
      <c r="CY23" s="1284">
        <v>0</v>
      </c>
      <c r="CZ23" s="1283"/>
      <c r="DA23" s="1283"/>
      <c r="DB23" s="1284">
        <v>0</v>
      </c>
      <c r="DC23" s="1283"/>
      <c r="DD23" s="1283"/>
      <c r="DE23" s="1284">
        <v>0</v>
      </c>
      <c r="DF23" s="1283"/>
      <c r="DG23" s="1283"/>
      <c r="DH23" s="1284">
        <v>0</v>
      </c>
      <c r="DI23" s="1283"/>
      <c r="DJ23" s="1283"/>
      <c r="DK23" s="1284">
        <v>0</v>
      </c>
      <c r="DL23" s="1283"/>
      <c r="DM23" s="1283"/>
      <c r="DN23" s="1284">
        <v>0</v>
      </c>
      <c r="DO23" s="1283"/>
      <c r="DP23" s="1283"/>
      <c r="DQ23" s="1284">
        <v>0</v>
      </c>
      <c r="DR23" s="1283"/>
      <c r="DS23" s="1283"/>
      <c r="DT23" s="1284">
        <v>0</v>
      </c>
      <c r="DU23" s="1283"/>
      <c r="DV23" s="1283"/>
      <c r="DW23" s="1284">
        <v>0</v>
      </c>
      <c r="DX23" s="1283"/>
      <c r="DY23" s="1283"/>
      <c r="DZ23" s="1284">
        <v>0</v>
      </c>
      <c r="EA23" s="1283"/>
      <c r="EB23" s="1283"/>
      <c r="EC23" s="1284">
        <v>0</v>
      </c>
      <c r="ED23" s="1283"/>
      <c r="EE23" s="1283"/>
      <c r="EF23" s="1284">
        <v>0</v>
      </c>
      <c r="EG23" s="1283"/>
      <c r="EH23" s="1283"/>
      <c r="EI23" s="1284">
        <v>0</v>
      </c>
      <c r="EJ23" s="1283"/>
      <c r="EK23" s="1283"/>
      <c r="EL23" s="1284">
        <v>0</v>
      </c>
      <c r="EM23" s="1283"/>
      <c r="EN23" s="1283"/>
      <c r="EO23" s="1284">
        <v>0</v>
      </c>
      <c r="EP23" s="1283"/>
      <c r="EQ23" s="1283"/>
      <c r="ER23" s="1284">
        <v>0</v>
      </c>
      <c r="ES23" s="1283"/>
      <c r="ET23" s="1283"/>
      <c r="EU23" s="1284">
        <v>0</v>
      </c>
      <c r="EV23" s="1283"/>
      <c r="EW23" s="1283"/>
      <c r="EX23" s="1284">
        <v>0</v>
      </c>
      <c r="EY23" s="1283"/>
      <c r="EZ23" s="1283"/>
      <c r="FA23" s="1284">
        <v>0</v>
      </c>
      <c r="FB23" s="1283"/>
      <c r="FC23" s="1283"/>
      <c r="FD23" s="1284">
        <v>0</v>
      </c>
      <c r="FE23" s="1283"/>
      <c r="FF23" s="1283"/>
      <c r="FG23" s="1284">
        <v>0</v>
      </c>
    </row>
    <row r="24" spans="1:163" s="665" customFormat="1">
      <c r="A24" s="1179">
        <v>1</v>
      </c>
      <c r="B24" s="1179"/>
      <c r="C24" s="1179" t="s">
        <v>1489</v>
      </c>
      <c r="D24" s="1179" t="s">
        <v>1720</v>
      </c>
      <c r="E24" s="1179"/>
      <c r="F24" s="1179"/>
      <c r="G24" s="1179" t="b">
        <v>1</v>
      </c>
      <c r="H24" s="1179"/>
      <c r="I24" s="1179"/>
      <c r="J24" s="1179"/>
      <c r="K24" s="1179"/>
      <c r="L24" s="1285" t="s">
        <v>659</v>
      </c>
      <c r="M24" s="1286" t="s">
        <v>137</v>
      </c>
      <c r="N24" s="1287">
        <v>201.87248552211287</v>
      </c>
      <c r="O24" s="1287">
        <v>108.54785883086193</v>
      </c>
      <c r="P24" s="1288"/>
      <c r="Q24" s="1287">
        <v>0</v>
      </c>
      <c r="R24" s="1287">
        <v>0</v>
      </c>
      <c r="S24" s="1288"/>
      <c r="T24" s="1287">
        <v>0</v>
      </c>
      <c r="U24" s="1287">
        <v>0</v>
      </c>
      <c r="V24" s="1288"/>
      <c r="W24" s="1287">
        <v>0</v>
      </c>
      <c r="X24" s="1287">
        <v>0</v>
      </c>
      <c r="Y24" s="1288"/>
      <c r="Z24" s="1287">
        <v>0</v>
      </c>
      <c r="AA24" s="1287">
        <v>0</v>
      </c>
      <c r="AB24" s="1288"/>
      <c r="AC24" s="1287">
        <v>0</v>
      </c>
      <c r="AD24" s="1287">
        <v>0</v>
      </c>
      <c r="AE24" s="1288"/>
      <c r="AF24" s="1287">
        <v>0</v>
      </c>
      <c r="AG24" s="1287">
        <v>0</v>
      </c>
      <c r="AH24" s="1288"/>
      <c r="AI24" s="1287">
        <v>0</v>
      </c>
      <c r="AJ24" s="1287">
        <v>0</v>
      </c>
      <c r="AK24" s="1288"/>
      <c r="AL24" s="1287">
        <v>0</v>
      </c>
      <c r="AM24" s="1287">
        <v>0</v>
      </c>
      <c r="AN24" s="1288"/>
      <c r="AO24" s="1287">
        <v>0</v>
      </c>
      <c r="AP24" s="1287">
        <v>0</v>
      </c>
      <c r="AQ24" s="1288"/>
      <c r="AR24" s="1287">
        <v>0</v>
      </c>
      <c r="AS24" s="1287">
        <v>0</v>
      </c>
      <c r="AT24" s="1288"/>
      <c r="AU24" s="1287">
        <v>0</v>
      </c>
      <c r="AV24" s="1287">
        <v>0</v>
      </c>
      <c r="AW24" s="1288"/>
      <c r="AX24" s="1287">
        <v>0</v>
      </c>
      <c r="AY24" s="1287">
        <v>0</v>
      </c>
      <c r="AZ24" s="1288"/>
      <c r="BA24" s="1287">
        <v>0</v>
      </c>
      <c r="BB24" s="1287">
        <v>0</v>
      </c>
      <c r="BC24" s="1288"/>
      <c r="BD24" s="1287">
        <v>0</v>
      </c>
      <c r="BE24" s="1287">
        <v>0</v>
      </c>
      <c r="BF24" s="1288"/>
      <c r="BG24" s="1287">
        <v>0</v>
      </c>
      <c r="BH24" s="1287">
        <v>0</v>
      </c>
      <c r="BI24" s="1288"/>
      <c r="BJ24" s="1287">
        <v>0</v>
      </c>
      <c r="BK24" s="1287">
        <v>0</v>
      </c>
      <c r="BL24" s="1288"/>
      <c r="BM24" s="1287">
        <v>0</v>
      </c>
      <c r="BN24" s="1287">
        <v>0</v>
      </c>
      <c r="BO24" s="1288"/>
      <c r="BP24" s="1287">
        <v>0</v>
      </c>
      <c r="BQ24" s="1287">
        <v>0</v>
      </c>
      <c r="BR24" s="1288"/>
      <c r="BS24" s="1287">
        <v>0</v>
      </c>
      <c r="BT24" s="1287">
        <v>0</v>
      </c>
      <c r="BU24" s="1288"/>
      <c r="BV24" s="1287">
        <v>0</v>
      </c>
      <c r="BW24" s="1287">
        <v>0</v>
      </c>
      <c r="BX24" s="1288"/>
      <c r="BY24" s="1287">
        <v>0</v>
      </c>
      <c r="BZ24" s="1287">
        <v>0</v>
      </c>
      <c r="CA24" s="1288"/>
      <c r="CB24" s="1287">
        <v>0</v>
      </c>
      <c r="CC24" s="1287">
        <v>0</v>
      </c>
      <c r="CD24" s="1288"/>
      <c r="CE24" s="1287">
        <v>0</v>
      </c>
      <c r="CF24" s="1287">
        <v>0</v>
      </c>
      <c r="CG24" s="1288"/>
      <c r="CH24" s="1287">
        <v>0</v>
      </c>
      <c r="CI24" s="1287">
        <v>0</v>
      </c>
      <c r="CJ24" s="1288"/>
      <c r="CK24" s="1287">
        <v>0</v>
      </c>
      <c r="CL24" s="1287">
        <v>0</v>
      </c>
      <c r="CM24" s="1288"/>
      <c r="CN24" s="1287">
        <v>0</v>
      </c>
      <c r="CO24" s="1287">
        <v>0</v>
      </c>
      <c r="CP24" s="1288"/>
      <c r="CQ24" s="1287">
        <v>0</v>
      </c>
      <c r="CR24" s="1287">
        <v>0</v>
      </c>
      <c r="CS24" s="1288"/>
      <c r="CT24" s="1287">
        <v>0</v>
      </c>
      <c r="CU24" s="1287">
        <v>0</v>
      </c>
      <c r="CV24" s="1288"/>
      <c r="CW24" s="1287">
        <v>0</v>
      </c>
      <c r="CX24" s="1287">
        <v>0</v>
      </c>
      <c r="CY24" s="1288"/>
      <c r="CZ24" s="1287">
        <v>0</v>
      </c>
      <c r="DA24" s="1287">
        <v>0</v>
      </c>
      <c r="DB24" s="1288"/>
      <c r="DC24" s="1287">
        <v>0</v>
      </c>
      <c r="DD24" s="1287">
        <v>0</v>
      </c>
      <c r="DE24" s="1288"/>
      <c r="DF24" s="1287">
        <v>0</v>
      </c>
      <c r="DG24" s="1287">
        <v>0</v>
      </c>
      <c r="DH24" s="1288"/>
      <c r="DI24" s="1287">
        <v>0</v>
      </c>
      <c r="DJ24" s="1287">
        <v>0</v>
      </c>
      <c r="DK24" s="1288"/>
      <c r="DL24" s="1287">
        <v>0</v>
      </c>
      <c r="DM24" s="1287">
        <v>0</v>
      </c>
      <c r="DN24" s="1288"/>
      <c r="DO24" s="1287">
        <v>0</v>
      </c>
      <c r="DP24" s="1287">
        <v>0</v>
      </c>
      <c r="DQ24" s="1288"/>
      <c r="DR24" s="1287">
        <v>0</v>
      </c>
      <c r="DS24" s="1287">
        <v>0</v>
      </c>
      <c r="DT24" s="1288"/>
      <c r="DU24" s="1287">
        <v>0</v>
      </c>
      <c r="DV24" s="1287">
        <v>0</v>
      </c>
      <c r="DW24" s="1288"/>
      <c r="DX24" s="1287">
        <v>0</v>
      </c>
      <c r="DY24" s="1287">
        <v>0</v>
      </c>
      <c r="DZ24" s="1288"/>
      <c r="EA24" s="1287">
        <v>0</v>
      </c>
      <c r="EB24" s="1287">
        <v>0</v>
      </c>
      <c r="EC24" s="1288"/>
      <c r="ED24" s="1287">
        <v>0</v>
      </c>
      <c r="EE24" s="1287">
        <v>0</v>
      </c>
      <c r="EF24" s="1288"/>
      <c r="EG24" s="1287">
        <v>0</v>
      </c>
      <c r="EH24" s="1287">
        <v>0</v>
      </c>
      <c r="EI24" s="1288"/>
      <c r="EJ24" s="1287">
        <v>0</v>
      </c>
      <c r="EK24" s="1287">
        <v>0</v>
      </c>
      <c r="EL24" s="1288"/>
      <c r="EM24" s="1287">
        <v>0</v>
      </c>
      <c r="EN24" s="1287">
        <v>0</v>
      </c>
      <c r="EO24" s="1288"/>
      <c r="EP24" s="1287">
        <v>0</v>
      </c>
      <c r="EQ24" s="1287">
        <v>0</v>
      </c>
      <c r="ER24" s="1288"/>
      <c r="ES24" s="1287">
        <v>0</v>
      </c>
      <c r="ET24" s="1287">
        <v>0</v>
      </c>
      <c r="EU24" s="1288"/>
      <c r="EV24" s="1287">
        <v>0</v>
      </c>
      <c r="EW24" s="1287">
        <v>0</v>
      </c>
      <c r="EX24" s="1288"/>
      <c r="EY24" s="1287">
        <v>0</v>
      </c>
      <c r="EZ24" s="1287">
        <v>0</v>
      </c>
      <c r="FA24" s="1288"/>
      <c r="FB24" s="1287">
        <v>0</v>
      </c>
      <c r="FC24" s="1287">
        <v>0</v>
      </c>
      <c r="FD24" s="1288"/>
      <c r="FE24" s="1287">
        <v>0</v>
      </c>
      <c r="FF24" s="1287">
        <v>0</v>
      </c>
      <c r="FG24" s="1288"/>
    </row>
    <row r="25" spans="1:163" s="665" customFormat="1">
      <c r="A25" s="1179">
        <v>1</v>
      </c>
      <c r="B25" s="1094" t="s">
        <v>1176</v>
      </c>
      <c r="C25" s="1179" t="s">
        <v>1490</v>
      </c>
      <c r="D25" s="1179" t="s">
        <v>1720</v>
      </c>
      <c r="E25" s="1179"/>
      <c r="F25" s="1179"/>
      <c r="G25" s="1179" t="b">
        <v>1</v>
      </c>
      <c r="H25" s="1179"/>
      <c r="I25" s="1179"/>
      <c r="J25" s="1179"/>
      <c r="K25" s="1179"/>
      <c r="L25" s="1285" t="s">
        <v>660</v>
      </c>
      <c r="M25" s="1286" t="s">
        <v>310</v>
      </c>
      <c r="N25" s="1289">
        <v>70</v>
      </c>
      <c r="O25" s="1289">
        <v>70</v>
      </c>
      <c r="P25" s="1290">
        <v>0</v>
      </c>
      <c r="Q25" s="1289">
        <v>0</v>
      </c>
      <c r="R25" s="1289">
        <v>0</v>
      </c>
      <c r="S25" s="1290">
        <v>0</v>
      </c>
      <c r="T25" s="1289">
        <v>0</v>
      </c>
      <c r="U25" s="1289">
        <v>0</v>
      </c>
      <c r="V25" s="1290">
        <v>0</v>
      </c>
      <c r="W25" s="1289">
        <v>0</v>
      </c>
      <c r="X25" s="1289">
        <v>0</v>
      </c>
      <c r="Y25" s="1290">
        <v>0</v>
      </c>
      <c r="Z25" s="1289">
        <v>0</v>
      </c>
      <c r="AA25" s="1289">
        <v>0</v>
      </c>
      <c r="AB25" s="1290">
        <v>0</v>
      </c>
      <c r="AC25" s="1289">
        <v>0</v>
      </c>
      <c r="AD25" s="1289">
        <v>0</v>
      </c>
      <c r="AE25" s="1290">
        <v>0</v>
      </c>
      <c r="AF25" s="1289">
        <v>0</v>
      </c>
      <c r="AG25" s="1289">
        <v>0</v>
      </c>
      <c r="AH25" s="1290">
        <v>0</v>
      </c>
      <c r="AI25" s="1289">
        <v>0</v>
      </c>
      <c r="AJ25" s="1289">
        <v>0</v>
      </c>
      <c r="AK25" s="1290">
        <v>0</v>
      </c>
      <c r="AL25" s="1289">
        <v>0</v>
      </c>
      <c r="AM25" s="1289">
        <v>0</v>
      </c>
      <c r="AN25" s="1290">
        <v>0</v>
      </c>
      <c r="AO25" s="1289">
        <v>0</v>
      </c>
      <c r="AP25" s="1289">
        <v>0</v>
      </c>
      <c r="AQ25" s="1290">
        <v>0</v>
      </c>
      <c r="AR25" s="1289"/>
      <c r="AS25" s="1289"/>
      <c r="AT25" s="1290">
        <v>0</v>
      </c>
      <c r="AU25" s="1289"/>
      <c r="AV25" s="1289"/>
      <c r="AW25" s="1290">
        <v>0</v>
      </c>
      <c r="AX25" s="1289"/>
      <c r="AY25" s="1289"/>
      <c r="AZ25" s="1290">
        <v>0</v>
      </c>
      <c r="BA25" s="1289"/>
      <c r="BB25" s="1289"/>
      <c r="BC25" s="1290">
        <v>0</v>
      </c>
      <c r="BD25" s="1289"/>
      <c r="BE25" s="1289"/>
      <c r="BF25" s="1290">
        <v>0</v>
      </c>
      <c r="BG25" s="1289"/>
      <c r="BH25" s="1289"/>
      <c r="BI25" s="1290">
        <v>0</v>
      </c>
      <c r="BJ25" s="1289"/>
      <c r="BK25" s="1289"/>
      <c r="BL25" s="1290">
        <v>0</v>
      </c>
      <c r="BM25" s="1289"/>
      <c r="BN25" s="1289"/>
      <c r="BO25" s="1290">
        <v>0</v>
      </c>
      <c r="BP25" s="1289"/>
      <c r="BQ25" s="1289"/>
      <c r="BR25" s="1290">
        <v>0</v>
      </c>
      <c r="BS25" s="1289"/>
      <c r="BT25" s="1289"/>
      <c r="BU25" s="1290">
        <v>0</v>
      </c>
      <c r="BV25" s="1289"/>
      <c r="BW25" s="1289"/>
      <c r="BX25" s="1290">
        <v>0</v>
      </c>
      <c r="BY25" s="1289"/>
      <c r="BZ25" s="1289"/>
      <c r="CA25" s="1290">
        <v>0</v>
      </c>
      <c r="CB25" s="1289"/>
      <c r="CC25" s="1289"/>
      <c r="CD25" s="1290">
        <v>0</v>
      </c>
      <c r="CE25" s="1289"/>
      <c r="CF25" s="1289"/>
      <c r="CG25" s="1290">
        <v>0</v>
      </c>
      <c r="CH25" s="1289"/>
      <c r="CI25" s="1289"/>
      <c r="CJ25" s="1290">
        <v>0</v>
      </c>
      <c r="CK25" s="1289"/>
      <c r="CL25" s="1289"/>
      <c r="CM25" s="1290">
        <v>0</v>
      </c>
      <c r="CN25" s="1289"/>
      <c r="CO25" s="1289"/>
      <c r="CP25" s="1290">
        <v>0</v>
      </c>
      <c r="CQ25" s="1289"/>
      <c r="CR25" s="1289"/>
      <c r="CS25" s="1290">
        <v>0</v>
      </c>
      <c r="CT25" s="1289"/>
      <c r="CU25" s="1289"/>
      <c r="CV25" s="1290">
        <v>0</v>
      </c>
      <c r="CW25" s="1289"/>
      <c r="CX25" s="1289"/>
      <c r="CY25" s="1290">
        <v>0</v>
      </c>
      <c r="CZ25" s="1289"/>
      <c r="DA25" s="1289"/>
      <c r="DB25" s="1290">
        <v>0</v>
      </c>
      <c r="DC25" s="1289"/>
      <c r="DD25" s="1289"/>
      <c r="DE25" s="1290">
        <v>0</v>
      </c>
      <c r="DF25" s="1289"/>
      <c r="DG25" s="1289"/>
      <c r="DH25" s="1290">
        <v>0</v>
      </c>
      <c r="DI25" s="1289"/>
      <c r="DJ25" s="1289"/>
      <c r="DK25" s="1290">
        <v>0</v>
      </c>
      <c r="DL25" s="1289"/>
      <c r="DM25" s="1289"/>
      <c r="DN25" s="1290">
        <v>0</v>
      </c>
      <c r="DO25" s="1289"/>
      <c r="DP25" s="1289"/>
      <c r="DQ25" s="1290">
        <v>0</v>
      </c>
      <c r="DR25" s="1289"/>
      <c r="DS25" s="1289"/>
      <c r="DT25" s="1290">
        <v>0</v>
      </c>
      <c r="DU25" s="1289"/>
      <c r="DV25" s="1289"/>
      <c r="DW25" s="1290">
        <v>0</v>
      </c>
      <c r="DX25" s="1289"/>
      <c r="DY25" s="1289"/>
      <c r="DZ25" s="1290">
        <v>0</v>
      </c>
      <c r="EA25" s="1289"/>
      <c r="EB25" s="1289"/>
      <c r="EC25" s="1290">
        <v>0</v>
      </c>
      <c r="ED25" s="1289"/>
      <c r="EE25" s="1289"/>
      <c r="EF25" s="1290">
        <v>0</v>
      </c>
      <c r="EG25" s="1289"/>
      <c r="EH25" s="1289"/>
      <c r="EI25" s="1290">
        <v>0</v>
      </c>
      <c r="EJ25" s="1289"/>
      <c r="EK25" s="1289"/>
      <c r="EL25" s="1290">
        <v>0</v>
      </c>
      <c r="EM25" s="1289"/>
      <c r="EN25" s="1289"/>
      <c r="EO25" s="1290">
        <v>0</v>
      </c>
      <c r="EP25" s="1289"/>
      <c r="EQ25" s="1289"/>
      <c r="ER25" s="1290">
        <v>0</v>
      </c>
      <c r="ES25" s="1289"/>
      <c r="ET25" s="1289"/>
      <c r="EU25" s="1290">
        <v>0</v>
      </c>
      <c r="EV25" s="1289"/>
      <c r="EW25" s="1289"/>
      <c r="EX25" s="1290">
        <v>0</v>
      </c>
      <c r="EY25" s="1289"/>
      <c r="EZ25" s="1289"/>
      <c r="FA25" s="1290">
        <v>0</v>
      </c>
      <c r="FB25" s="1289"/>
      <c r="FC25" s="1289"/>
      <c r="FD25" s="1290">
        <v>0</v>
      </c>
      <c r="FE25" s="1289"/>
      <c r="FF25" s="1289"/>
      <c r="FG25" s="1290">
        <v>0</v>
      </c>
    </row>
    <row r="26" spans="1:163" s="354" customFormat="1">
      <c r="A26" s="1179">
        <v>1</v>
      </c>
      <c r="B26" s="1094" t="s">
        <v>1170</v>
      </c>
      <c r="C26" s="1179" t="s">
        <v>1491</v>
      </c>
      <c r="D26" s="1179" t="s">
        <v>1721</v>
      </c>
      <c r="E26" s="1280"/>
      <c r="F26" s="1280"/>
      <c r="G26" s="1179" t="b">
        <v>1</v>
      </c>
      <c r="H26" s="1280"/>
      <c r="I26" s="1280"/>
      <c r="J26" s="1280"/>
      <c r="K26" s="1280"/>
      <c r="L26" s="1281" t="s">
        <v>661</v>
      </c>
      <c r="M26" s="1282" t="s">
        <v>652</v>
      </c>
      <c r="N26" s="1283">
        <v>0</v>
      </c>
      <c r="O26" s="1283">
        <v>0</v>
      </c>
      <c r="P26" s="1284">
        <v>0</v>
      </c>
      <c r="Q26" s="1283">
        <v>0</v>
      </c>
      <c r="R26" s="1283">
        <v>0</v>
      </c>
      <c r="S26" s="1284">
        <v>0</v>
      </c>
      <c r="T26" s="1283">
        <v>0</v>
      </c>
      <c r="U26" s="1283">
        <v>0</v>
      </c>
      <c r="V26" s="1284">
        <v>0</v>
      </c>
      <c r="W26" s="1283">
        <v>0</v>
      </c>
      <c r="X26" s="1283">
        <v>0</v>
      </c>
      <c r="Y26" s="1284">
        <v>0</v>
      </c>
      <c r="Z26" s="1283">
        <v>0</v>
      </c>
      <c r="AA26" s="1283">
        <v>0</v>
      </c>
      <c r="AB26" s="1284">
        <v>0</v>
      </c>
      <c r="AC26" s="1283">
        <v>0</v>
      </c>
      <c r="AD26" s="1283">
        <v>0</v>
      </c>
      <c r="AE26" s="1284">
        <v>0</v>
      </c>
      <c r="AF26" s="1283">
        <v>0</v>
      </c>
      <c r="AG26" s="1283">
        <v>0</v>
      </c>
      <c r="AH26" s="1284">
        <v>0</v>
      </c>
      <c r="AI26" s="1283">
        <v>0</v>
      </c>
      <c r="AJ26" s="1283">
        <v>0</v>
      </c>
      <c r="AK26" s="1284">
        <v>0</v>
      </c>
      <c r="AL26" s="1283">
        <v>0</v>
      </c>
      <c r="AM26" s="1283">
        <v>0</v>
      </c>
      <c r="AN26" s="1284">
        <v>0</v>
      </c>
      <c r="AO26" s="1283">
        <v>0</v>
      </c>
      <c r="AP26" s="1283">
        <v>0</v>
      </c>
      <c r="AQ26" s="1284">
        <v>0</v>
      </c>
      <c r="AR26" s="1283"/>
      <c r="AS26" s="1283"/>
      <c r="AT26" s="1284">
        <v>0</v>
      </c>
      <c r="AU26" s="1283"/>
      <c r="AV26" s="1283"/>
      <c r="AW26" s="1284">
        <v>0</v>
      </c>
      <c r="AX26" s="1283"/>
      <c r="AY26" s="1283"/>
      <c r="AZ26" s="1284">
        <v>0</v>
      </c>
      <c r="BA26" s="1283"/>
      <c r="BB26" s="1283"/>
      <c r="BC26" s="1284">
        <v>0</v>
      </c>
      <c r="BD26" s="1283"/>
      <c r="BE26" s="1283"/>
      <c r="BF26" s="1284">
        <v>0</v>
      </c>
      <c r="BG26" s="1283"/>
      <c r="BH26" s="1283"/>
      <c r="BI26" s="1284">
        <v>0</v>
      </c>
      <c r="BJ26" s="1283"/>
      <c r="BK26" s="1283"/>
      <c r="BL26" s="1284">
        <v>0</v>
      </c>
      <c r="BM26" s="1283"/>
      <c r="BN26" s="1283"/>
      <c r="BO26" s="1284">
        <v>0</v>
      </c>
      <c r="BP26" s="1283"/>
      <c r="BQ26" s="1283"/>
      <c r="BR26" s="1284">
        <v>0</v>
      </c>
      <c r="BS26" s="1283"/>
      <c r="BT26" s="1283"/>
      <c r="BU26" s="1284">
        <v>0</v>
      </c>
      <c r="BV26" s="1283"/>
      <c r="BW26" s="1283"/>
      <c r="BX26" s="1284">
        <v>0</v>
      </c>
      <c r="BY26" s="1283"/>
      <c r="BZ26" s="1283"/>
      <c r="CA26" s="1284">
        <v>0</v>
      </c>
      <c r="CB26" s="1283"/>
      <c r="CC26" s="1283"/>
      <c r="CD26" s="1284">
        <v>0</v>
      </c>
      <c r="CE26" s="1283"/>
      <c r="CF26" s="1283"/>
      <c r="CG26" s="1284">
        <v>0</v>
      </c>
      <c r="CH26" s="1283"/>
      <c r="CI26" s="1283"/>
      <c r="CJ26" s="1284">
        <v>0</v>
      </c>
      <c r="CK26" s="1283"/>
      <c r="CL26" s="1283"/>
      <c r="CM26" s="1284">
        <v>0</v>
      </c>
      <c r="CN26" s="1283"/>
      <c r="CO26" s="1283"/>
      <c r="CP26" s="1284">
        <v>0</v>
      </c>
      <c r="CQ26" s="1283"/>
      <c r="CR26" s="1283"/>
      <c r="CS26" s="1284">
        <v>0</v>
      </c>
      <c r="CT26" s="1283"/>
      <c r="CU26" s="1283"/>
      <c r="CV26" s="1284">
        <v>0</v>
      </c>
      <c r="CW26" s="1283"/>
      <c r="CX26" s="1283"/>
      <c r="CY26" s="1284">
        <v>0</v>
      </c>
      <c r="CZ26" s="1283"/>
      <c r="DA26" s="1283"/>
      <c r="DB26" s="1284">
        <v>0</v>
      </c>
      <c r="DC26" s="1283"/>
      <c r="DD26" s="1283"/>
      <c r="DE26" s="1284">
        <v>0</v>
      </c>
      <c r="DF26" s="1283"/>
      <c r="DG26" s="1283"/>
      <c r="DH26" s="1284">
        <v>0</v>
      </c>
      <c r="DI26" s="1283"/>
      <c r="DJ26" s="1283"/>
      <c r="DK26" s="1284">
        <v>0</v>
      </c>
      <c r="DL26" s="1283"/>
      <c r="DM26" s="1283"/>
      <c r="DN26" s="1284">
        <v>0</v>
      </c>
      <c r="DO26" s="1283"/>
      <c r="DP26" s="1283"/>
      <c r="DQ26" s="1284">
        <v>0</v>
      </c>
      <c r="DR26" s="1283"/>
      <c r="DS26" s="1283"/>
      <c r="DT26" s="1284">
        <v>0</v>
      </c>
      <c r="DU26" s="1283"/>
      <c r="DV26" s="1283"/>
      <c r="DW26" s="1284">
        <v>0</v>
      </c>
      <c r="DX26" s="1283"/>
      <c r="DY26" s="1283"/>
      <c r="DZ26" s="1284">
        <v>0</v>
      </c>
      <c r="EA26" s="1283"/>
      <c r="EB26" s="1283"/>
      <c r="EC26" s="1284">
        <v>0</v>
      </c>
      <c r="ED26" s="1283"/>
      <c r="EE26" s="1283"/>
      <c r="EF26" s="1284">
        <v>0</v>
      </c>
      <c r="EG26" s="1283"/>
      <c r="EH26" s="1283"/>
      <c r="EI26" s="1284">
        <v>0</v>
      </c>
      <c r="EJ26" s="1283"/>
      <c r="EK26" s="1283"/>
      <c r="EL26" s="1284">
        <v>0</v>
      </c>
      <c r="EM26" s="1283"/>
      <c r="EN26" s="1283"/>
      <c r="EO26" s="1284">
        <v>0</v>
      </c>
      <c r="EP26" s="1283"/>
      <c r="EQ26" s="1283"/>
      <c r="ER26" s="1284">
        <v>0</v>
      </c>
      <c r="ES26" s="1283"/>
      <c r="ET26" s="1283"/>
      <c r="EU26" s="1284">
        <v>0</v>
      </c>
      <c r="EV26" s="1283"/>
      <c r="EW26" s="1283"/>
      <c r="EX26" s="1284">
        <v>0</v>
      </c>
      <c r="EY26" s="1283"/>
      <c r="EZ26" s="1283"/>
      <c r="FA26" s="1284">
        <v>0</v>
      </c>
      <c r="FB26" s="1283"/>
      <c r="FC26" s="1283"/>
      <c r="FD26" s="1284">
        <v>0</v>
      </c>
      <c r="FE26" s="1283"/>
      <c r="FF26" s="1283"/>
      <c r="FG26" s="1284">
        <v>0</v>
      </c>
    </row>
    <row r="27" spans="1:163" s="354" customFormat="1">
      <c r="A27" s="1179">
        <v>1</v>
      </c>
      <c r="B27" s="1094" t="s">
        <v>1169</v>
      </c>
      <c r="C27" s="1179" t="s">
        <v>1491</v>
      </c>
      <c r="D27" s="1179" t="s">
        <v>1722</v>
      </c>
      <c r="E27" s="1280"/>
      <c r="F27" s="1280"/>
      <c r="G27" s="1179" t="b">
        <v>1</v>
      </c>
      <c r="H27" s="1280"/>
      <c r="I27" s="1280"/>
      <c r="J27" s="1280"/>
      <c r="K27" s="1280"/>
      <c r="L27" s="1281" t="s">
        <v>662</v>
      </c>
      <c r="M27" s="1282" t="s">
        <v>652</v>
      </c>
      <c r="N27" s="1283">
        <v>0</v>
      </c>
      <c r="O27" s="1283">
        <v>0</v>
      </c>
      <c r="P27" s="1284">
        <v>0</v>
      </c>
      <c r="Q27" s="1283">
        <v>0</v>
      </c>
      <c r="R27" s="1283">
        <v>0</v>
      </c>
      <c r="S27" s="1284">
        <v>0</v>
      </c>
      <c r="T27" s="1283">
        <v>0</v>
      </c>
      <c r="U27" s="1283">
        <v>0</v>
      </c>
      <c r="V27" s="1284">
        <v>0</v>
      </c>
      <c r="W27" s="1283">
        <v>0</v>
      </c>
      <c r="X27" s="1283">
        <v>0</v>
      </c>
      <c r="Y27" s="1284">
        <v>0</v>
      </c>
      <c r="Z27" s="1283">
        <v>0</v>
      </c>
      <c r="AA27" s="1283">
        <v>0</v>
      </c>
      <c r="AB27" s="1284">
        <v>0</v>
      </c>
      <c r="AC27" s="1283">
        <v>0</v>
      </c>
      <c r="AD27" s="1283">
        <v>0</v>
      </c>
      <c r="AE27" s="1284">
        <v>0</v>
      </c>
      <c r="AF27" s="1283">
        <v>0</v>
      </c>
      <c r="AG27" s="1283">
        <v>0</v>
      </c>
      <c r="AH27" s="1284">
        <v>0</v>
      </c>
      <c r="AI27" s="1283">
        <v>0</v>
      </c>
      <c r="AJ27" s="1283">
        <v>0</v>
      </c>
      <c r="AK27" s="1284">
        <v>0</v>
      </c>
      <c r="AL27" s="1283">
        <v>0</v>
      </c>
      <c r="AM27" s="1283">
        <v>0</v>
      </c>
      <c r="AN27" s="1284">
        <v>0</v>
      </c>
      <c r="AO27" s="1283">
        <v>0</v>
      </c>
      <c r="AP27" s="1283">
        <v>0</v>
      </c>
      <c r="AQ27" s="1284">
        <v>0</v>
      </c>
      <c r="AR27" s="1283"/>
      <c r="AS27" s="1283"/>
      <c r="AT27" s="1284">
        <v>0</v>
      </c>
      <c r="AU27" s="1283"/>
      <c r="AV27" s="1283"/>
      <c r="AW27" s="1284">
        <v>0</v>
      </c>
      <c r="AX27" s="1283"/>
      <c r="AY27" s="1283"/>
      <c r="AZ27" s="1284">
        <v>0</v>
      </c>
      <c r="BA27" s="1283"/>
      <c r="BB27" s="1283"/>
      <c r="BC27" s="1284">
        <v>0</v>
      </c>
      <c r="BD27" s="1283"/>
      <c r="BE27" s="1283"/>
      <c r="BF27" s="1284">
        <v>0</v>
      </c>
      <c r="BG27" s="1283"/>
      <c r="BH27" s="1283"/>
      <c r="BI27" s="1284">
        <v>0</v>
      </c>
      <c r="BJ27" s="1283"/>
      <c r="BK27" s="1283"/>
      <c r="BL27" s="1284">
        <v>0</v>
      </c>
      <c r="BM27" s="1283"/>
      <c r="BN27" s="1283"/>
      <c r="BO27" s="1284">
        <v>0</v>
      </c>
      <c r="BP27" s="1283"/>
      <c r="BQ27" s="1283"/>
      <c r="BR27" s="1284">
        <v>0</v>
      </c>
      <c r="BS27" s="1283"/>
      <c r="BT27" s="1283"/>
      <c r="BU27" s="1284">
        <v>0</v>
      </c>
      <c r="BV27" s="1283"/>
      <c r="BW27" s="1283"/>
      <c r="BX27" s="1284">
        <v>0</v>
      </c>
      <c r="BY27" s="1283"/>
      <c r="BZ27" s="1283"/>
      <c r="CA27" s="1284">
        <v>0</v>
      </c>
      <c r="CB27" s="1283"/>
      <c r="CC27" s="1283"/>
      <c r="CD27" s="1284">
        <v>0</v>
      </c>
      <c r="CE27" s="1283"/>
      <c r="CF27" s="1283"/>
      <c r="CG27" s="1284">
        <v>0</v>
      </c>
      <c r="CH27" s="1283"/>
      <c r="CI27" s="1283"/>
      <c r="CJ27" s="1284">
        <v>0</v>
      </c>
      <c r="CK27" s="1283"/>
      <c r="CL27" s="1283"/>
      <c r="CM27" s="1284">
        <v>0</v>
      </c>
      <c r="CN27" s="1283"/>
      <c r="CO27" s="1283"/>
      <c r="CP27" s="1284">
        <v>0</v>
      </c>
      <c r="CQ27" s="1283"/>
      <c r="CR27" s="1283"/>
      <c r="CS27" s="1284">
        <v>0</v>
      </c>
      <c r="CT27" s="1283"/>
      <c r="CU27" s="1283"/>
      <c r="CV27" s="1284">
        <v>0</v>
      </c>
      <c r="CW27" s="1283"/>
      <c r="CX27" s="1283"/>
      <c r="CY27" s="1284">
        <v>0</v>
      </c>
      <c r="CZ27" s="1283"/>
      <c r="DA27" s="1283"/>
      <c r="DB27" s="1284">
        <v>0</v>
      </c>
      <c r="DC27" s="1283"/>
      <c r="DD27" s="1283"/>
      <c r="DE27" s="1284">
        <v>0</v>
      </c>
      <c r="DF27" s="1283"/>
      <c r="DG27" s="1283"/>
      <c r="DH27" s="1284">
        <v>0</v>
      </c>
      <c r="DI27" s="1283"/>
      <c r="DJ27" s="1283"/>
      <c r="DK27" s="1284">
        <v>0</v>
      </c>
      <c r="DL27" s="1283"/>
      <c r="DM27" s="1283"/>
      <c r="DN27" s="1284">
        <v>0</v>
      </c>
      <c r="DO27" s="1283"/>
      <c r="DP27" s="1283"/>
      <c r="DQ27" s="1284">
        <v>0</v>
      </c>
      <c r="DR27" s="1283"/>
      <c r="DS27" s="1283"/>
      <c r="DT27" s="1284">
        <v>0</v>
      </c>
      <c r="DU27" s="1283"/>
      <c r="DV27" s="1283"/>
      <c r="DW27" s="1284">
        <v>0</v>
      </c>
      <c r="DX27" s="1283"/>
      <c r="DY27" s="1283"/>
      <c r="DZ27" s="1284">
        <v>0</v>
      </c>
      <c r="EA27" s="1283"/>
      <c r="EB27" s="1283"/>
      <c r="EC27" s="1284">
        <v>0</v>
      </c>
      <c r="ED27" s="1283"/>
      <c r="EE27" s="1283"/>
      <c r="EF27" s="1284">
        <v>0</v>
      </c>
      <c r="EG27" s="1283"/>
      <c r="EH27" s="1283"/>
      <c r="EI27" s="1284">
        <v>0</v>
      </c>
      <c r="EJ27" s="1283"/>
      <c r="EK27" s="1283"/>
      <c r="EL27" s="1284">
        <v>0</v>
      </c>
      <c r="EM27" s="1283"/>
      <c r="EN27" s="1283"/>
      <c r="EO27" s="1284">
        <v>0</v>
      </c>
      <c r="EP27" s="1283"/>
      <c r="EQ27" s="1283"/>
      <c r="ER27" s="1284">
        <v>0</v>
      </c>
      <c r="ES27" s="1283"/>
      <c r="ET27" s="1283"/>
      <c r="EU27" s="1284">
        <v>0</v>
      </c>
      <c r="EV27" s="1283"/>
      <c r="EW27" s="1283"/>
      <c r="EX27" s="1284">
        <v>0</v>
      </c>
      <c r="EY27" s="1283"/>
      <c r="EZ27" s="1283"/>
      <c r="FA27" s="1284">
        <v>0</v>
      </c>
      <c r="FB27" s="1283"/>
      <c r="FC27" s="1283"/>
      <c r="FD27" s="1284">
        <v>0</v>
      </c>
      <c r="FE27" s="1283"/>
      <c r="FF27" s="1283"/>
      <c r="FG27" s="1284">
        <v>0</v>
      </c>
    </row>
    <row r="28" spans="1:163" s="665" customFormat="1">
      <c r="A28" s="1179">
        <v>1</v>
      </c>
      <c r="B28" s="1094"/>
      <c r="C28" s="1179" t="s">
        <v>1489</v>
      </c>
      <c r="D28" s="1179" t="s">
        <v>1723</v>
      </c>
      <c r="E28" s="1179"/>
      <c r="F28" s="1179"/>
      <c r="G28" s="1179" t="b">
        <v>1</v>
      </c>
      <c r="H28" s="1179"/>
      <c r="I28" s="1179"/>
      <c r="J28" s="1179"/>
      <c r="K28" s="1179"/>
      <c r="L28" s="1285" t="s">
        <v>659</v>
      </c>
      <c r="M28" s="1286" t="s">
        <v>137</v>
      </c>
      <c r="N28" s="1287">
        <v>0</v>
      </c>
      <c r="O28" s="1287">
        <v>0</v>
      </c>
      <c r="P28" s="1288"/>
      <c r="Q28" s="1287">
        <v>0</v>
      </c>
      <c r="R28" s="1287">
        <v>0</v>
      </c>
      <c r="S28" s="1288"/>
      <c r="T28" s="1287">
        <v>0</v>
      </c>
      <c r="U28" s="1287">
        <v>0</v>
      </c>
      <c r="V28" s="1288"/>
      <c r="W28" s="1287">
        <v>0</v>
      </c>
      <c r="X28" s="1287">
        <v>0</v>
      </c>
      <c r="Y28" s="1288"/>
      <c r="Z28" s="1287">
        <v>0</v>
      </c>
      <c r="AA28" s="1287">
        <v>0</v>
      </c>
      <c r="AB28" s="1288"/>
      <c r="AC28" s="1287">
        <v>0</v>
      </c>
      <c r="AD28" s="1287">
        <v>0</v>
      </c>
      <c r="AE28" s="1288"/>
      <c r="AF28" s="1287">
        <v>0</v>
      </c>
      <c r="AG28" s="1287">
        <v>0</v>
      </c>
      <c r="AH28" s="1288"/>
      <c r="AI28" s="1287">
        <v>0</v>
      </c>
      <c r="AJ28" s="1287">
        <v>0</v>
      </c>
      <c r="AK28" s="1288"/>
      <c r="AL28" s="1287">
        <v>0</v>
      </c>
      <c r="AM28" s="1287">
        <v>0</v>
      </c>
      <c r="AN28" s="1288"/>
      <c r="AO28" s="1287">
        <v>0</v>
      </c>
      <c r="AP28" s="1287">
        <v>0</v>
      </c>
      <c r="AQ28" s="1288"/>
      <c r="AR28" s="1287">
        <v>0</v>
      </c>
      <c r="AS28" s="1287">
        <v>0</v>
      </c>
      <c r="AT28" s="1288"/>
      <c r="AU28" s="1287">
        <v>0</v>
      </c>
      <c r="AV28" s="1287">
        <v>0</v>
      </c>
      <c r="AW28" s="1288"/>
      <c r="AX28" s="1287">
        <v>0</v>
      </c>
      <c r="AY28" s="1287">
        <v>0</v>
      </c>
      <c r="AZ28" s="1288"/>
      <c r="BA28" s="1287">
        <v>0</v>
      </c>
      <c r="BB28" s="1287">
        <v>0</v>
      </c>
      <c r="BC28" s="1288"/>
      <c r="BD28" s="1287">
        <v>0</v>
      </c>
      <c r="BE28" s="1287">
        <v>0</v>
      </c>
      <c r="BF28" s="1288"/>
      <c r="BG28" s="1287">
        <v>0</v>
      </c>
      <c r="BH28" s="1287">
        <v>0</v>
      </c>
      <c r="BI28" s="1288"/>
      <c r="BJ28" s="1287">
        <v>0</v>
      </c>
      <c r="BK28" s="1287">
        <v>0</v>
      </c>
      <c r="BL28" s="1288"/>
      <c r="BM28" s="1287">
        <v>0</v>
      </c>
      <c r="BN28" s="1287">
        <v>0</v>
      </c>
      <c r="BO28" s="1288"/>
      <c r="BP28" s="1287">
        <v>0</v>
      </c>
      <c r="BQ28" s="1287">
        <v>0</v>
      </c>
      <c r="BR28" s="1288"/>
      <c r="BS28" s="1287">
        <v>0</v>
      </c>
      <c r="BT28" s="1287">
        <v>0</v>
      </c>
      <c r="BU28" s="1288"/>
      <c r="BV28" s="1287">
        <v>0</v>
      </c>
      <c r="BW28" s="1287">
        <v>0</v>
      </c>
      <c r="BX28" s="1288"/>
      <c r="BY28" s="1287">
        <v>0</v>
      </c>
      <c r="BZ28" s="1287">
        <v>0</v>
      </c>
      <c r="CA28" s="1288"/>
      <c r="CB28" s="1287">
        <v>0</v>
      </c>
      <c r="CC28" s="1287">
        <v>0</v>
      </c>
      <c r="CD28" s="1288"/>
      <c r="CE28" s="1287">
        <v>0</v>
      </c>
      <c r="CF28" s="1287">
        <v>0</v>
      </c>
      <c r="CG28" s="1288"/>
      <c r="CH28" s="1287">
        <v>0</v>
      </c>
      <c r="CI28" s="1287">
        <v>0</v>
      </c>
      <c r="CJ28" s="1288"/>
      <c r="CK28" s="1287">
        <v>0</v>
      </c>
      <c r="CL28" s="1287">
        <v>0</v>
      </c>
      <c r="CM28" s="1288"/>
      <c r="CN28" s="1287">
        <v>0</v>
      </c>
      <c r="CO28" s="1287">
        <v>0</v>
      </c>
      <c r="CP28" s="1288"/>
      <c r="CQ28" s="1287">
        <v>0</v>
      </c>
      <c r="CR28" s="1287">
        <v>0</v>
      </c>
      <c r="CS28" s="1288"/>
      <c r="CT28" s="1287">
        <v>0</v>
      </c>
      <c r="CU28" s="1287">
        <v>0</v>
      </c>
      <c r="CV28" s="1288"/>
      <c r="CW28" s="1287">
        <v>0</v>
      </c>
      <c r="CX28" s="1287">
        <v>0</v>
      </c>
      <c r="CY28" s="1288"/>
      <c r="CZ28" s="1287">
        <v>0</v>
      </c>
      <c r="DA28" s="1287">
        <v>0</v>
      </c>
      <c r="DB28" s="1288"/>
      <c r="DC28" s="1287">
        <v>0</v>
      </c>
      <c r="DD28" s="1287">
        <v>0</v>
      </c>
      <c r="DE28" s="1288"/>
      <c r="DF28" s="1287">
        <v>0</v>
      </c>
      <c r="DG28" s="1287">
        <v>0</v>
      </c>
      <c r="DH28" s="1288"/>
      <c r="DI28" s="1287">
        <v>0</v>
      </c>
      <c r="DJ28" s="1287">
        <v>0</v>
      </c>
      <c r="DK28" s="1288"/>
      <c r="DL28" s="1287">
        <v>0</v>
      </c>
      <c r="DM28" s="1287">
        <v>0</v>
      </c>
      <c r="DN28" s="1288"/>
      <c r="DO28" s="1287">
        <v>0</v>
      </c>
      <c r="DP28" s="1287">
        <v>0</v>
      </c>
      <c r="DQ28" s="1288"/>
      <c r="DR28" s="1287">
        <v>0</v>
      </c>
      <c r="DS28" s="1287">
        <v>0</v>
      </c>
      <c r="DT28" s="1288"/>
      <c r="DU28" s="1287">
        <v>0</v>
      </c>
      <c r="DV28" s="1287">
        <v>0</v>
      </c>
      <c r="DW28" s="1288"/>
      <c r="DX28" s="1287">
        <v>0</v>
      </c>
      <c r="DY28" s="1287">
        <v>0</v>
      </c>
      <c r="DZ28" s="1288"/>
      <c r="EA28" s="1287">
        <v>0</v>
      </c>
      <c r="EB28" s="1287">
        <v>0</v>
      </c>
      <c r="EC28" s="1288"/>
      <c r="ED28" s="1287">
        <v>0</v>
      </c>
      <c r="EE28" s="1287">
        <v>0</v>
      </c>
      <c r="EF28" s="1288"/>
      <c r="EG28" s="1287">
        <v>0</v>
      </c>
      <c r="EH28" s="1287">
        <v>0</v>
      </c>
      <c r="EI28" s="1288"/>
      <c r="EJ28" s="1287">
        <v>0</v>
      </c>
      <c r="EK28" s="1287">
        <v>0</v>
      </c>
      <c r="EL28" s="1288"/>
      <c r="EM28" s="1287">
        <v>0</v>
      </c>
      <c r="EN28" s="1287">
        <v>0</v>
      </c>
      <c r="EO28" s="1288"/>
      <c r="EP28" s="1287">
        <v>0</v>
      </c>
      <c r="EQ28" s="1287">
        <v>0</v>
      </c>
      <c r="ER28" s="1288"/>
      <c r="ES28" s="1287">
        <v>0</v>
      </c>
      <c r="ET28" s="1287">
        <v>0</v>
      </c>
      <c r="EU28" s="1288"/>
      <c r="EV28" s="1287">
        <v>0</v>
      </c>
      <c r="EW28" s="1287">
        <v>0</v>
      </c>
      <c r="EX28" s="1288"/>
      <c r="EY28" s="1287">
        <v>0</v>
      </c>
      <c r="EZ28" s="1287">
        <v>0</v>
      </c>
      <c r="FA28" s="1288"/>
      <c r="FB28" s="1287">
        <v>0</v>
      </c>
      <c r="FC28" s="1287">
        <v>0</v>
      </c>
      <c r="FD28" s="1288"/>
      <c r="FE28" s="1287">
        <v>0</v>
      </c>
      <c r="FF28" s="1287">
        <v>0</v>
      </c>
      <c r="FG28" s="1288"/>
    </row>
    <row r="29" spans="1:163" s="665" customFormat="1">
      <c r="A29" s="1179">
        <v>1</v>
      </c>
      <c r="B29" s="1094" t="s">
        <v>1177</v>
      </c>
      <c r="C29" s="1179" t="s">
        <v>1490</v>
      </c>
      <c r="D29" s="1179" t="s">
        <v>1723</v>
      </c>
      <c r="E29" s="1179"/>
      <c r="F29" s="1179"/>
      <c r="G29" s="1179" t="b">
        <v>1</v>
      </c>
      <c r="H29" s="1179"/>
      <c r="I29" s="1179"/>
      <c r="J29" s="1179"/>
      <c r="K29" s="1179"/>
      <c r="L29" s="1285" t="s">
        <v>1171</v>
      </c>
      <c r="M29" s="1286" t="s">
        <v>310</v>
      </c>
      <c r="N29" s="1289">
        <v>0</v>
      </c>
      <c r="O29" s="1289">
        <v>0</v>
      </c>
      <c r="P29" s="1290">
        <v>0</v>
      </c>
      <c r="Q29" s="1289">
        <v>0</v>
      </c>
      <c r="R29" s="1289">
        <v>0</v>
      </c>
      <c r="S29" s="1290">
        <v>0</v>
      </c>
      <c r="T29" s="1289">
        <v>0</v>
      </c>
      <c r="U29" s="1289">
        <v>0</v>
      </c>
      <c r="V29" s="1290">
        <v>0</v>
      </c>
      <c r="W29" s="1289">
        <v>0</v>
      </c>
      <c r="X29" s="1289">
        <v>0</v>
      </c>
      <c r="Y29" s="1290">
        <v>0</v>
      </c>
      <c r="Z29" s="1289">
        <v>0</v>
      </c>
      <c r="AA29" s="1289">
        <v>0</v>
      </c>
      <c r="AB29" s="1290">
        <v>0</v>
      </c>
      <c r="AC29" s="1289">
        <v>0</v>
      </c>
      <c r="AD29" s="1289">
        <v>0</v>
      </c>
      <c r="AE29" s="1290">
        <v>0</v>
      </c>
      <c r="AF29" s="1289">
        <v>0</v>
      </c>
      <c r="AG29" s="1289">
        <v>0</v>
      </c>
      <c r="AH29" s="1290">
        <v>0</v>
      </c>
      <c r="AI29" s="1289">
        <v>0</v>
      </c>
      <c r="AJ29" s="1289">
        <v>0</v>
      </c>
      <c r="AK29" s="1290">
        <v>0</v>
      </c>
      <c r="AL29" s="1289">
        <v>0</v>
      </c>
      <c r="AM29" s="1289">
        <v>0</v>
      </c>
      <c r="AN29" s="1290">
        <v>0</v>
      </c>
      <c r="AO29" s="1289">
        <v>0</v>
      </c>
      <c r="AP29" s="1289">
        <v>0</v>
      </c>
      <c r="AQ29" s="1290">
        <v>0</v>
      </c>
      <c r="AR29" s="1289"/>
      <c r="AS29" s="1289"/>
      <c r="AT29" s="1290">
        <v>0</v>
      </c>
      <c r="AU29" s="1289"/>
      <c r="AV29" s="1289"/>
      <c r="AW29" s="1290">
        <v>0</v>
      </c>
      <c r="AX29" s="1289"/>
      <c r="AY29" s="1289"/>
      <c r="AZ29" s="1290">
        <v>0</v>
      </c>
      <c r="BA29" s="1289"/>
      <c r="BB29" s="1289"/>
      <c r="BC29" s="1290">
        <v>0</v>
      </c>
      <c r="BD29" s="1289"/>
      <c r="BE29" s="1289"/>
      <c r="BF29" s="1290">
        <v>0</v>
      </c>
      <c r="BG29" s="1289"/>
      <c r="BH29" s="1289"/>
      <c r="BI29" s="1290">
        <v>0</v>
      </c>
      <c r="BJ29" s="1289"/>
      <c r="BK29" s="1289"/>
      <c r="BL29" s="1290">
        <v>0</v>
      </c>
      <c r="BM29" s="1289"/>
      <c r="BN29" s="1289"/>
      <c r="BO29" s="1290">
        <v>0</v>
      </c>
      <c r="BP29" s="1289"/>
      <c r="BQ29" s="1289"/>
      <c r="BR29" s="1290">
        <v>0</v>
      </c>
      <c r="BS29" s="1289"/>
      <c r="BT29" s="1289"/>
      <c r="BU29" s="1290">
        <v>0</v>
      </c>
      <c r="BV29" s="1289"/>
      <c r="BW29" s="1289"/>
      <c r="BX29" s="1290">
        <v>0</v>
      </c>
      <c r="BY29" s="1289"/>
      <c r="BZ29" s="1289"/>
      <c r="CA29" s="1290">
        <v>0</v>
      </c>
      <c r="CB29" s="1289"/>
      <c r="CC29" s="1289"/>
      <c r="CD29" s="1290">
        <v>0</v>
      </c>
      <c r="CE29" s="1289"/>
      <c r="CF29" s="1289"/>
      <c r="CG29" s="1290">
        <v>0</v>
      </c>
      <c r="CH29" s="1289"/>
      <c r="CI29" s="1289"/>
      <c r="CJ29" s="1290">
        <v>0</v>
      </c>
      <c r="CK29" s="1289"/>
      <c r="CL29" s="1289"/>
      <c r="CM29" s="1290">
        <v>0</v>
      </c>
      <c r="CN29" s="1289"/>
      <c r="CO29" s="1289"/>
      <c r="CP29" s="1290">
        <v>0</v>
      </c>
      <c r="CQ29" s="1289"/>
      <c r="CR29" s="1289"/>
      <c r="CS29" s="1290">
        <v>0</v>
      </c>
      <c r="CT29" s="1289"/>
      <c r="CU29" s="1289"/>
      <c r="CV29" s="1290">
        <v>0</v>
      </c>
      <c r="CW29" s="1289"/>
      <c r="CX29" s="1289"/>
      <c r="CY29" s="1290">
        <v>0</v>
      </c>
      <c r="CZ29" s="1289"/>
      <c r="DA29" s="1289"/>
      <c r="DB29" s="1290">
        <v>0</v>
      </c>
      <c r="DC29" s="1289"/>
      <c r="DD29" s="1289"/>
      <c r="DE29" s="1290">
        <v>0</v>
      </c>
      <c r="DF29" s="1289"/>
      <c r="DG29" s="1289"/>
      <c r="DH29" s="1290">
        <v>0</v>
      </c>
      <c r="DI29" s="1289"/>
      <c r="DJ29" s="1289"/>
      <c r="DK29" s="1290">
        <v>0</v>
      </c>
      <c r="DL29" s="1289"/>
      <c r="DM29" s="1289"/>
      <c r="DN29" s="1290">
        <v>0</v>
      </c>
      <c r="DO29" s="1289"/>
      <c r="DP29" s="1289"/>
      <c r="DQ29" s="1290">
        <v>0</v>
      </c>
      <c r="DR29" s="1289"/>
      <c r="DS29" s="1289"/>
      <c r="DT29" s="1290">
        <v>0</v>
      </c>
      <c r="DU29" s="1289"/>
      <c r="DV29" s="1289"/>
      <c r="DW29" s="1290">
        <v>0</v>
      </c>
      <c r="DX29" s="1289"/>
      <c r="DY29" s="1289"/>
      <c r="DZ29" s="1290">
        <v>0</v>
      </c>
      <c r="EA29" s="1289"/>
      <c r="EB29" s="1289"/>
      <c r="EC29" s="1290">
        <v>0</v>
      </c>
      <c r="ED29" s="1289"/>
      <c r="EE29" s="1289"/>
      <c r="EF29" s="1290">
        <v>0</v>
      </c>
      <c r="EG29" s="1289"/>
      <c r="EH29" s="1289"/>
      <c r="EI29" s="1290">
        <v>0</v>
      </c>
      <c r="EJ29" s="1289"/>
      <c r="EK29" s="1289"/>
      <c r="EL29" s="1290">
        <v>0</v>
      </c>
      <c r="EM29" s="1289"/>
      <c r="EN29" s="1289"/>
      <c r="EO29" s="1290">
        <v>0</v>
      </c>
      <c r="EP29" s="1289"/>
      <c r="EQ29" s="1289"/>
      <c r="ER29" s="1290">
        <v>0</v>
      </c>
      <c r="ES29" s="1289"/>
      <c r="ET29" s="1289"/>
      <c r="EU29" s="1290">
        <v>0</v>
      </c>
      <c r="EV29" s="1289"/>
      <c r="EW29" s="1289"/>
      <c r="EX29" s="1290">
        <v>0</v>
      </c>
      <c r="EY29" s="1289"/>
      <c r="EZ29" s="1289"/>
      <c r="FA29" s="1290">
        <v>0</v>
      </c>
      <c r="FB29" s="1289"/>
      <c r="FC29" s="1289"/>
      <c r="FD29" s="1290">
        <v>0</v>
      </c>
      <c r="FE29" s="1289"/>
      <c r="FF29" s="1289"/>
      <c r="FG29" s="1290">
        <v>0</v>
      </c>
    </row>
    <row r="30" spans="1:163" s="665" customFormat="1" ht="0.2" customHeight="1">
      <c r="A30" s="1179">
        <v>1</v>
      </c>
      <c r="B30" s="1179"/>
      <c r="C30" s="1179"/>
      <c r="D30" s="1179"/>
      <c r="E30" s="1179"/>
      <c r="F30" s="1179"/>
      <c r="G30" s="1179" t="b">
        <v>0</v>
      </c>
      <c r="H30" s="1179"/>
      <c r="I30" s="1179"/>
      <c r="J30" s="1179"/>
      <c r="K30" s="1179"/>
      <c r="L30" s="1276" t="s">
        <v>663</v>
      </c>
      <c r="M30" s="1277"/>
      <c r="N30" s="1278"/>
      <c r="O30" s="1278"/>
      <c r="P30" s="1278"/>
      <c r="Q30" s="1278"/>
      <c r="R30" s="1278"/>
      <c r="S30" s="1278"/>
      <c r="T30" s="1278"/>
      <c r="U30" s="1278"/>
      <c r="V30" s="1278"/>
      <c r="W30" s="1278"/>
      <c r="X30" s="1278"/>
      <c r="Y30" s="1278"/>
      <c r="Z30" s="1278"/>
      <c r="AA30" s="1278"/>
      <c r="AB30" s="1278"/>
      <c r="AC30" s="1278"/>
      <c r="AD30" s="1278"/>
      <c r="AE30" s="1278"/>
      <c r="AF30" s="1278"/>
      <c r="AG30" s="1278"/>
      <c r="AH30" s="1278"/>
      <c r="AI30" s="1278"/>
      <c r="AJ30" s="1278"/>
      <c r="AK30" s="1278"/>
      <c r="AL30" s="1278"/>
      <c r="AM30" s="1278"/>
      <c r="AN30" s="1278"/>
      <c r="AO30" s="1278"/>
      <c r="AP30" s="1278"/>
      <c r="AQ30" s="1278"/>
      <c r="AR30" s="1278"/>
      <c r="AS30" s="1278"/>
      <c r="AT30" s="1278"/>
      <c r="AU30" s="1278"/>
      <c r="AV30" s="1278"/>
      <c r="AW30" s="1278"/>
      <c r="AX30" s="1278"/>
      <c r="AY30" s="1278"/>
      <c r="AZ30" s="1278"/>
      <c r="BA30" s="1278"/>
      <c r="BB30" s="1278"/>
      <c r="BC30" s="1278"/>
      <c r="BD30" s="1278"/>
      <c r="BE30" s="1278"/>
      <c r="BF30" s="1278"/>
      <c r="BG30" s="1278"/>
      <c r="BH30" s="1278"/>
      <c r="BI30" s="1278"/>
      <c r="BJ30" s="1278"/>
      <c r="BK30" s="1278"/>
      <c r="BL30" s="1278"/>
      <c r="BM30" s="1278"/>
      <c r="BN30" s="1278"/>
      <c r="BO30" s="1278"/>
      <c r="BP30" s="1278"/>
      <c r="BQ30" s="1278"/>
      <c r="BR30" s="1278"/>
      <c r="BS30" s="1278"/>
      <c r="BT30" s="1278"/>
      <c r="BU30" s="1278"/>
      <c r="BV30" s="1278"/>
      <c r="BW30" s="1278"/>
      <c r="BX30" s="1278"/>
      <c r="BY30" s="1278"/>
      <c r="BZ30" s="1278"/>
      <c r="CA30" s="1278"/>
      <c r="CB30" s="1278"/>
      <c r="CC30" s="1278"/>
      <c r="CD30" s="1278"/>
      <c r="CE30" s="1278"/>
      <c r="CF30" s="1278"/>
      <c r="CG30" s="1278"/>
      <c r="CH30" s="1278"/>
      <c r="CI30" s="1278"/>
      <c r="CJ30" s="1278"/>
      <c r="CK30" s="1278"/>
      <c r="CL30" s="1278"/>
      <c r="CM30" s="1278"/>
      <c r="CN30" s="1278"/>
      <c r="CO30" s="1278"/>
      <c r="CP30" s="1278"/>
      <c r="CQ30" s="1278"/>
      <c r="CR30" s="1278"/>
      <c r="CS30" s="1278"/>
      <c r="CT30" s="1278"/>
      <c r="CU30" s="1278"/>
      <c r="CV30" s="1278"/>
      <c r="CW30" s="1278"/>
      <c r="CX30" s="1278"/>
      <c r="CY30" s="1278"/>
      <c r="CZ30" s="1278"/>
      <c r="DA30" s="1278"/>
      <c r="DB30" s="1278"/>
      <c r="DC30" s="1278"/>
      <c r="DD30" s="1278"/>
      <c r="DE30" s="1278"/>
      <c r="DF30" s="1278"/>
      <c r="DG30" s="1278"/>
      <c r="DH30" s="1278"/>
      <c r="DI30" s="1278"/>
      <c r="DJ30" s="1278"/>
      <c r="DK30" s="1278"/>
      <c r="DL30" s="1278"/>
      <c r="DM30" s="1278"/>
      <c r="DN30" s="1278"/>
      <c r="DO30" s="1278"/>
      <c r="DP30" s="1278"/>
      <c r="DQ30" s="1278"/>
      <c r="DR30" s="1278"/>
      <c r="DS30" s="1278"/>
      <c r="DT30" s="1278"/>
      <c r="DU30" s="1278"/>
      <c r="DV30" s="1278"/>
      <c r="DW30" s="1278"/>
      <c r="DX30" s="1278"/>
      <c r="DY30" s="1278"/>
      <c r="DZ30" s="1278"/>
      <c r="EA30" s="1278"/>
      <c r="EB30" s="1278"/>
      <c r="EC30" s="1278"/>
      <c r="ED30" s="1278"/>
      <c r="EE30" s="1278"/>
      <c r="EF30" s="1278"/>
      <c r="EG30" s="1278"/>
      <c r="EH30" s="1278"/>
      <c r="EI30" s="1278"/>
      <c r="EJ30" s="1278"/>
      <c r="EK30" s="1278"/>
      <c r="EL30" s="1278"/>
      <c r="EM30" s="1278"/>
      <c r="EN30" s="1278"/>
      <c r="EO30" s="1278"/>
      <c r="EP30" s="1278"/>
      <c r="EQ30" s="1278"/>
      <c r="ER30" s="1278"/>
      <c r="ES30" s="1278"/>
      <c r="ET30" s="1278"/>
      <c r="EU30" s="1278"/>
      <c r="EV30" s="1278"/>
      <c r="EW30" s="1278"/>
      <c r="EX30" s="1278"/>
      <c r="EY30" s="1278"/>
      <c r="EZ30" s="1278"/>
      <c r="FA30" s="1278"/>
      <c r="FB30" s="1278"/>
      <c r="FC30" s="1278"/>
      <c r="FD30" s="1278"/>
      <c r="FE30" s="1278"/>
      <c r="FF30" s="1278"/>
      <c r="FG30" s="1279"/>
    </row>
    <row r="31" spans="1:163" s="665" customFormat="1" ht="0.2" customHeight="1">
      <c r="A31" s="1179">
        <v>1</v>
      </c>
      <c r="B31" s="1179"/>
      <c r="C31" s="1179"/>
      <c r="D31" s="1179"/>
      <c r="E31" s="1179"/>
      <c r="F31" s="1179"/>
      <c r="G31" s="1179" t="b">
        <v>0</v>
      </c>
      <c r="H31" s="1179"/>
      <c r="I31" s="1179"/>
      <c r="J31" s="1179"/>
      <c r="K31" s="1179"/>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79">
        <v>1</v>
      </c>
      <c r="B32" s="1179"/>
      <c r="C32" s="1179" t="s">
        <v>1604</v>
      </c>
      <c r="D32" s="1179" t="s">
        <v>1718</v>
      </c>
      <c r="E32" s="1179"/>
      <c r="F32" s="1179"/>
      <c r="G32" s="1179" t="b">
        <v>0</v>
      </c>
      <c r="H32" s="1179"/>
      <c r="I32" s="1179"/>
      <c r="J32" s="1179"/>
      <c r="K32" s="1179"/>
      <c r="L32" s="1291" t="s">
        <v>664</v>
      </c>
      <c r="M32" s="1286" t="s">
        <v>652</v>
      </c>
      <c r="N32" s="1292">
        <v>0</v>
      </c>
      <c r="O32" s="1292">
        <v>0</v>
      </c>
      <c r="P32" s="1288">
        <v>0</v>
      </c>
      <c r="Q32" s="1292">
        <v>0</v>
      </c>
      <c r="R32" s="1292">
        <v>0</v>
      </c>
      <c r="S32" s="1288">
        <v>0</v>
      </c>
      <c r="T32" s="1292">
        <v>0</v>
      </c>
      <c r="U32" s="1292">
        <v>0</v>
      </c>
      <c r="V32" s="1288">
        <v>0</v>
      </c>
      <c r="W32" s="1292">
        <v>0</v>
      </c>
      <c r="X32" s="1292">
        <v>0</v>
      </c>
      <c r="Y32" s="1288">
        <v>0</v>
      </c>
      <c r="Z32" s="1292">
        <v>0</v>
      </c>
      <c r="AA32" s="1292">
        <v>0</v>
      </c>
      <c r="AB32" s="1288">
        <v>0</v>
      </c>
      <c r="AC32" s="1292">
        <v>0</v>
      </c>
      <c r="AD32" s="1292">
        <v>0</v>
      </c>
      <c r="AE32" s="1288">
        <v>0</v>
      </c>
      <c r="AF32" s="1292">
        <v>0</v>
      </c>
      <c r="AG32" s="1292">
        <v>0</v>
      </c>
      <c r="AH32" s="1288">
        <v>0</v>
      </c>
      <c r="AI32" s="1292">
        <v>0</v>
      </c>
      <c r="AJ32" s="1292">
        <v>0</v>
      </c>
      <c r="AK32" s="1288">
        <v>0</v>
      </c>
      <c r="AL32" s="1292">
        <v>0</v>
      </c>
      <c r="AM32" s="1292">
        <v>0</v>
      </c>
      <c r="AN32" s="1288">
        <v>0</v>
      </c>
      <c r="AO32" s="1292">
        <v>0</v>
      </c>
      <c r="AP32" s="1292">
        <v>0</v>
      </c>
      <c r="AQ32" s="1288">
        <v>0</v>
      </c>
      <c r="AR32" s="1292">
        <v>0</v>
      </c>
      <c r="AS32" s="1292">
        <v>0</v>
      </c>
      <c r="AT32" s="1288">
        <v>0</v>
      </c>
      <c r="AU32" s="1292">
        <v>0</v>
      </c>
      <c r="AV32" s="1292">
        <v>0</v>
      </c>
      <c r="AW32" s="1288">
        <v>0</v>
      </c>
      <c r="AX32" s="1292">
        <v>0</v>
      </c>
      <c r="AY32" s="1292">
        <v>0</v>
      </c>
      <c r="AZ32" s="1288">
        <v>0</v>
      </c>
      <c r="BA32" s="1292">
        <v>0</v>
      </c>
      <c r="BB32" s="1292">
        <v>0</v>
      </c>
      <c r="BC32" s="1288">
        <v>0</v>
      </c>
      <c r="BD32" s="1292">
        <v>0</v>
      </c>
      <c r="BE32" s="1292">
        <v>0</v>
      </c>
      <c r="BF32" s="1288">
        <v>0</v>
      </c>
      <c r="BG32" s="1292">
        <v>0</v>
      </c>
      <c r="BH32" s="1292">
        <v>0</v>
      </c>
      <c r="BI32" s="1288">
        <v>0</v>
      </c>
      <c r="BJ32" s="1292">
        <v>0</v>
      </c>
      <c r="BK32" s="1292">
        <v>0</v>
      </c>
      <c r="BL32" s="1288">
        <v>0</v>
      </c>
      <c r="BM32" s="1292">
        <v>0</v>
      </c>
      <c r="BN32" s="1292">
        <v>0</v>
      </c>
      <c r="BO32" s="1288">
        <v>0</v>
      </c>
      <c r="BP32" s="1292">
        <v>0</v>
      </c>
      <c r="BQ32" s="1292">
        <v>0</v>
      </c>
      <c r="BR32" s="1288">
        <v>0</v>
      </c>
      <c r="BS32" s="1292">
        <v>0</v>
      </c>
      <c r="BT32" s="1292">
        <v>0</v>
      </c>
      <c r="BU32" s="1288">
        <v>0</v>
      </c>
      <c r="BV32" s="1292">
        <v>0</v>
      </c>
      <c r="BW32" s="1292">
        <v>0</v>
      </c>
      <c r="BX32" s="1288">
        <v>0</v>
      </c>
      <c r="BY32" s="1292">
        <v>0</v>
      </c>
      <c r="BZ32" s="1292">
        <v>0</v>
      </c>
      <c r="CA32" s="1288">
        <v>0</v>
      </c>
      <c r="CB32" s="1292">
        <v>0</v>
      </c>
      <c r="CC32" s="1292">
        <v>0</v>
      </c>
      <c r="CD32" s="1288">
        <v>0</v>
      </c>
      <c r="CE32" s="1292">
        <v>0</v>
      </c>
      <c r="CF32" s="1292">
        <v>0</v>
      </c>
      <c r="CG32" s="1288">
        <v>0</v>
      </c>
      <c r="CH32" s="1292">
        <v>0</v>
      </c>
      <c r="CI32" s="1292">
        <v>0</v>
      </c>
      <c r="CJ32" s="1288">
        <v>0</v>
      </c>
      <c r="CK32" s="1292">
        <v>0</v>
      </c>
      <c r="CL32" s="1292">
        <v>0</v>
      </c>
      <c r="CM32" s="1288">
        <v>0</v>
      </c>
      <c r="CN32" s="1292">
        <v>0</v>
      </c>
      <c r="CO32" s="1292">
        <v>0</v>
      </c>
      <c r="CP32" s="1288">
        <v>0</v>
      </c>
      <c r="CQ32" s="1292">
        <v>0</v>
      </c>
      <c r="CR32" s="1292">
        <v>0</v>
      </c>
      <c r="CS32" s="1288">
        <v>0</v>
      </c>
      <c r="CT32" s="1292">
        <v>0</v>
      </c>
      <c r="CU32" s="1292">
        <v>0</v>
      </c>
      <c r="CV32" s="1288">
        <v>0</v>
      </c>
      <c r="CW32" s="1292">
        <v>0</v>
      </c>
      <c r="CX32" s="1292">
        <v>0</v>
      </c>
      <c r="CY32" s="1288">
        <v>0</v>
      </c>
      <c r="CZ32" s="1292">
        <v>0</v>
      </c>
      <c r="DA32" s="1292">
        <v>0</v>
      </c>
      <c r="DB32" s="1288">
        <v>0</v>
      </c>
      <c r="DC32" s="1292">
        <v>0</v>
      </c>
      <c r="DD32" s="1292">
        <v>0</v>
      </c>
      <c r="DE32" s="1288">
        <v>0</v>
      </c>
      <c r="DF32" s="1292">
        <v>0</v>
      </c>
      <c r="DG32" s="1292">
        <v>0</v>
      </c>
      <c r="DH32" s="1288">
        <v>0</v>
      </c>
      <c r="DI32" s="1292">
        <v>0</v>
      </c>
      <c r="DJ32" s="1292">
        <v>0</v>
      </c>
      <c r="DK32" s="1288">
        <v>0</v>
      </c>
      <c r="DL32" s="1292">
        <v>0</v>
      </c>
      <c r="DM32" s="1292">
        <v>0</v>
      </c>
      <c r="DN32" s="1288">
        <v>0</v>
      </c>
      <c r="DO32" s="1292">
        <v>0</v>
      </c>
      <c r="DP32" s="1292">
        <v>0</v>
      </c>
      <c r="DQ32" s="1288">
        <v>0</v>
      </c>
      <c r="DR32" s="1292">
        <v>0</v>
      </c>
      <c r="DS32" s="1292">
        <v>0</v>
      </c>
      <c r="DT32" s="1288">
        <v>0</v>
      </c>
      <c r="DU32" s="1292">
        <v>0</v>
      </c>
      <c r="DV32" s="1292">
        <v>0</v>
      </c>
      <c r="DW32" s="1288">
        <v>0</v>
      </c>
      <c r="DX32" s="1292">
        <v>0</v>
      </c>
      <c r="DY32" s="1292">
        <v>0</v>
      </c>
      <c r="DZ32" s="1288">
        <v>0</v>
      </c>
      <c r="EA32" s="1292">
        <v>0</v>
      </c>
      <c r="EB32" s="1292">
        <v>0</v>
      </c>
      <c r="EC32" s="1288">
        <v>0</v>
      </c>
      <c r="ED32" s="1292">
        <v>0</v>
      </c>
      <c r="EE32" s="1292">
        <v>0</v>
      </c>
      <c r="EF32" s="1288">
        <v>0</v>
      </c>
      <c r="EG32" s="1292">
        <v>0</v>
      </c>
      <c r="EH32" s="1292">
        <v>0</v>
      </c>
      <c r="EI32" s="1288">
        <v>0</v>
      </c>
      <c r="EJ32" s="1292">
        <v>0</v>
      </c>
      <c r="EK32" s="1292">
        <v>0</v>
      </c>
      <c r="EL32" s="1288">
        <v>0</v>
      </c>
      <c r="EM32" s="1292">
        <v>0</v>
      </c>
      <c r="EN32" s="1292">
        <v>0</v>
      </c>
      <c r="EO32" s="1288">
        <v>0</v>
      </c>
      <c r="EP32" s="1292">
        <v>0</v>
      </c>
      <c r="EQ32" s="1292">
        <v>0</v>
      </c>
      <c r="ER32" s="1288">
        <v>0</v>
      </c>
      <c r="ES32" s="1292">
        <v>0</v>
      </c>
      <c r="ET32" s="1292">
        <v>0</v>
      </c>
      <c r="EU32" s="1288">
        <v>0</v>
      </c>
      <c r="EV32" s="1292">
        <v>0</v>
      </c>
      <c r="EW32" s="1292">
        <v>0</v>
      </c>
      <c r="EX32" s="1288">
        <v>0</v>
      </c>
      <c r="EY32" s="1292">
        <v>0</v>
      </c>
      <c r="EZ32" s="1292">
        <v>0</v>
      </c>
      <c r="FA32" s="1288">
        <v>0</v>
      </c>
      <c r="FB32" s="1292">
        <v>0</v>
      </c>
      <c r="FC32" s="1292">
        <v>0</v>
      </c>
      <c r="FD32" s="1288">
        <v>0</v>
      </c>
      <c r="FE32" s="1292">
        <v>0</v>
      </c>
      <c r="FF32" s="1292">
        <v>0</v>
      </c>
      <c r="FG32" s="1288">
        <v>0</v>
      </c>
    </row>
    <row r="33" spans="1:163" s="665" customFormat="1" ht="0.2" customHeight="1">
      <c r="A33" s="1179">
        <v>1</v>
      </c>
      <c r="B33" s="1179"/>
      <c r="C33" s="1179" t="s">
        <v>1605</v>
      </c>
      <c r="D33" s="1179" t="s">
        <v>1718</v>
      </c>
      <c r="E33" s="1179"/>
      <c r="F33" s="1179"/>
      <c r="G33" s="1179" t="b">
        <v>0</v>
      </c>
      <c r="H33" s="1179"/>
      <c r="I33" s="1179"/>
      <c r="J33" s="1179"/>
      <c r="K33" s="1179"/>
      <c r="L33" s="1291" t="s">
        <v>665</v>
      </c>
      <c r="M33" s="1286" t="s">
        <v>652</v>
      </c>
      <c r="N33" s="1292"/>
      <c r="O33" s="1292"/>
      <c r="P33" s="1288">
        <v>0</v>
      </c>
      <c r="Q33" s="1292"/>
      <c r="R33" s="1292"/>
      <c r="S33" s="1288">
        <v>0</v>
      </c>
      <c r="T33" s="1292"/>
      <c r="U33" s="1292"/>
      <c r="V33" s="1288">
        <v>0</v>
      </c>
      <c r="W33" s="1292"/>
      <c r="X33" s="1292"/>
      <c r="Y33" s="1288">
        <v>0</v>
      </c>
      <c r="Z33" s="1292"/>
      <c r="AA33" s="1292"/>
      <c r="AB33" s="1288">
        <v>0</v>
      </c>
      <c r="AC33" s="1292"/>
      <c r="AD33" s="1292"/>
      <c r="AE33" s="1288">
        <v>0</v>
      </c>
      <c r="AF33" s="1292"/>
      <c r="AG33" s="1292"/>
      <c r="AH33" s="1288">
        <v>0</v>
      </c>
      <c r="AI33" s="1292"/>
      <c r="AJ33" s="1292"/>
      <c r="AK33" s="1288">
        <v>0</v>
      </c>
      <c r="AL33" s="1292"/>
      <c r="AM33" s="1292"/>
      <c r="AN33" s="1288">
        <v>0</v>
      </c>
      <c r="AO33" s="1292"/>
      <c r="AP33" s="1292"/>
      <c r="AQ33" s="1288">
        <v>0</v>
      </c>
      <c r="AR33" s="1292"/>
      <c r="AS33" s="1292"/>
      <c r="AT33" s="1288">
        <v>0</v>
      </c>
      <c r="AU33" s="1292"/>
      <c r="AV33" s="1292"/>
      <c r="AW33" s="1288">
        <v>0</v>
      </c>
      <c r="AX33" s="1292"/>
      <c r="AY33" s="1292"/>
      <c r="AZ33" s="1288">
        <v>0</v>
      </c>
      <c r="BA33" s="1292"/>
      <c r="BB33" s="1292"/>
      <c r="BC33" s="1288">
        <v>0</v>
      </c>
      <c r="BD33" s="1292"/>
      <c r="BE33" s="1292"/>
      <c r="BF33" s="1288">
        <v>0</v>
      </c>
      <c r="BG33" s="1292"/>
      <c r="BH33" s="1292"/>
      <c r="BI33" s="1288">
        <v>0</v>
      </c>
      <c r="BJ33" s="1292"/>
      <c r="BK33" s="1292"/>
      <c r="BL33" s="1288">
        <v>0</v>
      </c>
      <c r="BM33" s="1292"/>
      <c r="BN33" s="1292"/>
      <c r="BO33" s="1288">
        <v>0</v>
      </c>
      <c r="BP33" s="1292"/>
      <c r="BQ33" s="1292"/>
      <c r="BR33" s="1288">
        <v>0</v>
      </c>
      <c r="BS33" s="1292"/>
      <c r="BT33" s="1292"/>
      <c r="BU33" s="1288">
        <v>0</v>
      </c>
      <c r="BV33" s="1292"/>
      <c r="BW33" s="1292"/>
      <c r="BX33" s="1288">
        <v>0</v>
      </c>
      <c r="BY33" s="1292"/>
      <c r="BZ33" s="1292"/>
      <c r="CA33" s="1288">
        <v>0</v>
      </c>
      <c r="CB33" s="1292"/>
      <c r="CC33" s="1292"/>
      <c r="CD33" s="1288">
        <v>0</v>
      </c>
      <c r="CE33" s="1292"/>
      <c r="CF33" s="1292"/>
      <c r="CG33" s="1288">
        <v>0</v>
      </c>
      <c r="CH33" s="1292"/>
      <c r="CI33" s="1292"/>
      <c r="CJ33" s="1288">
        <v>0</v>
      </c>
      <c r="CK33" s="1292"/>
      <c r="CL33" s="1292"/>
      <c r="CM33" s="1288">
        <v>0</v>
      </c>
      <c r="CN33" s="1292"/>
      <c r="CO33" s="1292"/>
      <c r="CP33" s="1288">
        <v>0</v>
      </c>
      <c r="CQ33" s="1292"/>
      <c r="CR33" s="1292"/>
      <c r="CS33" s="1288">
        <v>0</v>
      </c>
      <c r="CT33" s="1292"/>
      <c r="CU33" s="1292"/>
      <c r="CV33" s="1288">
        <v>0</v>
      </c>
      <c r="CW33" s="1292"/>
      <c r="CX33" s="1292"/>
      <c r="CY33" s="1288">
        <v>0</v>
      </c>
      <c r="CZ33" s="1292"/>
      <c r="DA33" s="1292"/>
      <c r="DB33" s="1288">
        <v>0</v>
      </c>
      <c r="DC33" s="1292"/>
      <c r="DD33" s="1292"/>
      <c r="DE33" s="1288">
        <v>0</v>
      </c>
      <c r="DF33" s="1292"/>
      <c r="DG33" s="1292"/>
      <c r="DH33" s="1288">
        <v>0</v>
      </c>
      <c r="DI33" s="1292"/>
      <c r="DJ33" s="1292"/>
      <c r="DK33" s="1288">
        <v>0</v>
      </c>
      <c r="DL33" s="1292"/>
      <c r="DM33" s="1292"/>
      <c r="DN33" s="1288">
        <v>0</v>
      </c>
      <c r="DO33" s="1292"/>
      <c r="DP33" s="1292"/>
      <c r="DQ33" s="1288">
        <v>0</v>
      </c>
      <c r="DR33" s="1292"/>
      <c r="DS33" s="1292"/>
      <c r="DT33" s="1288">
        <v>0</v>
      </c>
      <c r="DU33" s="1292"/>
      <c r="DV33" s="1292"/>
      <c r="DW33" s="1288">
        <v>0</v>
      </c>
      <c r="DX33" s="1292"/>
      <c r="DY33" s="1292"/>
      <c r="DZ33" s="1288">
        <v>0</v>
      </c>
      <c r="EA33" s="1292"/>
      <c r="EB33" s="1292"/>
      <c r="EC33" s="1288">
        <v>0</v>
      </c>
      <c r="ED33" s="1292"/>
      <c r="EE33" s="1292"/>
      <c r="EF33" s="1288">
        <v>0</v>
      </c>
      <c r="EG33" s="1292"/>
      <c r="EH33" s="1292"/>
      <c r="EI33" s="1288">
        <v>0</v>
      </c>
      <c r="EJ33" s="1292"/>
      <c r="EK33" s="1292"/>
      <c r="EL33" s="1288">
        <v>0</v>
      </c>
      <c r="EM33" s="1292"/>
      <c r="EN33" s="1292"/>
      <c r="EO33" s="1288">
        <v>0</v>
      </c>
      <c r="EP33" s="1292"/>
      <c r="EQ33" s="1292"/>
      <c r="ER33" s="1288">
        <v>0</v>
      </c>
      <c r="ES33" s="1292"/>
      <c r="ET33" s="1292"/>
      <c r="EU33" s="1288">
        <v>0</v>
      </c>
      <c r="EV33" s="1292"/>
      <c r="EW33" s="1292"/>
      <c r="EX33" s="1288">
        <v>0</v>
      </c>
      <c r="EY33" s="1292"/>
      <c r="EZ33" s="1292"/>
      <c r="FA33" s="1288">
        <v>0</v>
      </c>
      <c r="FB33" s="1292"/>
      <c r="FC33" s="1292"/>
      <c r="FD33" s="1288">
        <v>0</v>
      </c>
      <c r="FE33" s="1292"/>
      <c r="FF33" s="1292"/>
      <c r="FG33" s="1288">
        <v>0</v>
      </c>
    </row>
    <row r="34" spans="1:163" s="665" customFormat="1" ht="0.2" customHeight="1">
      <c r="A34" s="1179">
        <v>1</v>
      </c>
      <c r="B34" s="1094" t="s">
        <v>1172</v>
      </c>
      <c r="C34" s="1179" t="s">
        <v>1660</v>
      </c>
      <c r="D34" s="1179" t="s">
        <v>1718</v>
      </c>
      <c r="E34" s="1179"/>
      <c r="F34" s="1179"/>
      <c r="G34" s="1179" t="b">
        <v>0</v>
      </c>
      <c r="H34" s="1179"/>
      <c r="I34" s="1179"/>
      <c r="J34" s="1179"/>
      <c r="K34" s="1179"/>
      <c r="L34" s="1291" t="s">
        <v>666</v>
      </c>
      <c r="M34" s="1286" t="s">
        <v>310</v>
      </c>
      <c r="N34" s="1289">
        <v>35</v>
      </c>
      <c r="O34" s="1289">
        <v>35</v>
      </c>
      <c r="P34" s="1290">
        <v>0</v>
      </c>
      <c r="Q34" s="1289">
        <v>0</v>
      </c>
      <c r="R34" s="1289">
        <v>0</v>
      </c>
      <c r="S34" s="1290">
        <v>0</v>
      </c>
      <c r="T34" s="1289">
        <v>0</v>
      </c>
      <c r="U34" s="1289">
        <v>0</v>
      </c>
      <c r="V34" s="1290">
        <v>0</v>
      </c>
      <c r="W34" s="1289">
        <v>0</v>
      </c>
      <c r="X34" s="1289">
        <v>0</v>
      </c>
      <c r="Y34" s="1290">
        <v>0</v>
      </c>
      <c r="Z34" s="1289">
        <v>0</v>
      </c>
      <c r="AA34" s="1289">
        <v>0</v>
      </c>
      <c r="AB34" s="1290">
        <v>0</v>
      </c>
      <c r="AC34" s="1289">
        <v>0</v>
      </c>
      <c r="AD34" s="1289">
        <v>0</v>
      </c>
      <c r="AE34" s="1290">
        <v>0</v>
      </c>
      <c r="AF34" s="1289">
        <v>0</v>
      </c>
      <c r="AG34" s="1289">
        <v>0</v>
      </c>
      <c r="AH34" s="1290">
        <v>0</v>
      </c>
      <c r="AI34" s="1289">
        <v>0</v>
      </c>
      <c r="AJ34" s="1289">
        <v>0</v>
      </c>
      <c r="AK34" s="1290">
        <v>0</v>
      </c>
      <c r="AL34" s="1289">
        <v>0</v>
      </c>
      <c r="AM34" s="1289">
        <v>0</v>
      </c>
      <c r="AN34" s="1290">
        <v>0</v>
      </c>
      <c r="AO34" s="1289">
        <v>0</v>
      </c>
      <c r="AP34" s="1289">
        <v>0</v>
      </c>
      <c r="AQ34" s="1290">
        <v>0</v>
      </c>
      <c r="AR34" s="1289"/>
      <c r="AS34" s="1289"/>
      <c r="AT34" s="1290">
        <v>0</v>
      </c>
      <c r="AU34" s="1289"/>
      <c r="AV34" s="1289"/>
      <c r="AW34" s="1290">
        <v>0</v>
      </c>
      <c r="AX34" s="1289"/>
      <c r="AY34" s="1289"/>
      <c r="AZ34" s="1290">
        <v>0</v>
      </c>
      <c r="BA34" s="1289"/>
      <c r="BB34" s="1289"/>
      <c r="BC34" s="1290">
        <v>0</v>
      </c>
      <c r="BD34" s="1289"/>
      <c r="BE34" s="1289"/>
      <c r="BF34" s="1290">
        <v>0</v>
      </c>
      <c r="BG34" s="1289"/>
      <c r="BH34" s="1289"/>
      <c r="BI34" s="1290">
        <v>0</v>
      </c>
      <c r="BJ34" s="1289"/>
      <c r="BK34" s="1289"/>
      <c r="BL34" s="1290">
        <v>0</v>
      </c>
      <c r="BM34" s="1289"/>
      <c r="BN34" s="1289"/>
      <c r="BO34" s="1290">
        <v>0</v>
      </c>
      <c r="BP34" s="1289"/>
      <c r="BQ34" s="1289"/>
      <c r="BR34" s="1290">
        <v>0</v>
      </c>
      <c r="BS34" s="1289"/>
      <c r="BT34" s="1289"/>
      <c r="BU34" s="1290">
        <v>0</v>
      </c>
      <c r="BV34" s="1289"/>
      <c r="BW34" s="1289"/>
      <c r="BX34" s="1290">
        <v>0</v>
      </c>
      <c r="BY34" s="1289"/>
      <c r="BZ34" s="1289"/>
      <c r="CA34" s="1290">
        <v>0</v>
      </c>
      <c r="CB34" s="1289"/>
      <c r="CC34" s="1289"/>
      <c r="CD34" s="1290">
        <v>0</v>
      </c>
      <c r="CE34" s="1289"/>
      <c r="CF34" s="1289"/>
      <c r="CG34" s="1290">
        <v>0</v>
      </c>
      <c r="CH34" s="1289"/>
      <c r="CI34" s="1289"/>
      <c r="CJ34" s="1290">
        <v>0</v>
      </c>
      <c r="CK34" s="1289"/>
      <c r="CL34" s="1289"/>
      <c r="CM34" s="1290">
        <v>0</v>
      </c>
      <c r="CN34" s="1289"/>
      <c r="CO34" s="1289"/>
      <c r="CP34" s="1290">
        <v>0</v>
      </c>
      <c r="CQ34" s="1289"/>
      <c r="CR34" s="1289"/>
      <c r="CS34" s="1290">
        <v>0</v>
      </c>
      <c r="CT34" s="1289"/>
      <c r="CU34" s="1289"/>
      <c r="CV34" s="1290">
        <v>0</v>
      </c>
      <c r="CW34" s="1289"/>
      <c r="CX34" s="1289"/>
      <c r="CY34" s="1290">
        <v>0</v>
      </c>
      <c r="CZ34" s="1289"/>
      <c r="DA34" s="1289"/>
      <c r="DB34" s="1290">
        <v>0</v>
      </c>
      <c r="DC34" s="1289"/>
      <c r="DD34" s="1289"/>
      <c r="DE34" s="1290">
        <v>0</v>
      </c>
      <c r="DF34" s="1289"/>
      <c r="DG34" s="1289"/>
      <c r="DH34" s="1290">
        <v>0</v>
      </c>
      <c r="DI34" s="1289"/>
      <c r="DJ34" s="1289"/>
      <c r="DK34" s="1290">
        <v>0</v>
      </c>
      <c r="DL34" s="1289"/>
      <c r="DM34" s="1289"/>
      <c r="DN34" s="1290">
        <v>0</v>
      </c>
      <c r="DO34" s="1289"/>
      <c r="DP34" s="1289"/>
      <c r="DQ34" s="1290">
        <v>0</v>
      </c>
      <c r="DR34" s="1289"/>
      <c r="DS34" s="1289"/>
      <c r="DT34" s="1290">
        <v>0</v>
      </c>
      <c r="DU34" s="1289"/>
      <c r="DV34" s="1289"/>
      <c r="DW34" s="1290">
        <v>0</v>
      </c>
      <c r="DX34" s="1289"/>
      <c r="DY34" s="1289"/>
      <c r="DZ34" s="1290">
        <v>0</v>
      </c>
      <c r="EA34" s="1289"/>
      <c r="EB34" s="1289"/>
      <c r="EC34" s="1290">
        <v>0</v>
      </c>
      <c r="ED34" s="1289"/>
      <c r="EE34" s="1289"/>
      <c r="EF34" s="1290">
        <v>0</v>
      </c>
      <c r="EG34" s="1289"/>
      <c r="EH34" s="1289"/>
      <c r="EI34" s="1290">
        <v>0</v>
      </c>
      <c r="EJ34" s="1289"/>
      <c r="EK34" s="1289"/>
      <c r="EL34" s="1290">
        <v>0</v>
      </c>
      <c r="EM34" s="1289"/>
      <c r="EN34" s="1289"/>
      <c r="EO34" s="1290">
        <v>0</v>
      </c>
      <c r="EP34" s="1289"/>
      <c r="EQ34" s="1289"/>
      <c r="ER34" s="1290">
        <v>0</v>
      </c>
      <c r="ES34" s="1289"/>
      <c r="ET34" s="1289"/>
      <c r="EU34" s="1290">
        <v>0</v>
      </c>
      <c r="EV34" s="1289"/>
      <c r="EW34" s="1289"/>
      <c r="EX34" s="1290">
        <v>0</v>
      </c>
      <c r="EY34" s="1289"/>
      <c r="EZ34" s="1289"/>
      <c r="FA34" s="1290">
        <v>0</v>
      </c>
      <c r="FB34" s="1289"/>
      <c r="FC34" s="1289"/>
      <c r="FD34" s="1290">
        <v>0</v>
      </c>
      <c r="FE34" s="1289"/>
      <c r="FF34" s="1289"/>
      <c r="FG34" s="1290">
        <v>0</v>
      </c>
    </row>
    <row r="35" spans="1:163" s="665" customFormat="1" ht="0.2" customHeight="1">
      <c r="A35" s="1179">
        <v>1</v>
      </c>
      <c r="B35" s="1179"/>
      <c r="C35" s="1179" t="s">
        <v>1661</v>
      </c>
      <c r="D35" s="1179" t="s">
        <v>1718</v>
      </c>
      <c r="E35" s="1179"/>
      <c r="F35" s="1179"/>
      <c r="G35" s="1179" t="b">
        <v>0</v>
      </c>
      <c r="H35" s="1179"/>
      <c r="I35" s="1179"/>
      <c r="J35" s="1179"/>
      <c r="K35" s="1179"/>
      <c r="L35" s="1291" t="s">
        <v>667</v>
      </c>
      <c r="M35" s="1286" t="s">
        <v>668</v>
      </c>
      <c r="N35" s="1292"/>
      <c r="O35" s="1292"/>
      <c r="P35" s="1288">
        <v>0</v>
      </c>
      <c r="Q35" s="1292"/>
      <c r="R35" s="1292"/>
      <c r="S35" s="1288">
        <v>0</v>
      </c>
      <c r="T35" s="1292"/>
      <c r="U35" s="1292"/>
      <c r="V35" s="1288">
        <v>0</v>
      </c>
      <c r="W35" s="1292"/>
      <c r="X35" s="1292"/>
      <c r="Y35" s="1288">
        <v>0</v>
      </c>
      <c r="Z35" s="1292"/>
      <c r="AA35" s="1292"/>
      <c r="AB35" s="1288">
        <v>0</v>
      </c>
      <c r="AC35" s="1292"/>
      <c r="AD35" s="1292"/>
      <c r="AE35" s="1288">
        <v>0</v>
      </c>
      <c r="AF35" s="1292"/>
      <c r="AG35" s="1292"/>
      <c r="AH35" s="1288">
        <v>0</v>
      </c>
      <c r="AI35" s="1292"/>
      <c r="AJ35" s="1292"/>
      <c r="AK35" s="1288">
        <v>0</v>
      </c>
      <c r="AL35" s="1292"/>
      <c r="AM35" s="1292"/>
      <c r="AN35" s="1288">
        <v>0</v>
      </c>
      <c r="AO35" s="1292"/>
      <c r="AP35" s="1292"/>
      <c r="AQ35" s="1288">
        <v>0</v>
      </c>
      <c r="AR35" s="1292"/>
      <c r="AS35" s="1292"/>
      <c r="AT35" s="1288">
        <v>0</v>
      </c>
      <c r="AU35" s="1292"/>
      <c r="AV35" s="1292"/>
      <c r="AW35" s="1288">
        <v>0</v>
      </c>
      <c r="AX35" s="1292"/>
      <c r="AY35" s="1292"/>
      <c r="AZ35" s="1288">
        <v>0</v>
      </c>
      <c r="BA35" s="1292"/>
      <c r="BB35" s="1292"/>
      <c r="BC35" s="1288">
        <v>0</v>
      </c>
      <c r="BD35" s="1292"/>
      <c r="BE35" s="1292"/>
      <c r="BF35" s="1288">
        <v>0</v>
      </c>
      <c r="BG35" s="1292"/>
      <c r="BH35" s="1292"/>
      <c r="BI35" s="1288">
        <v>0</v>
      </c>
      <c r="BJ35" s="1292"/>
      <c r="BK35" s="1292"/>
      <c r="BL35" s="1288">
        <v>0</v>
      </c>
      <c r="BM35" s="1292"/>
      <c r="BN35" s="1292"/>
      <c r="BO35" s="1288">
        <v>0</v>
      </c>
      <c r="BP35" s="1292"/>
      <c r="BQ35" s="1292"/>
      <c r="BR35" s="1288">
        <v>0</v>
      </c>
      <c r="BS35" s="1292"/>
      <c r="BT35" s="1292"/>
      <c r="BU35" s="1288">
        <v>0</v>
      </c>
      <c r="BV35" s="1292"/>
      <c r="BW35" s="1292"/>
      <c r="BX35" s="1288">
        <v>0</v>
      </c>
      <c r="BY35" s="1292"/>
      <c r="BZ35" s="1292"/>
      <c r="CA35" s="1288">
        <v>0</v>
      </c>
      <c r="CB35" s="1292"/>
      <c r="CC35" s="1292"/>
      <c r="CD35" s="1288">
        <v>0</v>
      </c>
      <c r="CE35" s="1292"/>
      <c r="CF35" s="1292"/>
      <c r="CG35" s="1288">
        <v>0</v>
      </c>
      <c r="CH35" s="1292"/>
      <c r="CI35" s="1292"/>
      <c r="CJ35" s="1288">
        <v>0</v>
      </c>
      <c r="CK35" s="1292"/>
      <c r="CL35" s="1292"/>
      <c r="CM35" s="1288">
        <v>0</v>
      </c>
      <c r="CN35" s="1292"/>
      <c r="CO35" s="1292"/>
      <c r="CP35" s="1288">
        <v>0</v>
      </c>
      <c r="CQ35" s="1292"/>
      <c r="CR35" s="1292"/>
      <c r="CS35" s="1288">
        <v>0</v>
      </c>
      <c r="CT35" s="1292"/>
      <c r="CU35" s="1292"/>
      <c r="CV35" s="1288">
        <v>0</v>
      </c>
      <c r="CW35" s="1292"/>
      <c r="CX35" s="1292"/>
      <c r="CY35" s="1288">
        <v>0</v>
      </c>
      <c r="CZ35" s="1292"/>
      <c r="DA35" s="1292"/>
      <c r="DB35" s="1288">
        <v>0</v>
      </c>
      <c r="DC35" s="1292"/>
      <c r="DD35" s="1292"/>
      <c r="DE35" s="1288">
        <v>0</v>
      </c>
      <c r="DF35" s="1292"/>
      <c r="DG35" s="1292"/>
      <c r="DH35" s="1288">
        <v>0</v>
      </c>
      <c r="DI35" s="1292"/>
      <c r="DJ35" s="1292"/>
      <c r="DK35" s="1288">
        <v>0</v>
      </c>
      <c r="DL35" s="1292"/>
      <c r="DM35" s="1292"/>
      <c r="DN35" s="1288">
        <v>0</v>
      </c>
      <c r="DO35" s="1292"/>
      <c r="DP35" s="1292"/>
      <c r="DQ35" s="1288">
        <v>0</v>
      </c>
      <c r="DR35" s="1292"/>
      <c r="DS35" s="1292"/>
      <c r="DT35" s="1288">
        <v>0</v>
      </c>
      <c r="DU35" s="1292"/>
      <c r="DV35" s="1292"/>
      <c r="DW35" s="1288">
        <v>0</v>
      </c>
      <c r="DX35" s="1292"/>
      <c r="DY35" s="1292"/>
      <c r="DZ35" s="1288">
        <v>0</v>
      </c>
      <c r="EA35" s="1292"/>
      <c r="EB35" s="1292"/>
      <c r="EC35" s="1288">
        <v>0</v>
      </c>
      <c r="ED35" s="1292"/>
      <c r="EE35" s="1292"/>
      <c r="EF35" s="1288">
        <v>0</v>
      </c>
      <c r="EG35" s="1292"/>
      <c r="EH35" s="1292"/>
      <c r="EI35" s="1288">
        <v>0</v>
      </c>
      <c r="EJ35" s="1292"/>
      <c r="EK35" s="1292"/>
      <c r="EL35" s="1288">
        <v>0</v>
      </c>
      <c r="EM35" s="1292"/>
      <c r="EN35" s="1292"/>
      <c r="EO35" s="1288">
        <v>0</v>
      </c>
      <c r="EP35" s="1292"/>
      <c r="EQ35" s="1292"/>
      <c r="ER35" s="1288">
        <v>0</v>
      </c>
      <c r="ES35" s="1292"/>
      <c r="ET35" s="1292"/>
      <c r="EU35" s="1288">
        <v>0</v>
      </c>
      <c r="EV35" s="1292"/>
      <c r="EW35" s="1292"/>
      <c r="EX35" s="1288">
        <v>0</v>
      </c>
      <c r="EY35" s="1292"/>
      <c r="EZ35" s="1292"/>
      <c r="FA35" s="1288">
        <v>0</v>
      </c>
      <c r="FB35" s="1292"/>
      <c r="FC35" s="1292"/>
      <c r="FD35" s="1288">
        <v>0</v>
      </c>
      <c r="FE35" s="1292"/>
      <c r="FF35" s="1292"/>
      <c r="FG35" s="1288">
        <v>0</v>
      </c>
    </row>
    <row r="36" spans="1:163" s="665" customFormat="1" ht="0.2" customHeight="1">
      <c r="A36" s="1179">
        <v>1</v>
      </c>
      <c r="B36" s="1179"/>
      <c r="C36" s="1179" t="s">
        <v>1662</v>
      </c>
      <c r="D36" s="1179" t="s">
        <v>1718</v>
      </c>
      <c r="E36" s="1179"/>
      <c r="F36" s="1179"/>
      <c r="G36" s="1179" t="b">
        <v>0</v>
      </c>
      <c r="H36" s="1179"/>
      <c r="I36" s="1179"/>
      <c r="J36" s="1179"/>
      <c r="K36" s="1179"/>
      <c r="L36" s="1291" t="s">
        <v>669</v>
      </c>
      <c r="M36" s="1286" t="s">
        <v>670</v>
      </c>
      <c r="N36" s="1292"/>
      <c r="O36" s="1292"/>
      <c r="P36" s="1288">
        <v>0</v>
      </c>
      <c r="Q36" s="1292"/>
      <c r="R36" s="1292"/>
      <c r="S36" s="1288">
        <v>0</v>
      </c>
      <c r="T36" s="1292"/>
      <c r="U36" s="1292"/>
      <c r="V36" s="1288">
        <v>0</v>
      </c>
      <c r="W36" s="1292"/>
      <c r="X36" s="1292"/>
      <c r="Y36" s="1288">
        <v>0</v>
      </c>
      <c r="Z36" s="1292"/>
      <c r="AA36" s="1292"/>
      <c r="AB36" s="1288">
        <v>0</v>
      </c>
      <c r="AC36" s="1292"/>
      <c r="AD36" s="1292"/>
      <c r="AE36" s="1288">
        <v>0</v>
      </c>
      <c r="AF36" s="1292"/>
      <c r="AG36" s="1292"/>
      <c r="AH36" s="1288">
        <v>0</v>
      </c>
      <c r="AI36" s="1292"/>
      <c r="AJ36" s="1292"/>
      <c r="AK36" s="1288">
        <v>0</v>
      </c>
      <c r="AL36" s="1292"/>
      <c r="AM36" s="1292"/>
      <c r="AN36" s="1288">
        <v>0</v>
      </c>
      <c r="AO36" s="1292"/>
      <c r="AP36" s="1292"/>
      <c r="AQ36" s="1288">
        <v>0</v>
      </c>
      <c r="AR36" s="1292"/>
      <c r="AS36" s="1292"/>
      <c r="AT36" s="1288">
        <v>0</v>
      </c>
      <c r="AU36" s="1292"/>
      <c r="AV36" s="1292"/>
      <c r="AW36" s="1288">
        <v>0</v>
      </c>
      <c r="AX36" s="1292"/>
      <c r="AY36" s="1292"/>
      <c r="AZ36" s="1288">
        <v>0</v>
      </c>
      <c r="BA36" s="1292"/>
      <c r="BB36" s="1292"/>
      <c r="BC36" s="1288">
        <v>0</v>
      </c>
      <c r="BD36" s="1292"/>
      <c r="BE36" s="1292"/>
      <c r="BF36" s="1288">
        <v>0</v>
      </c>
      <c r="BG36" s="1292"/>
      <c r="BH36" s="1292"/>
      <c r="BI36" s="1288">
        <v>0</v>
      </c>
      <c r="BJ36" s="1292"/>
      <c r="BK36" s="1292"/>
      <c r="BL36" s="1288">
        <v>0</v>
      </c>
      <c r="BM36" s="1292"/>
      <c r="BN36" s="1292"/>
      <c r="BO36" s="1288">
        <v>0</v>
      </c>
      <c r="BP36" s="1292"/>
      <c r="BQ36" s="1292"/>
      <c r="BR36" s="1288">
        <v>0</v>
      </c>
      <c r="BS36" s="1292"/>
      <c r="BT36" s="1292"/>
      <c r="BU36" s="1288">
        <v>0</v>
      </c>
      <c r="BV36" s="1292"/>
      <c r="BW36" s="1292"/>
      <c r="BX36" s="1288">
        <v>0</v>
      </c>
      <c r="BY36" s="1292"/>
      <c r="BZ36" s="1292"/>
      <c r="CA36" s="1288">
        <v>0</v>
      </c>
      <c r="CB36" s="1292"/>
      <c r="CC36" s="1292"/>
      <c r="CD36" s="1288">
        <v>0</v>
      </c>
      <c r="CE36" s="1292"/>
      <c r="CF36" s="1292"/>
      <c r="CG36" s="1288">
        <v>0</v>
      </c>
      <c r="CH36" s="1292"/>
      <c r="CI36" s="1292"/>
      <c r="CJ36" s="1288">
        <v>0</v>
      </c>
      <c r="CK36" s="1292"/>
      <c r="CL36" s="1292"/>
      <c r="CM36" s="1288">
        <v>0</v>
      </c>
      <c r="CN36" s="1292"/>
      <c r="CO36" s="1292"/>
      <c r="CP36" s="1288">
        <v>0</v>
      </c>
      <c r="CQ36" s="1292"/>
      <c r="CR36" s="1292"/>
      <c r="CS36" s="1288">
        <v>0</v>
      </c>
      <c r="CT36" s="1292"/>
      <c r="CU36" s="1292"/>
      <c r="CV36" s="1288">
        <v>0</v>
      </c>
      <c r="CW36" s="1292"/>
      <c r="CX36" s="1292"/>
      <c r="CY36" s="1288">
        <v>0</v>
      </c>
      <c r="CZ36" s="1292"/>
      <c r="DA36" s="1292"/>
      <c r="DB36" s="1288">
        <v>0</v>
      </c>
      <c r="DC36" s="1292"/>
      <c r="DD36" s="1292"/>
      <c r="DE36" s="1288">
        <v>0</v>
      </c>
      <c r="DF36" s="1292"/>
      <c r="DG36" s="1292"/>
      <c r="DH36" s="1288">
        <v>0</v>
      </c>
      <c r="DI36" s="1292"/>
      <c r="DJ36" s="1292"/>
      <c r="DK36" s="1288">
        <v>0</v>
      </c>
      <c r="DL36" s="1292"/>
      <c r="DM36" s="1292"/>
      <c r="DN36" s="1288">
        <v>0</v>
      </c>
      <c r="DO36" s="1292"/>
      <c r="DP36" s="1292"/>
      <c r="DQ36" s="1288">
        <v>0</v>
      </c>
      <c r="DR36" s="1292"/>
      <c r="DS36" s="1292"/>
      <c r="DT36" s="1288">
        <v>0</v>
      </c>
      <c r="DU36" s="1292"/>
      <c r="DV36" s="1292"/>
      <c r="DW36" s="1288">
        <v>0</v>
      </c>
      <c r="DX36" s="1292"/>
      <c r="DY36" s="1292"/>
      <c r="DZ36" s="1288">
        <v>0</v>
      </c>
      <c r="EA36" s="1292"/>
      <c r="EB36" s="1292"/>
      <c r="EC36" s="1288">
        <v>0</v>
      </c>
      <c r="ED36" s="1292"/>
      <c r="EE36" s="1292"/>
      <c r="EF36" s="1288">
        <v>0</v>
      </c>
      <c r="EG36" s="1292"/>
      <c r="EH36" s="1292"/>
      <c r="EI36" s="1288">
        <v>0</v>
      </c>
      <c r="EJ36" s="1292"/>
      <c r="EK36" s="1292"/>
      <c r="EL36" s="1288">
        <v>0</v>
      </c>
      <c r="EM36" s="1292"/>
      <c r="EN36" s="1292"/>
      <c r="EO36" s="1288">
        <v>0</v>
      </c>
      <c r="EP36" s="1292"/>
      <c r="EQ36" s="1292"/>
      <c r="ER36" s="1288">
        <v>0</v>
      </c>
      <c r="ES36" s="1292"/>
      <c r="ET36" s="1292"/>
      <c r="EU36" s="1288">
        <v>0</v>
      </c>
      <c r="EV36" s="1292"/>
      <c r="EW36" s="1292"/>
      <c r="EX36" s="1288">
        <v>0</v>
      </c>
      <c r="EY36" s="1292"/>
      <c r="EZ36" s="1292"/>
      <c r="FA36" s="1288">
        <v>0</v>
      </c>
      <c r="FB36" s="1292"/>
      <c r="FC36" s="1292"/>
      <c r="FD36" s="1288">
        <v>0</v>
      </c>
      <c r="FE36" s="1292"/>
      <c r="FF36" s="1292"/>
      <c r="FG36" s="1288">
        <v>0</v>
      </c>
    </row>
    <row r="37" spans="1:163" s="665" customFormat="1" ht="0.2" customHeight="1">
      <c r="A37" s="1179">
        <v>1</v>
      </c>
      <c r="B37" s="1179"/>
      <c r="C37" s="1179"/>
      <c r="D37" s="1179"/>
      <c r="E37" s="1179"/>
      <c r="F37" s="1179"/>
      <c r="G37" s="1179" t="b">
        <v>0</v>
      </c>
      <c r="H37" s="1179"/>
      <c r="I37" s="1179"/>
      <c r="J37" s="1179"/>
      <c r="K37" s="1179"/>
      <c r="L37" s="1281"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79">
        <v>1</v>
      </c>
      <c r="B38" s="1179"/>
      <c r="C38" s="1179" t="s">
        <v>1604</v>
      </c>
      <c r="D38" s="1179" t="s">
        <v>1719</v>
      </c>
      <c r="E38" s="1179"/>
      <c r="F38" s="1179"/>
      <c r="G38" s="1179" t="b">
        <v>0</v>
      </c>
      <c r="H38" s="1179"/>
      <c r="I38" s="1179"/>
      <c r="J38" s="1179"/>
      <c r="K38" s="1179"/>
      <c r="L38" s="1291" t="s">
        <v>664</v>
      </c>
      <c r="M38" s="1286" t="s">
        <v>652</v>
      </c>
      <c r="N38" s="1292">
        <v>0</v>
      </c>
      <c r="O38" s="1292">
        <v>0</v>
      </c>
      <c r="P38" s="1288">
        <v>0</v>
      </c>
      <c r="Q38" s="1292">
        <v>0</v>
      </c>
      <c r="R38" s="1292">
        <v>0</v>
      </c>
      <c r="S38" s="1288">
        <v>0</v>
      </c>
      <c r="T38" s="1292">
        <v>0</v>
      </c>
      <c r="U38" s="1292">
        <v>0</v>
      </c>
      <c r="V38" s="1288">
        <v>0</v>
      </c>
      <c r="W38" s="1292">
        <v>0</v>
      </c>
      <c r="X38" s="1292">
        <v>0</v>
      </c>
      <c r="Y38" s="1288">
        <v>0</v>
      </c>
      <c r="Z38" s="1292">
        <v>0</v>
      </c>
      <c r="AA38" s="1292">
        <v>0</v>
      </c>
      <c r="AB38" s="1288">
        <v>0</v>
      </c>
      <c r="AC38" s="1292">
        <v>0</v>
      </c>
      <c r="AD38" s="1292">
        <v>0</v>
      </c>
      <c r="AE38" s="1288">
        <v>0</v>
      </c>
      <c r="AF38" s="1292">
        <v>0</v>
      </c>
      <c r="AG38" s="1292">
        <v>0</v>
      </c>
      <c r="AH38" s="1288">
        <v>0</v>
      </c>
      <c r="AI38" s="1292">
        <v>0</v>
      </c>
      <c r="AJ38" s="1292">
        <v>0</v>
      </c>
      <c r="AK38" s="1288">
        <v>0</v>
      </c>
      <c r="AL38" s="1292">
        <v>0</v>
      </c>
      <c r="AM38" s="1292">
        <v>0</v>
      </c>
      <c r="AN38" s="1288">
        <v>0</v>
      </c>
      <c r="AO38" s="1292">
        <v>0</v>
      </c>
      <c r="AP38" s="1292">
        <v>0</v>
      </c>
      <c r="AQ38" s="1288">
        <v>0</v>
      </c>
      <c r="AR38" s="1292">
        <v>0</v>
      </c>
      <c r="AS38" s="1292">
        <v>0</v>
      </c>
      <c r="AT38" s="1288">
        <v>0</v>
      </c>
      <c r="AU38" s="1292">
        <v>0</v>
      </c>
      <c r="AV38" s="1292">
        <v>0</v>
      </c>
      <c r="AW38" s="1288">
        <v>0</v>
      </c>
      <c r="AX38" s="1292">
        <v>0</v>
      </c>
      <c r="AY38" s="1292">
        <v>0</v>
      </c>
      <c r="AZ38" s="1288">
        <v>0</v>
      </c>
      <c r="BA38" s="1292">
        <v>0</v>
      </c>
      <c r="BB38" s="1292">
        <v>0</v>
      </c>
      <c r="BC38" s="1288">
        <v>0</v>
      </c>
      <c r="BD38" s="1292">
        <v>0</v>
      </c>
      <c r="BE38" s="1292">
        <v>0</v>
      </c>
      <c r="BF38" s="1288">
        <v>0</v>
      </c>
      <c r="BG38" s="1292">
        <v>0</v>
      </c>
      <c r="BH38" s="1292">
        <v>0</v>
      </c>
      <c r="BI38" s="1288">
        <v>0</v>
      </c>
      <c r="BJ38" s="1292">
        <v>0</v>
      </c>
      <c r="BK38" s="1292">
        <v>0</v>
      </c>
      <c r="BL38" s="1288">
        <v>0</v>
      </c>
      <c r="BM38" s="1292">
        <v>0</v>
      </c>
      <c r="BN38" s="1292">
        <v>0</v>
      </c>
      <c r="BO38" s="1288">
        <v>0</v>
      </c>
      <c r="BP38" s="1292">
        <v>0</v>
      </c>
      <c r="BQ38" s="1292">
        <v>0</v>
      </c>
      <c r="BR38" s="1288">
        <v>0</v>
      </c>
      <c r="BS38" s="1292">
        <v>0</v>
      </c>
      <c r="BT38" s="1292">
        <v>0</v>
      </c>
      <c r="BU38" s="1288">
        <v>0</v>
      </c>
      <c r="BV38" s="1292">
        <v>0</v>
      </c>
      <c r="BW38" s="1292">
        <v>0</v>
      </c>
      <c r="BX38" s="1288">
        <v>0</v>
      </c>
      <c r="BY38" s="1292">
        <v>0</v>
      </c>
      <c r="BZ38" s="1292">
        <v>0</v>
      </c>
      <c r="CA38" s="1288">
        <v>0</v>
      </c>
      <c r="CB38" s="1292">
        <v>0</v>
      </c>
      <c r="CC38" s="1292">
        <v>0</v>
      </c>
      <c r="CD38" s="1288">
        <v>0</v>
      </c>
      <c r="CE38" s="1292">
        <v>0</v>
      </c>
      <c r="CF38" s="1292">
        <v>0</v>
      </c>
      <c r="CG38" s="1288">
        <v>0</v>
      </c>
      <c r="CH38" s="1292">
        <v>0</v>
      </c>
      <c r="CI38" s="1292">
        <v>0</v>
      </c>
      <c r="CJ38" s="1288">
        <v>0</v>
      </c>
      <c r="CK38" s="1292">
        <v>0</v>
      </c>
      <c r="CL38" s="1292">
        <v>0</v>
      </c>
      <c r="CM38" s="1288">
        <v>0</v>
      </c>
      <c r="CN38" s="1292">
        <v>0</v>
      </c>
      <c r="CO38" s="1292">
        <v>0</v>
      </c>
      <c r="CP38" s="1288">
        <v>0</v>
      </c>
      <c r="CQ38" s="1292">
        <v>0</v>
      </c>
      <c r="CR38" s="1292">
        <v>0</v>
      </c>
      <c r="CS38" s="1288">
        <v>0</v>
      </c>
      <c r="CT38" s="1292">
        <v>0</v>
      </c>
      <c r="CU38" s="1292">
        <v>0</v>
      </c>
      <c r="CV38" s="1288">
        <v>0</v>
      </c>
      <c r="CW38" s="1292">
        <v>0</v>
      </c>
      <c r="CX38" s="1292">
        <v>0</v>
      </c>
      <c r="CY38" s="1288">
        <v>0</v>
      </c>
      <c r="CZ38" s="1292">
        <v>0</v>
      </c>
      <c r="DA38" s="1292">
        <v>0</v>
      </c>
      <c r="DB38" s="1288">
        <v>0</v>
      </c>
      <c r="DC38" s="1292">
        <v>0</v>
      </c>
      <c r="DD38" s="1292">
        <v>0</v>
      </c>
      <c r="DE38" s="1288">
        <v>0</v>
      </c>
      <c r="DF38" s="1292">
        <v>0</v>
      </c>
      <c r="DG38" s="1292">
        <v>0</v>
      </c>
      <c r="DH38" s="1288">
        <v>0</v>
      </c>
      <c r="DI38" s="1292">
        <v>0</v>
      </c>
      <c r="DJ38" s="1292">
        <v>0</v>
      </c>
      <c r="DK38" s="1288">
        <v>0</v>
      </c>
      <c r="DL38" s="1292">
        <v>0</v>
      </c>
      <c r="DM38" s="1292">
        <v>0</v>
      </c>
      <c r="DN38" s="1288">
        <v>0</v>
      </c>
      <c r="DO38" s="1292">
        <v>0</v>
      </c>
      <c r="DP38" s="1292">
        <v>0</v>
      </c>
      <c r="DQ38" s="1288">
        <v>0</v>
      </c>
      <c r="DR38" s="1292">
        <v>0</v>
      </c>
      <c r="DS38" s="1292">
        <v>0</v>
      </c>
      <c r="DT38" s="1288">
        <v>0</v>
      </c>
      <c r="DU38" s="1292">
        <v>0</v>
      </c>
      <c r="DV38" s="1292">
        <v>0</v>
      </c>
      <c r="DW38" s="1288">
        <v>0</v>
      </c>
      <c r="DX38" s="1292">
        <v>0</v>
      </c>
      <c r="DY38" s="1292">
        <v>0</v>
      </c>
      <c r="DZ38" s="1288">
        <v>0</v>
      </c>
      <c r="EA38" s="1292">
        <v>0</v>
      </c>
      <c r="EB38" s="1292">
        <v>0</v>
      </c>
      <c r="EC38" s="1288">
        <v>0</v>
      </c>
      <c r="ED38" s="1292">
        <v>0</v>
      </c>
      <c r="EE38" s="1292">
        <v>0</v>
      </c>
      <c r="EF38" s="1288">
        <v>0</v>
      </c>
      <c r="EG38" s="1292">
        <v>0</v>
      </c>
      <c r="EH38" s="1292">
        <v>0</v>
      </c>
      <c r="EI38" s="1288">
        <v>0</v>
      </c>
      <c r="EJ38" s="1292">
        <v>0</v>
      </c>
      <c r="EK38" s="1292">
        <v>0</v>
      </c>
      <c r="EL38" s="1288">
        <v>0</v>
      </c>
      <c r="EM38" s="1292">
        <v>0</v>
      </c>
      <c r="EN38" s="1292">
        <v>0</v>
      </c>
      <c r="EO38" s="1288">
        <v>0</v>
      </c>
      <c r="EP38" s="1292">
        <v>0</v>
      </c>
      <c r="EQ38" s="1292">
        <v>0</v>
      </c>
      <c r="ER38" s="1288">
        <v>0</v>
      </c>
      <c r="ES38" s="1292">
        <v>0</v>
      </c>
      <c r="ET38" s="1292">
        <v>0</v>
      </c>
      <c r="EU38" s="1288">
        <v>0</v>
      </c>
      <c r="EV38" s="1292">
        <v>0</v>
      </c>
      <c r="EW38" s="1292">
        <v>0</v>
      </c>
      <c r="EX38" s="1288">
        <v>0</v>
      </c>
      <c r="EY38" s="1292">
        <v>0</v>
      </c>
      <c r="EZ38" s="1292">
        <v>0</v>
      </c>
      <c r="FA38" s="1288">
        <v>0</v>
      </c>
      <c r="FB38" s="1292">
        <v>0</v>
      </c>
      <c r="FC38" s="1292">
        <v>0</v>
      </c>
      <c r="FD38" s="1288">
        <v>0</v>
      </c>
      <c r="FE38" s="1292">
        <v>0</v>
      </c>
      <c r="FF38" s="1292">
        <v>0</v>
      </c>
      <c r="FG38" s="1288">
        <v>0</v>
      </c>
    </row>
    <row r="39" spans="1:163" s="665" customFormat="1" ht="0.2" customHeight="1">
      <c r="A39" s="1179">
        <v>1</v>
      </c>
      <c r="B39" s="1179"/>
      <c r="C39" s="1179" t="s">
        <v>1605</v>
      </c>
      <c r="D39" s="1179" t="s">
        <v>1719</v>
      </c>
      <c r="E39" s="1179"/>
      <c r="F39" s="1179"/>
      <c r="G39" s="1179" t="b">
        <v>0</v>
      </c>
      <c r="H39" s="1179"/>
      <c r="I39" s="1179"/>
      <c r="J39" s="1179"/>
      <c r="K39" s="1179"/>
      <c r="L39" s="1291" t="s">
        <v>665</v>
      </c>
      <c r="M39" s="1286" t="s">
        <v>652</v>
      </c>
      <c r="N39" s="1292"/>
      <c r="O39" s="1292"/>
      <c r="P39" s="1288">
        <v>0</v>
      </c>
      <c r="Q39" s="1292"/>
      <c r="R39" s="1292"/>
      <c r="S39" s="1288">
        <v>0</v>
      </c>
      <c r="T39" s="1292"/>
      <c r="U39" s="1292"/>
      <c r="V39" s="1288">
        <v>0</v>
      </c>
      <c r="W39" s="1292"/>
      <c r="X39" s="1292"/>
      <c r="Y39" s="1288">
        <v>0</v>
      </c>
      <c r="Z39" s="1292"/>
      <c r="AA39" s="1292"/>
      <c r="AB39" s="1288">
        <v>0</v>
      </c>
      <c r="AC39" s="1292"/>
      <c r="AD39" s="1292"/>
      <c r="AE39" s="1288">
        <v>0</v>
      </c>
      <c r="AF39" s="1292"/>
      <c r="AG39" s="1292"/>
      <c r="AH39" s="1288">
        <v>0</v>
      </c>
      <c r="AI39" s="1292"/>
      <c r="AJ39" s="1292"/>
      <c r="AK39" s="1288">
        <v>0</v>
      </c>
      <c r="AL39" s="1292"/>
      <c r="AM39" s="1292"/>
      <c r="AN39" s="1288">
        <v>0</v>
      </c>
      <c r="AO39" s="1292"/>
      <c r="AP39" s="1292"/>
      <c r="AQ39" s="1288">
        <v>0</v>
      </c>
      <c r="AR39" s="1292"/>
      <c r="AS39" s="1292"/>
      <c r="AT39" s="1288">
        <v>0</v>
      </c>
      <c r="AU39" s="1292"/>
      <c r="AV39" s="1292"/>
      <c r="AW39" s="1288">
        <v>0</v>
      </c>
      <c r="AX39" s="1292"/>
      <c r="AY39" s="1292"/>
      <c r="AZ39" s="1288">
        <v>0</v>
      </c>
      <c r="BA39" s="1292"/>
      <c r="BB39" s="1292"/>
      <c r="BC39" s="1288">
        <v>0</v>
      </c>
      <c r="BD39" s="1292"/>
      <c r="BE39" s="1292"/>
      <c r="BF39" s="1288">
        <v>0</v>
      </c>
      <c r="BG39" s="1292"/>
      <c r="BH39" s="1292"/>
      <c r="BI39" s="1288">
        <v>0</v>
      </c>
      <c r="BJ39" s="1292"/>
      <c r="BK39" s="1292"/>
      <c r="BL39" s="1288">
        <v>0</v>
      </c>
      <c r="BM39" s="1292"/>
      <c r="BN39" s="1292"/>
      <c r="BO39" s="1288">
        <v>0</v>
      </c>
      <c r="BP39" s="1292"/>
      <c r="BQ39" s="1292"/>
      <c r="BR39" s="1288">
        <v>0</v>
      </c>
      <c r="BS39" s="1292"/>
      <c r="BT39" s="1292"/>
      <c r="BU39" s="1288">
        <v>0</v>
      </c>
      <c r="BV39" s="1292"/>
      <c r="BW39" s="1292"/>
      <c r="BX39" s="1288">
        <v>0</v>
      </c>
      <c r="BY39" s="1292"/>
      <c r="BZ39" s="1292"/>
      <c r="CA39" s="1288">
        <v>0</v>
      </c>
      <c r="CB39" s="1292"/>
      <c r="CC39" s="1292"/>
      <c r="CD39" s="1288">
        <v>0</v>
      </c>
      <c r="CE39" s="1292"/>
      <c r="CF39" s="1292"/>
      <c r="CG39" s="1288">
        <v>0</v>
      </c>
      <c r="CH39" s="1292"/>
      <c r="CI39" s="1292"/>
      <c r="CJ39" s="1288">
        <v>0</v>
      </c>
      <c r="CK39" s="1292"/>
      <c r="CL39" s="1292"/>
      <c r="CM39" s="1288">
        <v>0</v>
      </c>
      <c r="CN39" s="1292"/>
      <c r="CO39" s="1292"/>
      <c r="CP39" s="1288">
        <v>0</v>
      </c>
      <c r="CQ39" s="1292"/>
      <c r="CR39" s="1292"/>
      <c r="CS39" s="1288">
        <v>0</v>
      </c>
      <c r="CT39" s="1292"/>
      <c r="CU39" s="1292"/>
      <c r="CV39" s="1288">
        <v>0</v>
      </c>
      <c r="CW39" s="1292"/>
      <c r="CX39" s="1292"/>
      <c r="CY39" s="1288">
        <v>0</v>
      </c>
      <c r="CZ39" s="1292"/>
      <c r="DA39" s="1292"/>
      <c r="DB39" s="1288">
        <v>0</v>
      </c>
      <c r="DC39" s="1292"/>
      <c r="DD39" s="1292"/>
      <c r="DE39" s="1288">
        <v>0</v>
      </c>
      <c r="DF39" s="1292"/>
      <c r="DG39" s="1292"/>
      <c r="DH39" s="1288">
        <v>0</v>
      </c>
      <c r="DI39" s="1292"/>
      <c r="DJ39" s="1292"/>
      <c r="DK39" s="1288">
        <v>0</v>
      </c>
      <c r="DL39" s="1292"/>
      <c r="DM39" s="1292"/>
      <c r="DN39" s="1288">
        <v>0</v>
      </c>
      <c r="DO39" s="1292"/>
      <c r="DP39" s="1292"/>
      <c r="DQ39" s="1288">
        <v>0</v>
      </c>
      <c r="DR39" s="1292"/>
      <c r="DS39" s="1292"/>
      <c r="DT39" s="1288">
        <v>0</v>
      </c>
      <c r="DU39" s="1292"/>
      <c r="DV39" s="1292"/>
      <c r="DW39" s="1288">
        <v>0</v>
      </c>
      <c r="DX39" s="1292"/>
      <c r="DY39" s="1292"/>
      <c r="DZ39" s="1288">
        <v>0</v>
      </c>
      <c r="EA39" s="1292"/>
      <c r="EB39" s="1292"/>
      <c r="EC39" s="1288">
        <v>0</v>
      </c>
      <c r="ED39" s="1292"/>
      <c r="EE39" s="1292"/>
      <c r="EF39" s="1288">
        <v>0</v>
      </c>
      <c r="EG39" s="1292"/>
      <c r="EH39" s="1292"/>
      <c r="EI39" s="1288">
        <v>0</v>
      </c>
      <c r="EJ39" s="1292"/>
      <c r="EK39" s="1292"/>
      <c r="EL39" s="1288">
        <v>0</v>
      </c>
      <c r="EM39" s="1292"/>
      <c r="EN39" s="1292"/>
      <c r="EO39" s="1288">
        <v>0</v>
      </c>
      <c r="EP39" s="1292"/>
      <c r="EQ39" s="1292"/>
      <c r="ER39" s="1288">
        <v>0</v>
      </c>
      <c r="ES39" s="1292"/>
      <c r="ET39" s="1292"/>
      <c r="EU39" s="1288">
        <v>0</v>
      </c>
      <c r="EV39" s="1292"/>
      <c r="EW39" s="1292"/>
      <c r="EX39" s="1288">
        <v>0</v>
      </c>
      <c r="EY39" s="1292"/>
      <c r="EZ39" s="1292"/>
      <c r="FA39" s="1288">
        <v>0</v>
      </c>
      <c r="FB39" s="1292"/>
      <c r="FC39" s="1292"/>
      <c r="FD39" s="1288">
        <v>0</v>
      </c>
      <c r="FE39" s="1292"/>
      <c r="FF39" s="1292"/>
      <c r="FG39" s="1288">
        <v>0</v>
      </c>
    </row>
    <row r="40" spans="1:163" s="665" customFormat="1" ht="0.2" customHeight="1">
      <c r="A40" s="1179">
        <v>1</v>
      </c>
      <c r="B40" s="1094" t="s">
        <v>1173</v>
      </c>
      <c r="C40" s="1179" t="s">
        <v>1660</v>
      </c>
      <c r="D40" s="1179" t="s">
        <v>1719</v>
      </c>
      <c r="E40" s="1179"/>
      <c r="F40" s="1179"/>
      <c r="G40" s="1179" t="b">
        <v>0</v>
      </c>
      <c r="H40" s="1179"/>
      <c r="I40" s="1179"/>
      <c r="J40" s="1179"/>
      <c r="K40" s="1179"/>
      <c r="L40" s="1291" t="s">
        <v>666</v>
      </c>
      <c r="M40" s="1286" t="s">
        <v>310</v>
      </c>
      <c r="N40" s="1289">
        <v>35</v>
      </c>
      <c r="O40" s="1289">
        <v>35</v>
      </c>
      <c r="P40" s="1290">
        <v>0</v>
      </c>
      <c r="Q40" s="1289">
        <v>0</v>
      </c>
      <c r="R40" s="1289">
        <v>0</v>
      </c>
      <c r="S40" s="1290">
        <v>0</v>
      </c>
      <c r="T40" s="1289">
        <v>0</v>
      </c>
      <c r="U40" s="1289">
        <v>0</v>
      </c>
      <c r="V40" s="1290">
        <v>0</v>
      </c>
      <c r="W40" s="1289">
        <v>0</v>
      </c>
      <c r="X40" s="1289">
        <v>0</v>
      </c>
      <c r="Y40" s="1290">
        <v>0</v>
      </c>
      <c r="Z40" s="1289">
        <v>0</v>
      </c>
      <c r="AA40" s="1289">
        <v>0</v>
      </c>
      <c r="AB40" s="1290">
        <v>0</v>
      </c>
      <c r="AC40" s="1289">
        <v>0</v>
      </c>
      <c r="AD40" s="1289">
        <v>0</v>
      </c>
      <c r="AE40" s="1290">
        <v>0</v>
      </c>
      <c r="AF40" s="1289">
        <v>0</v>
      </c>
      <c r="AG40" s="1289">
        <v>0</v>
      </c>
      <c r="AH40" s="1290">
        <v>0</v>
      </c>
      <c r="AI40" s="1289">
        <v>0</v>
      </c>
      <c r="AJ40" s="1289">
        <v>0</v>
      </c>
      <c r="AK40" s="1290">
        <v>0</v>
      </c>
      <c r="AL40" s="1289">
        <v>0</v>
      </c>
      <c r="AM40" s="1289">
        <v>0</v>
      </c>
      <c r="AN40" s="1290">
        <v>0</v>
      </c>
      <c r="AO40" s="1289">
        <v>0</v>
      </c>
      <c r="AP40" s="1289">
        <v>0</v>
      </c>
      <c r="AQ40" s="1293">
        <v>0</v>
      </c>
      <c r="AR40" s="1289"/>
      <c r="AS40" s="1289"/>
      <c r="AT40" s="1293">
        <v>0</v>
      </c>
      <c r="AU40" s="1289"/>
      <c r="AV40" s="1289"/>
      <c r="AW40" s="1293">
        <v>0</v>
      </c>
      <c r="AX40" s="1289"/>
      <c r="AY40" s="1289"/>
      <c r="AZ40" s="1293">
        <v>0</v>
      </c>
      <c r="BA40" s="1289"/>
      <c r="BB40" s="1289"/>
      <c r="BC40" s="1293">
        <v>0</v>
      </c>
      <c r="BD40" s="1289"/>
      <c r="BE40" s="1289"/>
      <c r="BF40" s="1293">
        <v>0</v>
      </c>
      <c r="BG40" s="1289"/>
      <c r="BH40" s="1289"/>
      <c r="BI40" s="1293">
        <v>0</v>
      </c>
      <c r="BJ40" s="1289"/>
      <c r="BK40" s="1289"/>
      <c r="BL40" s="1293">
        <v>0</v>
      </c>
      <c r="BM40" s="1289"/>
      <c r="BN40" s="1289"/>
      <c r="BO40" s="1293">
        <v>0</v>
      </c>
      <c r="BP40" s="1289"/>
      <c r="BQ40" s="1289"/>
      <c r="BR40" s="1293">
        <v>0</v>
      </c>
      <c r="BS40" s="1289"/>
      <c r="BT40" s="1289"/>
      <c r="BU40" s="1293">
        <v>0</v>
      </c>
      <c r="BV40" s="1289"/>
      <c r="BW40" s="1289"/>
      <c r="BX40" s="1293">
        <v>0</v>
      </c>
      <c r="BY40" s="1289"/>
      <c r="BZ40" s="1289"/>
      <c r="CA40" s="1293">
        <v>0</v>
      </c>
      <c r="CB40" s="1289"/>
      <c r="CC40" s="1289"/>
      <c r="CD40" s="1293">
        <v>0</v>
      </c>
      <c r="CE40" s="1289"/>
      <c r="CF40" s="1289"/>
      <c r="CG40" s="1293">
        <v>0</v>
      </c>
      <c r="CH40" s="1289"/>
      <c r="CI40" s="1289"/>
      <c r="CJ40" s="1293">
        <v>0</v>
      </c>
      <c r="CK40" s="1289"/>
      <c r="CL40" s="1289"/>
      <c r="CM40" s="1293">
        <v>0</v>
      </c>
      <c r="CN40" s="1289"/>
      <c r="CO40" s="1289"/>
      <c r="CP40" s="1293">
        <v>0</v>
      </c>
      <c r="CQ40" s="1289"/>
      <c r="CR40" s="1289"/>
      <c r="CS40" s="1293">
        <v>0</v>
      </c>
      <c r="CT40" s="1289"/>
      <c r="CU40" s="1289"/>
      <c r="CV40" s="1293">
        <v>0</v>
      </c>
      <c r="CW40" s="1289"/>
      <c r="CX40" s="1289"/>
      <c r="CY40" s="1293">
        <v>0</v>
      </c>
      <c r="CZ40" s="1289"/>
      <c r="DA40" s="1289"/>
      <c r="DB40" s="1293">
        <v>0</v>
      </c>
      <c r="DC40" s="1289"/>
      <c r="DD40" s="1289"/>
      <c r="DE40" s="1293">
        <v>0</v>
      </c>
      <c r="DF40" s="1289"/>
      <c r="DG40" s="1289"/>
      <c r="DH40" s="1293">
        <v>0</v>
      </c>
      <c r="DI40" s="1289"/>
      <c r="DJ40" s="1289"/>
      <c r="DK40" s="1293">
        <v>0</v>
      </c>
      <c r="DL40" s="1289"/>
      <c r="DM40" s="1289"/>
      <c r="DN40" s="1293">
        <v>0</v>
      </c>
      <c r="DO40" s="1289"/>
      <c r="DP40" s="1289"/>
      <c r="DQ40" s="1293">
        <v>0</v>
      </c>
      <c r="DR40" s="1289"/>
      <c r="DS40" s="1289"/>
      <c r="DT40" s="1293">
        <v>0</v>
      </c>
      <c r="DU40" s="1289"/>
      <c r="DV40" s="1289"/>
      <c r="DW40" s="1293">
        <v>0</v>
      </c>
      <c r="DX40" s="1289"/>
      <c r="DY40" s="1289"/>
      <c r="DZ40" s="1293">
        <v>0</v>
      </c>
      <c r="EA40" s="1289"/>
      <c r="EB40" s="1289"/>
      <c r="EC40" s="1293">
        <v>0</v>
      </c>
      <c r="ED40" s="1289"/>
      <c r="EE40" s="1289"/>
      <c r="EF40" s="1293">
        <v>0</v>
      </c>
      <c r="EG40" s="1289"/>
      <c r="EH40" s="1289"/>
      <c r="EI40" s="1293">
        <v>0</v>
      </c>
      <c r="EJ40" s="1289"/>
      <c r="EK40" s="1289"/>
      <c r="EL40" s="1293">
        <v>0</v>
      </c>
      <c r="EM40" s="1289"/>
      <c r="EN40" s="1289"/>
      <c r="EO40" s="1293">
        <v>0</v>
      </c>
      <c r="EP40" s="1289"/>
      <c r="EQ40" s="1289"/>
      <c r="ER40" s="1293">
        <v>0</v>
      </c>
      <c r="ES40" s="1289"/>
      <c r="ET40" s="1289"/>
      <c r="EU40" s="1293">
        <v>0</v>
      </c>
      <c r="EV40" s="1289"/>
      <c r="EW40" s="1289"/>
      <c r="EX40" s="1293">
        <v>0</v>
      </c>
      <c r="EY40" s="1289"/>
      <c r="EZ40" s="1289"/>
      <c r="FA40" s="1293">
        <v>0</v>
      </c>
      <c r="FB40" s="1289"/>
      <c r="FC40" s="1289"/>
      <c r="FD40" s="1293">
        <v>0</v>
      </c>
      <c r="FE40" s="1289"/>
      <c r="FF40" s="1289"/>
      <c r="FG40" s="1293">
        <v>0</v>
      </c>
    </row>
    <row r="41" spans="1:163" s="665" customFormat="1" ht="0.2" customHeight="1">
      <c r="A41" s="1179">
        <v>1</v>
      </c>
      <c r="B41" s="1179"/>
      <c r="C41" s="1179" t="s">
        <v>1661</v>
      </c>
      <c r="D41" s="1179" t="s">
        <v>1719</v>
      </c>
      <c r="E41" s="1179"/>
      <c r="F41" s="1179"/>
      <c r="G41" s="1179" t="b">
        <v>0</v>
      </c>
      <c r="H41" s="1179"/>
      <c r="I41" s="1179"/>
      <c r="J41" s="1179"/>
      <c r="K41" s="1179"/>
      <c r="L41" s="1291" t="s">
        <v>667</v>
      </c>
      <c r="M41" s="1286" t="s">
        <v>668</v>
      </c>
      <c r="N41" s="1292"/>
      <c r="O41" s="1292"/>
      <c r="P41" s="1288">
        <v>0</v>
      </c>
      <c r="Q41" s="1292"/>
      <c r="R41" s="1292"/>
      <c r="S41" s="1288">
        <v>0</v>
      </c>
      <c r="T41" s="1292"/>
      <c r="U41" s="1292"/>
      <c r="V41" s="1288">
        <v>0</v>
      </c>
      <c r="W41" s="1292"/>
      <c r="X41" s="1292"/>
      <c r="Y41" s="1288">
        <v>0</v>
      </c>
      <c r="Z41" s="1292"/>
      <c r="AA41" s="1292"/>
      <c r="AB41" s="1288">
        <v>0</v>
      </c>
      <c r="AC41" s="1292"/>
      <c r="AD41" s="1292"/>
      <c r="AE41" s="1288">
        <v>0</v>
      </c>
      <c r="AF41" s="1292"/>
      <c r="AG41" s="1292"/>
      <c r="AH41" s="1288">
        <v>0</v>
      </c>
      <c r="AI41" s="1292"/>
      <c r="AJ41" s="1292"/>
      <c r="AK41" s="1288">
        <v>0</v>
      </c>
      <c r="AL41" s="1292"/>
      <c r="AM41" s="1292"/>
      <c r="AN41" s="1288">
        <v>0</v>
      </c>
      <c r="AO41" s="1292"/>
      <c r="AP41" s="1292"/>
      <c r="AQ41" s="1288">
        <v>0</v>
      </c>
      <c r="AR41" s="1292"/>
      <c r="AS41" s="1292"/>
      <c r="AT41" s="1288">
        <v>0</v>
      </c>
      <c r="AU41" s="1292"/>
      <c r="AV41" s="1292"/>
      <c r="AW41" s="1288">
        <v>0</v>
      </c>
      <c r="AX41" s="1292"/>
      <c r="AY41" s="1292"/>
      <c r="AZ41" s="1288">
        <v>0</v>
      </c>
      <c r="BA41" s="1292"/>
      <c r="BB41" s="1292"/>
      <c r="BC41" s="1288">
        <v>0</v>
      </c>
      <c r="BD41" s="1292"/>
      <c r="BE41" s="1292"/>
      <c r="BF41" s="1288">
        <v>0</v>
      </c>
      <c r="BG41" s="1292"/>
      <c r="BH41" s="1292"/>
      <c r="BI41" s="1288">
        <v>0</v>
      </c>
      <c r="BJ41" s="1292"/>
      <c r="BK41" s="1292"/>
      <c r="BL41" s="1288">
        <v>0</v>
      </c>
      <c r="BM41" s="1292"/>
      <c r="BN41" s="1292"/>
      <c r="BO41" s="1288">
        <v>0</v>
      </c>
      <c r="BP41" s="1292"/>
      <c r="BQ41" s="1292"/>
      <c r="BR41" s="1288">
        <v>0</v>
      </c>
      <c r="BS41" s="1292"/>
      <c r="BT41" s="1292"/>
      <c r="BU41" s="1288">
        <v>0</v>
      </c>
      <c r="BV41" s="1292"/>
      <c r="BW41" s="1292"/>
      <c r="BX41" s="1288">
        <v>0</v>
      </c>
      <c r="BY41" s="1292"/>
      <c r="BZ41" s="1292"/>
      <c r="CA41" s="1288">
        <v>0</v>
      </c>
      <c r="CB41" s="1292"/>
      <c r="CC41" s="1292"/>
      <c r="CD41" s="1288">
        <v>0</v>
      </c>
      <c r="CE41" s="1292"/>
      <c r="CF41" s="1292"/>
      <c r="CG41" s="1288">
        <v>0</v>
      </c>
      <c r="CH41" s="1292"/>
      <c r="CI41" s="1292"/>
      <c r="CJ41" s="1288">
        <v>0</v>
      </c>
      <c r="CK41" s="1292"/>
      <c r="CL41" s="1292"/>
      <c r="CM41" s="1288">
        <v>0</v>
      </c>
      <c r="CN41" s="1292"/>
      <c r="CO41" s="1292"/>
      <c r="CP41" s="1288">
        <v>0</v>
      </c>
      <c r="CQ41" s="1292"/>
      <c r="CR41" s="1292"/>
      <c r="CS41" s="1288">
        <v>0</v>
      </c>
      <c r="CT41" s="1292"/>
      <c r="CU41" s="1292"/>
      <c r="CV41" s="1288">
        <v>0</v>
      </c>
      <c r="CW41" s="1292"/>
      <c r="CX41" s="1292"/>
      <c r="CY41" s="1288">
        <v>0</v>
      </c>
      <c r="CZ41" s="1292"/>
      <c r="DA41" s="1292"/>
      <c r="DB41" s="1288">
        <v>0</v>
      </c>
      <c r="DC41" s="1292"/>
      <c r="DD41" s="1292"/>
      <c r="DE41" s="1288">
        <v>0</v>
      </c>
      <c r="DF41" s="1292"/>
      <c r="DG41" s="1292"/>
      <c r="DH41" s="1288">
        <v>0</v>
      </c>
      <c r="DI41" s="1292"/>
      <c r="DJ41" s="1292"/>
      <c r="DK41" s="1288">
        <v>0</v>
      </c>
      <c r="DL41" s="1292"/>
      <c r="DM41" s="1292"/>
      <c r="DN41" s="1288">
        <v>0</v>
      </c>
      <c r="DO41" s="1292"/>
      <c r="DP41" s="1292"/>
      <c r="DQ41" s="1288">
        <v>0</v>
      </c>
      <c r="DR41" s="1292"/>
      <c r="DS41" s="1292"/>
      <c r="DT41" s="1288">
        <v>0</v>
      </c>
      <c r="DU41" s="1292"/>
      <c r="DV41" s="1292"/>
      <c r="DW41" s="1288">
        <v>0</v>
      </c>
      <c r="DX41" s="1292"/>
      <c r="DY41" s="1292"/>
      <c r="DZ41" s="1288">
        <v>0</v>
      </c>
      <c r="EA41" s="1292"/>
      <c r="EB41" s="1292"/>
      <c r="EC41" s="1288">
        <v>0</v>
      </c>
      <c r="ED41" s="1292"/>
      <c r="EE41" s="1292"/>
      <c r="EF41" s="1288">
        <v>0</v>
      </c>
      <c r="EG41" s="1292"/>
      <c r="EH41" s="1292"/>
      <c r="EI41" s="1288">
        <v>0</v>
      </c>
      <c r="EJ41" s="1292"/>
      <c r="EK41" s="1292"/>
      <c r="EL41" s="1288">
        <v>0</v>
      </c>
      <c r="EM41" s="1292"/>
      <c r="EN41" s="1292"/>
      <c r="EO41" s="1288">
        <v>0</v>
      </c>
      <c r="EP41" s="1292"/>
      <c r="EQ41" s="1292"/>
      <c r="ER41" s="1288">
        <v>0</v>
      </c>
      <c r="ES41" s="1292"/>
      <c r="ET41" s="1292"/>
      <c r="EU41" s="1288">
        <v>0</v>
      </c>
      <c r="EV41" s="1292"/>
      <c r="EW41" s="1292"/>
      <c r="EX41" s="1288">
        <v>0</v>
      </c>
      <c r="EY41" s="1292"/>
      <c r="EZ41" s="1292"/>
      <c r="FA41" s="1288">
        <v>0</v>
      </c>
      <c r="FB41" s="1292"/>
      <c r="FC41" s="1292"/>
      <c r="FD41" s="1288">
        <v>0</v>
      </c>
      <c r="FE41" s="1292"/>
      <c r="FF41" s="1292"/>
      <c r="FG41" s="1288">
        <v>0</v>
      </c>
    </row>
    <row r="42" spans="1:163" s="665" customFormat="1" ht="0.2" customHeight="1">
      <c r="A42" s="1179">
        <v>1</v>
      </c>
      <c r="B42" s="1179"/>
      <c r="C42" s="1179" t="s">
        <v>1662</v>
      </c>
      <c r="D42" s="1179" t="s">
        <v>1719</v>
      </c>
      <c r="E42" s="1179"/>
      <c r="F42" s="1179"/>
      <c r="G42" s="1179" t="b">
        <v>0</v>
      </c>
      <c r="H42" s="1179"/>
      <c r="I42" s="1179"/>
      <c r="J42" s="1179"/>
      <c r="K42" s="1179"/>
      <c r="L42" s="1291" t="s">
        <v>669</v>
      </c>
      <c r="M42" s="1286" t="s">
        <v>670</v>
      </c>
      <c r="N42" s="1292"/>
      <c r="O42" s="1292"/>
      <c r="P42" s="1288">
        <v>0</v>
      </c>
      <c r="Q42" s="1292"/>
      <c r="R42" s="1292"/>
      <c r="S42" s="1288">
        <v>0</v>
      </c>
      <c r="T42" s="1292"/>
      <c r="U42" s="1292"/>
      <c r="V42" s="1288">
        <v>0</v>
      </c>
      <c r="W42" s="1292"/>
      <c r="X42" s="1292"/>
      <c r="Y42" s="1288">
        <v>0</v>
      </c>
      <c r="Z42" s="1292"/>
      <c r="AA42" s="1292"/>
      <c r="AB42" s="1288">
        <v>0</v>
      </c>
      <c r="AC42" s="1292"/>
      <c r="AD42" s="1292"/>
      <c r="AE42" s="1288">
        <v>0</v>
      </c>
      <c r="AF42" s="1292"/>
      <c r="AG42" s="1292"/>
      <c r="AH42" s="1288">
        <v>0</v>
      </c>
      <c r="AI42" s="1292"/>
      <c r="AJ42" s="1292"/>
      <c r="AK42" s="1288">
        <v>0</v>
      </c>
      <c r="AL42" s="1292"/>
      <c r="AM42" s="1292"/>
      <c r="AN42" s="1288">
        <v>0</v>
      </c>
      <c r="AO42" s="1292"/>
      <c r="AP42" s="1292"/>
      <c r="AQ42" s="1288">
        <v>0</v>
      </c>
      <c r="AR42" s="1292"/>
      <c r="AS42" s="1292"/>
      <c r="AT42" s="1288">
        <v>0</v>
      </c>
      <c r="AU42" s="1292"/>
      <c r="AV42" s="1292"/>
      <c r="AW42" s="1288">
        <v>0</v>
      </c>
      <c r="AX42" s="1292"/>
      <c r="AY42" s="1292"/>
      <c r="AZ42" s="1288">
        <v>0</v>
      </c>
      <c r="BA42" s="1292"/>
      <c r="BB42" s="1292"/>
      <c r="BC42" s="1288">
        <v>0</v>
      </c>
      <c r="BD42" s="1292"/>
      <c r="BE42" s="1292"/>
      <c r="BF42" s="1288">
        <v>0</v>
      </c>
      <c r="BG42" s="1292"/>
      <c r="BH42" s="1292"/>
      <c r="BI42" s="1288">
        <v>0</v>
      </c>
      <c r="BJ42" s="1292"/>
      <c r="BK42" s="1292"/>
      <c r="BL42" s="1288">
        <v>0</v>
      </c>
      <c r="BM42" s="1292"/>
      <c r="BN42" s="1292"/>
      <c r="BO42" s="1288">
        <v>0</v>
      </c>
      <c r="BP42" s="1292"/>
      <c r="BQ42" s="1292"/>
      <c r="BR42" s="1288">
        <v>0</v>
      </c>
      <c r="BS42" s="1292"/>
      <c r="BT42" s="1292"/>
      <c r="BU42" s="1288">
        <v>0</v>
      </c>
      <c r="BV42" s="1292"/>
      <c r="BW42" s="1292"/>
      <c r="BX42" s="1288">
        <v>0</v>
      </c>
      <c r="BY42" s="1292"/>
      <c r="BZ42" s="1292"/>
      <c r="CA42" s="1288">
        <v>0</v>
      </c>
      <c r="CB42" s="1292"/>
      <c r="CC42" s="1292"/>
      <c r="CD42" s="1288">
        <v>0</v>
      </c>
      <c r="CE42" s="1292"/>
      <c r="CF42" s="1292"/>
      <c r="CG42" s="1288">
        <v>0</v>
      </c>
      <c r="CH42" s="1292"/>
      <c r="CI42" s="1292"/>
      <c r="CJ42" s="1288">
        <v>0</v>
      </c>
      <c r="CK42" s="1292"/>
      <c r="CL42" s="1292"/>
      <c r="CM42" s="1288">
        <v>0</v>
      </c>
      <c r="CN42" s="1292"/>
      <c r="CO42" s="1292"/>
      <c r="CP42" s="1288">
        <v>0</v>
      </c>
      <c r="CQ42" s="1292"/>
      <c r="CR42" s="1292"/>
      <c r="CS42" s="1288">
        <v>0</v>
      </c>
      <c r="CT42" s="1292"/>
      <c r="CU42" s="1292"/>
      <c r="CV42" s="1288">
        <v>0</v>
      </c>
      <c r="CW42" s="1292"/>
      <c r="CX42" s="1292"/>
      <c r="CY42" s="1288">
        <v>0</v>
      </c>
      <c r="CZ42" s="1292"/>
      <c r="DA42" s="1292"/>
      <c r="DB42" s="1288">
        <v>0</v>
      </c>
      <c r="DC42" s="1292"/>
      <c r="DD42" s="1292"/>
      <c r="DE42" s="1288">
        <v>0</v>
      </c>
      <c r="DF42" s="1292"/>
      <c r="DG42" s="1292"/>
      <c r="DH42" s="1288">
        <v>0</v>
      </c>
      <c r="DI42" s="1292"/>
      <c r="DJ42" s="1292"/>
      <c r="DK42" s="1288">
        <v>0</v>
      </c>
      <c r="DL42" s="1292"/>
      <c r="DM42" s="1292"/>
      <c r="DN42" s="1288">
        <v>0</v>
      </c>
      <c r="DO42" s="1292"/>
      <c r="DP42" s="1292"/>
      <c r="DQ42" s="1288">
        <v>0</v>
      </c>
      <c r="DR42" s="1292"/>
      <c r="DS42" s="1292"/>
      <c r="DT42" s="1288">
        <v>0</v>
      </c>
      <c r="DU42" s="1292"/>
      <c r="DV42" s="1292"/>
      <c r="DW42" s="1288">
        <v>0</v>
      </c>
      <c r="DX42" s="1292"/>
      <c r="DY42" s="1292"/>
      <c r="DZ42" s="1288">
        <v>0</v>
      </c>
      <c r="EA42" s="1292"/>
      <c r="EB42" s="1292"/>
      <c r="EC42" s="1288">
        <v>0</v>
      </c>
      <c r="ED42" s="1292"/>
      <c r="EE42" s="1292"/>
      <c r="EF42" s="1288">
        <v>0</v>
      </c>
      <c r="EG42" s="1292"/>
      <c r="EH42" s="1292"/>
      <c r="EI42" s="1288">
        <v>0</v>
      </c>
      <c r="EJ42" s="1292"/>
      <c r="EK42" s="1292"/>
      <c r="EL42" s="1288">
        <v>0</v>
      </c>
      <c r="EM42" s="1292"/>
      <c r="EN42" s="1292"/>
      <c r="EO42" s="1288">
        <v>0</v>
      </c>
      <c r="EP42" s="1292"/>
      <c r="EQ42" s="1292"/>
      <c r="ER42" s="1288">
        <v>0</v>
      </c>
      <c r="ES42" s="1292"/>
      <c r="ET42" s="1292"/>
      <c r="EU42" s="1288">
        <v>0</v>
      </c>
      <c r="EV42" s="1292"/>
      <c r="EW42" s="1292"/>
      <c r="EX42" s="1288">
        <v>0</v>
      </c>
      <c r="EY42" s="1292"/>
      <c r="EZ42" s="1292"/>
      <c r="FA42" s="1288">
        <v>0</v>
      </c>
      <c r="FB42" s="1292"/>
      <c r="FC42" s="1292"/>
      <c r="FD42" s="1288">
        <v>0</v>
      </c>
      <c r="FE42" s="1292"/>
      <c r="FF42" s="1292"/>
      <c r="FG42" s="1288">
        <v>0</v>
      </c>
    </row>
    <row r="43" spans="1:163" s="665" customFormat="1" ht="0.2" customHeight="1">
      <c r="A43" s="1179">
        <v>1</v>
      </c>
      <c r="B43" s="1179"/>
      <c r="C43" s="1179"/>
      <c r="D43" s="1179"/>
      <c r="E43" s="1179"/>
      <c r="F43" s="1179"/>
      <c r="G43" s="1179" t="b">
        <v>0</v>
      </c>
      <c r="H43" s="1179"/>
      <c r="I43" s="1179"/>
      <c r="J43" s="1179"/>
      <c r="K43" s="1179"/>
      <c r="L43" s="1281"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79">
        <v>1</v>
      </c>
      <c r="B44" s="1179"/>
      <c r="C44" s="1179" t="s">
        <v>1604</v>
      </c>
      <c r="D44" s="1179" t="s">
        <v>1721</v>
      </c>
      <c r="E44" s="1179"/>
      <c r="F44" s="1179"/>
      <c r="G44" s="1179" t="b">
        <v>0</v>
      </c>
      <c r="H44" s="1179"/>
      <c r="I44" s="1179"/>
      <c r="J44" s="1179"/>
      <c r="K44" s="1179"/>
      <c r="L44" s="1291" t="s">
        <v>664</v>
      </c>
      <c r="M44" s="1286" t="s">
        <v>652</v>
      </c>
      <c r="N44" s="1292">
        <v>0</v>
      </c>
      <c r="O44" s="1292">
        <v>0</v>
      </c>
      <c r="P44" s="1288">
        <v>0</v>
      </c>
      <c r="Q44" s="1292">
        <v>0</v>
      </c>
      <c r="R44" s="1292">
        <v>0</v>
      </c>
      <c r="S44" s="1288">
        <v>0</v>
      </c>
      <c r="T44" s="1292">
        <v>0</v>
      </c>
      <c r="U44" s="1292">
        <v>0</v>
      </c>
      <c r="V44" s="1288">
        <v>0</v>
      </c>
      <c r="W44" s="1292">
        <v>0</v>
      </c>
      <c r="X44" s="1292">
        <v>0</v>
      </c>
      <c r="Y44" s="1288">
        <v>0</v>
      </c>
      <c r="Z44" s="1292">
        <v>0</v>
      </c>
      <c r="AA44" s="1292">
        <v>0</v>
      </c>
      <c r="AB44" s="1288">
        <v>0</v>
      </c>
      <c r="AC44" s="1292">
        <v>0</v>
      </c>
      <c r="AD44" s="1292">
        <v>0</v>
      </c>
      <c r="AE44" s="1288">
        <v>0</v>
      </c>
      <c r="AF44" s="1292">
        <v>0</v>
      </c>
      <c r="AG44" s="1292">
        <v>0</v>
      </c>
      <c r="AH44" s="1288">
        <v>0</v>
      </c>
      <c r="AI44" s="1292">
        <v>0</v>
      </c>
      <c r="AJ44" s="1292">
        <v>0</v>
      </c>
      <c r="AK44" s="1288">
        <v>0</v>
      </c>
      <c r="AL44" s="1292">
        <v>0</v>
      </c>
      <c r="AM44" s="1292">
        <v>0</v>
      </c>
      <c r="AN44" s="1288">
        <v>0</v>
      </c>
      <c r="AO44" s="1292">
        <v>0</v>
      </c>
      <c r="AP44" s="1292">
        <v>0</v>
      </c>
      <c r="AQ44" s="1288">
        <v>0</v>
      </c>
      <c r="AR44" s="1292">
        <v>0</v>
      </c>
      <c r="AS44" s="1292">
        <v>0</v>
      </c>
      <c r="AT44" s="1288">
        <v>0</v>
      </c>
      <c r="AU44" s="1292">
        <v>0</v>
      </c>
      <c r="AV44" s="1292">
        <v>0</v>
      </c>
      <c r="AW44" s="1288">
        <v>0</v>
      </c>
      <c r="AX44" s="1292">
        <v>0</v>
      </c>
      <c r="AY44" s="1292">
        <v>0</v>
      </c>
      <c r="AZ44" s="1288">
        <v>0</v>
      </c>
      <c r="BA44" s="1292">
        <v>0</v>
      </c>
      <c r="BB44" s="1292">
        <v>0</v>
      </c>
      <c r="BC44" s="1288">
        <v>0</v>
      </c>
      <c r="BD44" s="1292">
        <v>0</v>
      </c>
      <c r="BE44" s="1292">
        <v>0</v>
      </c>
      <c r="BF44" s="1288">
        <v>0</v>
      </c>
      <c r="BG44" s="1292">
        <v>0</v>
      </c>
      <c r="BH44" s="1292">
        <v>0</v>
      </c>
      <c r="BI44" s="1288">
        <v>0</v>
      </c>
      <c r="BJ44" s="1292">
        <v>0</v>
      </c>
      <c r="BK44" s="1292">
        <v>0</v>
      </c>
      <c r="BL44" s="1288">
        <v>0</v>
      </c>
      <c r="BM44" s="1292">
        <v>0</v>
      </c>
      <c r="BN44" s="1292">
        <v>0</v>
      </c>
      <c r="BO44" s="1288">
        <v>0</v>
      </c>
      <c r="BP44" s="1292">
        <v>0</v>
      </c>
      <c r="BQ44" s="1292">
        <v>0</v>
      </c>
      <c r="BR44" s="1288">
        <v>0</v>
      </c>
      <c r="BS44" s="1292">
        <v>0</v>
      </c>
      <c r="BT44" s="1292">
        <v>0</v>
      </c>
      <c r="BU44" s="1288">
        <v>0</v>
      </c>
      <c r="BV44" s="1292">
        <v>0</v>
      </c>
      <c r="BW44" s="1292">
        <v>0</v>
      </c>
      <c r="BX44" s="1288">
        <v>0</v>
      </c>
      <c r="BY44" s="1292">
        <v>0</v>
      </c>
      <c r="BZ44" s="1292">
        <v>0</v>
      </c>
      <c r="CA44" s="1288">
        <v>0</v>
      </c>
      <c r="CB44" s="1292">
        <v>0</v>
      </c>
      <c r="CC44" s="1292">
        <v>0</v>
      </c>
      <c r="CD44" s="1288">
        <v>0</v>
      </c>
      <c r="CE44" s="1292">
        <v>0</v>
      </c>
      <c r="CF44" s="1292">
        <v>0</v>
      </c>
      <c r="CG44" s="1288">
        <v>0</v>
      </c>
      <c r="CH44" s="1292">
        <v>0</v>
      </c>
      <c r="CI44" s="1292">
        <v>0</v>
      </c>
      <c r="CJ44" s="1288">
        <v>0</v>
      </c>
      <c r="CK44" s="1292">
        <v>0</v>
      </c>
      <c r="CL44" s="1292">
        <v>0</v>
      </c>
      <c r="CM44" s="1288">
        <v>0</v>
      </c>
      <c r="CN44" s="1292">
        <v>0</v>
      </c>
      <c r="CO44" s="1292">
        <v>0</v>
      </c>
      <c r="CP44" s="1288">
        <v>0</v>
      </c>
      <c r="CQ44" s="1292">
        <v>0</v>
      </c>
      <c r="CR44" s="1292">
        <v>0</v>
      </c>
      <c r="CS44" s="1288">
        <v>0</v>
      </c>
      <c r="CT44" s="1292">
        <v>0</v>
      </c>
      <c r="CU44" s="1292">
        <v>0</v>
      </c>
      <c r="CV44" s="1288">
        <v>0</v>
      </c>
      <c r="CW44" s="1292">
        <v>0</v>
      </c>
      <c r="CX44" s="1292">
        <v>0</v>
      </c>
      <c r="CY44" s="1288">
        <v>0</v>
      </c>
      <c r="CZ44" s="1292">
        <v>0</v>
      </c>
      <c r="DA44" s="1292">
        <v>0</v>
      </c>
      <c r="DB44" s="1288">
        <v>0</v>
      </c>
      <c r="DC44" s="1292">
        <v>0</v>
      </c>
      <c r="DD44" s="1292">
        <v>0</v>
      </c>
      <c r="DE44" s="1288">
        <v>0</v>
      </c>
      <c r="DF44" s="1292">
        <v>0</v>
      </c>
      <c r="DG44" s="1292">
        <v>0</v>
      </c>
      <c r="DH44" s="1288">
        <v>0</v>
      </c>
      <c r="DI44" s="1292">
        <v>0</v>
      </c>
      <c r="DJ44" s="1292">
        <v>0</v>
      </c>
      <c r="DK44" s="1288">
        <v>0</v>
      </c>
      <c r="DL44" s="1292">
        <v>0</v>
      </c>
      <c r="DM44" s="1292">
        <v>0</v>
      </c>
      <c r="DN44" s="1288">
        <v>0</v>
      </c>
      <c r="DO44" s="1292">
        <v>0</v>
      </c>
      <c r="DP44" s="1292">
        <v>0</v>
      </c>
      <c r="DQ44" s="1288">
        <v>0</v>
      </c>
      <c r="DR44" s="1292">
        <v>0</v>
      </c>
      <c r="DS44" s="1292">
        <v>0</v>
      </c>
      <c r="DT44" s="1288">
        <v>0</v>
      </c>
      <c r="DU44" s="1292">
        <v>0</v>
      </c>
      <c r="DV44" s="1292">
        <v>0</v>
      </c>
      <c r="DW44" s="1288">
        <v>0</v>
      </c>
      <c r="DX44" s="1292">
        <v>0</v>
      </c>
      <c r="DY44" s="1292">
        <v>0</v>
      </c>
      <c r="DZ44" s="1288">
        <v>0</v>
      </c>
      <c r="EA44" s="1292">
        <v>0</v>
      </c>
      <c r="EB44" s="1292">
        <v>0</v>
      </c>
      <c r="EC44" s="1288">
        <v>0</v>
      </c>
      <c r="ED44" s="1292">
        <v>0</v>
      </c>
      <c r="EE44" s="1292">
        <v>0</v>
      </c>
      <c r="EF44" s="1288">
        <v>0</v>
      </c>
      <c r="EG44" s="1292">
        <v>0</v>
      </c>
      <c r="EH44" s="1292">
        <v>0</v>
      </c>
      <c r="EI44" s="1288">
        <v>0</v>
      </c>
      <c r="EJ44" s="1292">
        <v>0</v>
      </c>
      <c r="EK44" s="1292">
        <v>0</v>
      </c>
      <c r="EL44" s="1288">
        <v>0</v>
      </c>
      <c r="EM44" s="1292">
        <v>0</v>
      </c>
      <c r="EN44" s="1292">
        <v>0</v>
      </c>
      <c r="EO44" s="1288">
        <v>0</v>
      </c>
      <c r="EP44" s="1292">
        <v>0</v>
      </c>
      <c r="EQ44" s="1292">
        <v>0</v>
      </c>
      <c r="ER44" s="1288">
        <v>0</v>
      </c>
      <c r="ES44" s="1292">
        <v>0</v>
      </c>
      <c r="ET44" s="1292">
        <v>0</v>
      </c>
      <c r="EU44" s="1288">
        <v>0</v>
      </c>
      <c r="EV44" s="1292">
        <v>0</v>
      </c>
      <c r="EW44" s="1292">
        <v>0</v>
      </c>
      <c r="EX44" s="1288">
        <v>0</v>
      </c>
      <c r="EY44" s="1292">
        <v>0</v>
      </c>
      <c r="EZ44" s="1292">
        <v>0</v>
      </c>
      <c r="FA44" s="1288">
        <v>0</v>
      </c>
      <c r="FB44" s="1292">
        <v>0</v>
      </c>
      <c r="FC44" s="1292">
        <v>0</v>
      </c>
      <c r="FD44" s="1288">
        <v>0</v>
      </c>
      <c r="FE44" s="1292">
        <v>0</v>
      </c>
      <c r="FF44" s="1292">
        <v>0</v>
      </c>
      <c r="FG44" s="1288">
        <v>0</v>
      </c>
    </row>
    <row r="45" spans="1:163" s="665" customFormat="1" ht="0.2" customHeight="1">
      <c r="A45" s="1179">
        <v>1</v>
      </c>
      <c r="B45" s="1179"/>
      <c r="C45" s="1179" t="s">
        <v>1605</v>
      </c>
      <c r="D45" s="1179" t="s">
        <v>1721</v>
      </c>
      <c r="E45" s="1179"/>
      <c r="F45" s="1179"/>
      <c r="G45" s="1179" t="b">
        <v>0</v>
      </c>
      <c r="H45" s="1179"/>
      <c r="I45" s="1179"/>
      <c r="J45" s="1179"/>
      <c r="K45" s="1179"/>
      <c r="L45" s="1291" t="s">
        <v>665</v>
      </c>
      <c r="M45" s="1286" t="s">
        <v>652</v>
      </c>
      <c r="N45" s="1292"/>
      <c r="O45" s="1292"/>
      <c r="P45" s="1288">
        <v>0</v>
      </c>
      <c r="Q45" s="1292"/>
      <c r="R45" s="1292"/>
      <c r="S45" s="1288">
        <v>0</v>
      </c>
      <c r="T45" s="1292"/>
      <c r="U45" s="1292"/>
      <c r="V45" s="1288">
        <v>0</v>
      </c>
      <c r="W45" s="1292"/>
      <c r="X45" s="1292"/>
      <c r="Y45" s="1288">
        <v>0</v>
      </c>
      <c r="Z45" s="1292"/>
      <c r="AA45" s="1292"/>
      <c r="AB45" s="1288">
        <v>0</v>
      </c>
      <c r="AC45" s="1292"/>
      <c r="AD45" s="1292"/>
      <c r="AE45" s="1288">
        <v>0</v>
      </c>
      <c r="AF45" s="1292"/>
      <c r="AG45" s="1292"/>
      <c r="AH45" s="1288">
        <v>0</v>
      </c>
      <c r="AI45" s="1292"/>
      <c r="AJ45" s="1292"/>
      <c r="AK45" s="1288">
        <v>0</v>
      </c>
      <c r="AL45" s="1292"/>
      <c r="AM45" s="1292"/>
      <c r="AN45" s="1288">
        <v>0</v>
      </c>
      <c r="AO45" s="1292"/>
      <c r="AP45" s="1292"/>
      <c r="AQ45" s="1288">
        <v>0</v>
      </c>
      <c r="AR45" s="1292"/>
      <c r="AS45" s="1292"/>
      <c r="AT45" s="1288">
        <v>0</v>
      </c>
      <c r="AU45" s="1292"/>
      <c r="AV45" s="1292"/>
      <c r="AW45" s="1288">
        <v>0</v>
      </c>
      <c r="AX45" s="1292"/>
      <c r="AY45" s="1292"/>
      <c r="AZ45" s="1288">
        <v>0</v>
      </c>
      <c r="BA45" s="1292"/>
      <c r="BB45" s="1292"/>
      <c r="BC45" s="1288">
        <v>0</v>
      </c>
      <c r="BD45" s="1292"/>
      <c r="BE45" s="1292"/>
      <c r="BF45" s="1288">
        <v>0</v>
      </c>
      <c r="BG45" s="1292"/>
      <c r="BH45" s="1292"/>
      <c r="BI45" s="1288">
        <v>0</v>
      </c>
      <c r="BJ45" s="1292"/>
      <c r="BK45" s="1292"/>
      <c r="BL45" s="1288">
        <v>0</v>
      </c>
      <c r="BM45" s="1292"/>
      <c r="BN45" s="1292"/>
      <c r="BO45" s="1288">
        <v>0</v>
      </c>
      <c r="BP45" s="1292"/>
      <c r="BQ45" s="1292"/>
      <c r="BR45" s="1288">
        <v>0</v>
      </c>
      <c r="BS45" s="1292"/>
      <c r="BT45" s="1292"/>
      <c r="BU45" s="1288">
        <v>0</v>
      </c>
      <c r="BV45" s="1292"/>
      <c r="BW45" s="1292"/>
      <c r="BX45" s="1288">
        <v>0</v>
      </c>
      <c r="BY45" s="1292"/>
      <c r="BZ45" s="1292"/>
      <c r="CA45" s="1288">
        <v>0</v>
      </c>
      <c r="CB45" s="1292"/>
      <c r="CC45" s="1292"/>
      <c r="CD45" s="1288">
        <v>0</v>
      </c>
      <c r="CE45" s="1292"/>
      <c r="CF45" s="1292"/>
      <c r="CG45" s="1288">
        <v>0</v>
      </c>
      <c r="CH45" s="1292"/>
      <c r="CI45" s="1292"/>
      <c r="CJ45" s="1288">
        <v>0</v>
      </c>
      <c r="CK45" s="1292"/>
      <c r="CL45" s="1292"/>
      <c r="CM45" s="1288">
        <v>0</v>
      </c>
      <c r="CN45" s="1292"/>
      <c r="CO45" s="1292"/>
      <c r="CP45" s="1288">
        <v>0</v>
      </c>
      <c r="CQ45" s="1292"/>
      <c r="CR45" s="1292"/>
      <c r="CS45" s="1288">
        <v>0</v>
      </c>
      <c r="CT45" s="1292"/>
      <c r="CU45" s="1292"/>
      <c r="CV45" s="1288">
        <v>0</v>
      </c>
      <c r="CW45" s="1292"/>
      <c r="CX45" s="1292"/>
      <c r="CY45" s="1288">
        <v>0</v>
      </c>
      <c r="CZ45" s="1292"/>
      <c r="DA45" s="1292"/>
      <c r="DB45" s="1288">
        <v>0</v>
      </c>
      <c r="DC45" s="1292"/>
      <c r="DD45" s="1292"/>
      <c r="DE45" s="1288">
        <v>0</v>
      </c>
      <c r="DF45" s="1292"/>
      <c r="DG45" s="1292"/>
      <c r="DH45" s="1288">
        <v>0</v>
      </c>
      <c r="DI45" s="1292"/>
      <c r="DJ45" s="1292"/>
      <c r="DK45" s="1288">
        <v>0</v>
      </c>
      <c r="DL45" s="1292"/>
      <c r="DM45" s="1292"/>
      <c r="DN45" s="1288">
        <v>0</v>
      </c>
      <c r="DO45" s="1292"/>
      <c r="DP45" s="1292"/>
      <c r="DQ45" s="1288">
        <v>0</v>
      </c>
      <c r="DR45" s="1292"/>
      <c r="DS45" s="1292"/>
      <c r="DT45" s="1288">
        <v>0</v>
      </c>
      <c r="DU45" s="1292"/>
      <c r="DV45" s="1292"/>
      <c r="DW45" s="1288">
        <v>0</v>
      </c>
      <c r="DX45" s="1292"/>
      <c r="DY45" s="1292"/>
      <c r="DZ45" s="1288">
        <v>0</v>
      </c>
      <c r="EA45" s="1292"/>
      <c r="EB45" s="1292"/>
      <c r="EC45" s="1288">
        <v>0</v>
      </c>
      <c r="ED45" s="1292"/>
      <c r="EE45" s="1292"/>
      <c r="EF45" s="1288">
        <v>0</v>
      </c>
      <c r="EG45" s="1292"/>
      <c r="EH45" s="1292"/>
      <c r="EI45" s="1288">
        <v>0</v>
      </c>
      <c r="EJ45" s="1292"/>
      <c r="EK45" s="1292"/>
      <c r="EL45" s="1288">
        <v>0</v>
      </c>
      <c r="EM45" s="1292"/>
      <c r="EN45" s="1292"/>
      <c r="EO45" s="1288">
        <v>0</v>
      </c>
      <c r="EP45" s="1292"/>
      <c r="EQ45" s="1292"/>
      <c r="ER45" s="1288">
        <v>0</v>
      </c>
      <c r="ES45" s="1292"/>
      <c r="ET45" s="1292"/>
      <c r="EU45" s="1288">
        <v>0</v>
      </c>
      <c r="EV45" s="1292"/>
      <c r="EW45" s="1292"/>
      <c r="EX45" s="1288">
        <v>0</v>
      </c>
      <c r="EY45" s="1292"/>
      <c r="EZ45" s="1292"/>
      <c r="FA45" s="1288">
        <v>0</v>
      </c>
      <c r="FB45" s="1292"/>
      <c r="FC45" s="1292"/>
      <c r="FD45" s="1288">
        <v>0</v>
      </c>
      <c r="FE45" s="1292"/>
      <c r="FF45" s="1292"/>
      <c r="FG45" s="1288">
        <v>0</v>
      </c>
    </row>
    <row r="46" spans="1:163" s="665" customFormat="1" ht="0.2" customHeight="1">
      <c r="A46" s="1179">
        <v>1</v>
      </c>
      <c r="B46" s="1094" t="s">
        <v>1174</v>
      </c>
      <c r="C46" s="1179" t="s">
        <v>1660</v>
      </c>
      <c r="D46" s="1179" t="s">
        <v>1721</v>
      </c>
      <c r="E46" s="1179"/>
      <c r="F46" s="1179"/>
      <c r="G46" s="1179" t="b">
        <v>0</v>
      </c>
      <c r="H46" s="1179"/>
      <c r="I46" s="1179"/>
      <c r="J46" s="1179"/>
      <c r="K46" s="1179"/>
      <c r="L46" s="1291" t="s">
        <v>666</v>
      </c>
      <c r="M46" s="1286" t="s">
        <v>310</v>
      </c>
      <c r="N46" s="1289">
        <v>0</v>
      </c>
      <c r="O46" s="1289">
        <v>0</v>
      </c>
      <c r="P46" s="1290">
        <v>0</v>
      </c>
      <c r="Q46" s="1289">
        <v>0</v>
      </c>
      <c r="R46" s="1289">
        <v>0</v>
      </c>
      <c r="S46" s="1290">
        <v>0</v>
      </c>
      <c r="T46" s="1289">
        <v>0</v>
      </c>
      <c r="U46" s="1289">
        <v>0</v>
      </c>
      <c r="V46" s="1290">
        <v>0</v>
      </c>
      <c r="W46" s="1289">
        <v>0</v>
      </c>
      <c r="X46" s="1289">
        <v>0</v>
      </c>
      <c r="Y46" s="1290">
        <v>0</v>
      </c>
      <c r="Z46" s="1289">
        <v>0</v>
      </c>
      <c r="AA46" s="1289">
        <v>0</v>
      </c>
      <c r="AB46" s="1290">
        <v>0</v>
      </c>
      <c r="AC46" s="1289">
        <v>0</v>
      </c>
      <c r="AD46" s="1289">
        <v>0</v>
      </c>
      <c r="AE46" s="1290">
        <v>0</v>
      </c>
      <c r="AF46" s="1289">
        <v>0</v>
      </c>
      <c r="AG46" s="1289">
        <v>0</v>
      </c>
      <c r="AH46" s="1290">
        <v>0</v>
      </c>
      <c r="AI46" s="1289">
        <v>0</v>
      </c>
      <c r="AJ46" s="1289">
        <v>0</v>
      </c>
      <c r="AK46" s="1290">
        <v>0</v>
      </c>
      <c r="AL46" s="1289">
        <v>0</v>
      </c>
      <c r="AM46" s="1289">
        <v>0</v>
      </c>
      <c r="AN46" s="1290">
        <v>0</v>
      </c>
      <c r="AO46" s="1289">
        <v>0</v>
      </c>
      <c r="AP46" s="1289">
        <v>0</v>
      </c>
      <c r="AQ46" s="1290">
        <v>0</v>
      </c>
      <c r="AR46" s="1289"/>
      <c r="AS46" s="1289"/>
      <c r="AT46" s="1290">
        <v>0</v>
      </c>
      <c r="AU46" s="1289"/>
      <c r="AV46" s="1289"/>
      <c r="AW46" s="1290">
        <v>0</v>
      </c>
      <c r="AX46" s="1289"/>
      <c r="AY46" s="1289"/>
      <c r="AZ46" s="1290">
        <v>0</v>
      </c>
      <c r="BA46" s="1289"/>
      <c r="BB46" s="1289"/>
      <c r="BC46" s="1290">
        <v>0</v>
      </c>
      <c r="BD46" s="1289"/>
      <c r="BE46" s="1289"/>
      <c r="BF46" s="1290">
        <v>0</v>
      </c>
      <c r="BG46" s="1289"/>
      <c r="BH46" s="1289"/>
      <c r="BI46" s="1290">
        <v>0</v>
      </c>
      <c r="BJ46" s="1289"/>
      <c r="BK46" s="1289"/>
      <c r="BL46" s="1290">
        <v>0</v>
      </c>
      <c r="BM46" s="1289"/>
      <c r="BN46" s="1289"/>
      <c r="BO46" s="1290">
        <v>0</v>
      </c>
      <c r="BP46" s="1289"/>
      <c r="BQ46" s="1289"/>
      <c r="BR46" s="1290">
        <v>0</v>
      </c>
      <c r="BS46" s="1289"/>
      <c r="BT46" s="1289"/>
      <c r="BU46" s="1290">
        <v>0</v>
      </c>
      <c r="BV46" s="1289"/>
      <c r="BW46" s="1289"/>
      <c r="BX46" s="1290">
        <v>0</v>
      </c>
      <c r="BY46" s="1289"/>
      <c r="BZ46" s="1289"/>
      <c r="CA46" s="1290">
        <v>0</v>
      </c>
      <c r="CB46" s="1289"/>
      <c r="CC46" s="1289"/>
      <c r="CD46" s="1290">
        <v>0</v>
      </c>
      <c r="CE46" s="1289"/>
      <c r="CF46" s="1289"/>
      <c r="CG46" s="1290">
        <v>0</v>
      </c>
      <c r="CH46" s="1289"/>
      <c r="CI46" s="1289"/>
      <c r="CJ46" s="1290">
        <v>0</v>
      </c>
      <c r="CK46" s="1289"/>
      <c r="CL46" s="1289"/>
      <c r="CM46" s="1290">
        <v>0</v>
      </c>
      <c r="CN46" s="1289"/>
      <c r="CO46" s="1289"/>
      <c r="CP46" s="1290">
        <v>0</v>
      </c>
      <c r="CQ46" s="1289"/>
      <c r="CR46" s="1289"/>
      <c r="CS46" s="1290">
        <v>0</v>
      </c>
      <c r="CT46" s="1289"/>
      <c r="CU46" s="1289"/>
      <c r="CV46" s="1290">
        <v>0</v>
      </c>
      <c r="CW46" s="1289"/>
      <c r="CX46" s="1289"/>
      <c r="CY46" s="1290">
        <v>0</v>
      </c>
      <c r="CZ46" s="1289"/>
      <c r="DA46" s="1289"/>
      <c r="DB46" s="1290">
        <v>0</v>
      </c>
      <c r="DC46" s="1289"/>
      <c r="DD46" s="1289"/>
      <c r="DE46" s="1290">
        <v>0</v>
      </c>
      <c r="DF46" s="1289"/>
      <c r="DG46" s="1289"/>
      <c r="DH46" s="1290">
        <v>0</v>
      </c>
      <c r="DI46" s="1289"/>
      <c r="DJ46" s="1289"/>
      <c r="DK46" s="1290">
        <v>0</v>
      </c>
      <c r="DL46" s="1289"/>
      <c r="DM46" s="1289"/>
      <c r="DN46" s="1290">
        <v>0</v>
      </c>
      <c r="DO46" s="1289"/>
      <c r="DP46" s="1289"/>
      <c r="DQ46" s="1290">
        <v>0</v>
      </c>
      <c r="DR46" s="1289"/>
      <c r="DS46" s="1289"/>
      <c r="DT46" s="1290">
        <v>0</v>
      </c>
      <c r="DU46" s="1289"/>
      <c r="DV46" s="1289"/>
      <c r="DW46" s="1290">
        <v>0</v>
      </c>
      <c r="DX46" s="1289"/>
      <c r="DY46" s="1289"/>
      <c r="DZ46" s="1290">
        <v>0</v>
      </c>
      <c r="EA46" s="1289"/>
      <c r="EB46" s="1289"/>
      <c r="EC46" s="1290">
        <v>0</v>
      </c>
      <c r="ED46" s="1289"/>
      <c r="EE46" s="1289"/>
      <c r="EF46" s="1290">
        <v>0</v>
      </c>
      <c r="EG46" s="1289"/>
      <c r="EH46" s="1289"/>
      <c r="EI46" s="1290">
        <v>0</v>
      </c>
      <c r="EJ46" s="1289"/>
      <c r="EK46" s="1289"/>
      <c r="EL46" s="1290">
        <v>0</v>
      </c>
      <c r="EM46" s="1289"/>
      <c r="EN46" s="1289"/>
      <c r="EO46" s="1290">
        <v>0</v>
      </c>
      <c r="EP46" s="1289"/>
      <c r="EQ46" s="1289"/>
      <c r="ER46" s="1290">
        <v>0</v>
      </c>
      <c r="ES46" s="1289"/>
      <c r="ET46" s="1289"/>
      <c r="EU46" s="1290">
        <v>0</v>
      </c>
      <c r="EV46" s="1289"/>
      <c r="EW46" s="1289"/>
      <c r="EX46" s="1290">
        <v>0</v>
      </c>
      <c r="EY46" s="1289"/>
      <c r="EZ46" s="1289"/>
      <c r="FA46" s="1290">
        <v>0</v>
      </c>
      <c r="FB46" s="1289"/>
      <c r="FC46" s="1289"/>
      <c r="FD46" s="1290">
        <v>0</v>
      </c>
      <c r="FE46" s="1289"/>
      <c r="FF46" s="1289"/>
      <c r="FG46" s="1290">
        <v>0</v>
      </c>
    </row>
    <row r="47" spans="1:163" s="665" customFormat="1" ht="0.2" customHeight="1">
      <c r="A47" s="1179">
        <v>1</v>
      </c>
      <c r="B47" s="1179"/>
      <c r="C47" s="1179" t="s">
        <v>1661</v>
      </c>
      <c r="D47" s="1179" t="s">
        <v>1721</v>
      </c>
      <c r="E47" s="1179"/>
      <c r="F47" s="1179"/>
      <c r="G47" s="1179" t="b">
        <v>0</v>
      </c>
      <c r="H47" s="1179"/>
      <c r="I47" s="1179"/>
      <c r="J47" s="1179"/>
      <c r="K47" s="1179"/>
      <c r="L47" s="1291" t="s">
        <v>667</v>
      </c>
      <c r="M47" s="1286" t="s">
        <v>668</v>
      </c>
      <c r="N47" s="1292"/>
      <c r="O47" s="1292"/>
      <c r="P47" s="1288">
        <v>0</v>
      </c>
      <c r="Q47" s="1292"/>
      <c r="R47" s="1292"/>
      <c r="S47" s="1288">
        <v>0</v>
      </c>
      <c r="T47" s="1292"/>
      <c r="U47" s="1292"/>
      <c r="V47" s="1288">
        <v>0</v>
      </c>
      <c r="W47" s="1292"/>
      <c r="X47" s="1292"/>
      <c r="Y47" s="1288">
        <v>0</v>
      </c>
      <c r="Z47" s="1292"/>
      <c r="AA47" s="1292"/>
      <c r="AB47" s="1288">
        <v>0</v>
      </c>
      <c r="AC47" s="1292"/>
      <c r="AD47" s="1292"/>
      <c r="AE47" s="1288">
        <v>0</v>
      </c>
      <c r="AF47" s="1292"/>
      <c r="AG47" s="1292"/>
      <c r="AH47" s="1288">
        <v>0</v>
      </c>
      <c r="AI47" s="1292"/>
      <c r="AJ47" s="1292"/>
      <c r="AK47" s="1288">
        <v>0</v>
      </c>
      <c r="AL47" s="1292"/>
      <c r="AM47" s="1292"/>
      <c r="AN47" s="1288">
        <v>0</v>
      </c>
      <c r="AO47" s="1292"/>
      <c r="AP47" s="1292"/>
      <c r="AQ47" s="1288">
        <v>0</v>
      </c>
      <c r="AR47" s="1292"/>
      <c r="AS47" s="1292"/>
      <c r="AT47" s="1288">
        <v>0</v>
      </c>
      <c r="AU47" s="1292"/>
      <c r="AV47" s="1292"/>
      <c r="AW47" s="1288">
        <v>0</v>
      </c>
      <c r="AX47" s="1292"/>
      <c r="AY47" s="1292"/>
      <c r="AZ47" s="1288">
        <v>0</v>
      </c>
      <c r="BA47" s="1292"/>
      <c r="BB47" s="1292"/>
      <c r="BC47" s="1288">
        <v>0</v>
      </c>
      <c r="BD47" s="1292"/>
      <c r="BE47" s="1292"/>
      <c r="BF47" s="1288">
        <v>0</v>
      </c>
      <c r="BG47" s="1292"/>
      <c r="BH47" s="1292"/>
      <c r="BI47" s="1288">
        <v>0</v>
      </c>
      <c r="BJ47" s="1292"/>
      <c r="BK47" s="1292"/>
      <c r="BL47" s="1288">
        <v>0</v>
      </c>
      <c r="BM47" s="1292"/>
      <c r="BN47" s="1292"/>
      <c r="BO47" s="1288">
        <v>0</v>
      </c>
      <c r="BP47" s="1292"/>
      <c r="BQ47" s="1292"/>
      <c r="BR47" s="1288">
        <v>0</v>
      </c>
      <c r="BS47" s="1292"/>
      <c r="BT47" s="1292"/>
      <c r="BU47" s="1288">
        <v>0</v>
      </c>
      <c r="BV47" s="1292"/>
      <c r="BW47" s="1292"/>
      <c r="BX47" s="1288">
        <v>0</v>
      </c>
      <c r="BY47" s="1292"/>
      <c r="BZ47" s="1292"/>
      <c r="CA47" s="1288">
        <v>0</v>
      </c>
      <c r="CB47" s="1292"/>
      <c r="CC47" s="1292"/>
      <c r="CD47" s="1288">
        <v>0</v>
      </c>
      <c r="CE47" s="1292"/>
      <c r="CF47" s="1292"/>
      <c r="CG47" s="1288">
        <v>0</v>
      </c>
      <c r="CH47" s="1292"/>
      <c r="CI47" s="1292"/>
      <c r="CJ47" s="1288">
        <v>0</v>
      </c>
      <c r="CK47" s="1292"/>
      <c r="CL47" s="1292"/>
      <c r="CM47" s="1288">
        <v>0</v>
      </c>
      <c r="CN47" s="1292"/>
      <c r="CO47" s="1292"/>
      <c r="CP47" s="1288">
        <v>0</v>
      </c>
      <c r="CQ47" s="1292"/>
      <c r="CR47" s="1292"/>
      <c r="CS47" s="1288">
        <v>0</v>
      </c>
      <c r="CT47" s="1292"/>
      <c r="CU47" s="1292"/>
      <c r="CV47" s="1288">
        <v>0</v>
      </c>
      <c r="CW47" s="1292"/>
      <c r="CX47" s="1292"/>
      <c r="CY47" s="1288">
        <v>0</v>
      </c>
      <c r="CZ47" s="1292"/>
      <c r="DA47" s="1292"/>
      <c r="DB47" s="1288">
        <v>0</v>
      </c>
      <c r="DC47" s="1292"/>
      <c r="DD47" s="1292"/>
      <c r="DE47" s="1288">
        <v>0</v>
      </c>
      <c r="DF47" s="1292"/>
      <c r="DG47" s="1292"/>
      <c r="DH47" s="1288">
        <v>0</v>
      </c>
      <c r="DI47" s="1292"/>
      <c r="DJ47" s="1292"/>
      <c r="DK47" s="1288">
        <v>0</v>
      </c>
      <c r="DL47" s="1292"/>
      <c r="DM47" s="1292"/>
      <c r="DN47" s="1288">
        <v>0</v>
      </c>
      <c r="DO47" s="1292"/>
      <c r="DP47" s="1292"/>
      <c r="DQ47" s="1288">
        <v>0</v>
      </c>
      <c r="DR47" s="1292"/>
      <c r="DS47" s="1292"/>
      <c r="DT47" s="1288">
        <v>0</v>
      </c>
      <c r="DU47" s="1292"/>
      <c r="DV47" s="1292"/>
      <c r="DW47" s="1288">
        <v>0</v>
      </c>
      <c r="DX47" s="1292"/>
      <c r="DY47" s="1292"/>
      <c r="DZ47" s="1288">
        <v>0</v>
      </c>
      <c r="EA47" s="1292"/>
      <c r="EB47" s="1292"/>
      <c r="EC47" s="1288">
        <v>0</v>
      </c>
      <c r="ED47" s="1292"/>
      <c r="EE47" s="1292"/>
      <c r="EF47" s="1288">
        <v>0</v>
      </c>
      <c r="EG47" s="1292"/>
      <c r="EH47" s="1292"/>
      <c r="EI47" s="1288">
        <v>0</v>
      </c>
      <c r="EJ47" s="1292"/>
      <c r="EK47" s="1292"/>
      <c r="EL47" s="1288">
        <v>0</v>
      </c>
      <c r="EM47" s="1292"/>
      <c r="EN47" s="1292"/>
      <c r="EO47" s="1288">
        <v>0</v>
      </c>
      <c r="EP47" s="1292"/>
      <c r="EQ47" s="1292"/>
      <c r="ER47" s="1288">
        <v>0</v>
      </c>
      <c r="ES47" s="1292"/>
      <c r="ET47" s="1292"/>
      <c r="EU47" s="1288">
        <v>0</v>
      </c>
      <c r="EV47" s="1292"/>
      <c r="EW47" s="1292"/>
      <c r="EX47" s="1288">
        <v>0</v>
      </c>
      <c r="EY47" s="1292"/>
      <c r="EZ47" s="1292"/>
      <c r="FA47" s="1288">
        <v>0</v>
      </c>
      <c r="FB47" s="1292"/>
      <c r="FC47" s="1292"/>
      <c r="FD47" s="1288">
        <v>0</v>
      </c>
      <c r="FE47" s="1292"/>
      <c r="FF47" s="1292"/>
      <c r="FG47" s="1288">
        <v>0</v>
      </c>
    </row>
    <row r="48" spans="1:163" s="665" customFormat="1" ht="0.2" customHeight="1">
      <c r="A48" s="1179">
        <v>1</v>
      </c>
      <c r="B48" s="1179"/>
      <c r="C48" s="1179" t="s">
        <v>1662</v>
      </c>
      <c r="D48" s="1179" t="s">
        <v>1721</v>
      </c>
      <c r="E48" s="1179"/>
      <c r="F48" s="1179"/>
      <c r="G48" s="1179" t="b">
        <v>0</v>
      </c>
      <c r="H48" s="1179"/>
      <c r="I48" s="1179"/>
      <c r="J48" s="1179"/>
      <c r="K48" s="1179"/>
      <c r="L48" s="1291" t="s">
        <v>669</v>
      </c>
      <c r="M48" s="1286" t="s">
        <v>670</v>
      </c>
      <c r="N48" s="1292"/>
      <c r="O48" s="1292"/>
      <c r="P48" s="1288">
        <v>0</v>
      </c>
      <c r="Q48" s="1292"/>
      <c r="R48" s="1292"/>
      <c r="S48" s="1288">
        <v>0</v>
      </c>
      <c r="T48" s="1292"/>
      <c r="U48" s="1292"/>
      <c r="V48" s="1288">
        <v>0</v>
      </c>
      <c r="W48" s="1292"/>
      <c r="X48" s="1292"/>
      <c r="Y48" s="1288">
        <v>0</v>
      </c>
      <c r="Z48" s="1292"/>
      <c r="AA48" s="1292"/>
      <c r="AB48" s="1288">
        <v>0</v>
      </c>
      <c r="AC48" s="1292"/>
      <c r="AD48" s="1292"/>
      <c r="AE48" s="1288">
        <v>0</v>
      </c>
      <c r="AF48" s="1292"/>
      <c r="AG48" s="1292"/>
      <c r="AH48" s="1288">
        <v>0</v>
      </c>
      <c r="AI48" s="1292"/>
      <c r="AJ48" s="1292"/>
      <c r="AK48" s="1288">
        <v>0</v>
      </c>
      <c r="AL48" s="1292"/>
      <c r="AM48" s="1292"/>
      <c r="AN48" s="1288">
        <v>0</v>
      </c>
      <c r="AO48" s="1292"/>
      <c r="AP48" s="1292"/>
      <c r="AQ48" s="1288">
        <v>0</v>
      </c>
      <c r="AR48" s="1292"/>
      <c r="AS48" s="1292"/>
      <c r="AT48" s="1288">
        <v>0</v>
      </c>
      <c r="AU48" s="1292"/>
      <c r="AV48" s="1292"/>
      <c r="AW48" s="1288">
        <v>0</v>
      </c>
      <c r="AX48" s="1292"/>
      <c r="AY48" s="1292"/>
      <c r="AZ48" s="1288">
        <v>0</v>
      </c>
      <c r="BA48" s="1292"/>
      <c r="BB48" s="1292"/>
      <c r="BC48" s="1288">
        <v>0</v>
      </c>
      <c r="BD48" s="1292"/>
      <c r="BE48" s="1292"/>
      <c r="BF48" s="1288">
        <v>0</v>
      </c>
      <c r="BG48" s="1292"/>
      <c r="BH48" s="1292"/>
      <c r="BI48" s="1288">
        <v>0</v>
      </c>
      <c r="BJ48" s="1292"/>
      <c r="BK48" s="1292"/>
      <c r="BL48" s="1288">
        <v>0</v>
      </c>
      <c r="BM48" s="1292"/>
      <c r="BN48" s="1292"/>
      <c r="BO48" s="1288">
        <v>0</v>
      </c>
      <c r="BP48" s="1292"/>
      <c r="BQ48" s="1292"/>
      <c r="BR48" s="1288">
        <v>0</v>
      </c>
      <c r="BS48" s="1292"/>
      <c r="BT48" s="1292"/>
      <c r="BU48" s="1288">
        <v>0</v>
      </c>
      <c r="BV48" s="1292"/>
      <c r="BW48" s="1292"/>
      <c r="BX48" s="1288">
        <v>0</v>
      </c>
      <c r="BY48" s="1292"/>
      <c r="BZ48" s="1292"/>
      <c r="CA48" s="1288">
        <v>0</v>
      </c>
      <c r="CB48" s="1292"/>
      <c r="CC48" s="1292"/>
      <c r="CD48" s="1288">
        <v>0</v>
      </c>
      <c r="CE48" s="1292"/>
      <c r="CF48" s="1292"/>
      <c r="CG48" s="1288">
        <v>0</v>
      </c>
      <c r="CH48" s="1292"/>
      <c r="CI48" s="1292"/>
      <c r="CJ48" s="1288">
        <v>0</v>
      </c>
      <c r="CK48" s="1292"/>
      <c r="CL48" s="1292"/>
      <c r="CM48" s="1288">
        <v>0</v>
      </c>
      <c r="CN48" s="1292"/>
      <c r="CO48" s="1292"/>
      <c r="CP48" s="1288">
        <v>0</v>
      </c>
      <c r="CQ48" s="1292"/>
      <c r="CR48" s="1292"/>
      <c r="CS48" s="1288">
        <v>0</v>
      </c>
      <c r="CT48" s="1292"/>
      <c r="CU48" s="1292"/>
      <c r="CV48" s="1288">
        <v>0</v>
      </c>
      <c r="CW48" s="1292"/>
      <c r="CX48" s="1292"/>
      <c r="CY48" s="1288">
        <v>0</v>
      </c>
      <c r="CZ48" s="1292"/>
      <c r="DA48" s="1292"/>
      <c r="DB48" s="1288">
        <v>0</v>
      </c>
      <c r="DC48" s="1292"/>
      <c r="DD48" s="1292"/>
      <c r="DE48" s="1288">
        <v>0</v>
      </c>
      <c r="DF48" s="1292"/>
      <c r="DG48" s="1292"/>
      <c r="DH48" s="1288">
        <v>0</v>
      </c>
      <c r="DI48" s="1292"/>
      <c r="DJ48" s="1292"/>
      <c r="DK48" s="1288">
        <v>0</v>
      </c>
      <c r="DL48" s="1292"/>
      <c r="DM48" s="1292"/>
      <c r="DN48" s="1288">
        <v>0</v>
      </c>
      <c r="DO48" s="1292"/>
      <c r="DP48" s="1292"/>
      <c r="DQ48" s="1288">
        <v>0</v>
      </c>
      <c r="DR48" s="1292"/>
      <c r="DS48" s="1292"/>
      <c r="DT48" s="1288">
        <v>0</v>
      </c>
      <c r="DU48" s="1292"/>
      <c r="DV48" s="1292"/>
      <c r="DW48" s="1288">
        <v>0</v>
      </c>
      <c r="DX48" s="1292"/>
      <c r="DY48" s="1292"/>
      <c r="DZ48" s="1288">
        <v>0</v>
      </c>
      <c r="EA48" s="1292"/>
      <c r="EB48" s="1292"/>
      <c r="EC48" s="1288">
        <v>0</v>
      </c>
      <c r="ED48" s="1292"/>
      <c r="EE48" s="1292"/>
      <c r="EF48" s="1288">
        <v>0</v>
      </c>
      <c r="EG48" s="1292"/>
      <c r="EH48" s="1292"/>
      <c r="EI48" s="1288">
        <v>0</v>
      </c>
      <c r="EJ48" s="1292"/>
      <c r="EK48" s="1292"/>
      <c r="EL48" s="1288">
        <v>0</v>
      </c>
      <c r="EM48" s="1292"/>
      <c r="EN48" s="1292"/>
      <c r="EO48" s="1288">
        <v>0</v>
      </c>
      <c r="EP48" s="1292"/>
      <c r="EQ48" s="1292"/>
      <c r="ER48" s="1288">
        <v>0</v>
      </c>
      <c r="ES48" s="1292"/>
      <c r="ET48" s="1292"/>
      <c r="EU48" s="1288">
        <v>0</v>
      </c>
      <c r="EV48" s="1292"/>
      <c r="EW48" s="1292"/>
      <c r="EX48" s="1288">
        <v>0</v>
      </c>
      <c r="EY48" s="1292"/>
      <c r="EZ48" s="1292"/>
      <c r="FA48" s="1288">
        <v>0</v>
      </c>
      <c r="FB48" s="1292"/>
      <c r="FC48" s="1292"/>
      <c r="FD48" s="1288">
        <v>0</v>
      </c>
      <c r="FE48" s="1292"/>
      <c r="FF48" s="1292"/>
      <c r="FG48" s="1288">
        <v>0</v>
      </c>
    </row>
    <row r="49" spans="1:163" s="665" customFormat="1" ht="0.2" customHeight="1">
      <c r="A49" s="1179">
        <v>1</v>
      </c>
      <c r="B49" s="1179"/>
      <c r="C49" s="1179"/>
      <c r="D49" s="1179"/>
      <c r="E49" s="1179"/>
      <c r="F49" s="1179"/>
      <c r="G49" s="1179" t="b">
        <v>0</v>
      </c>
      <c r="H49" s="1179"/>
      <c r="I49" s="1179"/>
      <c r="J49" s="1179"/>
      <c r="K49" s="1179"/>
      <c r="L49" s="1281"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79">
        <v>1</v>
      </c>
      <c r="B50" s="1179"/>
      <c r="C50" s="1179" t="s">
        <v>1604</v>
      </c>
      <c r="D50" s="1179" t="s">
        <v>1722</v>
      </c>
      <c r="E50" s="1179"/>
      <c r="F50" s="1179"/>
      <c r="G50" s="1179" t="b">
        <v>0</v>
      </c>
      <c r="H50" s="1179"/>
      <c r="I50" s="1179"/>
      <c r="J50" s="1179"/>
      <c r="K50" s="1179"/>
      <c r="L50" s="1291" t="s">
        <v>664</v>
      </c>
      <c r="M50" s="1286" t="s">
        <v>652</v>
      </c>
      <c r="N50" s="1292">
        <v>0</v>
      </c>
      <c r="O50" s="1292">
        <v>0</v>
      </c>
      <c r="P50" s="1288">
        <v>0</v>
      </c>
      <c r="Q50" s="1292">
        <v>0</v>
      </c>
      <c r="R50" s="1292">
        <v>0</v>
      </c>
      <c r="S50" s="1288">
        <v>0</v>
      </c>
      <c r="T50" s="1292">
        <v>0</v>
      </c>
      <c r="U50" s="1292">
        <v>0</v>
      </c>
      <c r="V50" s="1288">
        <v>0</v>
      </c>
      <c r="W50" s="1292">
        <v>0</v>
      </c>
      <c r="X50" s="1292">
        <v>0</v>
      </c>
      <c r="Y50" s="1288">
        <v>0</v>
      </c>
      <c r="Z50" s="1292">
        <v>0</v>
      </c>
      <c r="AA50" s="1292">
        <v>0</v>
      </c>
      <c r="AB50" s="1288">
        <v>0</v>
      </c>
      <c r="AC50" s="1292">
        <v>0</v>
      </c>
      <c r="AD50" s="1292">
        <v>0</v>
      </c>
      <c r="AE50" s="1288">
        <v>0</v>
      </c>
      <c r="AF50" s="1292">
        <v>0</v>
      </c>
      <c r="AG50" s="1292">
        <v>0</v>
      </c>
      <c r="AH50" s="1288">
        <v>0</v>
      </c>
      <c r="AI50" s="1292">
        <v>0</v>
      </c>
      <c r="AJ50" s="1292">
        <v>0</v>
      </c>
      <c r="AK50" s="1288">
        <v>0</v>
      </c>
      <c r="AL50" s="1292">
        <v>0</v>
      </c>
      <c r="AM50" s="1292">
        <v>0</v>
      </c>
      <c r="AN50" s="1288">
        <v>0</v>
      </c>
      <c r="AO50" s="1292">
        <v>0</v>
      </c>
      <c r="AP50" s="1292">
        <v>0</v>
      </c>
      <c r="AQ50" s="1288">
        <v>0</v>
      </c>
      <c r="AR50" s="1292">
        <v>0</v>
      </c>
      <c r="AS50" s="1292">
        <v>0</v>
      </c>
      <c r="AT50" s="1288">
        <v>0</v>
      </c>
      <c r="AU50" s="1292">
        <v>0</v>
      </c>
      <c r="AV50" s="1292">
        <v>0</v>
      </c>
      <c r="AW50" s="1288">
        <v>0</v>
      </c>
      <c r="AX50" s="1292">
        <v>0</v>
      </c>
      <c r="AY50" s="1292">
        <v>0</v>
      </c>
      <c r="AZ50" s="1288">
        <v>0</v>
      </c>
      <c r="BA50" s="1292">
        <v>0</v>
      </c>
      <c r="BB50" s="1292">
        <v>0</v>
      </c>
      <c r="BC50" s="1288">
        <v>0</v>
      </c>
      <c r="BD50" s="1292">
        <v>0</v>
      </c>
      <c r="BE50" s="1292">
        <v>0</v>
      </c>
      <c r="BF50" s="1288">
        <v>0</v>
      </c>
      <c r="BG50" s="1292">
        <v>0</v>
      </c>
      <c r="BH50" s="1292">
        <v>0</v>
      </c>
      <c r="BI50" s="1288">
        <v>0</v>
      </c>
      <c r="BJ50" s="1292">
        <v>0</v>
      </c>
      <c r="BK50" s="1292">
        <v>0</v>
      </c>
      <c r="BL50" s="1288">
        <v>0</v>
      </c>
      <c r="BM50" s="1292">
        <v>0</v>
      </c>
      <c r="BN50" s="1292">
        <v>0</v>
      </c>
      <c r="BO50" s="1288">
        <v>0</v>
      </c>
      <c r="BP50" s="1292">
        <v>0</v>
      </c>
      <c r="BQ50" s="1292">
        <v>0</v>
      </c>
      <c r="BR50" s="1288">
        <v>0</v>
      </c>
      <c r="BS50" s="1292">
        <v>0</v>
      </c>
      <c r="BT50" s="1292">
        <v>0</v>
      </c>
      <c r="BU50" s="1288">
        <v>0</v>
      </c>
      <c r="BV50" s="1292">
        <v>0</v>
      </c>
      <c r="BW50" s="1292">
        <v>0</v>
      </c>
      <c r="BX50" s="1288">
        <v>0</v>
      </c>
      <c r="BY50" s="1292">
        <v>0</v>
      </c>
      <c r="BZ50" s="1292">
        <v>0</v>
      </c>
      <c r="CA50" s="1288">
        <v>0</v>
      </c>
      <c r="CB50" s="1292">
        <v>0</v>
      </c>
      <c r="CC50" s="1292">
        <v>0</v>
      </c>
      <c r="CD50" s="1288">
        <v>0</v>
      </c>
      <c r="CE50" s="1292">
        <v>0</v>
      </c>
      <c r="CF50" s="1292">
        <v>0</v>
      </c>
      <c r="CG50" s="1288">
        <v>0</v>
      </c>
      <c r="CH50" s="1292">
        <v>0</v>
      </c>
      <c r="CI50" s="1292">
        <v>0</v>
      </c>
      <c r="CJ50" s="1288">
        <v>0</v>
      </c>
      <c r="CK50" s="1292">
        <v>0</v>
      </c>
      <c r="CL50" s="1292">
        <v>0</v>
      </c>
      <c r="CM50" s="1288">
        <v>0</v>
      </c>
      <c r="CN50" s="1292">
        <v>0</v>
      </c>
      <c r="CO50" s="1292">
        <v>0</v>
      </c>
      <c r="CP50" s="1288">
        <v>0</v>
      </c>
      <c r="CQ50" s="1292">
        <v>0</v>
      </c>
      <c r="CR50" s="1292">
        <v>0</v>
      </c>
      <c r="CS50" s="1288">
        <v>0</v>
      </c>
      <c r="CT50" s="1292">
        <v>0</v>
      </c>
      <c r="CU50" s="1292">
        <v>0</v>
      </c>
      <c r="CV50" s="1288">
        <v>0</v>
      </c>
      <c r="CW50" s="1292">
        <v>0</v>
      </c>
      <c r="CX50" s="1292">
        <v>0</v>
      </c>
      <c r="CY50" s="1288">
        <v>0</v>
      </c>
      <c r="CZ50" s="1292">
        <v>0</v>
      </c>
      <c r="DA50" s="1292">
        <v>0</v>
      </c>
      <c r="DB50" s="1288">
        <v>0</v>
      </c>
      <c r="DC50" s="1292">
        <v>0</v>
      </c>
      <c r="DD50" s="1292">
        <v>0</v>
      </c>
      <c r="DE50" s="1288">
        <v>0</v>
      </c>
      <c r="DF50" s="1292">
        <v>0</v>
      </c>
      <c r="DG50" s="1292">
        <v>0</v>
      </c>
      <c r="DH50" s="1288">
        <v>0</v>
      </c>
      <c r="DI50" s="1292">
        <v>0</v>
      </c>
      <c r="DJ50" s="1292">
        <v>0</v>
      </c>
      <c r="DK50" s="1288">
        <v>0</v>
      </c>
      <c r="DL50" s="1292">
        <v>0</v>
      </c>
      <c r="DM50" s="1292">
        <v>0</v>
      </c>
      <c r="DN50" s="1288">
        <v>0</v>
      </c>
      <c r="DO50" s="1292">
        <v>0</v>
      </c>
      <c r="DP50" s="1292">
        <v>0</v>
      </c>
      <c r="DQ50" s="1288">
        <v>0</v>
      </c>
      <c r="DR50" s="1292">
        <v>0</v>
      </c>
      <c r="DS50" s="1292">
        <v>0</v>
      </c>
      <c r="DT50" s="1288">
        <v>0</v>
      </c>
      <c r="DU50" s="1292">
        <v>0</v>
      </c>
      <c r="DV50" s="1292">
        <v>0</v>
      </c>
      <c r="DW50" s="1288">
        <v>0</v>
      </c>
      <c r="DX50" s="1292">
        <v>0</v>
      </c>
      <c r="DY50" s="1292">
        <v>0</v>
      </c>
      <c r="DZ50" s="1288">
        <v>0</v>
      </c>
      <c r="EA50" s="1292">
        <v>0</v>
      </c>
      <c r="EB50" s="1292">
        <v>0</v>
      </c>
      <c r="EC50" s="1288">
        <v>0</v>
      </c>
      <c r="ED50" s="1292">
        <v>0</v>
      </c>
      <c r="EE50" s="1292">
        <v>0</v>
      </c>
      <c r="EF50" s="1288">
        <v>0</v>
      </c>
      <c r="EG50" s="1292">
        <v>0</v>
      </c>
      <c r="EH50" s="1292">
        <v>0</v>
      </c>
      <c r="EI50" s="1288">
        <v>0</v>
      </c>
      <c r="EJ50" s="1292">
        <v>0</v>
      </c>
      <c r="EK50" s="1292">
        <v>0</v>
      </c>
      <c r="EL50" s="1288">
        <v>0</v>
      </c>
      <c r="EM50" s="1292">
        <v>0</v>
      </c>
      <c r="EN50" s="1292">
        <v>0</v>
      </c>
      <c r="EO50" s="1288">
        <v>0</v>
      </c>
      <c r="EP50" s="1292">
        <v>0</v>
      </c>
      <c r="EQ50" s="1292">
        <v>0</v>
      </c>
      <c r="ER50" s="1288">
        <v>0</v>
      </c>
      <c r="ES50" s="1292">
        <v>0</v>
      </c>
      <c r="ET50" s="1292">
        <v>0</v>
      </c>
      <c r="EU50" s="1288">
        <v>0</v>
      </c>
      <c r="EV50" s="1292">
        <v>0</v>
      </c>
      <c r="EW50" s="1292">
        <v>0</v>
      </c>
      <c r="EX50" s="1288">
        <v>0</v>
      </c>
      <c r="EY50" s="1292">
        <v>0</v>
      </c>
      <c r="EZ50" s="1292">
        <v>0</v>
      </c>
      <c r="FA50" s="1288">
        <v>0</v>
      </c>
      <c r="FB50" s="1292">
        <v>0</v>
      </c>
      <c r="FC50" s="1292">
        <v>0</v>
      </c>
      <c r="FD50" s="1288">
        <v>0</v>
      </c>
      <c r="FE50" s="1292">
        <v>0</v>
      </c>
      <c r="FF50" s="1292">
        <v>0</v>
      </c>
      <c r="FG50" s="1288">
        <v>0</v>
      </c>
    </row>
    <row r="51" spans="1:163" s="665" customFormat="1" ht="0.2" customHeight="1">
      <c r="A51" s="1179">
        <v>1</v>
      </c>
      <c r="B51" s="1179"/>
      <c r="C51" s="1179" t="s">
        <v>1605</v>
      </c>
      <c r="D51" s="1179" t="s">
        <v>1722</v>
      </c>
      <c r="E51" s="1179"/>
      <c r="F51" s="1179"/>
      <c r="G51" s="1179" t="b">
        <v>0</v>
      </c>
      <c r="H51" s="1179"/>
      <c r="I51" s="1179"/>
      <c r="J51" s="1179"/>
      <c r="K51" s="1179"/>
      <c r="L51" s="1291" t="s">
        <v>665</v>
      </c>
      <c r="M51" s="1286" t="s">
        <v>652</v>
      </c>
      <c r="N51" s="1292"/>
      <c r="O51" s="1292"/>
      <c r="P51" s="1288">
        <v>0</v>
      </c>
      <c r="Q51" s="1292"/>
      <c r="R51" s="1292"/>
      <c r="S51" s="1288">
        <v>0</v>
      </c>
      <c r="T51" s="1292"/>
      <c r="U51" s="1292"/>
      <c r="V51" s="1288">
        <v>0</v>
      </c>
      <c r="W51" s="1292"/>
      <c r="X51" s="1292"/>
      <c r="Y51" s="1288">
        <v>0</v>
      </c>
      <c r="Z51" s="1292"/>
      <c r="AA51" s="1292"/>
      <c r="AB51" s="1288">
        <v>0</v>
      </c>
      <c r="AC51" s="1292"/>
      <c r="AD51" s="1292"/>
      <c r="AE51" s="1288">
        <v>0</v>
      </c>
      <c r="AF51" s="1292"/>
      <c r="AG51" s="1292"/>
      <c r="AH51" s="1288">
        <v>0</v>
      </c>
      <c r="AI51" s="1292"/>
      <c r="AJ51" s="1292"/>
      <c r="AK51" s="1288">
        <v>0</v>
      </c>
      <c r="AL51" s="1292"/>
      <c r="AM51" s="1292"/>
      <c r="AN51" s="1288">
        <v>0</v>
      </c>
      <c r="AO51" s="1292"/>
      <c r="AP51" s="1292"/>
      <c r="AQ51" s="1288">
        <v>0</v>
      </c>
      <c r="AR51" s="1292"/>
      <c r="AS51" s="1292"/>
      <c r="AT51" s="1288">
        <v>0</v>
      </c>
      <c r="AU51" s="1292"/>
      <c r="AV51" s="1292"/>
      <c r="AW51" s="1288">
        <v>0</v>
      </c>
      <c r="AX51" s="1292"/>
      <c r="AY51" s="1292"/>
      <c r="AZ51" s="1288">
        <v>0</v>
      </c>
      <c r="BA51" s="1292"/>
      <c r="BB51" s="1292"/>
      <c r="BC51" s="1288">
        <v>0</v>
      </c>
      <c r="BD51" s="1292"/>
      <c r="BE51" s="1292"/>
      <c r="BF51" s="1288">
        <v>0</v>
      </c>
      <c r="BG51" s="1292"/>
      <c r="BH51" s="1292"/>
      <c r="BI51" s="1288">
        <v>0</v>
      </c>
      <c r="BJ51" s="1292"/>
      <c r="BK51" s="1292"/>
      <c r="BL51" s="1288">
        <v>0</v>
      </c>
      <c r="BM51" s="1292"/>
      <c r="BN51" s="1292"/>
      <c r="BO51" s="1288">
        <v>0</v>
      </c>
      <c r="BP51" s="1292"/>
      <c r="BQ51" s="1292"/>
      <c r="BR51" s="1288">
        <v>0</v>
      </c>
      <c r="BS51" s="1292"/>
      <c r="BT51" s="1292"/>
      <c r="BU51" s="1288">
        <v>0</v>
      </c>
      <c r="BV51" s="1292"/>
      <c r="BW51" s="1292"/>
      <c r="BX51" s="1288">
        <v>0</v>
      </c>
      <c r="BY51" s="1292"/>
      <c r="BZ51" s="1292"/>
      <c r="CA51" s="1288">
        <v>0</v>
      </c>
      <c r="CB51" s="1292"/>
      <c r="CC51" s="1292"/>
      <c r="CD51" s="1288">
        <v>0</v>
      </c>
      <c r="CE51" s="1292"/>
      <c r="CF51" s="1292"/>
      <c r="CG51" s="1288">
        <v>0</v>
      </c>
      <c r="CH51" s="1292"/>
      <c r="CI51" s="1292"/>
      <c r="CJ51" s="1288">
        <v>0</v>
      </c>
      <c r="CK51" s="1292"/>
      <c r="CL51" s="1292"/>
      <c r="CM51" s="1288">
        <v>0</v>
      </c>
      <c r="CN51" s="1292"/>
      <c r="CO51" s="1292"/>
      <c r="CP51" s="1288">
        <v>0</v>
      </c>
      <c r="CQ51" s="1292"/>
      <c r="CR51" s="1292"/>
      <c r="CS51" s="1288">
        <v>0</v>
      </c>
      <c r="CT51" s="1292"/>
      <c r="CU51" s="1292"/>
      <c r="CV51" s="1288">
        <v>0</v>
      </c>
      <c r="CW51" s="1292"/>
      <c r="CX51" s="1292"/>
      <c r="CY51" s="1288">
        <v>0</v>
      </c>
      <c r="CZ51" s="1292"/>
      <c r="DA51" s="1292"/>
      <c r="DB51" s="1288">
        <v>0</v>
      </c>
      <c r="DC51" s="1292"/>
      <c r="DD51" s="1292"/>
      <c r="DE51" s="1288">
        <v>0</v>
      </c>
      <c r="DF51" s="1292"/>
      <c r="DG51" s="1292"/>
      <c r="DH51" s="1288">
        <v>0</v>
      </c>
      <c r="DI51" s="1292"/>
      <c r="DJ51" s="1292"/>
      <c r="DK51" s="1288">
        <v>0</v>
      </c>
      <c r="DL51" s="1292"/>
      <c r="DM51" s="1292"/>
      <c r="DN51" s="1288">
        <v>0</v>
      </c>
      <c r="DO51" s="1292"/>
      <c r="DP51" s="1292"/>
      <c r="DQ51" s="1288">
        <v>0</v>
      </c>
      <c r="DR51" s="1292"/>
      <c r="DS51" s="1292"/>
      <c r="DT51" s="1288">
        <v>0</v>
      </c>
      <c r="DU51" s="1292"/>
      <c r="DV51" s="1292"/>
      <c r="DW51" s="1288">
        <v>0</v>
      </c>
      <c r="DX51" s="1292"/>
      <c r="DY51" s="1292"/>
      <c r="DZ51" s="1288">
        <v>0</v>
      </c>
      <c r="EA51" s="1292"/>
      <c r="EB51" s="1292"/>
      <c r="EC51" s="1288">
        <v>0</v>
      </c>
      <c r="ED51" s="1292"/>
      <c r="EE51" s="1292"/>
      <c r="EF51" s="1288">
        <v>0</v>
      </c>
      <c r="EG51" s="1292"/>
      <c r="EH51" s="1292"/>
      <c r="EI51" s="1288">
        <v>0</v>
      </c>
      <c r="EJ51" s="1292"/>
      <c r="EK51" s="1292"/>
      <c r="EL51" s="1288">
        <v>0</v>
      </c>
      <c r="EM51" s="1292"/>
      <c r="EN51" s="1292"/>
      <c r="EO51" s="1288">
        <v>0</v>
      </c>
      <c r="EP51" s="1292"/>
      <c r="EQ51" s="1292"/>
      <c r="ER51" s="1288">
        <v>0</v>
      </c>
      <c r="ES51" s="1292"/>
      <c r="ET51" s="1292"/>
      <c r="EU51" s="1288">
        <v>0</v>
      </c>
      <c r="EV51" s="1292"/>
      <c r="EW51" s="1292"/>
      <c r="EX51" s="1288">
        <v>0</v>
      </c>
      <c r="EY51" s="1292"/>
      <c r="EZ51" s="1292"/>
      <c r="FA51" s="1288">
        <v>0</v>
      </c>
      <c r="FB51" s="1292"/>
      <c r="FC51" s="1292"/>
      <c r="FD51" s="1288">
        <v>0</v>
      </c>
      <c r="FE51" s="1292"/>
      <c r="FF51" s="1292"/>
      <c r="FG51" s="1288">
        <v>0</v>
      </c>
    </row>
    <row r="52" spans="1:163" s="665" customFormat="1" ht="0.2" customHeight="1">
      <c r="A52" s="1179">
        <v>1</v>
      </c>
      <c r="B52" s="1094" t="s">
        <v>1175</v>
      </c>
      <c r="C52" s="1179" t="s">
        <v>1660</v>
      </c>
      <c r="D52" s="1179" t="s">
        <v>1722</v>
      </c>
      <c r="E52" s="1179"/>
      <c r="F52" s="1179"/>
      <c r="G52" s="1179" t="b">
        <v>0</v>
      </c>
      <c r="H52" s="1179"/>
      <c r="I52" s="1179"/>
      <c r="J52" s="1179"/>
      <c r="K52" s="1179"/>
      <c r="L52" s="1291" t="s">
        <v>666</v>
      </c>
      <c r="M52" s="1286" t="s">
        <v>310</v>
      </c>
      <c r="N52" s="1289">
        <v>0</v>
      </c>
      <c r="O52" s="1289">
        <v>0</v>
      </c>
      <c r="P52" s="1290">
        <v>0</v>
      </c>
      <c r="Q52" s="1289">
        <v>0</v>
      </c>
      <c r="R52" s="1289">
        <v>0</v>
      </c>
      <c r="S52" s="1290">
        <v>0</v>
      </c>
      <c r="T52" s="1289">
        <v>0</v>
      </c>
      <c r="U52" s="1289">
        <v>0</v>
      </c>
      <c r="V52" s="1290">
        <v>0</v>
      </c>
      <c r="W52" s="1289">
        <v>0</v>
      </c>
      <c r="X52" s="1289">
        <v>0</v>
      </c>
      <c r="Y52" s="1290">
        <v>0</v>
      </c>
      <c r="Z52" s="1289">
        <v>0</v>
      </c>
      <c r="AA52" s="1289">
        <v>0</v>
      </c>
      <c r="AB52" s="1290">
        <v>0</v>
      </c>
      <c r="AC52" s="1289">
        <v>0</v>
      </c>
      <c r="AD52" s="1289">
        <v>0</v>
      </c>
      <c r="AE52" s="1290">
        <v>0</v>
      </c>
      <c r="AF52" s="1289">
        <v>0</v>
      </c>
      <c r="AG52" s="1289">
        <v>0</v>
      </c>
      <c r="AH52" s="1290">
        <v>0</v>
      </c>
      <c r="AI52" s="1289">
        <v>0</v>
      </c>
      <c r="AJ52" s="1289">
        <v>0</v>
      </c>
      <c r="AK52" s="1290">
        <v>0</v>
      </c>
      <c r="AL52" s="1289">
        <v>0</v>
      </c>
      <c r="AM52" s="1289">
        <v>0</v>
      </c>
      <c r="AN52" s="1290">
        <v>0</v>
      </c>
      <c r="AO52" s="1289">
        <v>0</v>
      </c>
      <c r="AP52" s="1289">
        <v>0</v>
      </c>
      <c r="AQ52" s="1290">
        <v>0</v>
      </c>
      <c r="AR52" s="1289"/>
      <c r="AS52" s="1289"/>
      <c r="AT52" s="1290">
        <v>0</v>
      </c>
      <c r="AU52" s="1289"/>
      <c r="AV52" s="1289"/>
      <c r="AW52" s="1290">
        <v>0</v>
      </c>
      <c r="AX52" s="1289"/>
      <c r="AY52" s="1289"/>
      <c r="AZ52" s="1290">
        <v>0</v>
      </c>
      <c r="BA52" s="1289"/>
      <c r="BB52" s="1289"/>
      <c r="BC52" s="1290">
        <v>0</v>
      </c>
      <c r="BD52" s="1289"/>
      <c r="BE52" s="1289"/>
      <c r="BF52" s="1290">
        <v>0</v>
      </c>
      <c r="BG52" s="1289"/>
      <c r="BH52" s="1289"/>
      <c r="BI52" s="1290">
        <v>0</v>
      </c>
      <c r="BJ52" s="1289"/>
      <c r="BK52" s="1289"/>
      <c r="BL52" s="1290">
        <v>0</v>
      </c>
      <c r="BM52" s="1289"/>
      <c r="BN52" s="1289"/>
      <c r="BO52" s="1290">
        <v>0</v>
      </c>
      <c r="BP52" s="1289"/>
      <c r="BQ52" s="1289"/>
      <c r="BR52" s="1290">
        <v>0</v>
      </c>
      <c r="BS52" s="1289"/>
      <c r="BT52" s="1289"/>
      <c r="BU52" s="1290">
        <v>0</v>
      </c>
      <c r="BV52" s="1289"/>
      <c r="BW52" s="1289"/>
      <c r="BX52" s="1290">
        <v>0</v>
      </c>
      <c r="BY52" s="1289"/>
      <c r="BZ52" s="1289"/>
      <c r="CA52" s="1290">
        <v>0</v>
      </c>
      <c r="CB52" s="1289"/>
      <c r="CC52" s="1289"/>
      <c r="CD52" s="1290">
        <v>0</v>
      </c>
      <c r="CE52" s="1289"/>
      <c r="CF52" s="1289"/>
      <c r="CG52" s="1290">
        <v>0</v>
      </c>
      <c r="CH52" s="1289"/>
      <c r="CI52" s="1289"/>
      <c r="CJ52" s="1290">
        <v>0</v>
      </c>
      <c r="CK52" s="1289"/>
      <c r="CL52" s="1289"/>
      <c r="CM52" s="1290">
        <v>0</v>
      </c>
      <c r="CN52" s="1289"/>
      <c r="CO52" s="1289"/>
      <c r="CP52" s="1290">
        <v>0</v>
      </c>
      <c r="CQ52" s="1289"/>
      <c r="CR52" s="1289"/>
      <c r="CS52" s="1290">
        <v>0</v>
      </c>
      <c r="CT52" s="1289"/>
      <c r="CU52" s="1289"/>
      <c r="CV52" s="1290">
        <v>0</v>
      </c>
      <c r="CW52" s="1289"/>
      <c r="CX52" s="1289"/>
      <c r="CY52" s="1290">
        <v>0</v>
      </c>
      <c r="CZ52" s="1289"/>
      <c r="DA52" s="1289"/>
      <c r="DB52" s="1290">
        <v>0</v>
      </c>
      <c r="DC52" s="1289"/>
      <c r="DD52" s="1289"/>
      <c r="DE52" s="1290">
        <v>0</v>
      </c>
      <c r="DF52" s="1289"/>
      <c r="DG52" s="1289"/>
      <c r="DH52" s="1290">
        <v>0</v>
      </c>
      <c r="DI52" s="1289"/>
      <c r="DJ52" s="1289"/>
      <c r="DK52" s="1290">
        <v>0</v>
      </c>
      <c r="DL52" s="1289"/>
      <c r="DM52" s="1289"/>
      <c r="DN52" s="1290">
        <v>0</v>
      </c>
      <c r="DO52" s="1289"/>
      <c r="DP52" s="1289"/>
      <c r="DQ52" s="1290">
        <v>0</v>
      </c>
      <c r="DR52" s="1289"/>
      <c r="DS52" s="1289"/>
      <c r="DT52" s="1290">
        <v>0</v>
      </c>
      <c r="DU52" s="1289"/>
      <c r="DV52" s="1289"/>
      <c r="DW52" s="1290">
        <v>0</v>
      </c>
      <c r="DX52" s="1289"/>
      <c r="DY52" s="1289"/>
      <c r="DZ52" s="1290">
        <v>0</v>
      </c>
      <c r="EA52" s="1289"/>
      <c r="EB52" s="1289"/>
      <c r="EC52" s="1290">
        <v>0</v>
      </c>
      <c r="ED52" s="1289"/>
      <c r="EE52" s="1289"/>
      <c r="EF52" s="1290">
        <v>0</v>
      </c>
      <c r="EG52" s="1289"/>
      <c r="EH52" s="1289"/>
      <c r="EI52" s="1290">
        <v>0</v>
      </c>
      <c r="EJ52" s="1289"/>
      <c r="EK52" s="1289"/>
      <c r="EL52" s="1290">
        <v>0</v>
      </c>
      <c r="EM52" s="1289"/>
      <c r="EN52" s="1289"/>
      <c r="EO52" s="1290">
        <v>0</v>
      </c>
      <c r="EP52" s="1289"/>
      <c r="EQ52" s="1289"/>
      <c r="ER52" s="1290">
        <v>0</v>
      </c>
      <c r="ES52" s="1289"/>
      <c r="ET52" s="1289"/>
      <c r="EU52" s="1290">
        <v>0</v>
      </c>
      <c r="EV52" s="1289"/>
      <c r="EW52" s="1289"/>
      <c r="EX52" s="1290">
        <v>0</v>
      </c>
      <c r="EY52" s="1289"/>
      <c r="EZ52" s="1289"/>
      <c r="FA52" s="1290">
        <v>0</v>
      </c>
      <c r="FB52" s="1289"/>
      <c r="FC52" s="1289"/>
      <c r="FD52" s="1290">
        <v>0</v>
      </c>
      <c r="FE52" s="1289"/>
      <c r="FF52" s="1289"/>
      <c r="FG52" s="1290">
        <v>0</v>
      </c>
    </row>
    <row r="53" spans="1:163" s="665" customFormat="1" ht="0.2" customHeight="1">
      <c r="A53" s="1179">
        <v>1</v>
      </c>
      <c r="B53" s="1179"/>
      <c r="C53" s="1179" t="s">
        <v>1661</v>
      </c>
      <c r="D53" s="1179" t="s">
        <v>1722</v>
      </c>
      <c r="E53" s="1179"/>
      <c r="F53" s="1179"/>
      <c r="G53" s="1179" t="b">
        <v>0</v>
      </c>
      <c r="H53" s="1179"/>
      <c r="I53" s="1179"/>
      <c r="J53" s="1179"/>
      <c r="K53" s="1179"/>
      <c r="L53" s="1291" t="s">
        <v>667</v>
      </c>
      <c r="M53" s="1286" t="s">
        <v>668</v>
      </c>
      <c r="N53" s="1292"/>
      <c r="O53" s="1292"/>
      <c r="P53" s="1288">
        <v>0</v>
      </c>
      <c r="Q53" s="1292"/>
      <c r="R53" s="1292"/>
      <c r="S53" s="1288">
        <v>0</v>
      </c>
      <c r="T53" s="1292"/>
      <c r="U53" s="1292"/>
      <c r="V53" s="1288">
        <v>0</v>
      </c>
      <c r="W53" s="1292"/>
      <c r="X53" s="1292"/>
      <c r="Y53" s="1288">
        <v>0</v>
      </c>
      <c r="Z53" s="1292"/>
      <c r="AA53" s="1292"/>
      <c r="AB53" s="1288">
        <v>0</v>
      </c>
      <c r="AC53" s="1292"/>
      <c r="AD53" s="1292"/>
      <c r="AE53" s="1288">
        <v>0</v>
      </c>
      <c r="AF53" s="1292"/>
      <c r="AG53" s="1292"/>
      <c r="AH53" s="1288">
        <v>0</v>
      </c>
      <c r="AI53" s="1292"/>
      <c r="AJ53" s="1292"/>
      <c r="AK53" s="1288">
        <v>0</v>
      </c>
      <c r="AL53" s="1292"/>
      <c r="AM53" s="1292"/>
      <c r="AN53" s="1288">
        <v>0</v>
      </c>
      <c r="AO53" s="1292"/>
      <c r="AP53" s="1292"/>
      <c r="AQ53" s="1288">
        <v>0</v>
      </c>
      <c r="AR53" s="1292"/>
      <c r="AS53" s="1292"/>
      <c r="AT53" s="1288">
        <v>0</v>
      </c>
      <c r="AU53" s="1292"/>
      <c r="AV53" s="1292"/>
      <c r="AW53" s="1288">
        <v>0</v>
      </c>
      <c r="AX53" s="1292"/>
      <c r="AY53" s="1292"/>
      <c r="AZ53" s="1288">
        <v>0</v>
      </c>
      <c r="BA53" s="1292"/>
      <c r="BB53" s="1292"/>
      <c r="BC53" s="1288">
        <v>0</v>
      </c>
      <c r="BD53" s="1292"/>
      <c r="BE53" s="1292"/>
      <c r="BF53" s="1288">
        <v>0</v>
      </c>
      <c r="BG53" s="1292"/>
      <c r="BH53" s="1292"/>
      <c r="BI53" s="1288">
        <v>0</v>
      </c>
      <c r="BJ53" s="1292"/>
      <c r="BK53" s="1292"/>
      <c r="BL53" s="1288">
        <v>0</v>
      </c>
      <c r="BM53" s="1292"/>
      <c r="BN53" s="1292"/>
      <c r="BO53" s="1288">
        <v>0</v>
      </c>
      <c r="BP53" s="1292"/>
      <c r="BQ53" s="1292"/>
      <c r="BR53" s="1288">
        <v>0</v>
      </c>
      <c r="BS53" s="1292"/>
      <c r="BT53" s="1292"/>
      <c r="BU53" s="1288">
        <v>0</v>
      </c>
      <c r="BV53" s="1292"/>
      <c r="BW53" s="1292"/>
      <c r="BX53" s="1288">
        <v>0</v>
      </c>
      <c r="BY53" s="1292"/>
      <c r="BZ53" s="1292"/>
      <c r="CA53" s="1288">
        <v>0</v>
      </c>
      <c r="CB53" s="1292"/>
      <c r="CC53" s="1292"/>
      <c r="CD53" s="1288">
        <v>0</v>
      </c>
      <c r="CE53" s="1292"/>
      <c r="CF53" s="1292"/>
      <c r="CG53" s="1288">
        <v>0</v>
      </c>
      <c r="CH53" s="1292"/>
      <c r="CI53" s="1292"/>
      <c r="CJ53" s="1288">
        <v>0</v>
      </c>
      <c r="CK53" s="1292"/>
      <c r="CL53" s="1292"/>
      <c r="CM53" s="1288">
        <v>0</v>
      </c>
      <c r="CN53" s="1292"/>
      <c r="CO53" s="1292"/>
      <c r="CP53" s="1288">
        <v>0</v>
      </c>
      <c r="CQ53" s="1292"/>
      <c r="CR53" s="1292"/>
      <c r="CS53" s="1288">
        <v>0</v>
      </c>
      <c r="CT53" s="1292"/>
      <c r="CU53" s="1292"/>
      <c r="CV53" s="1288">
        <v>0</v>
      </c>
      <c r="CW53" s="1292"/>
      <c r="CX53" s="1292"/>
      <c r="CY53" s="1288">
        <v>0</v>
      </c>
      <c r="CZ53" s="1292"/>
      <c r="DA53" s="1292"/>
      <c r="DB53" s="1288">
        <v>0</v>
      </c>
      <c r="DC53" s="1292"/>
      <c r="DD53" s="1292"/>
      <c r="DE53" s="1288">
        <v>0</v>
      </c>
      <c r="DF53" s="1292"/>
      <c r="DG53" s="1292"/>
      <c r="DH53" s="1288">
        <v>0</v>
      </c>
      <c r="DI53" s="1292"/>
      <c r="DJ53" s="1292"/>
      <c r="DK53" s="1288">
        <v>0</v>
      </c>
      <c r="DL53" s="1292"/>
      <c r="DM53" s="1292"/>
      <c r="DN53" s="1288">
        <v>0</v>
      </c>
      <c r="DO53" s="1292"/>
      <c r="DP53" s="1292"/>
      <c r="DQ53" s="1288">
        <v>0</v>
      </c>
      <c r="DR53" s="1292"/>
      <c r="DS53" s="1292"/>
      <c r="DT53" s="1288">
        <v>0</v>
      </c>
      <c r="DU53" s="1292"/>
      <c r="DV53" s="1292"/>
      <c r="DW53" s="1288">
        <v>0</v>
      </c>
      <c r="DX53" s="1292"/>
      <c r="DY53" s="1292"/>
      <c r="DZ53" s="1288">
        <v>0</v>
      </c>
      <c r="EA53" s="1292"/>
      <c r="EB53" s="1292"/>
      <c r="EC53" s="1288">
        <v>0</v>
      </c>
      <c r="ED53" s="1292"/>
      <c r="EE53" s="1292"/>
      <c r="EF53" s="1288">
        <v>0</v>
      </c>
      <c r="EG53" s="1292"/>
      <c r="EH53" s="1292"/>
      <c r="EI53" s="1288">
        <v>0</v>
      </c>
      <c r="EJ53" s="1292"/>
      <c r="EK53" s="1292"/>
      <c r="EL53" s="1288">
        <v>0</v>
      </c>
      <c r="EM53" s="1292"/>
      <c r="EN53" s="1292"/>
      <c r="EO53" s="1288">
        <v>0</v>
      </c>
      <c r="EP53" s="1292"/>
      <c r="EQ53" s="1292"/>
      <c r="ER53" s="1288">
        <v>0</v>
      </c>
      <c r="ES53" s="1292"/>
      <c r="ET53" s="1292"/>
      <c r="EU53" s="1288">
        <v>0</v>
      </c>
      <c r="EV53" s="1292"/>
      <c r="EW53" s="1292"/>
      <c r="EX53" s="1288">
        <v>0</v>
      </c>
      <c r="EY53" s="1292"/>
      <c r="EZ53" s="1292"/>
      <c r="FA53" s="1288">
        <v>0</v>
      </c>
      <c r="FB53" s="1292"/>
      <c r="FC53" s="1292"/>
      <c r="FD53" s="1288">
        <v>0</v>
      </c>
      <c r="FE53" s="1292"/>
      <c r="FF53" s="1292"/>
      <c r="FG53" s="1288">
        <v>0</v>
      </c>
    </row>
    <row r="54" spans="1:163" s="665" customFormat="1" ht="0.2" customHeight="1">
      <c r="A54" s="1179">
        <v>1</v>
      </c>
      <c r="B54" s="1179"/>
      <c r="C54" s="1179" t="s">
        <v>1662</v>
      </c>
      <c r="D54" s="1179" t="s">
        <v>1722</v>
      </c>
      <c r="E54" s="1179"/>
      <c r="F54" s="1179"/>
      <c r="G54" s="1179" t="b">
        <v>0</v>
      </c>
      <c r="H54" s="1179"/>
      <c r="I54" s="1179"/>
      <c r="J54" s="1179"/>
      <c r="K54" s="1179"/>
      <c r="L54" s="1291" t="s">
        <v>669</v>
      </c>
      <c r="M54" s="1286" t="s">
        <v>670</v>
      </c>
      <c r="N54" s="1292"/>
      <c r="O54" s="1292"/>
      <c r="P54" s="1288">
        <v>0</v>
      </c>
      <c r="Q54" s="1292"/>
      <c r="R54" s="1292"/>
      <c r="S54" s="1288">
        <v>0</v>
      </c>
      <c r="T54" s="1292"/>
      <c r="U54" s="1292"/>
      <c r="V54" s="1288">
        <v>0</v>
      </c>
      <c r="W54" s="1292"/>
      <c r="X54" s="1292"/>
      <c r="Y54" s="1288">
        <v>0</v>
      </c>
      <c r="Z54" s="1292"/>
      <c r="AA54" s="1292"/>
      <c r="AB54" s="1288">
        <v>0</v>
      </c>
      <c r="AC54" s="1292"/>
      <c r="AD54" s="1292"/>
      <c r="AE54" s="1288">
        <v>0</v>
      </c>
      <c r="AF54" s="1292"/>
      <c r="AG54" s="1292"/>
      <c r="AH54" s="1288">
        <v>0</v>
      </c>
      <c r="AI54" s="1292"/>
      <c r="AJ54" s="1292"/>
      <c r="AK54" s="1288">
        <v>0</v>
      </c>
      <c r="AL54" s="1292"/>
      <c r="AM54" s="1292"/>
      <c r="AN54" s="1288">
        <v>0</v>
      </c>
      <c r="AO54" s="1292"/>
      <c r="AP54" s="1292"/>
      <c r="AQ54" s="1288">
        <v>0</v>
      </c>
      <c r="AR54" s="1292"/>
      <c r="AS54" s="1292"/>
      <c r="AT54" s="1288">
        <v>0</v>
      </c>
      <c r="AU54" s="1292"/>
      <c r="AV54" s="1292"/>
      <c r="AW54" s="1288">
        <v>0</v>
      </c>
      <c r="AX54" s="1292"/>
      <c r="AY54" s="1292"/>
      <c r="AZ54" s="1288">
        <v>0</v>
      </c>
      <c r="BA54" s="1292"/>
      <c r="BB54" s="1292"/>
      <c r="BC54" s="1288">
        <v>0</v>
      </c>
      <c r="BD54" s="1292"/>
      <c r="BE54" s="1292"/>
      <c r="BF54" s="1288">
        <v>0</v>
      </c>
      <c r="BG54" s="1292"/>
      <c r="BH54" s="1292"/>
      <c r="BI54" s="1288">
        <v>0</v>
      </c>
      <c r="BJ54" s="1292"/>
      <c r="BK54" s="1292"/>
      <c r="BL54" s="1288">
        <v>0</v>
      </c>
      <c r="BM54" s="1292"/>
      <c r="BN54" s="1292"/>
      <c r="BO54" s="1288">
        <v>0</v>
      </c>
      <c r="BP54" s="1292"/>
      <c r="BQ54" s="1292"/>
      <c r="BR54" s="1288">
        <v>0</v>
      </c>
      <c r="BS54" s="1292"/>
      <c r="BT54" s="1292"/>
      <c r="BU54" s="1288">
        <v>0</v>
      </c>
      <c r="BV54" s="1292"/>
      <c r="BW54" s="1292"/>
      <c r="BX54" s="1288">
        <v>0</v>
      </c>
      <c r="BY54" s="1292"/>
      <c r="BZ54" s="1292"/>
      <c r="CA54" s="1288">
        <v>0</v>
      </c>
      <c r="CB54" s="1292"/>
      <c r="CC54" s="1292"/>
      <c r="CD54" s="1288">
        <v>0</v>
      </c>
      <c r="CE54" s="1292"/>
      <c r="CF54" s="1292"/>
      <c r="CG54" s="1288">
        <v>0</v>
      </c>
      <c r="CH54" s="1292"/>
      <c r="CI54" s="1292"/>
      <c r="CJ54" s="1288">
        <v>0</v>
      </c>
      <c r="CK54" s="1292"/>
      <c r="CL54" s="1292"/>
      <c r="CM54" s="1288">
        <v>0</v>
      </c>
      <c r="CN54" s="1292"/>
      <c r="CO54" s="1292"/>
      <c r="CP54" s="1288">
        <v>0</v>
      </c>
      <c r="CQ54" s="1292"/>
      <c r="CR54" s="1292"/>
      <c r="CS54" s="1288">
        <v>0</v>
      </c>
      <c r="CT54" s="1292"/>
      <c r="CU54" s="1292"/>
      <c r="CV54" s="1288">
        <v>0</v>
      </c>
      <c r="CW54" s="1292"/>
      <c r="CX54" s="1292"/>
      <c r="CY54" s="1288">
        <v>0</v>
      </c>
      <c r="CZ54" s="1292"/>
      <c r="DA54" s="1292"/>
      <c r="DB54" s="1288">
        <v>0</v>
      </c>
      <c r="DC54" s="1292"/>
      <c r="DD54" s="1292"/>
      <c r="DE54" s="1288">
        <v>0</v>
      </c>
      <c r="DF54" s="1292"/>
      <c r="DG54" s="1292"/>
      <c r="DH54" s="1288">
        <v>0</v>
      </c>
      <c r="DI54" s="1292"/>
      <c r="DJ54" s="1292"/>
      <c r="DK54" s="1288">
        <v>0</v>
      </c>
      <c r="DL54" s="1292"/>
      <c r="DM54" s="1292"/>
      <c r="DN54" s="1288">
        <v>0</v>
      </c>
      <c r="DO54" s="1292"/>
      <c r="DP54" s="1292"/>
      <c r="DQ54" s="1288">
        <v>0</v>
      </c>
      <c r="DR54" s="1292"/>
      <c r="DS54" s="1292"/>
      <c r="DT54" s="1288">
        <v>0</v>
      </c>
      <c r="DU54" s="1292"/>
      <c r="DV54" s="1292"/>
      <c r="DW54" s="1288">
        <v>0</v>
      </c>
      <c r="DX54" s="1292"/>
      <c r="DY54" s="1292"/>
      <c r="DZ54" s="1288">
        <v>0</v>
      </c>
      <c r="EA54" s="1292"/>
      <c r="EB54" s="1292"/>
      <c r="EC54" s="1288">
        <v>0</v>
      </c>
      <c r="ED54" s="1292"/>
      <c r="EE54" s="1292"/>
      <c r="EF54" s="1288">
        <v>0</v>
      </c>
      <c r="EG54" s="1292"/>
      <c r="EH54" s="1292"/>
      <c r="EI54" s="1288">
        <v>0</v>
      </c>
      <c r="EJ54" s="1292"/>
      <c r="EK54" s="1292"/>
      <c r="EL54" s="1288">
        <v>0</v>
      </c>
      <c r="EM54" s="1292"/>
      <c r="EN54" s="1292"/>
      <c r="EO54" s="1288">
        <v>0</v>
      </c>
      <c r="EP54" s="1292"/>
      <c r="EQ54" s="1292"/>
      <c r="ER54" s="1288">
        <v>0</v>
      </c>
      <c r="ES54" s="1292"/>
      <c r="ET54" s="1292"/>
      <c r="EU54" s="1288">
        <v>0</v>
      </c>
      <c r="EV54" s="1292"/>
      <c r="EW54" s="1292"/>
      <c r="EX54" s="1288">
        <v>0</v>
      </c>
      <c r="EY54" s="1292"/>
      <c r="EZ54" s="1292"/>
      <c r="FA54" s="1288">
        <v>0</v>
      </c>
      <c r="FB54" s="1292"/>
      <c r="FC54" s="1292"/>
      <c r="FD54" s="1288">
        <v>0</v>
      </c>
      <c r="FE54" s="1292"/>
      <c r="FF54" s="1292"/>
      <c r="FG54" s="1288">
        <v>0</v>
      </c>
    </row>
    <row r="55" spans="1:163" s="668" customFormat="1">
      <c r="A55" s="943" t="s">
        <v>102</v>
      </c>
      <c r="B55" s="1179"/>
      <c r="C55" s="1179"/>
      <c r="D55" s="1179"/>
      <c r="E55" s="1179"/>
      <c r="F55" s="1179" t="s">
        <v>995</v>
      </c>
      <c r="G55" s="1045"/>
      <c r="H55" s="1179"/>
      <c r="I55" s="1179"/>
      <c r="J55" s="1179"/>
      <c r="K55" s="1179"/>
      <c r="L55" s="1294" t="s">
        <v>16</v>
      </c>
      <c r="M55" s="1295"/>
      <c r="N55" s="1269" t="s">
        <v>3027</v>
      </c>
      <c r="O55" s="1270"/>
      <c r="P55" s="1270"/>
      <c r="Q55" s="1270"/>
      <c r="R55" s="1270"/>
      <c r="S55" s="1270"/>
      <c r="T55" s="1270"/>
      <c r="U55" s="1270"/>
      <c r="V55" s="1270"/>
      <c r="W55" s="1270"/>
      <c r="X55" s="1270"/>
      <c r="Y55" s="1270"/>
      <c r="Z55" s="1270"/>
      <c r="AA55" s="1270"/>
      <c r="AB55" s="1270"/>
      <c r="AC55" s="1270"/>
      <c r="AD55" s="1270"/>
      <c r="AE55" s="1270"/>
      <c r="AF55" s="1270"/>
      <c r="AG55" s="1270"/>
      <c r="AH55" s="1270"/>
      <c r="AI55" s="1270"/>
      <c r="AJ55" s="1270"/>
      <c r="AK55" s="1270"/>
      <c r="AL55" s="1270"/>
      <c r="AM55" s="1270"/>
      <c r="AN55" s="1270"/>
      <c r="AO55" s="1270"/>
      <c r="AP55" s="1270"/>
      <c r="AQ55" s="1270"/>
      <c r="AR55" s="1270"/>
      <c r="AS55" s="1270"/>
      <c r="AT55" s="1270"/>
      <c r="AU55" s="1270"/>
      <c r="AV55" s="1270"/>
      <c r="AW55" s="1270"/>
      <c r="AX55" s="1270"/>
      <c r="AY55" s="1270"/>
      <c r="AZ55" s="1270"/>
      <c r="BA55" s="1270"/>
      <c r="BB55" s="1270"/>
      <c r="BC55" s="1270"/>
      <c r="BD55" s="1270"/>
      <c r="BE55" s="1270"/>
      <c r="BF55" s="1270"/>
      <c r="BG55" s="1270"/>
      <c r="BH55" s="1270"/>
      <c r="BI55" s="1270"/>
      <c r="BJ55" s="1270"/>
      <c r="BK55" s="1270"/>
      <c r="BL55" s="1270"/>
      <c r="BM55" s="1270"/>
      <c r="BN55" s="1270"/>
      <c r="BO55" s="1270"/>
      <c r="BP55" s="1270"/>
      <c r="BQ55" s="1270"/>
      <c r="BR55" s="1270"/>
      <c r="BS55" s="1270"/>
      <c r="BT55" s="1270"/>
      <c r="BU55" s="1270"/>
      <c r="BV55" s="1270"/>
      <c r="BW55" s="1270"/>
      <c r="BX55" s="1270"/>
      <c r="BY55" s="1270"/>
      <c r="BZ55" s="1270"/>
      <c r="CA55" s="1270"/>
      <c r="CB55" s="1270"/>
      <c r="CC55" s="1270"/>
      <c r="CD55" s="1270"/>
      <c r="CE55" s="1270"/>
      <c r="CF55" s="1270"/>
      <c r="CG55" s="1270"/>
      <c r="CH55" s="1270"/>
      <c r="CI55" s="1270"/>
      <c r="CJ55" s="1270"/>
      <c r="CK55" s="1270"/>
      <c r="CL55" s="1270"/>
      <c r="CM55" s="1270"/>
      <c r="CN55" s="1270"/>
      <c r="CO55" s="1270"/>
      <c r="CP55" s="1270"/>
      <c r="CQ55" s="1270"/>
      <c r="CR55" s="1270"/>
      <c r="CS55" s="1270"/>
      <c r="CT55" s="1270"/>
      <c r="CU55" s="1270"/>
      <c r="CV55" s="1270"/>
      <c r="CW55" s="1270"/>
      <c r="CX55" s="1270"/>
      <c r="CY55" s="1270"/>
      <c r="CZ55" s="1270"/>
      <c r="DA55" s="1270"/>
      <c r="DB55" s="1270"/>
      <c r="DC55" s="1270"/>
      <c r="DD55" s="1270"/>
      <c r="DE55" s="1270"/>
      <c r="DF55" s="1270"/>
      <c r="DG55" s="1270"/>
      <c r="DH55" s="1270"/>
      <c r="DI55" s="1270"/>
      <c r="DJ55" s="1270"/>
      <c r="DK55" s="1270"/>
      <c r="DL55" s="1270"/>
      <c r="DM55" s="1270"/>
      <c r="DN55" s="1270"/>
      <c r="DO55" s="1270"/>
      <c r="DP55" s="1270"/>
      <c r="DQ55" s="1270"/>
      <c r="DR55" s="1270"/>
      <c r="DS55" s="1270"/>
      <c r="DT55" s="1270"/>
      <c r="DU55" s="1270"/>
      <c r="DV55" s="1270"/>
      <c r="DW55" s="1270"/>
      <c r="DX55" s="1270"/>
      <c r="DY55" s="1270"/>
      <c r="DZ55" s="1270"/>
      <c r="EA55" s="1270"/>
      <c r="EB55" s="1270"/>
      <c r="EC55" s="1270"/>
      <c r="ED55" s="1270"/>
      <c r="EE55" s="1270"/>
      <c r="EF55" s="1270"/>
      <c r="EG55" s="1270"/>
      <c r="EH55" s="1270"/>
      <c r="EI55" s="1270"/>
      <c r="EJ55" s="1270"/>
      <c r="EK55" s="1270"/>
      <c r="EL55" s="1270"/>
      <c r="EM55" s="1270"/>
      <c r="EN55" s="1270"/>
      <c r="EO55" s="1270"/>
      <c r="EP55" s="1270"/>
      <c r="EQ55" s="1270"/>
      <c r="ER55" s="1270"/>
      <c r="ES55" s="1270"/>
      <c r="ET55" s="1270"/>
      <c r="EU55" s="1270"/>
      <c r="EV55" s="1270"/>
      <c r="EW55" s="1270"/>
      <c r="EX55" s="1270"/>
      <c r="EY55" s="1270"/>
      <c r="EZ55" s="1270"/>
      <c r="FA55" s="1270"/>
      <c r="FB55" s="1270"/>
      <c r="FC55" s="1270"/>
      <c r="FD55" s="1270"/>
      <c r="FE55" s="1270"/>
      <c r="FF55" s="1270"/>
      <c r="FG55" s="1271"/>
    </row>
    <row r="56" spans="1:163" s="668" customFormat="1">
      <c r="A56" s="1179">
        <v>2</v>
      </c>
      <c r="B56" s="1179"/>
      <c r="C56" s="1179"/>
      <c r="D56" s="1179"/>
      <c r="E56" s="1179"/>
      <c r="F56" s="1179"/>
      <c r="G56" s="1179"/>
      <c r="H56" s="1179"/>
      <c r="I56" s="1179"/>
      <c r="J56" s="1179"/>
      <c r="K56" s="1179"/>
      <c r="L56" s="1272" t="s">
        <v>656</v>
      </c>
      <c r="M56" s="1273"/>
      <c r="N56" s="1269" t="s">
        <v>1373</v>
      </c>
      <c r="O56" s="1274"/>
      <c r="P56" s="1274"/>
      <c r="Q56" s="1274"/>
      <c r="R56" s="1274"/>
      <c r="S56" s="1274"/>
      <c r="T56" s="1274"/>
      <c r="U56" s="1274"/>
      <c r="V56" s="1274"/>
      <c r="W56" s="1274"/>
      <c r="X56" s="1274"/>
      <c r="Y56" s="1274"/>
      <c r="Z56" s="1274"/>
      <c r="AA56" s="1274"/>
      <c r="AB56" s="1274"/>
      <c r="AC56" s="1274"/>
      <c r="AD56" s="1274"/>
      <c r="AE56" s="1274"/>
      <c r="AF56" s="1274"/>
      <c r="AG56" s="1274"/>
      <c r="AH56" s="1274"/>
      <c r="AI56" s="1274"/>
      <c r="AJ56" s="1274"/>
      <c r="AK56" s="1274"/>
      <c r="AL56" s="1274"/>
      <c r="AM56" s="1274"/>
      <c r="AN56" s="1274"/>
      <c r="AO56" s="1274"/>
      <c r="AP56" s="1274"/>
      <c r="AQ56" s="1274"/>
      <c r="AR56" s="1274"/>
      <c r="AS56" s="1274"/>
      <c r="AT56" s="1274"/>
      <c r="AU56" s="1274"/>
      <c r="AV56" s="1274"/>
      <c r="AW56" s="1274"/>
      <c r="AX56" s="1274"/>
      <c r="AY56" s="1274"/>
      <c r="AZ56" s="1274"/>
      <c r="BA56" s="1274"/>
      <c r="BB56" s="1274"/>
      <c r="BC56" s="1274"/>
      <c r="BD56" s="1274"/>
      <c r="BE56" s="1274"/>
      <c r="BF56" s="1274"/>
      <c r="BG56" s="1274"/>
      <c r="BH56" s="1274"/>
      <c r="BI56" s="1274"/>
      <c r="BJ56" s="1274"/>
      <c r="BK56" s="1274"/>
      <c r="BL56" s="1274"/>
      <c r="BM56" s="1274"/>
      <c r="BN56" s="1274"/>
      <c r="BO56" s="1274"/>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c r="DD56" s="1274"/>
      <c r="DE56" s="1274"/>
      <c r="DF56" s="1274"/>
      <c r="DG56" s="1274"/>
      <c r="DH56" s="1274"/>
      <c r="DI56" s="1274"/>
      <c r="DJ56" s="1274"/>
      <c r="DK56" s="1274"/>
      <c r="DL56" s="1274"/>
      <c r="DM56" s="1274"/>
      <c r="DN56" s="1274"/>
      <c r="DO56" s="1274"/>
      <c r="DP56" s="1274"/>
      <c r="DQ56" s="1274"/>
      <c r="DR56" s="1274"/>
      <c r="DS56" s="1274"/>
      <c r="DT56" s="1274"/>
      <c r="DU56" s="1274"/>
      <c r="DV56" s="1274"/>
      <c r="DW56" s="1274"/>
      <c r="DX56" s="1274"/>
      <c r="DY56" s="1274"/>
      <c r="DZ56" s="1274"/>
      <c r="EA56" s="1274"/>
      <c r="EB56" s="1274"/>
      <c r="EC56" s="1274"/>
      <c r="ED56" s="1274"/>
      <c r="EE56" s="1274"/>
      <c r="EF56" s="1274"/>
      <c r="EG56" s="1274"/>
      <c r="EH56" s="1274"/>
      <c r="EI56" s="1274"/>
      <c r="EJ56" s="1274"/>
      <c r="EK56" s="1274"/>
      <c r="EL56" s="1274"/>
      <c r="EM56" s="1274"/>
      <c r="EN56" s="1274"/>
      <c r="EO56" s="1274"/>
      <c r="EP56" s="1274"/>
      <c r="EQ56" s="1274"/>
      <c r="ER56" s="1274"/>
      <c r="ES56" s="1274"/>
      <c r="ET56" s="1274"/>
      <c r="EU56" s="1274"/>
      <c r="EV56" s="1274"/>
      <c r="EW56" s="1274"/>
      <c r="EX56" s="1274"/>
      <c r="EY56" s="1274"/>
      <c r="EZ56" s="1274"/>
      <c r="FA56" s="1274"/>
      <c r="FB56" s="1274"/>
      <c r="FC56" s="1274"/>
      <c r="FD56" s="1274"/>
      <c r="FE56" s="1274"/>
      <c r="FF56" s="1274"/>
      <c r="FG56" s="1275"/>
    </row>
    <row r="57" spans="1:163" s="668" customFormat="1">
      <c r="A57" s="1179">
        <v>2</v>
      </c>
      <c r="B57" s="1179"/>
      <c r="C57" s="1179"/>
      <c r="D57" s="1179"/>
      <c r="E57" s="1179"/>
      <c r="F57" s="1179"/>
      <c r="G57" s="1179"/>
      <c r="H57" s="1179"/>
      <c r="I57" s="1179"/>
      <c r="J57" s="1179"/>
      <c r="K57" s="1179"/>
      <c r="L57" s="1272" t="s">
        <v>657</v>
      </c>
      <c r="M57" s="1273"/>
      <c r="N57" s="1269" t="s">
        <v>1100</v>
      </c>
      <c r="O57" s="1274"/>
      <c r="P57" s="1274"/>
      <c r="Q57" s="1274"/>
      <c r="R57" s="1274"/>
      <c r="S57" s="1274"/>
      <c r="T57" s="1274"/>
      <c r="U57" s="1274"/>
      <c r="V57" s="1274"/>
      <c r="W57" s="1274"/>
      <c r="X57" s="1274"/>
      <c r="Y57" s="1274"/>
      <c r="Z57" s="1274"/>
      <c r="AA57" s="1274"/>
      <c r="AB57" s="1274"/>
      <c r="AC57" s="1274"/>
      <c r="AD57" s="1274"/>
      <c r="AE57" s="1274"/>
      <c r="AF57" s="1274"/>
      <c r="AG57" s="1274"/>
      <c r="AH57" s="1274"/>
      <c r="AI57" s="1274"/>
      <c r="AJ57" s="1274"/>
      <c r="AK57" s="1274"/>
      <c r="AL57" s="1274"/>
      <c r="AM57" s="1274"/>
      <c r="AN57" s="1274"/>
      <c r="AO57" s="1274"/>
      <c r="AP57" s="1274"/>
      <c r="AQ57" s="1274"/>
      <c r="AR57" s="1274"/>
      <c r="AS57" s="1274"/>
      <c r="AT57" s="1274"/>
      <c r="AU57" s="1274"/>
      <c r="AV57" s="1274"/>
      <c r="AW57" s="1274"/>
      <c r="AX57" s="1274"/>
      <c r="AY57" s="1274"/>
      <c r="AZ57" s="1274"/>
      <c r="BA57" s="1274"/>
      <c r="BB57" s="1274"/>
      <c r="BC57" s="1274"/>
      <c r="BD57" s="1274"/>
      <c r="BE57" s="1274"/>
      <c r="BF57" s="1274"/>
      <c r="BG57" s="1274"/>
      <c r="BH57" s="1274"/>
      <c r="BI57" s="1274"/>
      <c r="BJ57" s="1274"/>
      <c r="BK57" s="1274"/>
      <c r="BL57" s="1274"/>
      <c r="BM57" s="1274"/>
      <c r="BN57" s="1274"/>
      <c r="BO57" s="1274"/>
      <c r="BP57" s="1274"/>
      <c r="BQ57" s="1274"/>
      <c r="BR57" s="1274"/>
      <c r="BS57" s="1274"/>
      <c r="BT57" s="1274"/>
      <c r="BU57" s="1274"/>
      <c r="BV57" s="1274"/>
      <c r="BW57" s="1274"/>
      <c r="BX57" s="1274"/>
      <c r="BY57" s="1274"/>
      <c r="BZ57" s="1274"/>
      <c r="CA57" s="1274"/>
      <c r="CB57" s="1274"/>
      <c r="CC57" s="1274"/>
      <c r="CD57" s="1274"/>
      <c r="CE57" s="1274"/>
      <c r="CF57" s="1274"/>
      <c r="CG57" s="1274"/>
      <c r="CH57" s="1274"/>
      <c r="CI57" s="1274"/>
      <c r="CJ57" s="1274"/>
      <c r="CK57" s="1274"/>
      <c r="CL57" s="1274"/>
      <c r="CM57" s="1274"/>
      <c r="CN57" s="1274"/>
      <c r="CO57" s="1274"/>
      <c r="CP57" s="1274"/>
      <c r="CQ57" s="1274"/>
      <c r="CR57" s="1274"/>
      <c r="CS57" s="1274"/>
      <c r="CT57" s="1274"/>
      <c r="CU57" s="1274"/>
      <c r="CV57" s="1274"/>
      <c r="CW57" s="1274"/>
      <c r="CX57" s="1274"/>
      <c r="CY57" s="1274"/>
      <c r="CZ57" s="1274"/>
      <c r="DA57" s="1274"/>
      <c r="DB57" s="1274"/>
      <c r="DC57" s="1274"/>
      <c r="DD57" s="1274"/>
      <c r="DE57" s="1274"/>
      <c r="DF57" s="1274"/>
      <c r="DG57" s="1274"/>
      <c r="DH57" s="1274"/>
      <c r="DI57" s="1274"/>
      <c r="DJ57" s="1274"/>
      <c r="DK57" s="1274"/>
      <c r="DL57" s="1274"/>
      <c r="DM57" s="1274"/>
      <c r="DN57" s="1274"/>
      <c r="DO57" s="1274"/>
      <c r="DP57" s="1274"/>
      <c r="DQ57" s="1274"/>
      <c r="DR57" s="1274"/>
      <c r="DS57" s="1274"/>
      <c r="DT57" s="1274"/>
      <c r="DU57" s="1274"/>
      <c r="DV57" s="1274"/>
      <c r="DW57" s="1274"/>
      <c r="DX57" s="1274"/>
      <c r="DY57" s="1274"/>
      <c r="DZ57" s="1274"/>
      <c r="EA57" s="1274"/>
      <c r="EB57" s="1274"/>
      <c r="EC57" s="1274"/>
      <c r="ED57" s="1274"/>
      <c r="EE57" s="1274"/>
      <c r="EF57" s="1274"/>
      <c r="EG57" s="1274"/>
      <c r="EH57" s="1274"/>
      <c r="EI57" s="1274"/>
      <c r="EJ57" s="1274"/>
      <c r="EK57" s="1274"/>
      <c r="EL57" s="1274"/>
      <c r="EM57" s="1274"/>
      <c r="EN57" s="1274"/>
      <c r="EO57" s="1274"/>
      <c r="EP57" s="1274"/>
      <c r="EQ57" s="1274"/>
      <c r="ER57" s="1274"/>
      <c r="ES57" s="1274"/>
      <c r="ET57" s="1274"/>
      <c r="EU57" s="1274"/>
      <c r="EV57" s="1274"/>
      <c r="EW57" s="1274"/>
      <c r="EX57" s="1274"/>
      <c r="EY57" s="1274"/>
      <c r="EZ57" s="1274"/>
      <c r="FA57" s="1274"/>
      <c r="FB57" s="1274"/>
      <c r="FC57" s="1274"/>
      <c r="FD57" s="1274"/>
      <c r="FE57" s="1274"/>
      <c r="FF57" s="1274"/>
      <c r="FG57" s="1275"/>
    </row>
    <row r="58" spans="1:163" s="668" customFormat="1">
      <c r="A58" s="1179">
        <v>2</v>
      </c>
      <c r="B58" s="1179"/>
      <c r="C58" s="1179"/>
      <c r="D58" s="1179"/>
      <c r="E58" s="1179"/>
      <c r="F58" s="1179"/>
      <c r="G58" s="1179"/>
      <c r="H58" s="1179"/>
      <c r="I58" s="1179"/>
      <c r="J58" s="1179"/>
      <c r="K58" s="1179"/>
      <c r="L58" s="1272" t="s">
        <v>263</v>
      </c>
      <c r="M58" s="1273"/>
      <c r="N58" s="1269">
        <v>0</v>
      </c>
      <c r="O58" s="1274"/>
      <c r="P58" s="1274"/>
      <c r="Q58" s="1274"/>
      <c r="R58" s="1274"/>
      <c r="S58" s="1274"/>
      <c r="T58" s="1274"/>
      <c r="U58" s="1274"/>
      <c r="V58" s="1274"/>
      <c r="W58" s="1274"/>
      <c r="X58" s="1274"/>
      <c r="Y58" s="1274"/>
      <c r="Z58" s="1274"/>
      <c r="AA58" s="1274"/>
      <c r="AB58" s="1274"/>
      <c r="AC58" s="1274"/>
      <c r="AD58" s="1274"/>
      <c r="AE58" s="1274"/>
      <c r="AF58" s="1274"/>
      <c r="AG58" s="1274"/>
      <c r="AH58" s="1274"/>
      <c r="AI58" s="1274"/>
      <c r="AJ58" s="1274"/>
      <c r="AK58" s="1274"/>
      <c r="AL58" s="1274"/>
      <c r="AM58" s="1274"/>
      <c r="AN58" s="1274"/>
      <c r="AO58" s="1274"/>
      <c r="AP58" s="1274"/>
      <c r="AQ58" s="1274"/>
      <c r="AR58" s="1274"/>
      <c r="AS58" s="1274"/>
      <c r="AT58" s="1274"/>
      <c r="AU58" s="1274"/>
      <c r="AV58" s="1274"/>
      <c r="AW58" s="1274"/>
      <c r="AX58" s="1274"/>
      <c r="AY58" s="1274"/>
      <c r="AZ58" s="1274"/>
      <c r="BA58" s="1274"/>
      <c r="BB58" s="1274"/>
      <c r="BC58" s="1274"/>
      <c r="BD58" s="1274"/>
      <c r="BE58" s="1274"/>
      <c r="BF58" s="1274"/>
      <c r="BG58" s="1274"/>
      <c r="BH58" s="1274"/>
      <c r="BI58" s="1274"/>
      <c r="BJ58" s="1274"/>
      <c r="BK58" s="1274"/>
      <c r="BL58" s="1274"/>
      <c r="BM58" s="1274"/>
      <c r="BN58" s="1274"/>
      <c r="BO58" s="1274"/>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274"/>
      <c r="DE58" s="1274"/>
      <c r="DF58" s="1274"/>
      <c r="DG58" s="1274"/>
      <c r="DH58" s="1274"/>
      <c r="DI58" s="1274"/>
      <c r="DJ58" s="1274"/>
      <c r="DK58" s="1274"/>
      <c r="DL58" s="1274"/>
      <c r="DM58" s="1274"/>
      <c r="DN58" s="1274"/>
      <c r="DO58" s="1274"/>
      <c r="DP58" s="1274"/>
      <c r="DQ58" s="1274"/>
      <c r="DR58" s="1274"/>
      <c r="DS58" s="1274"/>
      <c r="DT58" s="1274"/>
      <c r="DU58" s="1274"/>
      <c r="DV58" s="1274"/>
      <c r="DW58" s="1274"/>
      <c r="DX58" s="1274"/>
      <c r="DY58" s="1274"/>
      <c r="DZ58" s="1274"/>
      <c r="EA58" s="1274"/>
      <c r="EB58" s="1274"/>
      <c r="EC58" s="1274"/>
      <c r="ED58" s="1274"/>
      <c r="EE58" s="1274"/>
      <c r="EF58" s="1274"/>
      <c r="EG58" s="1274"/>
      <c r="EH58" s="1274"/>
      <c r="EI58" s="1274"/>
      <c r="EJ58" s="1274"/>
      <c r="EK58" s="1274"/>
      <c r="EL58" s="1274"/>
      <c r="EM58" s="1274"/>
      <c r="EN58" s="1274"/>
      <c r="EO58" s="1274"/>
      <c r="EP58" s="1274"/>
      <c r="EQ58" s="1274"/>
      <c r="ER58" s="1274"/>
      <c r="ES58" s="1274"/>
      <c r="ET58" s="1274"/>
      <c r="EU58" s="1274"/>
      <c r="EV58" s="1274"/>
      <c r="EW58" s="1274"/>
      <c r="EX58" s="1274"/>
      <c r="EY58" s="1274"/>
      <c r="EZ58" s="1274"/>
      <c r="FA58" s="1274"/>
      <c r="FB58" s="1274"/>
      <c r="FC58" s="1274"/>
      <c r="FD58" s="1274"/>
      <c r="FE58" s="1274"/>
      <c r="FF58" s="1274"/>
      <c r="FG58" s="1275"/>
    </row>
    <row r="59" spans="1:163" s="668" customFormat="1">
      <c r="A59" s="1179">
        <v>2</v>
      </c>
      <c r="B59" s="1179"/>
      <c r="C59" s="1179"/>
      <c r="D59" s="1179"/>
      <c r="E59" s="1179"/>
      <c r="F59" s="1179"/>
      <c r="G59" s="1179" t="b">
        <v>1</v>
      </c>
      <c r="H59" s="1179"/>
      <c r="I59" s="1179"/>
      <c r="J59" s="1179"/>
      <c r="K59" s="1179"/>
      <c r="L59" s="1276" t="s">
        <v>658</v>
      </c>
      <c r="M59" s="1277"/>
      <c r="N59" s="1278"/>
      <c r="O59" s="1278"/>
      <c r="P59" s="1278"/>
      <c r="Q59" s="1278"/>
      <c r="R59" s="1278"/>
      <c r="S59" s="1278"/>
      <c r="T59" s="1278"/>
      <c r="U59" s="1278"/>
      <c r="V59" s="1278"/>
      <c r="W59" s="1278"/>
      <c r="X59" s="1278"/>
      <c r="Y59" s="1278"/>
      <c r="Z59" s="1278"/>
      <c r="AA59" s="1278"/>
      <c r="AB59" s="1278"/>
      <c r="AC59" s="1278"/>
      <c r="AD59" s="1278"/>
      <c r="AE59" s="1278"/>
      <c r="AF59" s="1278"/>
      <c r="AG59" s="1278"/>
      <c r="AH59" s="1278"/>
      <c r="AI59" s="1278"/>
      <c r="AJ59" s="1278"/>
      <c r="AK59" s="1278"/>
      <c r="AL59" s="1278"/>
      <c r="AM59" s="1278"/>
      <c r="AN59" s="1278"/>
      <c r="AO59" s="1278"/>
      <c r="AP59" s="1278"/>
      <c r="AQ59" s="1278"/>
      <c r="AR59" s="1278"/>
      <c r="AS59" s="1278"/>
      <c r="AT59" s="1279"/>
      <c r="AU59" s="1278"/>
      <c r="AV59" s="1278"/>
      <c r="AW59" s="1279"/>
      <c r="AX59" s="1278"/>
      <c r="AY59" s="1278"/>
      <c r="AZ59" s="1279"/>
      <c r="BA59" s="1278"/>
      <c r="BB59" s="1278"/>
      <c r="BC59" s="1279"/>
      <c r="BD59" s="1278"/>
      <c r="BE59" s="1278"/>
      <c r="BF59" s="1279"/>
      <c r="BG59" s="1278"/>
      <c r="BH59" s="1278"/>
      <c r="BI59" s="1279"/>
      <c r="BJ59" s="1278"/>
      <c r="BK59" s="1278"/>
      <c r="BL59" s="1279"/>
      <c r="BM59" s="1278"/>
      <c r="BN59" s="1278"/>
      <c r="BO59" s="1279"/>
      <c r="BP59" s="1278"/>
      <c r="BQ59" s="1278"/>
      <c r="BR59" s="1279"/>
      <c r="BS59" s="1278"/>
      <c r="BT59" s="1278"/>
      <c r="BU59" s="1279"/>
      <c r="BV59" s="1278"/>
      <c r="BW59" s="1278"/>
      <c r="BX59" s="1279"/>
      <c r="BY59" s="1278"/>
      <c r="BZ59" s="1278"/>
      <c r="CA59" s="1279"/>
      <c r="CB59" s="1278"/>
      <c r="CC59" s="1278"/>
      <c r="CD59" s="1279"/>
      <c r="CE59" s="1278"/>
      <c r="CF59" s="1278"/>
      <c r="CG59" s="1279"/>
      <c r="CH59" s="1278"/>
      <c r="CI59" s="1278"/>
      <c r="CJ59" s="1279"/>
      <c r="CK59" s="1278"/>
      <c r="CL59" s="1278"/>
      <c r="CM59" s="1279"/>
      <c r="CN59" s="1278"/>
      <c r="CO59" s="1278"/>
      <c r="CP59" s="1279"/>
      <c r="CQ59" s="1278"/>
      <c r="CR59" s="1278"/>
      <c r="CS59" s="1279"/>
      <c r="CT59" s="1278"/>
      <c r="CU59" s="1278"/>
      <c r="CV59" s="1279"/>
      <c r="CW59" s="1278"/>
      <c r="CX59" s="1278"/>
      <c r="CY59" s="1279"/>
      <c r="CZ59" s="1278"/>
      <c r="DA59" s="1278"/>
      <c r="DB59" s="1279"/>
      <c r="DC59" s="1278"/>
      <c r="DD59" s="1278"/>
      <c r="DE59" s="1279"/>
      <c r="DF59" s="1278"/>
      <c r="DG59" s="1278"/>
      <c r="DH59" s="1279"/>
      <c r="DI59" s="1278"/>
      <c r="DJ59" s="1278"/>
      <c r="DK59" s="1279"/>
      <c r="DL59" s="1278"/>
      <c r="DM59" s="1278"/>
      <c r="DN59" s="1279"/>
      <c r="DO59" s="1278"/>
      <c r="DP59" s="1278"/>
      <c r="DQ59" s="1279"/>
      <c r="DR59" s="1278"/>
      <c r="DS59" s="1278"/>
      <c r="DT59" s="1279"/>
      <c r="DU59" s="1278"/>
      <c r="DV59" s="1278"/>
      <c r="DW59" s="1279"/>
      <c r="DX59" s="1278"/>
      <c r="DY59" s="1278"/>
      <c r="DZ59" s="1279"/>
      <c r="EA59" s="1278"/>
      <c r="EB59" s="1278"/>
      <c r="EC59" s="1279"/>
      <c r="ED59" s="1278"/>
      <c r="EE59" s="1278"/>
      <c r="EF59" s="1279"/>
      <c r="EG59" s="1278"/>
      <c r="EH59" s="1278"/>
      <c r="EI59" s="1279"/>
      <c r="EJ59" s="1278"/>
      <c r="EK59" s="1278"/>
      <c r="EL59" s="1279"/>
      <c r="EM59" s="1278"/>
      <c r="EN59" s="1278"/>
      <c r="EO59" s="1279"/>
      <c r="EP59" s="1278"/>
      <c r="EQ59" s="1278"/>
      <c r="ER59" s="1279"/>
      <c r="ES59" s="1278"/>
      <c r="ET59" s="1278"/>
      <c r="EU59" s="1279"/>
      <c r="EV59" s="1278"/>
      <c r="EW59" s="1278"/>
      <c r="EX59" s="1279"/>
      <c r="EY59" s="1278"/>
      <c r="EZ59" s="1278"/>
      <c r="FA59" s="1279"/>
      <c r="FB59" s="1278"/>
      <c r="FC59" s="1278"/>
      <c r="FD59" s="1279"/>
      <c r="FE59" s="1278"/>
      <c r="FF59" s="1278"/>
      <c r="FG59" s="1279"/>
    </row>
    <row r="60" spans="1:163" s="354" customFormat="1">
      <c r="A60" s="1179">
        <v>2</v>
      </c>
      <c r="B60" s="1179" t="s">
        <v>1167</v>
      </c>
      <c r="C60" s="1179" t="s">
        <v>1491</v>
      </c>
      <c r="D60" s="1179" t="s">
        <v>1718</v>
      </c>
      <c r="E60" s="1280"/>
      <c r="F60" s="1280"/>
      <c r="G60" s="1179" t="b">
        <v>1</v>
      </c>
      <c r="H60" s="1280"/>
      <c r="I60" s="1280"/>
      <c r="J60" s="1280"/>
      <c r="K60" s="1280"/>
      <c r="L60" s="1281" t="s">
        <v>1105</v>
      </c>
      <c r="M60" s="1282" t="s">
        <v>652</v>
      </c>
      <c r="N60" s="1283">
        <v>27.75</v>
      </c>
      <c r="O60" s="1283">
        <v>27.75</v>
      </c>
      <c r="P60" s="1284">
        <v>0</v>
      </c>
      <c r="Q60" s="1283">
        <v>0</v>
      </c>
      <c r="R60" s="1283">
        <v>0</v>
      </c>
      <c r="S60" s="1284">
        <v>0</v>
      </c>
      <c r="T60" s="1283">
        <v>0</v>
      </c>
      <c r="U60" s="1283">
        <v>0</v>
      </c>
      <c r="V60" s="1284">
        <v>0</v>
      </c>
      <c r="W60" s="1283">
        <v>0</v>
      </c>
      <c r="X60" s="1283">
        <v>0</v>
      </c>
      <c r="Y60" s="1284">
        <v>0</v>
      </c>
      <c r="Z60" s="1283">
        <v>0</v>
      </c>
      <c r="AA60" s="1283">
        <v>0</v>
      </c>
      <c r="AB60" s="1284">
        <v>0</v>
      </c>
      <c r="AC60" s="1283">
        <v>0</v>
      </c>
      <c r="AD60" s="1283">
        <v>0</v>
      </c>
      <c r="AE60" s="1284">
        <v>0</v>
      </c>
      <c r="AF60" s="1283">
        <v>0</v>
      </c>
      <c r="AG60" s="1283">
        <v>0</v>
      </c>
      <c r="AH60" s="1284">
        <v>0</v>
      </c>
      <c r="AI60" s="1283">
        <v>0</v>
      </c>
      <c r="AJ60" s="1283">
        <v>0</v>
      </c>
      <c r="AK60" s="1284">
        <v>0</v>
      </c>
      <c r="AL60" s="1283">
        <v>0</v>
      </c>
      <c r="AM60" s="1283">
        <v>0</v>
      </c>
      <c r="AN60" s="1284">
        <v>0</v>
      </c>
      <c r="AO60" s="1283">
        <v>0</v>
      </c>
      <c r="AP60" s="1283">
        <v>0</v>
      </c>
      <c r="AQ60" s="1284">
        <v>0</v>
      </c>
      <c r="AR60" s="1283"/>
      <c r="AS60" s="1283"/>
      <c r="AT60" s="1284">
        <v>0</v>
      </c>
      <c r="AU60" s="1283"/>
      <c r="AV60" s="1283"/>
      <c r="AW60" s="1284">
        <v>0</v>
      </c>
      <c r="AX60" s="1283"/>
      <c r="AY60" s="1283"/>
      <c r="AZ60" s="1284">
        <v>0</v>
      </c>
      <c r="BA60" s="1283"/>
      <c r="BB60" s="1283"/>
      <c r="BC60" s="1284">
        <v>0</v>
      </c>
      <c r="BD60" s="1283"/>
      <c r="BE60" s="1283"/>
      <c r="BF60" s="1284">
        <v>0</v>
      </c>
      <c r="BG60" s="1283"/>
      <c r="BH60" s="1283"/>
      <c r="BI60" s="1284">
        <v>0</v>
      </c>
      <c r="BJ60" s="1283"/>
      <c r="BK60" s="1283"/>
      <c r="BL60" s="1284">
        <v>0</v>
      </c>
      <c r="BM60" s="1283"/>
      <c r="BN60" s="1283"/>
      <c r="BO60" s="1284">
        <v>0</v>
      </c>
      <c r="BP60" s="1283"/>
      <c r="BQ60" s="1283"/>
      <c r="BR60" s="1284">
        <v>0</v>
      </c>
      <c r="BS60" s="1283"/>
      <c r="BT60" s="1283"/>
      <c r="BU60" s="1284">
        <v>0</v>
      </c>
      <c r="BV60" s="1283"/>
      <c r="BW60" s="1283"/>
      <c r="BX60" s="1284">
        <v>0</v>
      </c>
      <c r="BY60" s="1283"/>
      <c r="BZ60" s="1283"/>
      <c r="CA60" s="1284">
        <v>0</v>
      </c>
      <c r="CB60" s="1283"/>
      <c r="CC60" s="1283"/>
      <c r="CD60" s="1284">
        <v>0</v>
      </c>
      <c r="CE60" s="1283"/>
      <c r="CF60" s="1283"/>
      <c r="CG60" s="1284">
        <v>0</v>
      </c>
      <c r="CH60" s="1283"/>
      <c r="CI60" s="1283"/>
      <c r="CJ60" s="1284">
        <v>0</v>
      </c>
      <c r="CK60" s="1283"/>
      <c r="CL60" s="1283"/>
      <c r="CM60" s="1284">
        <v>0</v>
      </c>
      <c r="CN60" s="1283"/>
      <c r="CO60" s="1283"/>
      <c r="CP60" s="1284">
        <v>0</v>
      </c>
      <c r="CQ60" s="1283"/>
      <c r="CR60" s="1283"/>
      <c r="CS60" s="1284">
        <v>0</v>
      </c>
      <c r="CT60" s="1283"/>
      <c r="CU60" s="1283"/>
      <c r="CV60" s="1284">
        <v>0</v>
      </c>
      <c r="CW60" s="1283"/>
      <c r="CX60" s="1283"/>
      <c r="CY60" s="1284">
        <v>0</v>
      </c>
      <c r="CZ60" s="1283"/>
      <c r="DA60" s="1283"/>
      <c r="DB60" s="1284">
        <v>0</v>
      </c>
      <c r="DC60" s="1283"/>
      <c r="DD60" s="1283"/>
      <c r="DE60" s="1284">
        <v>0</v>
      </c>
      <c r="DF60" s="1283"/>
      <c r="DG60" s="1283"/>
      <c r="DH60" s="1284">
        <v>0</v>
      </c>
      <c r="DI60" s="1283"/>
      <c r="DJ60" s="1283"/>
      <c r="DK60" s="1284">
        <v>0</v>
      </c>
      <c r="DL60" s="1283"/>
      <c r="DM60" s="1283"/>
      <c r="DN60" s="1284">
        <v>0</v>
      </c>
      <c r="DO60" s="1283"/>
      <c r="DP60" s="1283"/>
      <c r="DQ60" s="1284">
        <v>0</v>
      </c>
      <c r="DR60" s="1283"/>
      <c r="DS60" s="1283"/>
      <c r="DT60" s="1284">
        <v>0</v>
      </c>
      <c r="DU60" s="1283"/>
      <c r="DV60" s="1283"/>
      <c r="DW60" s="1284">
        <v>0</v>
      </c>
      <c r="DX60" s="1283"/>
      <c r="DY60" s="1283"/>
      <c r="DZ60" s="1284">
        <v>0</v>
      </c>
      <c r="EA60" s="1283"/>
      <c r="EB60" s="1283"/>
      <c r="EC60" s="1284">
        <v>0</v>
      </c>
      <c r="ED60" s="1283"/>
      <c r="EE60" s="1283"/>
      <c r="EF60" s="1284">
        <v>0</v>
      </c>
      <c r="EG60" s="1283"/>
      <c r="EH60" s="1283"/>
      <c r="EI60" s="1284">
        <v>0</v>
      </c>
      <c r="EJ60" s="1283"/>
      <c r="EK60" s="1283"/>
      <c r="EL60" s="1284">
        <v>0</v>
      </c>
      <c r="EM60" s="1283"/>
      <c r="EN60" s="1283"/>
      <c r="EO60" s="1284">
        <v>0</v>
      </c>
      <c r="EP60" s="1283"/>
      <c r="EQ60" s="1283"/>
      <c r="ER60" s="1284">
        <v>0</v>
      </c>
      <c r="ES60" s="1283"/>
      <c r="ET60" s="1283"/>
      <c r="EU60" s="1284">
        <v>0</v>
      </c>
      <c r="EV60" s="1283"/>
      <c r="EW60" s="1283"/>
      <c r="EX60" s="1284">
        <v>0</v>
      </c>
      <c r="EY60" s="1283"/>
      <c r="EZ60" s="1283"/>
      <c r="FA60" s="1284">
        <v>0</v>
      </c>
      <c r="FB60" s="1283"/>
      <c r="FC60" s="1283"/>
      <c r="FD60" s="1284">
        <v>0</v>
      </c>
      <c r="FE60" s="1283"/>
      <c r="FF60" s="1283"/>
      <c r="FG60" s="1284">
        <v>0</v>
      </c>
    </row>
    <row r="61" spans="1:163" s="354" customFormat="1">
      <c r="A61" s="1179">
        <v>2</v>
      </c>
      <c r="B61" s="1179" t="s">
        <v>1168</v>
      </c>
      <c r="C61" s="1179" t="s">
        <v>1491</v>
      </c>
      <c r="D61" s="1179" t="s">
        <v>1719</v>
      </c>
      <c r="E61" s="1280"/>
      <c r="F61" s="1280"/>
      <c r="G61" s="1179" t="b">
        <v>1</v>
      </c>
      <c r="H61" s="1280"/>
      <c r="I61" s="1280"/>
      <c r="J61" s="1280"/>
      <c r="K61" s="1280"/>
      <c r="L61" s="1281" t="s">
        <v>1106</v>
      </c>
      <c r="M61" s="1282" t="s">
        <v>652</v>
      </c>
      <c r="N61" s="1283">
        <v>33.603983999999997</v>
      </c>
      <c r="O61" s="1283">
        <v>30.247983999999995</v>
      </c>
      <c r="P61" s="1284">
        <v>-9.9869110757819719</v>
      </c>
      <c r="Q61" s="1283">
        <v>0</v>
      </c>
      <c r="R61" s="1283">
        <v>0</v>
      </c>
      <c r="S61" s="1284">
        <v>0</v>
      </c>
      <c r="T61" s="1283">
        <v>0</v>
      </c>
      <c r="U61" s="1283">
        <v>0</v>
      </c>
      <c r="V61" s="1284">
        <v>0</v>
      </c>
      <c r="W61" s="1283">
        <v>0</v>
      </c>
      <c r="X61" s="1283">
        <v>0</v>
      </c>
      <c r="Y61" s="1284">
        <v>0</v>
      </c>
      <c r="Z61" s="1283">
        <v>0</v>
      </c>
      <c r="AA61" s="1283">
        <v>0</v>
      </c>
      <c r="AB61" s="1284">
        <v>0</v>
      </c>
      <c r="AC61" s="1283">
        <v>0</v>
      </c>
      <c r="AD61" s="1283">
        <v>0</v>
      </c>
      <c r="AE61" s="1284">
        <v>0</v>
      </c>
      <c r="AF61" s="1283">
        <v>0</v>
      </c>
      <c r="AG61" s="1283">
        <v>0</v>
      </c>
      <c r="AH61" s="1284">
        <v>0</v>
      </c>
      <c r="AI61" s="1283">
        <v>0</v>
      </c>
      <c r="AJ61" s="1283">
        <v>0</v>
      </c>
      <c r="AK61" s="1284">
        <v>0</v>
      </c>
      <c r="AL61" s="1283">
        <v>0</v>
      </c>
      <c r="AM61" s="1283">
        <v>0</v>
      </c>
      <c r="AN61" s="1284">
        <v>0</v>
      </c>
      <c r="AO61" s="1283">
        <v>0</v>
      </c>
      <c r="AP61" s="1283">
        <v>0</v>
      </c>
      <c r="AQ61" s="1284">
        <v>0</v>
      </c>
      <c r="AR61" s="1283"/>
      <c r="AS61" s="1283"/>
      <c r="AT61" s="1284">
        <v>0</v>
      </c>
      <c r="AU61" s="1283"/>
      <c r="AV61" s="1283"/>
      <c r="AW61" s="1284">
        <v>0</v>
      </c>
      <c r="AX61" s="1283"/>
      <c r="AY61" s="1283"/>
      <c r="AZ61" s="1284">
        <v>0</v>
      </c>
      <c r="BA61" s="1283"/>
      <c r="BB61" s="1283"/>
      <c r="BC61" s="1284">
        <v>0</v>
      </c>
      <c r="BD61" s="1283"/>
      <c r="BE61" s="1283"/>
      <c r="BF61" s="1284">
        <v>0</v>
      </c>
      <c r="BG61" s="1283"/>
      <c r="BH61" s="1283"/>
      <c r="BI61" s="1284">
        <v>0</v>
      </c>
      <c r="BJ61" s="1283"/>
      <c r="BK61" s="1283"/>
      <c r="BL61" s="1284">
        <v>0</v>
      </c>
      <c r="BM61" s="1283"/>
      <c r="BN61" s="1283"/>
      <c r="BO61" s="1284">
        <v>0</v>
      </c>
      <c r="BP61" s="1283"/>
      <c r="BQ61" s="1283"/>
      <c r="BR61" s="1284">
        <v>0</v>
      </c>
      <c r="BS61" s="1283"/>
      <c r="BT61" s="1283"/>
      <c r="BU61" s="1284">
        <v>0</v>
      </c>
      <c r="BV61" s="1283"/>
      <c r="BW61" s="1283"/>
      <c r="BX61" s="1284">
        <v>0</v>
      </c>
      <c r="BY61" s="1283"/>
      <c r="BZ61" s="1283"/>
      <c r="CA61" s="1284">
        <v>0</v>
      </c>
      <c r="CB61" s="1283"/>
      <c r="CC61" s="1283"/>
      <c r="CD61" s="1284">
        <v>0</v>
      </c>
      <c r="CE61" s="1283"/>
      <c r="CF61" s="1283"/>
      <c r="CG61" s="1284">
        <v>0</v>
      </c>
      <c r="CH61" s="1283"/>
      <c r="CI61" s="1283"/>
      <c r="CJ61" s="1284">
        <v>0</v>
      </c>
      <c r="CK61" s="1283"/>
      <c r="CL61" s="1283"/>
      <c r="CM61" s="1284">
        <v>0</v>
      </c>
      <c r="CN61" s="1283"/>
      <c r="CO61" s="1283"/>
      <c r="CP61" s="1284">
        <v>0</v>
      </c>
      <c r="CQ61" s="1283"/>
      <c r="CR61" s="1283"/>
      <c r="CS61" s="1284">
        <v>0</v>
      </c>
      <c r="CT61" s="1283"/>
      <c r="CU61" s="1283"/>
      <c r="CV61" s="1284">
        <v>0</v>
      </c>
      <c r="CW61" s="1283"/>
      <c r="CX61" s="1283"/>
      <c r="CY61" s="1284">
        <v>0</v>
      </c>
      <c r="CZ61" s="1283"/>
      <c r="DA61" s="1283"/>
      <c r="DB61" s="1284">
        <v>0</v>
      </c>
      <c r="DC61" s="1283"/>
      <c r="DD61" s="1283"/>
      <c r="DE61" s="1284">
        <v>0</v>
      </c>
      <c r="DF61" s="1283"/>
      <c r="DG61" s="1283"/>
      <c r="DH61" s="1284">
        <v>0</v>
      </c>
      <c r="DI61" s="1283"/>
      <c r="DJ61" s="1283"/>
      <c r="DK61" s="1284">
        <v>0</v>
      </c>
      <c r="DL61" s="1283"/>
      <c r="DM61" s="1283"/>
      <c r="DN61" s="1284">
        <v>0</v>
      </c>
      <c r="DO61" s="1283"/>
      <c r="DP61" s="1283"/>
      <c r="DQ61" s="1284">
        <v>0</v>
      </c>
      <c r="DR61" s="1283"/>
      <c r="DS61" s="1283"/>
      <c r="DT61" s="1284">
        <v>0</v>
      </c>
      <c r="DU61" s="1283"/>
      <c r="DV61" s="1283"/>
      <c r="DW61" s="1284">
        <v>0</v>
      </c>
      <c r="DX61" s="1283"/>
      <c r="DY61" s="1283"/>
      <c r="DZ61" s="1284">
        <v>0</v>
      </c>
      <c r="EA61" s="1283"/>
      <c r="EB61" s="1283"/>
      <c r="EC61" s="1284">
        <v>0</v>
      </c>
      <c r="ED61" s="1283"/>
      <c r="EE61" s="1283"/>
      <c r="EF61" s="1284">
        <v>0</v>
      </c>
      <c r="EG61" s="1283"/>
      <c r="EH61" s="1283"/>
      <c r="EI61" s="1284">
        <v>0</v>
      </c>
      <c r="EJ61" s="1283"/>
      <c r="EK61" s="1283"/>
      <c r="EL61" s="1284">
        <v>0</v>
      </c>
      <c r="EM61" s="1283"/>
      <c r="EN61" s="1283"/>
      <c r="EO61" s="1284">
        <v>0</v>
      </c>
      <c r="EP61" s="1283"/>
      <c r="EQ61" s="1283"/>
      <c r="ER61" s="1284">
        <v>0</v>
      </c>
      <c r="ES61" s="1283"/>
      <c r="ET61" s="1283"/>
      <c r="EU61" s="1284">
        <v>0</v>
      </c>
      <c r="EV61" s="1283"/>
      <c r="EW61" s="1283"/>
      <c r="EX61" s="1284">
        <v>0</v>
      </c>
      <c r="EY61" s="1283"/>
      <c r="EZ61" s="1283"/>
      <c r="FA61" s="1284">
        <v>0</v>
      </c>
      <c r="FB61" s="1283"/>
      <c r="FC61" s="1283"/>
      <c r="FD61" s="1284">
        <v>0</v>
      </c>
      <c r="FE61" s="1283"/>
      <c r="FF61" s="1283"/>
      <c r="FG61" s="1284">
        <v>0</v>
      </c>
    </row>
    <row r="62" spans="1:163" s="668" customFormat="1">
      <c r="A62" s="1179">
        <v>2</v>
      </c>
      <c r="B62" s="1179"/>
      <c r="C62" s="1179" t="s">
        <v>1489</v>
      </c>
      <c r="D62" s="1179" t="s">
        <v>1720</v>
      </c>
      <c r="E62" s="1179"/>
      <c r="F62" s="1179"/>
      <c r="G62" s="1179" t="b">
        <v>1</v>
      </c>
      <c r="H62" s="1179"/>
      <c r="I62" s="1179"/>
      <c r="J62" s="1179"/>
      <c r="K62" s="1179"/>
      <c r="L62" s="1285" t="s">
        <v>659</v>
      </c>
      <c r="M62" s="1286" t="s">
        <v>137</v>
      </c>
      <c r="N62" s="1287">
        <v>121.09543783783782</v>
      </c>
      <c r="O62" s="1287">
        <v>109.00174414414411</v>
      </c>
      <c r="P62" s="1288"/>
      <c r="Q62" s="1287">
        <v>0</v>
      </c>
      <c r="R62" s="1287">
        <v>0</v>
      </c>
      <c r="S62" s="1288"/>
      <c r="T62" s="1287">
        <v>0</v>
      </c>
      <c r="U62" s="1287">
        <v>0</v>
      </c>
      <c r="V62" s="1288"/>
      <c r="W62" s="1287">
        <v>0</v>
      </c>
      <c r="X62" s="1287">
        <v>0</v>
      </c>
      <c r="Y62" s="1288"/>
      <c r="Z62" s="1287">
        <v>0</v>
      </c>
      <c r="AA62" s="1287">
        <v>0</v>
      </c>
      <c r="AB62" s="1288"/>
      <c r="AC62" s="1287">
        <v>0</v>
      </c>
      <c r="AD62" s="1287">
        <v>0</v>
      </c>
      <c r="AE62" s="1288"/>
      <c r="AF62" s="1287">
        <v>0</v>
      </c>
      <c r="AG62" s="1287">
        <v>0</v>
      </c>
      <c r="AH62" s="1288"/>
      <c r="AI62" s="1287">
        <v>0</v>
      </c>
      <c r="AJ62" s="1287">
        <v>0</v>
      </c>
      <c r="AK62" s="1288"/>
      <c r="AL62" s="1287">
        <v>0</v>
      </c>
      <c r="AM62" s="1287">
        <v>0</v>
      </c>
      <c r="AN62" s="1288"/>
      <c r="AO62" s="1287">
        <v>0</v>
      </c>
      <c r="AP62" s="1287">
        <v>0</v>
      </c>
      <c r="AQ62" s="1288"/>
      <c r="AR62" s="1287">
        <v>0</v>
      </c>
      <c r="AS62" s="1287">
        <v>0</v>
      </c>
      <c r="AT62" s="1288"/>
      <c r="AU62" s="1287">
        <v>0</v>
      </c>
      <c r="AV62" s="1287">
        <v>0</v>
      </c>
      <c r="AW62" s="1288"/>
      <c r="AX62" s="1287">
        <v>0</v>
      </c>
      <c r="AY62" s="1287">
        <v>0</v>
      </c>
      <c r="AZ62" s="1288"/>
      <c r="BA62" s="1287">
        <v>0</v>
      </c>
      <c r="BB62" s="1287">
        <v>0</v>
      </c>
      <c r="BC62" s="1288"/>
      <c r="BD62" s="1287">
        <v>0</v>
      </c>
      <c r="BE62" s="1287">
        <v>0</v>
      </c>
      <c r="BF62" s="1288"/>
      <c r="BG62" s="1287">
        <v>0</v>
      </c>
      <c r="BH62" s="1287">
        <v>0</v>
      </c>
      <c r="BI62" s="1288"/>
      <c r="BJ62" s="1287">
        <v>0</v>
      </c>
      <c r="BK62" s="1287">
        <v>0</v>
      </c>
      <c r="BL62" s="1288"/>
      <c r="BM62" s="1287">
        <v>0</v>
      </c>
      <c r="BN62" s="1287">
        <v>0</v>
      </c>
      <c r="BO62" s="1288"/>
      <c r="BP62" s="1287">
        <v>0</v>
      </c>
      <c r="BQ62" s="1287">
        <v>0</v>
      </c>
      <c r="BR62" s="1288"/>
      <c r="BS62" s="1287">
        <v>0</v>
      </c>
      <c r="BT62" s="1287">
        <v>0</v>
      </c>
      <c r="BU62" s="1288"/>
      <c r="BV62" s="1287">
        <v>0</v>
      </c>
      <c r="BW62" s="1287">
        <v>0</v>
      </c>
      <c r="BX62" s="1288"/>
      <c r="BY62" s="1287">
        <v>0</v>
      </c>
      <c r="BZ62" s="1287">
        <v>0</v>
      </c>
      <c r="CA62" s="1288"/>
      <c r="CB62" s="1287">
        <v>0</v>
      </c>
      <c r="CC62" s="1287">
        <v>0</v>
      </c>
      <c r="CD62" s="1288"/>
      <c r="CE62" s="1287">
        <v>0</v>
      </c>
      <c r="CF62" s="1287">
        <v>0</v>
      </c>
      <c r="CG62" s="1288"/>
      <c r="CH62" s="1287">
        <v>0</v>
      </c>
      <c r="CI62" s="1287">
        <v>0</v>
      </c>
      <c r="CJ62" s="1288"/>
      <c r="CK62" s="1287">
        <v>0</v>
      </c>
      <c r="CL62" s="1287">
        <v>0</v>
      </c>
      <c r="CM62" s="1288"/>
      <c r="CN62" s="1287">
        <v>0</v>
      </c>
      <c r="CO62" s="1287">
        <v>0</v>
      </c>
      <c r="CP62" s="1288"/>
      <c r="CQ62" s="1287">
        <v>0</v>
      </c>
      <c r="CR62" s="1287">
        <v>0</v>
      </c>
      <c r="CS62" s="1288"/>
      <c r="CT62" s="1287">
        <v>0</v>
      </c>
      <c r="CU62" s="1287">
        <v>0</v>
      </c>
      <c r="CV62" s="1288"/>
      <c r="CW62" s="1287">
        <v>0</v>
      </c>
      <c r="CX62" s="1287">
        <v>0</v>
      </c>
      <c r="CY62" s="1288"/>
      <c r="CZ62" s="1287">
        <v>0</v>
      </c>
      <c r="DA62" s="1287">
        <v>0</v>
      </c>
      <c r="DB62" s="1288"/>
      <c r="DC62" s="1287">
        <v>0</v>
      </c>
      <c r="DD62" s="1287">
        <v>0</v>
      </c>
      <c r="DE62" s="1288"/>
      <c r="DF62" s="1287">
        <v>0</v>
      </c>
      <c r="DG62" s="1287">
        <v>0</v>
      </c>
      <c r="DH62" s="1288"/>
      <c r="DI62" s="1287">
        <v>0</v>
      </c>
      <c r="DJ62" s="1287">
        <v>0</v>
      </c>
      <c r="DK62" s="1288"/>
      <c r="DL62" s="1287">
        <v>0</v>
      </c>
      <c r="DM62" s="1287">
        <v>0</v>
      </c>
      <c r="DN62" s="1288"/>
      <c r="DO62" s="1287">
        <v>0</v>
      </c>
      <c r="DP62" s="1287">
        <v>0</v>
      </c>
      <c r="DQ62" s="1288"/>
      <c r="DR62" s="1287">
        <v>0</v>
      </c>
      <c r="DS62" s="1287">
        <v>0</v>
      </c>
      <c r="DT62" s="1288"/>
      <c r="DU62" s="1287">
        <v>0</v>
      </c>
      <c r="DV62" s="1287">
        <v>0</v>
      </c>
      <c r="DW62" s="1288"/>
      <c r="DX62" s="1287">
        <v>0</v>
      </c>
      <c r="DY62" s="1287">
        <v>0</v>
      </c>
      <c r="DZ62" s="1288"/>
      <c r="EA62" s="1287">
        <v>0</v>
      </c>
      <c r="EB62" s="1287">
        <v>0</v>
      </c>
      <c r="EC62" s="1288"/>
      <c r="ED62" s="1287">
        <v>0</v>
      </c>
      <c r="EE62" s="1287">
        <v>0</v>
      </c>
      <c r="EF62" s="1288"/>
      <c r="EG62" s="1287">
        <v>0</v>
      </c>
      <c r="EH62" s="1287">
        <v>0</v>
      </c>
      <c r="EI62" s="1288"/>
      <c r="EJ62" s="1287">
        <v>0</v>
      </c>
      <c r="EK62" s="1287">
        <v>0</v>
      </c>
      <c r="EL62" s="1288"/>
      <c r="EM62" s="1287">
        <v>0</v>
      </c>
      <c r="EN62" s="1287">
        <v>0</v>
      </c>
      <c r="EO62" s="1288"/>
      <c r="EP62" s="1287">
        <v>0</v>
      </c>
      <c r="EQ62" s="1287">
        <v>0</v>
      </c>
      <c r="ER62" s="1288"/>
      <c r="ES62" s="1287">
        <v>0</v>
      </c>
      <c r="ET62" s="1287">
        <v>0</v>
      </c>
      <c r="EU62" s="1288"/>
      <c r="EV62" s="1287">
        <v>0</v>
      </c>
      <c r="EW62" s="1287">
        <v>0</v>
      </c>
      <c r="EX62" s="1288"/>
      <c r="EY62" s="1287">
        <v>0</v>
      </c>
      <c r="EZ62" s="1287">
        <v>0</v>
      </c>
      <c r="FA62" s="1288"/>
      <c r="FB62" s="1287">
        <v>0</v>
      </c>
      <c r="FC62" s="1287">
        <v>0</v>
      </c>
      <c r="FD62" s="1288"/>
      <c r="FE62" s="1287">
        <v>0</v>
      </c>
      <c r="FF62" s="1287">
        <v>0</v>
      </c>
      <c r="FG62" s="1288"/>
    </row>
    <row r="63" spans="1:163" s="668" customFormat="1">
      <c r="A63" s="1179">
        <v>2</v>
      </c>
      <c r="B63" s="1094" t="s">
        <v>1176</v>
      </c>
      <c r="C63" s="1179" t="s">
        <v>1490</v>
      </c>
      <c r="D63" s="1179" t="s">
        <v>1720</v>
      </c>
      <c r="E63" s="1179"/>
      <c r="F63" s="1179"/>
      <c r="G63" s="1179" t="b">
        <v>1</v>
      </c>
      <c r="H63" s="1179"/>
      <c r="I63" s="1179"/>
      <c r="J63" s="1179"/>
      <c r="K63" s="1179"/>
      <c r="L63" s="1285" t="s">
        <v>660</v>
      </c>
      <c r="M63" s="1286" t="s">
        <v>310</v>
      </c>
      <c r="N63" s="1289">
        <v>35</v>
      </c>
      <c r="O63" s="1289">
        <v>35</v>
      </c>
      <c r="P63" s="1290">
        <v>0</v>
      </c>
      <c r="Q63" s="1289">
        <v>0</v>
      </c>
      <c r="R63" s="1289">
        <v>0</v>
      </c>
      <c r="S63" s="1290">
        <v>0</v>
      </c>
      <c r="T63" s="1289">
        <v>0</v>
      </c>
      <c r="U63" s="1289">
        <v>0</v>
      </c>
      <c r="V63" s="1290">
        <v>0</v>
      </c>
      <c r="W63" s="1289">
        <v>0</v>
      </c>
      <c r="X63" s="1289">
        <v>0</v>
      </c>
      <c r="Y63" s="1290">
        <v>0</v>
      </c>
      <c r="Z63" s="1289">
        <v>0</v>
      </c>
      <c r="AA63" s="1289">
        <v>0</v>
      </c>
      <c r="AB63" s="1290">
        <v>0</v>
      </c>
      <c r="AC63" s="1289">
        <v>0</v>
      </c>
      <c r="AD63" s="1289">
        <v>0</v>
      </c>
      <c r="AE63" s="1290">
        <v>0</v>
      </c>
      <c r="AF63" s="1289">
        <v>0</v>
      </c>
      <c r="AG63" s="1289">
        <v>0</v>
      </c>
      <c r="AH63" s="1290">
        <v>0</v>
      </c>
      <c r="AI63" s="1289">
        <v>0</v>
      </c>
      <c r="AJ63" s="1289">
        <v>0</v>
      </c>
      <c r="AK63" s="1290">
        <v>0</v>
      </c>
      <c r="AL63" s="1289">
        <v>0</v>
      </c>
      <c r="AM63" s="1289">
        <v>0</v>
      </c>
      <c r="AN63" s="1290">
        <v>0</v>
      </c>
      <c r="AO63" s="1289">
        <v>0</v>
      </c>
      <c r="AP63" s="1289">
        <v>0</v>
      </c>
      <c r="AQ63" s="1290">
        <v>0</v>
      </c>
      <c r="AR63" s="1289"/>
      <c r="AS63" s="1289"/>
      <c r="AT63" s="1290">
        <v>0</v>
      </c>
      <c r="AU63" s="1289"/>
      <c r="AV63" s="1289"/>
      <c r="AW63" s="1290">
        <v>0</v>
      </c>
      <c r="AX63" s="1289"/>
      <c r="AY63" s="1289"/>
      <c r="AZ63" s="1290">
        <v>0</v>
      </c>
      <c r="BA63" s="1289"/>
      <c r="BB63" s="1289"/>
      <c r="BC63" s="1290">
        <v>0</v>
      </c>
      <c r="BD63" s="1289"/>
      <c r="BE63" s="1289"/>
      <c r="BF63" s="1290">
        <v>0</v>
      </c>
      <c r="BG63" s="1289"/>
      <c r="BH63" s="1289"/>
      <c r="BI63" s="1290">
        <v>0</v>
      </c>
      <c r="BJ63" s="1289"/>
      <c r="BK63" s="1289"/>
      <c r="BL63" s="1290">
        <v>0</v>
      </c>
      <c r="BM63" s="1289"/>
      <c r="BN63" s="1289"/>
      <c r="BO63" s="1290">
        <v>0</v>
      </c>
      <c r="BP63" s="1289"/>
      <c r="BQ63" s="1289"/>
      <c r="BR63" s="1290">
        <v>0</v>
      </c>
      <c r="BS63" s="1289"/>
      <c r="BT63" s="1289"/>
      <c r="BU63" s="1290">
        <v>0</v>
      </c>
      <c r="BV63" s="1289"/>
      <c r="BW63" s="1289"/>
      <c r="BX63" s="1290">
        <v>0</v>
      </c>
      <c r="BY63" s="1289"/>
      <c r="BZ63" s="1289"/>
      <c r="CA63" s="1290">
        <v>0</v>
      </c>
      <c r="CB63" s="1289"/>
      <c r="CC63" s="1289"/>
      <c r="CD63" s="1290">
        <v>0</v>
      </c>
      <c r="CE63" s="1289"/>
      <c r="CF63" s="1289"/>
      <c r="CG63" s="1290">
        <v>0</v>
      </c>
      <c r="CH63" s="1289"/>
      <c r="CI63" s="1289"/>
      <c r="CJ63" s="1290">
        <v>0</v>
      </c>
      <c r="CK63" s="1289"/>
      <c r="CL63" s="1289"/>
      <c r="CM63" s="1290">
        <v>0</v>
      </c>
      <c r="CN63" s="1289"/>
      <c r="CO63" s="1289"/>
      <c r="CP63" s="1290">
        <v>0</v>
      </c>
      <c r="CQ63" s="1289"/>
      <c r="CR63" s="1289"/>
      <c r="CS63" s="1290">
        <v>0</v>
      </c>
      <c r="CT63" s="1289"/>
      <c r="CU63" s="1289"/>
      <c r="CV63" s="1290">
        <v>0</v>
      </c>
      <c r="CW63" s="1289"/>
      <c r="CX63" s="1289"/>
      <c r="CY63" s="1290">
        <v>0</v>
      </c>
      <c r="CZ63" s="1289"/>
      <c r="DA63" s="1289"/>
      <c r="DB63" s="1290">
        <v>0</v>
      </c>
      <c r="DC63" s="1289"/>
      <c r="DD63" s="1289"/>
      <c r="DE63" s="1290">
        <v>0</v>
      </c>
      <c r="DF63" s="1289"/>
      <c r="DG63" s="1289"/>
      <c r="DH63" s="1290">
        <v>0</v>
      </c>
      <c r="DI63" s="1289"/>
      <c r="DJ63" s="1289"/>
      <c r="DK63" s="1290">
        <v>0</v>
      </c>
      <c r="DL63" s="1289"/>
      <c r="DM63" s="1289"/>
      <c r="DN63" s="1290">
        <v>0</v>
      </c>
      <c r="DO63" s="1289"/>
      <c r="DP63" s="1289"/>
      <c r="DQ63" s="1290">
        <v>0</v>
      </c>
      <c r="DR63" s="1289"/>
      <c r="DS63" s="1289"/>
      <c r="DT63" s="1290">
        <v>0</v>
      </c>
      <c r="DU63" s="1289"/>
      <c r="DV63" s="1289"/>
      <c r="DW63" s="1290">
        <v>0</v>
      </c>
      <c r="DX63" s="1289"/>
      <c r="DY63" s="1289"/>
      <c r="DZ63" s="1290">
        <v>0</v>
      </c>
      <c r="EA63" s="1289"/>
      <c r="EB63" s="1289"/>
      <c r="EC63" s="1290">
        <v>0</v>
      </c>
      <c r="ED63" s="1289"/>
      <c r="EE63" s="1289"/>
      <c r="EF63" s="1290">
        <v>0</v>
      </c>
      <c r="EG63" s="1289"/>
      <c r="EH63" s="1289"/>
      <c r="EI63" s="1290">
        <v>0</v>
      </c>
      <c r="EJ63" s="1289"/>
      <c r="EK63" s="1289"/>
      <c r="EL63" s="1290">
        <v>0</v>
      </c>
      <c r="EM63" s="1289"/>
      <c r="EN63" s="1289"/>
      <c r="EO63" s="1290">
        <v>0</v>
      </c>
      <c r="EP63" s="1289"/>
      <c r="EQ63" s="1289"/>
      <c r="ER63" s="1290">
        <v>0</v>
      </c>
      <c r="ES63" s="1289"/>
      <c r="ET63" s="1289"/>
      <c r="EU63" s="1290">
        <v>0</v>
      </c>
      <c r="EV63" s="1289"/>
      <c r="EW63" s="1289"/>
      <c r="EX63" s="1290">
        <v>0</v>
      </c>
      <c r="EY63" s="1289"/>
      <c r="EZ63" s="1289"/>
      <c r="FA63" s="1290">
        <v>0</v>
      </c>
      <c r="FB63" s="1289"/>
      <c r="FC63" s="1289"/>
      <c r="FD63" s="1290">
        <v>0</v>
      </c>
      <c r="FE63" s="1289"/>
      <c r="FF63" s="1289"/>
      <c r="FG63" s="1290">
        <v>0</v>
      </c>
    </row>
    <row r="64" spans="1:163" s="354" customFormat="1">
      <c r="A64" s="1179">
        <v>2</v>
      </c>
      <c r="B64" s="1094" t="s">
        <v>1170</v>
      </c>
      <c r="C64" s="1179" t="s">
        <v>1491</v>
      </c>
      <c r="D64" s="1179" t="s">
        <v>1721</v>
      </c>
      <c r="E64" s="1280"/>
      <c r="F64" s="1280"/>
      <c r="G64" s="1179" t="b">
        <v>1</v>
      </c>
      <c r="H64" s="1280"/>
      <c r="I64" s="1280"/>
      <c r="J64" s="1280"/>
      <c r="K64" s="1280"/>
      <c r="L64" s="1281" t="s">
        <v>661</v>
      </c>
      <c r="M64" s="1282" t="s">
        <v>652</v>
      </c>
      <c r="N64" s="1283">
        <v>0</v>
      </c>
      <c r="O64" s="1283">
        <v>0</v>
      </c>
      <c r="P64" s="1284">
        <v>0</v>
      </c>
      <c r="Q64" s="1283">
        <v>0</v>
      </c>
      <c r="R64" s="1283">
        <v>0</v>
      </c>
      <c r="S64" s="1284">
        <v>0</v>
      </c>
      <c r="T64" s="1283">
        <v>0</v>
      </c>
      <c r="U64" s="1283">
        <v>0</v>
      </c>
      <c r="V64" s="1284">
        <v>0</v>
      </c>
      <c r="W64" s="1283">
        <v>0</v>
      </c>
      <c r="X64" s="1283">
        <v>0</v>
      </c>
      <c r="Y64" s="1284">
        <v>0</v>
      </c>
      <c r="Z64" s="1283">
        <v>0</v>
      </c>
      <c r="AA64" s="1283">
        <v>0</v>
      </c>
      <c r="AB64" s="1284">
        <v>0</v>
      </c>
      <c r="AC64" s="1283">
        <v>0</v>
      </c>
      <c r="AD64" s="1283">
        <v>0</v>
      </c>
      <c r="AE64" s="1284">
        <v>0</v>
      </c>
      <c r="AF64" s="1283">
        <v>0</v>
      </c>
      <c r="AG64" s="1283">
        <v>0</v>
      </c>
      <c r="AH64" s="1284">
        <v>0</v>
      </c>
      <c r="AI64" s="1283">
        <v>0</v>
      </c>
      <c r="AJ64" s="1283">
        <v>0</v>
      </c>
      <c r="AK64" s="1284">
        <v>0</v>
      </c>
      <c r="AL64" s="1283">
        <v>0</v>
      </c>
      <c r="AM64" s="1283">
        <v>0</v>
      </c>
      <c r="AN64" s="1284">
        <v>0</v>
      </c>
      <c r="AO64" s="1283">
        <v>0</v>
      </c>
      <c r="AP64" s="1283">
        <v>0</v>
      </c>
      <c r="AQ64" s="1284">
        <v>0</v>
      </c>
      <c r="AR64" s="1283"/>
      <c r="AS64" s="1283"/>
      <c r="AT64" s="1284">
        <v>0</v>
      </c>
      <c r="AU64" s="1283"/>
      <c r="AV64" s="1283"/>
      <c r="AW64" s="1284">
        <v>0</v>
      </c>
      <c r="AX64" s="1283"/>
      <c r="AY64" s="1283"/>
      <c r="AZ64" s="1284">
        <v>0</v>
      </c>
      <c r="BA64" s="1283"/>
      <c r="BB64" s="1283"/>
      <c r="BC64" s="1284">
        <v>0</v>
      </c>
      <c r="BD64" s="1283"/>
      <c r="BE64" s="1283"/>
      <c r="BF64" s="1284">
        <v>0</v>
      </c>
      <c r="BG64" s="1283"/>
      <c r="BH64" s="1283"/>
      <c r="BI64" s="1284">
        <v>0</v>
      </c>
      <c r="BJ64" s="1283"/>
      <c r="BK64" s="1283"/>
      <c r="BL64" s="1284">
        <v>0</v>
      </c>
      <c r="BM64" s="1283"/>
      <c r="BN64" s="1283"/>
      <c r="BO64" s="1284">
        <v>0</v>
      </c>
      <c r="BP64" s="1283"/>
      <c r="BQ64" s="1283"/>
      <c r="BR64" s="1284">
        <v>0</v>
      </c>
      <c r="BS64" s="1283"/>
      <c r="BT64" s="1283"/>
      <c r="BU64" s="1284">
        <v>0</v>
      </c>
      <c r="BV64" s="1283"/>
      <c r="BW64" s="1283"/>
      <c r="BX64" s="1284">
        <v>0</v>
      </c>
      <c r="BY64" s="1283"/>
      <c r="BZ64" s="1283"/>
      <c r="CA64" s="1284">
        <v>0</v>
      </c>
      <c r="CB64" s="1283"/>
      <c r="CC64" s="1283"/>
      <c r="CD64" s="1284">
        <v>0</v>
      </c>
      <c r="CE64" s="1283"/>
      <c r="CF64" s="1283"/>
      <c r="CG64" s="1284">
        <v>0</v>
      </c>
      <c r="CH64" s="1283"/>
      <c r="CI64" s="1283"/>
      <c r="CJ64" s="1284">
        <v>0</v>
      </c>
      <c r="CK64" s="1283"/>
      <c r="CL64" s="1283"/>
      <c r="CM64" s="1284">
        <v>0</v>
      </c>
      <c r="CN64" s="1283"/>
      <c r="CO64" s="1283"/>
      <c r="CP64" s="1284">
        <v>0</v>
      </c>
      <c r="CQ64" s="1283"/>
      <c r="CR64" s="1283"/>
      <c r="CS64" s="1284">
        <v>0</v>
      </c>
      <c r="CT64" s="1283"/>
      <c r="CU64" s="1283"/>
      <c r="CV64" s="1284">
        <v>0</v>
      </c>
      <c r="CW64" s="1283"/>
      <c r="CX64" s="1283"/>
      <c r="CY64" s="1284">
        <v>0</v>
      </c>
      <c r="CZ64" s="1283"/>
      <c r="DA64" s="1283"/>
      <c r="DB64" s="1284">
        <v>0</v>
      </c>
      <c r="DC64" s="1283"/>
      <c r="DD64" s="1283"/>
      <c r="DE64" s="1284">
        <v>0</v>
      </c>
      <c r="DF64" s="1283"/>
      <c r="DG64" s="1283"/>
      <c r="DH64" s="1284">
        <v>0</v>
      </c>
      <c r="DI64" s="1283"/>
      <c r="DJ64" s="1283"/>
      <c r="DK64" s="1284">
        <v>0</v>
      </c>
      <c r="DL64" s="1283"/>
      <c r="DM64" s="1283"/>
      <c r="DN64" s="1284">
        <v>0</v>
      </c>
      <c r="DO64" s="1283"/>
      <c r="DP64" s="1283"/>
      <c r="DQ64" s="1284">
        <v>0</v>
      </c>
      <c r="DR64" s="1283"/>
      <c r="DS64" s="1283"/>
      <c r="DT64" s="1284">
        <v>0</v>
      </c>
      <c r="DU64" s="1283"/>
      <c r="DV64" s="1283"/>
      <c r="DW64" s="1284">
        <v>0</v>
      </c>
      <c r="DX64" s="1283"/>
      <c r="DY64" s="1283"/>
      <c r="DZ64" s="1284">
        <v>0</v>
      </c>
      <c r="EA64" s="1283"/>
      <c r="EB64" s="1283"/>
      <c r="EC64" s="1284">
        <v>0</v>
      </c>
      <c r="ED64" s="1283"/>
      <c r="EE64" s="1283"/>
      <c r="EF64" s="1284">
        <v>0</v>
      </c>
      <c r="EG64" s="1283"/>
      <c r="EH64" s="1283"/>
      <c r="EI64" s="1284">
        <v>0</v>
      </c>
      <c r="EJ64" s="1283"/>
      <c r="EK64" s="1283"/>
      <c r="EL64" s="1284">
        <v>0</v>
      </c>
      <c r="EM64" s="1283"/>
      <c r="EN64" s="1283"/>
      <c r="EO64" s="1284">
        <v>0</v>
      </c>
      <c r="EP64" s="1283"/>
      <c r="EQ64" s="1283"/>
      <c r="ER64" s="1284">
        <v>0</v>
      </c>
      <c r="ES64" s="1283"/>
      <c r="ET64" s="1283"/>
      <c r="EU64" s="1284">
        <v>0</v>
      </c>
      <c r="EV64" s="1283"/>
      <c r="EW64" s="1283"/>
      <c r="EX64" s="1284">
        <v>0</v>
      </c>
      <c r="EY64" s="1283"/>
      <c r="EZ64" s="1283"/>
      <c r="FA64" s="1284">
        <v>0</v>
      </c>
      <c r="FB64" s="1283"/>
      <c r="FC64" s="1283"/>
      <c r="FD64" s="1284">
        <v>0</v>
      </c>
      <c r="FE64" s="1283"/>
      <c r="FF64" s="1283"/>
      <c r="FG64" s="1284">
        <v>0</v>
      </c>
    </row>
    <row r="65" spans="1:163" s="354" customFormat="1">
      <c r="A65" s="1179">
        <v>2</v>
      </c>
      <c r="B65" s="1094" t="s">
        <v>1169</v>
      </c>
      <c r="C65" s="1179" t="s">
        <v>1491</v>
      </c>
      <c r="D65" s="1179" t="s">
        <v>1722</v>
      </c>
      <c r="E65" s="1280"/>
      <c r="F65" s="1280"/>
      <c r="G65" s="1179" t="b">
        <v>1</v>
      </c>
      <c r="H65" s="1280"/>
      <c r="I65" s="1280"/>
      <c r="J65" s="1280"/>
      <c r="K65" s="1280"/>
      <c r="L65" s="1281" t="s">
        <v>662</v>
      </c>
      <c r="M65" s="1282" t="s">
        <v>652</v>
      </c>
      <c r="N65" s="1283">
        <v>0</v>
      </c>
      <c r="O65" s="1283">
        <v>0</v>
      </c>
      <c r="P65" s="1284">
        <v>0</v>
      </c>
      <c r="Q65" s="1283">
        <v>0</v>
      </c>
      <c r="R65" s="1283">
        <v>0</v>
      </c>
      <c r="S65" s="1284">
        <v>0</v>
      </c>
      <c r="T65" s="1283">
        <v>0</v>
      </c>
      <c r="U65" s="1283">
        <v>0</v>
      </c>
      <c r="V65" s="1284">
        <v>0</v>
      </c>
      <c r="W65" s="1283">
        <v>0</v>
      </c>
      <c r="X65" s="1283">
        <v>0</v>
      </c>
      <c r="Y65" s="1284">
        <v>0</v>
      </c>
      <c r="Z65" s="1283">
        <v>0</v>
      </c>
      <c r="AA65" s="1283">
        <v>0</v>
      </c>
      <c r="AB65" s="1284">
        <v>0</v>
      </c>
      <c r="AC65" s="1283">
        <v>0</v>
      </c>
      <c r="AD65" s="1283">
        <v>0</v>
      </c>
      <c r="AE65" s="1284">
        <v>0</v>
      </c>
      <c r="AF65" s="1283">
        <v>0</v>
      </c>
      <c r="AG65" s="1283">
        <v>0</v>
      </c>
      <c r="AH65" s="1284">
        <v>0</v>
      </c>
      <c r="AI65" s="1283">
        <v>0</v>
      </c>
      <c r="AJ65" s="1283">
        <v>0</v>
      </c>
      <c r="AK65" s="1284">
        <v>0</v>
      </c>
      <c r="AL65" s="1283">
        <v>0</v>
      </c>
      <c r="AM65" s="1283">
        <v>0</v>
      </c>
      <c r="AN65" s="1284">
        <v>0</v>
      </c>
      <c r="AO65" s="1283">
        <v>0</v>
      </c>
      <c r="AP65" s="1283">
        <v>0</v>
      </c>
      <c r="AQ65" s="1284">
        <v>0</v>
      </c>
      <c r="AR65" s="1283"/>
      <c r="AS65" s="1283"/>
      <c r="AT65" s="1284">
        <v>0</v>
      </c>
      <c r="AU65" s="1283"/>
      <c r="AV65" s="1283"/>
      <c r="AW65" s="1284">
        <v>0</v>
      </c>
      <c r="AX65" s="1283"/>
      <c r="AY65" s="1283"/>
      <c r="AZ65" s="1284">
        <v>0</v>
      </c>
      <c r="BA65" s="1283"/>
      <c r="BB65" s="1283"/>
      <c r="BC65" s="1284">
        <v>0</v>
      </c>
      <c r="BD65" s="1283"/>
      <c r="BE65" s="1283"/>
      <c r="BF65" s="1284">
        <v>0</v>
      </c>
      <c r="BG65" s="1283"/>
      <c r="BH65" s="1283"/>
      <c r="BI65" s="1284">
        <v>0</v>
      </c>
      <c r="BJ65" s="1283"/>
      <c r="BK65" s="1283"/>
      <c r="BL65" s="1284">
        <v>0</v>
      </c>
      <c r="BM65" s="1283"/>
      <c r="BN65" s="1283"/>
      <c r="BO65" s="1284">
        <v>0</v>
      </c>
      <c r="BP65" s="1283"/>
      <c r="BQ65" s="1283"/>
      <c r="BR65" s="1284">
        <v>0</v>
      </c>
      <c r="BS65" s="1283"/>
      <c r="BT65" s="1283"/>
      <c r="BU65" s="1284">
        <v>0</v>
      </c>
      <c r="BV65" s="1283"/>
      <c r="BW65" s="1283"/>
      <c r="BX65" s="1284">
        <v>0</v>
      </c>
      <c r="BY65" s="1283"/>
      <c r="BZ65" s="1283"/>
      <c r="CA65" s="1284">
        <v>0</v>
      </c>
      <c r="CB65" s="1283"/>
      <c r="CC65" s="1283"/>
      <c r="CD65" s="1284">
        <v>0</v>
      </c>
      <c r="CE65" s="1283"/>
      <c r="CF65" s="1283"/>
      <c r="CG65" s="1284">
        <v>0</v>
      </c>
      <c r="CH65" s="1283"/>
      <c r="CI65" s="1283"/>
      <c r="CJ65" s="1284">
        <v>0</v>
      </c>
      <c r="CK65" s="1283"/>
      <c r="CL65" s="1283"/>
      <c r="CM65" s="1284">
        <v>0</v>
      </c>
      <c r="CN65" s="1283"/>
      <c r="CO65" s="1283"/>
      <c r="CP65" s="1284">
        <v>0</v>
      </c>
      <c r="CQ65" s="1283"/>
      <c r="CR65" s="1283"/>
      <c r="CS65" s="1284">
        <v>0</v>
      </c>
      <c r="CT65" s="1283"/>
      <c r="CU65" s="1283"/>
      <c r="CV65" s="1284">
        <v>0</v>
      </c>
      <c r="CW65" s="1283"/>
      <c r="CX65" s="1283"/>
      <c r="CY65" s="1284">
        <v>0</v>
      </c>
      <c r="CZ65" s="1283"/>
      <c r="DA65" s="1283"/>
      <c r="DB65" s="1284">
        <v>0</v>
      </c>
      <c r="DC65" s="1283"/>
      <c r="DD65" s="1283"/>
      <c r="DE65" s="1284">
        <v>0</v>
      </c>
      <c r="DF65" s="1283"/>
      <c r="DG65" s="1283"/>
      <c r="DH65" s="1284">
        <v>0</v>
      </c>
      <c r="DI65" s="1283"/>
      <c r="DJ65" s="1283"/>
      <c r="DK65" s="1284">
        <v>0</v>
      </c>
      <c r="DL65" s="1283"/>
      <c r="DM65" s="1283"/>
      <c r="DN65" s="1284">
        <v>0</v>
      </c>
      <c r="DO65" s="1283"/>
      <c r="DP65" s="1283"/>
      <c r="DQ65" s="1284">
        <v>0</v>
      </c>
      <c r="DR65" s="1283"/>
      <c r="DS65" s="1283"/>
      <c r="DT65" s="1284">
        <v>0</v>
      </c>
      <c r="DU65" s="1283"/>
      <c r="DV65" s="1283"/>
      <c r="DW65" s="1284">
        <v>0</v>
      </c>
      <c r="DX65" s="1283"/>
      <c r="DY65" s="1283"/>
      <c r="DZ65" s="1284">
        <v>0</v>
      </c>
      <c r="EA65" s="1283"/>
      <c r="EB65" s="1283"/>
      <c r="EC65" s="1284">
        <v>0</v>
      </c>
      <c r="ED65" s="1283"/>
      <c r="EE65" s="1283"/>
      <c r="EF65" s="1284">
        <v>0</v>
      </c>
      <c r="EG65" s="1283"/>
      <c r="EH65" s="1283"/>
      <c r="EI65" s="1284">
        <v>0</v>
      </c>
      <c r="EJ65" s="1283"/>
      <c r="EK65" s="1283"/>
      <c r="EL65" s="1284">
        <v>0</v>
      </c>
      <c r="EM65" s="1283"/>
      <c r="EN65" s="1283"/>
      <c r="EO65" s="1284">
        <v>0</v>
      </c>
      <c r="EP65" s="1283"/>
      <c r="EQ65" s="1283"/>
      <c r="ER65" s="1284">
        <v>0</v>
      </c>
      <c r="ES65" s="1283"/>
      <c r="ET65" s="1283"/>
      <c r="EU65" s="1284">
        <v>0</v>
      </c>
      <c r="EV65" s="1283"/>
      <c r="EW65" s="1283"/>
      <c r="EX65" s="1284">
        <v>0</v>
      </c>
      <c r="EY65" s="1283"/>
      <c r="EZ65" s="1283"/>
      <c r="FA65" s="1284">
        <v>0</v>
      </c>
      <c r="FB65" s="1283"/>
      <c r="FC65" s="1283"/>
      <c r="FD65" s="1284">
        <v>0</v>
      </c>
      <c r="FE65" s="1283"/>
      <c r="FF65" s="1283"/>
      <c r="FG65" s="1284">
        <v>0</v>
      </c>
    </row>
    <row r="66" spans="1:163" s="668" customFormat="1">
      <c r="A66" s="1179">
        <v>2</v>
      </c>
      <c r="B66" s="1094"/>
      <c r="C66" s="1179" t="s">
        <v>1489</v>
      </c>
      <c r="D66" s="1179" t="s">
        <v>1723</v>
      </c>
      <c r="E66" s="1179"/>
      <c r="F66" s="1179"/>
      <c r="G66" s="1179" t="b">
        <v>1</v>
      </c>
      <c r="H66" s="1179"/>
      <c r="I66" s="1179"/>
      <c r="J66" s="1179"/>
      <c r="K66" s="1179"/>
      <c r="L66" s="1285" t="s">
        <v>659</v>
      </c>
      <c r="M66" s="1286" t="s">
        <v>137</v>
      </c>
      <c r="N66" s="1287">
        <v>0</v>
      </c>
      <c r="O66" s="1287">
        <v>0</v>
      </c>
      <c r="P66" s="1288"/>
      <c r="Q66" s="1287">
        <v>0</v>
      </c>
      <c r="R66" s="1287">
        <v>0</v>
      </c>
      <c r="S66" s="1288"/>
      <c r="T66" s="1287">
        <v>0</v>
      </c>
      <c r="U66" s="1287">
        <v>0</v>
      </c>
      <c r="V66" s="1288"/>
      <c r="W66" s="1287">
        <v>0</v>
      </c>
      <c r="X66" s="1287">
        <v>0</v>
      </c>
      <c r="Y66" s="1288"/>
      <c r="Z66" s="1287">
        <v>0</v>
      </c>
      <c r="AA66" s="1287">
        <v>0</v>
      </c>
      <c r="AB66" s="1288"/>
      <c r="AC66" s="1287">
        <v>0</v>
      </c>
      <c r="AD66" s="1287">
        <v>0</v>
      </c>
      <c r="AE66" s="1288"/>
      <c r="AF66" s="1287">
        <v>0</v>
      </c>
      <c r="AG66" s="1287">
        <v>0</v>
      </c>
      <c r="AH66" s="1288"/>
      <c r="AI66" s="1287">
        <v>0</v>
      </c>
      <c r="AJ66" s="1287">
        <v>0</v>
      </c>
      <c r="AK66" s="1288"/>
      <c r="AL66" s="1287">
        <v>0</v>
      </c>
      <c r="AM66" s="1287">
        <v>0</v>
      </c>
      <c r="AN66" s="1288"/>
      <c r="AO66" s="1287">
        <v>0</v>
      </c>
      <c r="AP66" s="1287">
        <v>0</v>
      </c>
      <c r="AQ66" s="1288"/>
      <c r="AR66" s="1287">
        <v>0</v>
      </c>
      <c r="AS66" s="1287">
        <v>0</v>
      </c>
      <c r="AT66" s="1288"/>
      <c r="AU66" s="1287">
        <v>0</v>
      </c>
      <c r="AV66" s="1287">
        <v>0</v>
      </c>
      <c r="AW66" s="1288"/>
      <c r="AX66" s="1287">
        <v>0</v>
      </c>
      <c r="AY66" s="1287">
        <v>0</v>
      </c>
      <c r="AZ66" s="1288"/>
      <c r="BA66" s="1287">
        <v>0</v>
      </c>
      <c r="BB66" s="1287">
        <v>0</v>
      </c>
      <c r="BC66" s="1288"/>
      <c r="BD66" s="1287">
        <v>0</v>
      </c>
      <c r="BE66" s="1287">
        <v>0</v>
      </c>
      <c r="BF66" s="1288"/>
      <c r="BG66" s="1287">
        <v>0</v>
      </c>
      <c r="BH66" s="1287">
        <v>0</v>
      </c>
      <c r="BI66" s="1288"/>
      <c r="BJ66" s="1287">
        <v>0</v>
      </c>
      <c r="BK66" s="1287">
        <v>0</v>
      </c>
      <c r="BL66" s="1288"/>
      <c r="BM66" s="1287">
        <v>0</v>
      </c>
      <c r="BN66" s="1287">
        <v>0</v>
      </c>
      <c r="BO66" s="1288"/>
      <c r="BP66" s="1287">
        <v>0</v>
      </c>
      <c r="BQ66" s="1287">
        <v>0</v>
      </c>
      <c r="BR66" s="1288"/>
      <c r="BS66" s="1287">
        <v>0</v>
      </c>
      <c r="BT66" s="1287">
        <v>0</v>
      </c>
      <c r="BU66" s="1288"/>
      <c r="BV66" s="1287">
        <v>0</v>
      </c>
      <c r="BW66" s="1287">
        <v>0</v>
      </c>
      <c r="BX66" s="1288"/>
      <c r="BY66" s="1287">
        <v>0</v>
      </c>
      <c r="BZ66" s="1287">
        <v>0</v>
      </c>
      <c r="CA66" s="1288"/>
      <c r="CB66" s="1287">
        <v>0</v>
      </c>
      <c r="CC66" s="1287">
        <v>0</v>
      </c>
      <c r="CD66" s="1288"/>
      <c r="CE66" s="1287">
        <v>0</v>
      </c>
      <c r="CF66" s="1287">
        <v>0</v>
      </c>
      <c r="CG66" s="1288"/>
      <c r="CH66" s="1287">
        <v>0</v>
      </c>
      <c r="CI66" s="1287">
        <v>0</v>
      </c>
      <c r="CJ66" s="1288"/>
      <c r="CK66" s="1287">
        <v>0</v>
      </c>
      <c r="CL66" s="1287">
        <v>0</v>
      </c>
      <c r="CM66" s="1288"/>
      <c r="CN66" s="1287">
        <v>0</v>
      </c>
      <c r="CO66" s="1287">
        <v>0</v>
      </c>
      <c r="CP66" s="1288"/>
      <c r="CQ66" s="1287">
        <v>0</v>
      </c>
      <c r="CR66" s="1287">
        <v>0</v>
      </c>
      <c r="CS66" s="1288"/>
      <c r="CT66" s="1287">
        <v>0</v>
      </c>
      <c r="CU66" s="1287">
        <v>0</v>
      </c>
      <c r="CV66" s="1288"/>
      <c r="CW66" s="1287">
        <v>0</v>
      </c>
      <c r="CX66" s="1287">
        <v>0</v>
      </c>
      <c r="CY66" s="1288"/>
      <c r="CZ66" s="1287">
        <v>0</v>
      </c>
      <c r="DA66" s="1287">
        <v>0</v>
      </c>
      <c r="DB66" s="1288"/>
      <c r="DC66" s="1287">
        <v>0</v>
      </c>
      <c r="DD66" s="1287">
        <v>0</v>
      </c>
      <c r="DE66" s="1288"/>
      <c r="DF66" s="1287">
        <v>0</v>
      </c>
      <c r="DG66" s="1287">
        <v>0</v>
      </c>
      <c r="DH66" s="1288"/>
      <c r="DI66" s="1287">
        <v>0</v>
      </c>
      <c r="DJ66" s="1287">
        <v>0</v>
      </c>
      <c r="DK66" s="1288"/>
      <c r="DL66" s="1287">
        <v>0</v>
      </c>
      <c r="DM66" s="1287">
        <v>0</v>
      </c>
      <c r="DN66" s="1288"/>
      <c r="DO66" s="1287">
        <v>0</v>
      </c>
      <c r="DP66" s="1287">
        <v>0</v>
      </c>
      <c r="DQ66" s="1288"/>
      <c r="DR66" s="1287">
        <v>0</v>
      </c>
      <c r="DS66" s="1287">
        <v>0</v>
      </c>
      <c r="DT66" s="1288"/>
      <c r="DU66" s="1287">
        <v>0</v>
      </c>
      <c r="DV66" s="1287">
        <v>0</v>
      </c>
      <c r="DW66" s="1288"/>
      <c r="DX66" s="1287">
        <v>0</v>
      </c>
      <c r="DY66" s="1287">
        <v>0</v>
      </c>
      <c r="DZ66" s="1288"/>
      <c r="EA66" s="1287">
        <v>0</v>
      </c>
      <c r="EB66" s="1287">
        <v>0</v>
      </c>
      <c r="EC66" s="1288"/>
      <c r="ED66" s="1287">
        <v>0</v>
      </c>
      <c r="EE66" s="1287">
        <v>0</v>
      </c>
      <c r="EF66" s="1288"/>
      <c r="EG66" s="1287">
        <v>0</v>
      </c>
      <c r="EH66" s="1287">
        <v>0</v>
      </c>
      <c r="EI66" s="1288"/>
      <c r="EJ66" s="1287">
        <v>0</v>
      </c>
      <c r="EK66" s="1287">
        <v>0</v>
      </c>
      <c r="EL66" s="1288"/>
      <c r="EM66" s="1287">
        <v>0</v>
      </c>
      <c r="EN66" s="1287">
        <v>0</v>
      </c>
      <c r="EO66" s="1288"/>
      <c r="EP66" s="1287">
        <v>0</v>
      </c>
      <c r="EQ66" s="1287">
        <v>0</v>
      </c>
      <c r="ER66" s="1288"/>
      <c r="ES66" s="1287">
        <v>0</v>
      </c>
      <c r="ET66" s="1287">
        <v>0</v>
      </c>
      <c r="EU66" s="1288"/>
      <c r="EV66" s="1287">
        <v>0</v>
      </c>
      <c r="EW66" s="1287">
        <v>0</v>
      </c>
      <c r="EX66" s="1288"/>
      <c r="EY66" s="1287">
        <v>0</v>
      </c>
      <c r="EZ66" s="1287">
        <v>0</v>
      </c>
      <c r="FA66" s="1288"/>
      <c r="FB66" s="1287">
        <v>0</v>
      </c>
      <c r="FC66" s="1287">
        <v>0</v>
      </c>
      <c r="FD66" s="1288"/>
      <c r="FE66" s="1287">
        <v>0</v>
      </c>
      <c r="FF66" s="1287">
        <v>0</v>
      </c>
      <c r="FG66" s="1288"/>
    </row>
    <row r="67" spans="1:163" s="668" customFormat="1">
      <c r="A67" s="1179">
        <v>2</v>
      </c>
      <c r="B67" s="1094" t="s">
        <v>1177</v>
      </c>
      <c r="C67" s="1179" t="s">
        <v>1490</v>
      </c>
      <c r="D67" s="1179" t="s">
        <v>1723</v>
      </c>
      <c r="E67" s="1179"/>
      <c r="F67" s="1179"/>
      <c r="G67" s="1179" t="b">
        <v>1</v>
      </c>
      <c r="H67" s="1179"/>
      <c r="I67" s="1179"/>
      <c r="J67" s="1179"/>
      <c r="K67" s="1179"/>
      <c r="L67" s="1285" t="s">
        <v>1171</v>
      </c>
      <c r="M67" s="1286" t="s">
        <v>310</v>
      </c>
      <c r="N67" s="1289">
        <v>0</v>
      </c>
      <c r="O67" s="1289">
        <v>0</v>
      </c>
      <c r="P67" s="1290">
        <v>0</v>
      </c>
      <c r="Q67" s="1289">
        <v>0</v>
      </c>
      <c r="R67" s="1289">
        <v>0</v>
      </c>
      <c r="S67" s="1290">
        <v>0</v>
      </c>
      <c r="T67" s="1289">
        <v>0</v>
      </c>
      <c r="U67" s="1289">
        <v>0</v>
      </c>
      <c r="V67" s="1290">
        <v>0</v>
      </c>
      <c r="W67" s="1289">
        <v>0</v>
      </c>
      <c r="X67" s="1289">
        <v>0</v>
      </c>
      <c r="Y67" s="1290">
        <v>0</v>
      </c>
      <c r="Z67" s="1289">
        <v>0</v>
      </c>
      <c r="AA67" s="1289">
        <v>0</v>
      </c>
      <c r="AB67" s="1290">
        <v>0</v>
      </c>
      <c r="AC67" s="1289">
        <v>0</v>
      </c>
      <c r="AD67" s="1289">
        <v>0</v>
      </c>
      <c r="AE67" s="1290">
        <v>0</v>
      </c>
      <c r="AF67" s="1289">
        <v>0</v>
      </c>
      <c r="AG67" s="1289">
        <v>0</v>
      </c>
      <c r="AH67" s="1290">
        <v>0</v>
      </c>
      <c r="AI67" s="1289">
        <v>0</v>
      </c>
      <c r="AJ67" s="1289">
        <v>0</v>
      </c>
      <c r="AK67" s="1290">
        <v>0</v>
      </c>
      <c r="AL67" s="1289">
        <v>0</v>
      </c>
      <c r="AM67" s="1289">
        <v>0</v>
      </c>
      <c r="AN67" s="1290">
        <v>0</v>
      </c>
      <c r="AO67" s="1289">
        <v>0</v>
      </c>
      <c r="AP67" s="1289">
        <v>0</v>
      </c>
      <c r="AQ67" s="1290">
        <v>0</v>
      </c>
      <c r="AR67" s="1289"/>
      <c r="AS67" s="1289"/>
      <c r="AT67" s="1290">
        <v>0</v>
      </c>
      <c r="AU67" s="1289"/>
      <c r="AV67" s="1289"/>
      <c r="AW67" s="1290">
        <v>0</v>
      </c>
      <c r="AX67" s="1289"/>
      <c r="AY67" s="1289"/>
      <c r="AZ67" s="1290">
        <v>0</v>
      </c>
      <c r="BA67" s="1289"/>
      <c r="BB67" s="1289"/>
      <c r="BC67" s="1290">
        <v>0</v>
      </c>
      <c r="BD67" s="1289"/>
      <c r="BE67" s="1289"/>
      <c r="BF67" s="1290">
        <v>0</v>
      </c>
      <c r="BG67" s="1289"/>
      <c r="BH67" s="1289"/>
      <c r="BI67" s="1290">
        <v>0</v>
      </c>
      <c r="BJ67" s="1289"/>
      <c r="BK67" s="1289"/>
      <c r="BL67" s="1290">
        <v>0</v>
      </c>
      <c r="BM67" s="1289"/>
      <c r="BN67" s="1289"/>
      <c r="BO67" s="1290">
        <v>0</v>
      </c>
      <c r="BP67" s="1289"/>
      <c r="BQ67" s="1289"/>
      <c r="BR67" s="1290">
        <v>0</v>
      </c>
      <c r="BS67" s="1289"/>
      <c r="BT67" s="1289"/>
      <c r="BU67" s="1290">
        <v>0</v>
      </c>
      <c r="BV67" s="1289"/>
      <c r="BW67" s="1289"/>
      <c r="BX67" s="1290">
        <v>0</v>
      </c>
      <c r="BY67" s="1289"/>
      <c r="BZ67" s="1289"/>
      <c r="CA67" s="1290">
        <v>0</v>
      </c>
      <c r="CB67" s="1289"/>
      <c r="CC67" s="1289"/>
      <c r="CD67" s="1290">
        <v>0</v>
      </c>
      <c r="CE67" s="1289"/>
      <c r="CF67" s="1289"/>
      <c r="CG67" s="1290">
        <v>0</v>
      </c>
      <c r="CH67" s="1289"/>
      <c r="CI67" s="1289"/>
      <c r="CJ67" s="1290">
        <v>0</v>
      </c>
      <c r="CK67" s="1289"/>
      <c r="CL67" s="1289"/>
      <c r="CM67" s="1290">
        <v>0</v>
      </c>
      <c r="CN67" s="1289"/>
      <c r="CO67" s="1289"/>
      <c r="CP67" s="1290">
        <v>0</v>
      </c>
      <c r="CQ67" s="1289"/>
      <c r="CR67" s="1289"/>
      <c r="CS67" s="1290">
        <v>0</v>
      </c>
      <c r="CT67" s="1289"/>
      <c r="CU67" s="1289"/>
      <c r="CV67" s="1290">
        <v>0</v>
      </c>
      <c r="CW67" s="1289"/>
      <c r="CX67" s="1289"/>
      <c r="CY67" s="1290">
        <v>0</v>
      </c>
      <c r="CZ67" s="1289"/>
      <c r="DA67" s="1289"/>
      <c r="DB67" s="1290">
        <v>0</v>
      </c>
      <c r="DC67" s="1289"/>
      <c r="DD67" s="1289"/>
      <c r="DE67" s="1290">
        <v>0</v>
      </c>
      <c r="DF67" s="1289"/>
      <c r="DG67" s="1289"/>
      <c r="DH67" s="1290">
        <v>0</v>
      </c>
      <c r="DI67" s="1289"/>
      <c r="DJ67" s="1289"/>
      <c r="DK67" s="1290">
        <v>0</v>
      </c>
      <c r="DL67" s="1289"/>
      <c r="DM67" s="1289"/>
      <c r="DN67" s="1290">
        <v>0</v>
      </c>
      <c r="DO67" s="1289"/>
      <c r="DP67" s="1289"/>
      <c r="DQ67" s="1290">
        <v>0</v>
      </c>
      <c r="DR67" s="1289"/>
      <c r="DS67" s="1289"/>
      <c r="DT67" s="1290">
        <v>0</v>
      </c>
      <c r="DU67" s="1289"/>
      <c r="DV67" s="1289"/>
      <c r="DW67" s="1290">
        <v>0</v>
      </c>
      <c r="DX67" s="1289"/>
      <c r="DY67" s="1289"/>
      <c r="DZ67" s="1290">
        <v>0</v>
      </c>
      <c r="EA67" s="1289"/>
      <c r="EB67" s="1289"/>
      <c r="EC67" s="1290">
        <v>0</v>
      </c>
      <c r="ED67" s="1289"/>
      <c r="EE67" s="1289"/>
      <c r="EF67" s="1290">
        <v>0</v>
      </c>
      <c r="EG67" s="1289"/>
      <c r="EH67" s="1289"/>
      <c r="EI67" s="1290">
        <v>0</v>
      </c>
      <c r="EJ67" s="1289"/>
      <c r="EK67" s="1289"/>
      <c r="EL67" s="1290">
        <v>0</v>
      </c>
      <c r="EM67" s="1289"/>
      <c r="EN67" s="1289"/>
      <c r="EO67" s="1290">
        <v>0</v>
      </c>
      <c r="EP67" s="1289"/>
      <c r="EQ67" s="1289"/>
      <c r="ER67" s="1290">
        <v>0</v>
      </c>
      <c r="ES67" s="1289"/>
      <c r="ET67" s="1289"/>
      <c r="EU67" s="1290">
        <v>0</v>
      </c>
      <c r="EV67" s="1289"/>
      <c r="EW67" s="1289"/>
      <c r="EX67" s="1290">
        <v>0</v>
      </c>
      <c r="EY67" s="1289"/>
      <c r="EZ67" s="1289"/>
      <c r="FA67" s="1290">
        <v>0</v>
      </c>
      <c r="FB67" s="1289"/>
      <c r="FC67" s="1289"/>
      <c r="FD67" s="1290">
        <v>0</v>
      </c>
      <c r="FE67" s="1289"/>
      <c r="FF67" s="1289"/>
      <c r="FG67" s="1290">
        <v>0</v>
      </c>
    </row>
    <row r="68" spans="1:163" s="668" customFormat="1" ht="0.2" customHeight="1">
      <c r="A68" s="1179">
        <v>2</v>
      </c>
      <c r="B68" s="1179"/>
      <c r="C68" s="1179"/>
      <c r="D68" s="1179"/>
      <c r="E68" s="1179"/>
      <c r="F68" s="1179"/>
      <c r="G68" s="1179" t="b">
        <v>0</v>
      </c>
      <c r="H68" s="1179"/>
      <c r="I68" s="1179"/>
      <c r="J68" s="1179"/>
      <c r="K68" s="1179"/>
      <c r="L68" s="1276" t="s">
        <v>663</v>
      </c>
      <c r="M68" s="1277"/>
      <c r="N68" s="1278"/>
      <c r="O68" s="1278"/>
      <c r="P68" s="1278"/>
      <c r="Q68" s="1278"/>
      <c r="R68" s="1278"/>
      <c r="S68" s="1278"/>
      <c r="T68" s="1278"/>
      <c r="U68" s="1278"/>
      <c r="V68" s="1278"/>
      <c r="W68" s="1278"/>
      <c r="X68" s="1278"/>
      <c r="Y68" s="1278"/>
      <c r="Z68" s="1278"/>
      <c r="AA68" s="1278"/>
      <c r="AB68" s="1278"/>
      <c r="AC68" s="1278"/>
      <c r="AD68" s="1278"/>
      <c r="AE68" s="1278"/>
      <c r="AF68" s="1278"/>
      <c r="AG68" s="1278"/>
      <c r="AH68" s="1278"/>
      <c r="AI68" s="1278"/>
      <c r="AJ68" s="1278"/>
      <c r="AK68" s="1278"/>
      <c r="AL68" s="1278"/>
      <c r="AM68" s="1278"/>
      <c r="AN68" s="1278"/>
      <c r="AO68" s="1278"/>
      <c r="AP68" s="1278"/>
      <c r="AQ68" s="1278"/>
      <c r="AR68" s="1278"/>
      <c r="AS68" s="1278"/>
      <c r="AT68" s="1278"/>
      <c r="AU68" s="1278"/>
      <c r="AV68" s="1278"/>
      <c r="AW68" s="1278"/>
      <c r="AX68" s="1278"/>
      <c r="AY68" s="1278"/>
      <c r="AZ68" s="1278"/>
      <c r="BA68" s="1278"/>
      <c r="BB68" s="1278"/>
      <c r="BC68" s="1278"/>
      <c r="BD68" s="1278"/>
      <c r="BE68" s="1278"/>
      <c r="BF68" s="1278"/>
      <c r="BG68" s="1278"/>
      <c r="BH68" s="1278"/>
      <c r="BI68" s="1278"/>
      <c r="BJ68" s="1278"/>
      <c r="BK68" s="1278"/>
      <c r="BL68" s="1278"/>
      <c r="BM68" s="1278"/>
      <c r="BN68" s="1278"/>
      <c r="BO68" s="1278"/>
      <c r="BP68" s="1278"/>
      <c r="BQ68" s="1278"/>
      <c r="BR68" s="1278"/>
      <c r="BS68" s="1278"/>
      <c r="BT68" s="1278"/>
      <c r="BU68" s="1278"/>
      <c r="BV68" s="1278"/>
      <c r="BW68" s="1278"/>
      <c r="BX68" s="1278"/>
      <c r="BY68" s="1278"/>
      <c r="BZ68" s="1278"/>
      <c r="CA68" s="1278"/>
      <c r="CB68" s="1278"/>
      <c r="CC68" s="1278"/>
      <c r="CD68" s="1278"/>
      <c r="CE68" s="1278"/>
      <c r="CF68" s="1278"/>
      <c r="CG68" s="1278"/>
      <c r="CH68" s="1278"/>
      <c r="CI68" s="1278"/>
      <c r="CJ68" s="1278"/>
      <c r="CK68" s="1278"/>
      <c r="CL68" s="1278"/>
      <c r="CM68" s="1278"/>
      <c r="CN68" s="1278"/>
      <c r="CO68" s="1278"/>
      <c r="CP68" s="1278"/>
      <c r="CQ68" s="1278"/>
      <c r="CR68" s="1278"/>
      <c r="CS68" s="1278"/>
      <c r="CT68" s="1278"/>
      <c r="CU68" s="1278"/>
      <c r="CV68" s="1278"/>
      <c r="CW68" s="1278"/>
      <c r="CX68" s="1278"/>
      <c r="CY68" s="1278"/>
      <c r="CZ68" s="1278"/>
      <c r="DA68" s="1278"/>
      <c r="DB68" s="1278"/>
      <c r="DC68" s="1278"/>
      <c r="DD68" s="1278"/>
      <c r="DE68" s="1278"/>
      <c r="DF68" s="1278"/>
      <c r="DG68" s="1278"/>
      <c r="DH68" s="1278"/>
      <c r="DI68" s="1278"/>
      <c r="DJ68" s="1278"/>
      <c r="DK68" s="1278"/>
      <c r="DL68" s="1278"/>
      <c r="DM68" s="1278"/>
      <c r="DN68" s="1278"/>
      <c r="DO68" s="1278"/>
      <c r="DP68" s="1278"/>
      <c r="DQ68" s="1278"/>
      <c r="DR68" s="1278"/>
      <c r="DS68" s="1278"/>
      <c r="DT68" s="1278"/>
      <c r="DU68" s="1278"/>
      <c r="DV68" s="1278"/>
      <c r="DW68" s="1278"/>
      <c r="DX68" s="1278"/>
      <c r="DY68" s="1278"/>
      <c r="DZ68" s="1278"/>
      <c r="EA68" s="1278"/>
      <c r="EB68" s="1278"/>
      <c r="EC68" s="1278"/>
      <c r="ED68" s="1278"/>
      <c r="EE68" s="1278"/>
      <c r="EF68" s="1278"/>
      <c r="EG68" s="1278"/>
      <c r="EH68" s="1278"/>
      <c r="EI68" s="1278"/>
      <c r="EJ68" s="1278"/>
      <c r="EK68" s="1278"/>
      <c r="EL68" s="1278"/>
      <c r="EM68" s="1278"/>
      <c r="EN68" s="1278"/>
      <c r="EO68" s="1278"/>
      <c r="EP68" s="1278"/>
      <c r="EQ68" s="1278"/>
      <c r="ER68" s="1278"/>
      <c r="ES68" s="1278"/>
      <c r="ET68" s="1278"/>
      <c r="EU68" s="1278"/>
      <c r="EV68" s="1278"/>
      <c r="EW68" s="1278"/>
      <c r="EX68" s="1278"/>
      <c r="EY68" s="1278"/>
      <c r="EZ68" s="1278"/>
      <c r="FA68" s="1278"/>
      <c r="FB68" s="1278"/>
      <c r="FC68" s="1278"/>
      <c r="FD68" s="1278"/>
      <c r="FE68" s="1278"/>
      <c r="FF68" s="1278"/>
      <c r="FG68" s="1279"/>
    </row>
    <row r="69" spans="1:163" s="668" customFormat="1" ht="0.2" customHeight="1">
      <c r="A69" s="1179">
        <v>2</v>
      </c>
      <c r="B69" s="1179"/>
      <c r="C69" s="1179"/>
      <c r="D69" s="1179"/>
      <c r="E69" s="1179"/>
      <c r="F69" s="1179"/>
      <c r="G69" s="1179" t="b">
        <v>0</v>
      </c>
      <c r="H69" s="1179"/>
      <c r="I69" s="1179"/>
      <c r="J69" s="1179"/>
      <c r="K69" s="1179"/>
      <c r="L69" s="365" t="s">
        <v>1178</v>
      </c>
      <c r="M69" s="366"/>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c r="DG69" s="367"/>
      <c r="DH69" s="367"/>
      <c r="DI69" s="367"/>
      <c r="DJ69" s="367"/>
      <c r="DK69" s="367"/>
      <c r="DL69" s="367"/>
      <c r="DM69" s="367"/>
      <c r="DN69" s="367"/>
      <c r="DO69" s="367"/>
      <c r="DP69" s="367"/>
      <c r="DQ69" s="367"/>
      <c r="DR69" s="367"/>
      <c r="DS69" s="367"/>
      <c r="DT69" s="367"/>
      <c r="DU69" s="367"/>
      <c r="DV69" s="367"/>
      <c r="DW69" s="367"/>
      <c r="DX69" s="367"/>
      <c r="DY69" s="367"/>
      <c r="DZ69" s="367"/>
      <c r="EA69" s="367"/>
      <c r="EB69" s="367"/>
      <c r="EC69" s="367"/>
      <c r="ED69" s="367"/>
      <c r="EE69" s="367"/>
      <c r="EF69" s="367"/>
      <c r="EG69" s="367"/>
      <c r="EH69" s="367"/>
      <c r="EI69" s="367"/>
      <c r="EJ69" s="367"/>
      <c r="EK69" s="367"/>
      <c r="EL69" s="367"/>
      <c r="EM69" s="367"/>
      <c r="EN69" s="367"/>
      <c r="EO69" s="367"/>
      <c r="EP69" s="367"/>
      <c r="EQ69" s="367"/>
      <c r="ER69" s="367"/>
      <c r="ES69" s="367"/>
      <c r="ET69" s="367"/>
      <c r="EU69" s="367"/>
      <c r="EV69" s="367"/>
      <c r="EW69" s="367"/>
      <c r="EX69" s="367"/>
      <c r="EY69" s="367"/>
      <c r="EZ69" s="367"/>
      <c r="FA69" s="367"/>
      <c r="FB69" s="367"/>
      <c r="FC69" s="367"/>
      <c r="FD69" s="367"/>
      <c r="FE69" s="367"/>
      <c r="FF69" s="367"/>
      <c r="FG69" s="368"/>
    </row>
    <row r="70" spans="1:163" s="668" customFormat="1" ht="0.2" customHeight="1">
      <c r="A70" s="1179">
        <v>2</v>
      </c>
      <c r="B70" s="1179"/>
      <c r="C70" s="1179" t="s">
        <v>1604</v>
      </c>
      <c r="D70" s="1179" t="s">
        <v>1718</v>
      </c>
      <c r="E70" s="1179"/>
      <c r="F70" s="1179"/>
      <c r="G70" s="1179" t="b">
        <v>0</v>
      </c>
      <c r="H70" s="1179"/>
      <c r="I70" s="1179"/>
      <c r="J70" s="1179"/>
      <c r="K70" s="1179"/>
      <c r="L70" s="1291" t="s">
        <v>664</v>
      </c>
      <c r="M70" s="1286" t="s">
        <v>652</v>
      </c>
      <c r="N70" s="1292">
        <v>0</v>
      </c>
      <c r="O70" s="1292">
        <v>0</v>
      </c>
      <c r="P70" s="1288">
        <v>0</v>
      </c>
      <c r="Q70" s="1292">
        <v>0</v>
      </c>
      <c r="R70" s="1292">
        <v>0</v>
      </c>
      <c r="S70" s="1288">
        <v>0</v>
      </c>
      <c r="T70" s="1292">
        <v>0</v>
      </c>
      <c r="U70" s="1292">
        <v>0</v>
      </c>
      <c r="V70" s="1288">
        <v>0</v>
      </c>
      <c r="W70" s="1292">
        <v>0</v>
      </c>
      <c r="X70" s="1292">
        <v>0</v>
      </c>
      <c r="Y70" s="1288">
        <v>0</v>
      </c>
      <c r="Z70" s="1292">
        <v>0</v>
      </c>
      <c r="AA70" s="1292">
        <v>0</v>
      </c>
      <c r="AB70" s="1288">
        <v>0</v>
      </c>
      <c r="AC70" s="1292">
        <v>0</v>
      </c>
      <c r="AD70" s="1292">
        <v>0</v>
      </c>
      <c r="AE70" s="1288">
        <v>0</v>
      </c>
      <c r="AF70" s="1292">
        <v>0</v>
      </c>
      <c r="AG70" s="1292">
        <v>0</v>
      </c>
      <c r="AH70" s="1288">
        <v>0</v>
      </c>
      <c r="AI70" s="1292">
        <v>0</v>
      </c>
      <c r="AJ70" s="1292">
        <v>0</v>
      </c>
      <c r="AK70" s="1288">
        <v>0</v>
      </c>
      <c r="AL70" s="1292">
        <v>0</v>
      </c>
      <c r="AM70" s="1292">
        <v>0</v>
      </c>
      <c r="AN70" s="1288">
        <v>0</v>
      </c>
      <c r="AO70" s="1292">
        <v>0</v>
      </c>
      <c r="AP70" s="1292">
        <v>0</v>
      </c>
      <c r="AQ70" s="1288">
        <v>0</v>
      </c>
      <c r="AR70" s="1292">
        <v>0</v>
      </c>
      <c r="AS70" s="1292">
        <v>0</v>
      </c>
      <c r="AT70" s="1288">
        <v>0</v>
      </c>
      <c r="AU70" s="1292">
        <v>0</v>
      </c>
      <c r="AV70" s="1292">
        <v>0</v>
      </c>
      <c r="AW70" s="1288">
        <v>0</v>
      </c>
      <c r="AX70" s="1292">
        <v>0</v>
      </c>
      <c r="AY70" s="1292">
        <v>0</v>
      </c>
      <c r="AZ70" s="1288">
        <v>0</v>
      </c>
      <c r="BA70" s="1292">
        <v>0</v>
      </c>
      <c r="BB70" s="1292">
        <v>0</v>
      </c>
      <c r="BC70" s="1288">
        <v>0</v>
      </c>
      <c r="BD70" s="1292">
        <v>0</v>
      </c>
      <c r="BE70" s="1292">
        <v>0</v>
      </c>
      <c r="BF70" s="1288">
        <v>0</v>
      </c>
      <c r="BG70" s="1292">
        <v>0</v>
      </c>
      <c r="BH70" s="1292">
        <v>0</v>
      </c>
      <c r="BI70" s="1288">
        <v>0</v>
      </c>
      <c r="BJ70" s="1292">
        <v>0</v>
      </c>
      <c r="BK70" s="1292">
        <v>0</v>
      </c>
      <c r="BL70" s="1288">
        <v>0</v>
      </c>
      <c r="BM70" s="1292">
        <v>0</v>
      </c>
      <c r="BN70" s="1292">
        <v>0</v>
      </c>
      <c r="BO70" s="1288">
        <v>0</v>
      </c>
      <c r="BP70" s="1292">
        <v>0</v>
      </c>
      <c r="BQ70" s="1292">
        <v>0</v>
      </c>
      <c r="BR70" s="1288">
        <v>0</v>
      </c>
      <c r="BS70" s="1292">
        <v>0</v>
      </c>
      <c r="BT70" s="1292">
        <v>0</v>
      </c>
      <c r="BU70" s="1288">
        <v>0</v>
      </c>
      <c r="BV70" s="1292">
        <v>0</v>
      </c>
      <c r="BW70" s="1292">
        <v>0</v>
      </c>
      <c r="BX70" s="1288">
        <v>0</v>
      </c>
      <c r="BY70" s="1292">
        <v>0</v>
      </c>
      <c r="BZ70" s="1292">
        <v>0</v>
      </c>
      <c r="CA70" s="1288">
        <v>0</v>
      </c>
      <c r="CB70" s="1292">
        <v>0</v>
      </c>
      <c r="CC70" s="1292">
        <v>0</v>
      </c>
      <c r="CD70" s="1288">
        <v>0</v>
      </c>
      <c r="CE70" s="1292">
        <v>0</v>
      </c>
      <c r="CF70" s="1292">
        <v>0</v>
      </c>
      <c r="CG70" s="1288">
        <v>0</v>
      </c>
      <c r="CH70" s="1292">
        <v>0</v>
      </c>
      <c r="CI70" s="1292">
        <v>0</v>
      </c>
      <c r="CJ70" s="1288">
        <v>0</v>
      </c>
      <c r="CK70" s="1292">
        <v>0</v>
      </c>
      <c r="CL70" s="1292">
        <v>0</v>
      </c>
      <c r="CM70" s="1288">
        <v>0</v>
      </c>
      <c r="CN70" s="1292">
        <v>0</v>
      </c>
      <c r="CO70" s="1292">
        <v>0</v>
      </c>
      <c r="CP70" s="1288">
        <v>0</v>
      </c>
      <c r="CQ70" s="1292">
        <v>0</v>
      </c>
      <c r="CR70" s="1292">
        <v>0</v>
      </c>
      <c r="CS70" s="1288">
        <v>0</v>
      </c>
      <c r="CT70" s="1292">
        <v>0</v>
      </c>
      <c r="CU70" s="1292">
        <v>0</v>
      </c>
      <c r="CV70" s="1288">
        <v>0</v>
      </c>
      <c r="CW70" s="1292">
        <v>0</v>
      </c>
      <c r="CX70" s="1292">
        <v>0</v>
      </c>
      <c r="CY70" s="1288">
        <v>0</v>
      </c>
      <c r="CZ70" s="1292">
        <v>0</v>
      </c>
      <c r="DA70" s="1292">
        <v>0</v>
      </c>
      <c r="DB70" s="1288">
        <v>0</v>
      </c>
      <c r="DC70" s="1292">
        <v>0</v>
      </c>
      <c r="DD70" s="1292">
        <v>0</v>
      </c>
      <c r="DE70" s="1288">
        <v>0</v>
      </c>
      <c r="DF70" s="1292">
        <v>0</v>
      </c>
      <c r="DG70" s="1292">
        <v>0</v>
      </c>
      <c r="DH70" s="1288">
        <v>0</v>
      </c>
      <c r="DI70" s="1292">
        <v>0</v>
      </c>
      <c r="DJ70" s="1292">
        <v>0</v>
      </c>
      <c r="DK70" s="1288">
        <v>0</v>
      </c>
      <c r="DL70" s="1292">
        <v>0</v>
      </c>
      <c r="DM70" s="1292">
        <v>0</v>
      </c>
      <c r="DN70" s="1288">
        <v>0</v>
      </c>
      <c r="DO70" s="1292">
        <v>0</v>
      </c>
      <c r="DP70" s="1292">
        <v>0</v>
      </c>
      <c r="DQ70" s="1288">
        <v>0</v>
      </c>
      <c r="DR70" s="1292">
        <v>0</v>
      </c>
      <c r="DS70" s="1292">
        <v>0</v>
      </c>
      <c r="DT70" s="1288">
        <v>0</v>
      </c>
      <c r="DU70" s="1292">
        <v>0</v>
      </c>
      <c r="DV70" s="1292">
        <v>0</v>
      </c>
      <c r="DW70" s="1288">
        <v>0</v>
      </c>
      <c r="DX70" s="1292">
        <v>0</v>
      </c>
      <c r="DY70" s="1292">
        <v>0</v>
      </c>
      <c r="DZ70" s="1288">
        <v>0</v>
      </c>
      <c r="EA70" s="1292">
        <v>0</v>
      </c>
      <c r="EB70" s="1292">
        <v>0</v>
      </c>
      <c r="EC70" s="1288">
        <v>0</v>
      </c>
      <c r="ED70" s="1292">
        <v>0</v>
      </c>
      <c r="EE70" s="1292">
        <v>0</v>
      </c>
      <c r="EF70" s="1288">
        <v>0</v>
      </c>
      <c r="EG70" s="1292">
        <v>0</v>
      </c>
      <c r="EH70" s="1292">
        <v>0</v>
      </c>
      <c r="EI70" s="1288">
        <v>0</v>
      </c>
      <c r="EJ70" s="1292">
        <v>0</v>
      </c>
      <c r="EK70" s="1292">
        <v>0</v>
      </c>
      <c r="EL70" s="1288">
        <v>0</v>
      </c>
      <c r="EM70" s="1292">
        <v>0</v>
      </c>
      <c r="EN70" s="1292">
        <v>0</v>
      </c>
      <c r="EO70" s="1288">
        <v>0</v>
      </c>
      <c r="EP70" s="1292">
        <v>0</v>
      </c>
      <c r="EQ70" s="1292">
        <v>0</v>
      </c>
      <c r="ER70" s="1288">
        <v>0</v>
      </c>
      <c r="ES70" s="1292">
        <v>0</v>
      </c>
      <c r="ET70" s="1292">
        <v>0</v>
      </c>
      <c r="EU70" s="1288">
        <v>0</v>
      </c>
      <c r="EV70" s="1292">
        <v>0</v>
      </c>
      <c r="EW70" s="1292">
        <v>0</v>
      </c>
      <c r="EX70" s="1288">
        <v>0</v>
      </c>
      <c r="EY70" s="1292">
        <v>0</v>
      </c>
      <c r="EZ70" s="1292">
        <v>0</v>
      </c>
      <c r="FA70" s="1288">
        <v>0</v>
      </c>
      <c r="FB70" s="1292">
        <v>0</v>
      </c>
      <c r="FC70" s="1292">
        <v>0</v>
      </c>
      <c r="FD70" s="1288">
        <v>0</v>
      </c>
      <c r="FE70" s="1292">
        <v>0</v>
      </c>
      <c r="FF70" s="1292">
        <v>0</v>
      </c>
      <c r="FG70" s="1288">
        <v>0</v>
      </c>
    </row>
    <row r="71" spans="1:163" s="668" customFormat="1" ht="0.2" customHeight="1">
      <c r="A71" s="1179">
        <v>2</v>
      </c>
      <c r="B71" s="1179"/>
      <c r="C71" s="1179" t="s">
        <v>1605</v>
      </c>
      <c r="D71" s="1179" t="s">
        <v>1718</v>
      </c>
      <c r="E71" s="1179"/>
      <c r="F71" s="1179"/>
      <c r="G71" s="1179" t="b">
        <v>0</v>
      </c>
      <c r="H71" s="1179"/>
      <c r="I71" s="1179"/>
      <c r="J71" s="1179"/>
      <c r="K71" s="1179"/>
      <c r="L71" s="1291" t="s">
        <v>665</v>
      </c>
      <c r="M71" s="1286" t="s">
        <v>652</v>
      </c>
      <c r="N71" s="1292"/>
      <c r="O71" s="1292"/>
      <c r="P71" s="1288">
        <v>0</v>
      </c>
      <c r="Q71" s="1292"/>
      <c r="R71" s="1292"/>
      <c r="S71" s="1288">
        <v>0</v>
      </c>
      <c r="T71" s="1292"/>
      <c r="U71" s="1292"/>
      <c r="V71" s="1288">
        <v>0</v>
      </c>
      <c r="W71" s="1292"/>
      <c r="X71" s="1292"/>
      <c r="Y71" s="1288">
        <v>0</v>
      </c>
      <c r="Z71" s="1292"/>
      <c r="AA71" s="1292"/>
      <c r="AB71" s="1288">
        <v>0</v>
      </c>
      <c r="AC71" s="1292"/>
      <c r="AD71" s="1292"/>
      <c r="AE71" s="1288">
        <v>0</v>
      </c>
      <c r="AF71" s="1292"/>
      <c r="AG71" s="1292"/>
      <c r="AH71" s="1288">
        <v>0</v>
      </c>
      <c r="AI71" s="1292"/>
      <c r="AJ71" s="1292"/>
      <c r="AK71" s="1288">
        <v>0</v>
      </c>
      <c r="AL71" s="1292"/>
      <c r="AM71" s="1292"/>
      <c r="AN71" s="1288">
        <v>0</v>
      </c>
      <c r="AO71" s="1292"/>
      <c r="AP71" s="1292"/>
      <c r="AQ71" s="1288">
        <v>0</v>
      </c>
      <c r="AR71" s="1292"/>
      <c r="AS71" s="1292"/>
      <c r="AT71" s="1288">
        <v>0</v>
      </c>
      <c r="AU71" s="1292"/>
      <c r="AV71" s="1292"/>
      <c r="AW71" s="1288">
        <v>0</v>
      </c>
      <c r="AX71" s="1292"/>
      <c r="AY71" s="1292"/>
      <c r="AZ71" s="1288">
        <v>0</v>
      </c>
      <c r="BA71" s="1292"/>
      <c r="BB71" s="1292"/>
      <c r="BC71" s="1288">
        <v>0</v>
      </c>
      <c r="BD71" s="1292"/>
      <c r="BE71" s="1292"/>
      <c r="BF71" s="1288">
        <v>0</v>
      </c>
      <c r="BG71" s="1292"/>
      <c r="BH71" s="1292"/>
      <c r="BI71" s="1288">
        <v>0</v>
      </c>
      <c r="BJ71" s="1292"/>
      <c r="BK71" s="1292"/>
      <c r="BL71" s="1288">
        <v>0</v>
      </c>
      <c r="BM71" s="1292"/>
      <c r="BN71" s="1292"/>
      <c r="BO71" s="1288">
        <v>0</v>
      </c>
      <c r="BP71" s="1292"/>
      <c r="BQ71" s="1292"/>
      <c r="BR71" s="1288">
        <v>0</v>
      </c>
      <c r="BS71" s="1292"/>
      <c r="BT71" s="1292"/>
      <c r="BU71" s="1288">
        <v>0</v>
      </c>
      <c r="BV71" s="1292"/>
      <c r="BW71" s="1292"/>
      <c r="BX71" s="1288">
        <v>0</v>
      </c>
      <c r="BY71" s="1292"/>
      <c r="BZ71" s="1292"/>
      <c r="CA71" s="1288">
        <v>0</v>
      </c>
      <c r="CB71" s="1292"/>
      <c r="CC71" s="1292"/>
      <c r="CD71" s="1288">
        <v>0</v>
      </c>
      <c r="CE71" s="1292"/>
      <c r="CF71" s="1292"/>
      <c r="CG71" s="1288">
        <v>0</v>
      </c>
      <c r="CH71" s="1292"/>
      <c r="CI71" s="1292"/>
      <c r="CJ71" s="1288">
        <v>0</v>
      </c>
      <c r="CK71" s="1292"/>
      <c r="CL71" s="1292"/>
      <c r="CM71" s="1288">
        <v>0</v>
      </c>
      <c r="CN71" s="1292"/>
      <c r="CO71" s="1292"/>
      <c r="CP71" s="1288">
        <v>0</v>
      </c>
      <c r="CQ71" s="1292"/>
      <c r="CR71" s="1292"/>
      <c r="CS71" s="1288">
        <v>0</v>
      </c>
      <c r="CT71" s="1292"/>
      <c r="CU71" s="1292"/>
      <c r="CV71" s="1288">
        <v>0</v>
      </c>
      <c r="CW71" s="1292"/>
      <c r="CX71" s="1292"/>
      <c r="CY71" s="1288">
        <v>0</v>
      </c>
      <c r="CZ71" s="1292"/>
      <c r="DA71" s="1292"/>
      <c r="DB71" s="1288">
        <v>0</v>
      </c>
      <c r="DC71" s="1292"/>
      <c r="DD71" s="1292"/>
      <c r="DE71" s="1288">
        <v>0</v>
      </c>
      <c r="DF71" s="1292"/>
      <c r="DG71" s="1292"/>
      <c r="DH71" s="1288">
        <v>0</v>
      </c>
      <c r="DI71" s="1292"/>
      <c r="DJ71" s="1292"/>
      <c r="DK71" s="1288">
        <v>0</v>
      </c>
      <c r="DL71" s="1292"/>
      <c r="DM71" s="1292"/>
      <c r="DN71" s="1288">
        <v>0</v>
      </c>
      <c r="DO71" s="1292"/>
      <c r="DP71" s="1292"/>
      <c r="DQ71" s="1288">
        <v>0</v>
      </c>
      <c r="DR71" s="1292"/>
      <c r="DS71" s="1292"/>
      <c r="DT71" s="1288">
        <v>0</v>
      </c>
      <c r="DU71" s="1292"/>
      <c r="DV71" s="1292"/>
      <c r="DW71" s="1288">
        <v>0</v>
      </c>
      <c r="DX71" s="1292"/>
      <c r="DY71" s="1292"/>
      <c r="DZ71" s="1288">
        <v>0</v>
      </c>
      <c r="EA71" s="1292"/>
      <c r="EB71" s="1292"/>
      <c r="EC71" s="1288">
        <v>0</v>
      </c>
      <c r="ED71" s="1292"/>
      <c r="EE71" s="1292"/>
      <c r="EF71" s="1288">
        <v>0</v>
      </c>
      <c r="EG71" s="1292"/>
      <c r="EH71" s="1292"/>
      <c r="EI71" s="1288">
        <v>0</v>
      </c>
      <c r="EJ71" s="1292"/>
      <c r="EK71" s="1292"/>
      <c r="EL71" s="1288">
        <v>0</v>
      </c>
      <c r="EM71" s="1292"/>
      <c r="EN71" s="1292"/>
      <c r="EO71" s="1288">
        <v>0</v>
      </c>
      <c r="EP71" s="1292"/>
      <c r="EQ71" s="1292"/>
      <c r="ER71" s="1288">
        <v>0</v>
      </c>
      <c r="ES71" s="1292"/>
      <c r="ET71" s="1292"/>
      <c r="EU71" s="1288">
        <v>0</v>
      </c>
      <c r="EV71" s="1292"/>
      <c r="EW71" s="1292"/>
      <c r="EX71" s="1288">
        <v>0</v>
      </c>
      <c r="EY71" s="1292"/>
      <c r="EZ71" s="1292"/>
      <c r="FA71" s="1288">
        <v>0</v>
      </c>
      <c r="FB71" s="1292"/>
      <c r="FC71" s="1292"/>
      <c r="FD71" s="1288">
        <v>0</v>
      </c>
      <c r="FE71" s="1292"/>
      <c r="FF71" s="1292"/>
      <c r="FG71" s="1288">
        <v>0</v>
      </c>
    </row>
    <row r="72" spans="1:163" s="668" customFormat="1" ht="0.2" customHeight="1">
      <c r="A72" s="1179">
        <v>2</v>
      </c>
      <c r="B72" s="1094" t="s">
        <v>1172</v>
      </c>
      <c r="C72" s="1179" t="s">
        <v>1660</v>
      </c>
      <c r="D72" s="1179" t="s">
        <v>1718</v>
      </c>
      <c r="E72" s="1179"/>
      <c r="F72" s="1179"/>
      <c r="G72" s="1179" t="b">
        <v>0</v>
      </c>
      <c r="H72" s="1179"/>
      <c r="I72" s="1179"/>
      <c r="J72" s="1179"/>
      <c r="K72" s="1179"/>
      <c r="L72" s="1291" t="s">
        <v>666</v>
      </c>
      <c r="M72" s="1286" t="s">
        <v>310</v>
      </c>
      <c r="N72" s="1289">
        <v>17.5</v>
      </c>
      <c r="O72" s="1289">
        <v>17.5</v>
      </c>
      <c r="P72" s="1290">
        <v>0</v>
      </c>
      <c r="Q72" s="1289">
        <v>0</v>
      </c>
      <c r="R72" s="1289">
        <v>0</v>
      </c>
      <c r="S72" s="1290">
        <v>0</v>
      </c>
      <c r="T72" s="1289">
        <v>0</v>
      </c>
      <c r="U72" s="1289">
        <v>0</v>
      </c>
      <c r="V72" s="1290">
        <v>0</v>
      </c>
      <c r="W72" s="1289">
        <v>0</v>
      </c>
      <c r="X72" s="1289">
        <v>0</v>
      </c>
      <c r="Y72" s="1290">
        <v>0</v>
      </c>
      <c r="Z72" s="1289">
        <v>0</v>
      </c>
      <c r="AA72" s="1289">
        <v>0</v>
      </c>
      <c r="AB72" s="1290">
        <v>0</v>
      </c>
      <c r="AC72" s="1289">
        <v>0</v>
      </c>
      <c r="AD72" s="1289">
        <v>0</v>
      </c>
      <c r="AE72" s="1290">
        <v>0</v>
      </c>
      <c r="AF72" s="1289">
        <v>0</v>
      </c>
      <c r="AG72" s="1289">
        <v>0</v>
      </c>
      <c r="AH72" s="1290">
        <v>0</v>
      </c>
      <c r="AI72" s="1289">
        <v>0</v>
      </c>
      <c r="AJ72" s="1289">
        <v>0</v>
      </c>
      <c r="AK72" s="1290">
        <v>0</v>
      </c>
      <c r="AL72" s="1289">
        <v>0</v>
      </c>
      <c r="AM72" s="1289">
        <v>0</v>
      </c>
      <c r="AN72" s="1290">
        <v>0</v>
      </c>
      <c r="AO72" s="1289">
        <v>0</v>
      </c>
      <c r="AP72" s="1289">
        <v>0</v>
      </c>
      <c r="AQ72" s="1290">
        <v>0</v>
      </c>
      <c r="AR72" s="1289"/>
      <c r="AS72" s="1289"/>
      <c r="AT72" s="1290">
        <v>0</v>
      </c>
      <c r="AU72" s="1289"/>
      <c r="AV72" s="1289"/>
      <c r="AW72" s="1290">
        <v>0</v>
      </c>
      <c r="AX72" s="1289"/>
      <c r="AY72" s="1289"/>
      <c r="AZ72" s="1290">
        <v>0</v>
      </c>
      <c r="BA72" s="1289"/>
      <c r="BB72" s="1289"/>
      <c r="BC72" s="1290">
        <v>0</v>
      </c>
      <c r="BD72" s="1289"/>
      <c r="BE72" s="1289"/>
      <c r="BF72" s="1290">
        <v>0</v>
      </c>
      <c r="BG72" s="1289"/>
      <c r="BH72" s="1289"/>
      <c r="BI72" s="1290">
        <v>0</v>
      </c>
      <c r="BJ72" s="1289"/>
      <c r="BK72" s="1289"/>
      <c r="BL72" s="1290">
        <v>0</v>
      </c>
      <c r="BM72" s="1289"/>
      <c r="BN72" s="1289"/>
      <c r="BO72" s="1290">
        <v>0</v>
      </c>
      <c r="BP72" s="1289"/>
      <c r="BQ72" s="1289"/>
      <c r="BR72" s="1290">
        <v>0</v>
      </c>
      <c r="BS72" s="1289"/>
      <c r="BT72" s="1289"/>
      <c r="BU72" s="1290">
        <v>0</v>
      </c>
      <c r="BV72" s="1289"/>
      <c r="BW72" s="1289"/>
      <c r="BX72" s="1290">
        <v>0</v>
      </c>
      <c r="BY72" s="1289"/>
      <c r="BZ72" s="1289"/>
      <c r="CA72" s="1290">
        <v>0</v>
      </c>
      <c r="CB72" s="1289"/>
      <c r="CC72" s="1289"/>
      <c r="CD72" s="1290">
        <v>0</v>
      </c>
      <c r="CE72" s="1289"/>
      <c r="CF72" s="1289"/>
      <c r="CG72" s="1290">
        <v>0</v>
      </c>
      <c r="CH72" s="1289"/>
      <c r="CI72" s="1289"/>
      <c r="CJ72" s="1290">
        <v>0</v>
      </c>
      <c r="CK72" s="1289"/>
      <c r="CL72" s="1289"/>
      <c r="CM72" s="1290">
        <v>0</v>
      </c>
      <c r="CN72" s="1289"/>
      <c r="CO72" s="1289"/>
      <c r="CP72" s="1290">
        <v>0</v>
      </c>
      <c r="CQ72" s="1289"/>
      <c r="CR72" s="1289"/>
      <c r="CS72" s="1290">
        <v>0</v>
      </c>
      <c r="CT72" s="1289"/>
      <c r="CU72" s="1289"/>
      <c r="CV72" s="1290">
        <v>0</v>
      </c>
      <c r="CW72" s="1289"/>
      <c r="CX72" s="1289"/>
      <c r="CY72" s="1290">
        <v>0</v>
      </c>
      <c r="CZ72" s="1289"/>
      <c r="DA72" s="1289"/>
      <c r="DB72" s="1290">
        <v>0</v>
      </c>
      <c r="DC72" s="1289"/>
      <c r="DD72" s="1289"/>
      <c r="DE72" s="1290">
        <v>0</v>
      </c>
      <c r="DF72" s="1289"/>
      <c r="DG72" s="1289"/>
      <c r="DH72" s="1290">
        <v>0</v>
      </c>
      <c r="DI72" s="1289"/>
      <c r="DJ72" s="1289"/>
      <c r="DK72" s="1290">
        <v>0</v>
      </c>
      <c r="DL72" s="1289"/>
      <c r="DM72" s="1289"/>
      <c r="DN72" s="1290">
        <v>0</v>
      </c>
      <c r="DO72" s="1289"/>
      <c r="DP72" s="1289"/>
      <c r="DQ72" s="1290">
        <v>0</v>
      </c>
      <c r="DR72" s="1289"/>
      <c r="DS72" s="1289"/>
      <c r="DT72" s="1290">
        <v>0</v>
      </c>
      <c r="DU72" s="1289"/>
      <c r="DV72" s="1289"/>
      <c r="DW72" s="1290">
        <v>0</v>
      </c>
      <c r="DX72" s="1289"/>
      <c r="DY72" s="1289"/>
      <c r="DZ72" s="1290">
        <v>0</v>
      </c>
      <c r="EA72" s="1289"/>
      <c r="EB72" s="1289"/>
      <c r="EC72" s="1290">
        <v>0</v>
      </c>
      <c r="ED72" s="1289"/>
      <c r="EE72" s="1289"/>
      <c r="EF72" s="1290">
        <v>0</v>
      </c>
      <c r="EG72" s="1289"/>
      <c r="EH72" s="1289"/>
      <c r="EI72" s="1290">
        <v>0</v>
      </c>
      <c r="EJ72" s="1289"/>
      <c r="EK72" s="1289"/>
      <c r="EL72" s="1290">
        <v>0</v>
      </c>
      <c r="EM72" s="1289"/>
      <c r="EN72" s="1289"/>
      <c r="EO72" s="1290">
        <v>0</v>
      </c>
      <c r="EP72" s="1289"/>
      <c r="EQ72" s="1289"/>
      <c r="ER72" s="1290">
        <v>0</v>
      </c>
      <c r="ES72" s="1289"/>
      <c r="ET72" s="1289"/>
      <c r="EU72" s="1290">
        <v>0</v>
      </c>
      <c r="EV72" s="1289"/>
      <c r="EW72" s="1289"/>
      <c r="EX72" s="1290">
        <v>0</v>
      </c>
      <c r="EY72" s="1289"/>
      <c r="EZ72" s="1289"/>
      <c r="FA72" s="1290">
        <v>0</v>
      </c>
      <c r="FB72" s="1289"/>
      <c r="FC72" s="1289"/>
      <c r="FD72" s="1290">
        <v>0</v>
      </c>
      <c r="FE72" s="1289"/>
      <c r="FF72" s="1289"/>
      <c r="FG72" s="1290">
        <v>0</v>
      </c>
    </row>
    <row r="73" spans="1:163" s="668" customFormat="1" ht="0.2" customHeight="1">
      <c r="A73" s="1179">
        <v>2</v>
      </c>
      <c r="B73" s="1179"/>
      <c r="C73" s="1179" t="s">
        <v>1661</v>
      </c>
      <c r="D73" s="1179" t="s">
        <v>1718</v>
      </c>
      <c r="E73" s="1179"/>
      <c r="F73" s="1179"/>
      <c r="G73" s="1179" t="b">
        <v>0</v>
      </c>
      <c r="H73" s="1179"/>
      <c r="I73" s="1179"/>
      <c r="J73" s="1179"/>
      <c r="K73" s="1179"/>
      <c r="L73" s="1291" t="s">
        <v>667</v>
      </c>
      <c r="M73" s="1286" t="s">
        <v>668</v>
      </c>
      <c r="N73" s="1292"/>
      <c r="O73" s="1292"/>
      <c r="P73" s="1288">
        <v>0</v>
      </c>
      <c r="Q73" s="1292"/>
      <c r="R73" s="1292"/>
      <c r="S73" s="1288">
        <v>0</v>
      </c>
      <c r="T73" s="1292"/>
      <c r="U73" s="1292"/>
      <c r="V73" s="1288">
        <v>0</v>
      </c>
      <c r="W73" s="1292"/>
      <c r="X73" s="1292"/>
      <c r="Y73" s="1288">
        <v>0</v>
      </c>
      <c r="Z73" s="1292"/>
      <c r="AA73" s="1292"/>
      <c r="AB73" s="1288">
        <v>0</v>
      </c>
      <c r="AC73" s="1292"/>
      <c r="AD73" s="1292"/>
      <c r="AE73" s="1288">
        <v>0</v>
      </c>
      <c r="AF73" s="1292"/>
      <c r="AG73" s="1292"/>
      <c r="AH73" s="1288">
        <v>0</v>
      </c>
      <c r="AI73" s="1292"/>
      <c r="AJ73" s="1292"/>
      <c r="AK73" s="1288">
        <v>0</v>
      </c>
      <c r="AL73" s="1292"/>
      <c r="AM73" s="1292"/>
      <c r="AN73" s="1288">
        <v>0</v>
      </c>
      <c r="AO73" s="1292"/>
      <c r="AP73" s="1292"/>
      <c r="AQ73" s="1288">
        <v>0</v>
      </c>
      <c r="AR73" s="1292"/>
      <c r="AS73" s="1292"/>
      <c r="AT73" s="1288">
        <v>0</v>
      </c>
      <c r="AU73" s="1292"/>
      <c r="AV73" s="1292"/>
      <c r="AW73" s="1288">
        <v>0</v>
      </c>
      <c r="AX73" s="1292"/>
      <c r="AY73" s="1292"/>
      <c r="AZ73" s="1288">
        <v>0</v>
      </c>
      <c r="BA73" s="1292"/>
      <c r="BB73" s="1292"/>
      <c r="BC73" s="1288">
        <v>0</v>
      </c>
      <c r="BD73" s="1292"/>
      <c r="BE73" s="1292"/>
      <c r="BF73" s="1288">
        <v>0</v>
      </c>
      <c r="BG73" s="1292"/>
      <c r="BH73" s="1292"/>
      <c r="BI73" s="1288">
        <v>0</v>
      </c>
      <c r="BJ73" s="1292"/>
      <c r="BK73" s="1292"/>
      <c r="BL73" s="1288">
        <v>0</v>
      </c>
      <c r="BM73" s="1292"/>
      <c r="BN73" s="1292"/>
      <c r="BO73" s="1288">
        <v>0</v>
      </c>
      <c r="BP73" s="1292"/>
      <c r="BQ73" s="1292"/>
      <c r="BR73" s="1288">
        <v>0</v>
      </c>
      <c r="BS73" s="1292"/>
      <c r="BT73" s="1292"/>
      <c r="BU73" s="1288">
        <v>0</v>
      </c>
      <c r="BV73" s="1292"/>
      <c r="BW73" s="1292"/>
      <c r="BX73" s="1288">
        <v>0</v>
      </c>
      <c r="BY73" s="1292"/>
      <c r="BZ73" s="1292"/>
      <c r="CA73" s="1288">
        <v>0</v>
      </c>
      <c r="CB73" s="1292"/>
      <c r="CC73" s="1292"/>
      <c r="CD73" s="1288">
        <v>0</v>
      </c>
      <c r="CE73" s="1292"/>
      <c r="CF73" s="1292"/>
      <c r="CG73" s="1288">
        <v>0</v>
      </c>
      <c r="CH73" s="1292"/>
      <c r="CI73" s="1292"/>
      <c r="CJ73" s="1288">
        <v>0</v>
      </c>
      <c r="CK73" s="1292"/>
      <c r="CL73" s="1292"/>
      <c r="CM73" s="1288">
        <v>0</v>
      </c>
      <c r="CN73" s="1292"/>
      <c r="CO73" s="1292"/>
      <c r="CP73" s="1288">
        <v>0</v>
      </c>
      <c r="CQ73" s="1292"/>
      <c r="CR73" s="1292"/>
      <c r="CS73" s="1288">
        <v>0</v>
      </c>
      <c r="CT73" s="1292"/>
      <c r="CU73" s="1292"/>
      <c r="CV73" s="1288">
        <v>0</v>
      </c>
      <c r="CW73" s="1292"/>
      <c r="CX73" s="1292"/>
      <c r="CY73" s="1288">
        <v>0</v>
      </c>
      <c r="CZ73" s="1292"/>
      <c r="DA73" s="1292"/>
      <c r="DB73" s="1288">
        <v>0</v>
      </c>
      <c r="DC73" s="1292"/>
      <c r="DD73" s="1292"/>
      <c r="DE73" s="1288">
        <v>0</v>
      </c>
      <c r="DF73" s="1292"/>
      <c r="DG73" s="1292"/>
      <c r="DH73" s="1288">
        <v>0</v>
      </c>
      <c r="DI73" s="1292"/>
      <c r="DJ73" s="1292"/>
      <c r="DK73" s="1288">
        <v>0</v>
      </c>
      <c r="DL73" s="1292"/>
      <c r="DM73" s="1292"/>
      <c r="DN73" s="1288">
        <v>0</v>
      </c>
      <c r="DO73" s="1292"/>
      <c r="DP73" s="1292"/>
      <c r="DQ73" s="1288">
        <v>0</v>
      </c>
      <c r="DR73" s="1292"/>
      <c r="DS73" s="1292"/>
      <c r="DT73" s="1288">
        <v>0</v>
      </c>
      <c r="DU73" s="1292"/>
      <c r="DV73" s="1292"/>
      <c r="DW73" s="1288">
        <v>0</v>
      </c>
      <c r="DX73" s="1292"/>
      <c r="DY73" s="1292"/>
      <c r="DZ73" s="1288">
        <v>0</v>
      </c>
      <c r="EA73" s="1292"/>
      <c r="EB73" s="1292"/>
      <c r="EC73" s="1288">
        <v>0</v>
      </c>
      <c r="ED73" s="1292"/>
      <c r="EE73" s="1292"/>
      <c r="EF73" s="1288">
        <v>0</v>
      </c>
      <c r="EG73" s="1292"/>
      <c r="EH73" s="1292"/>
      <c r="EI73" s="1288">
        <v>0</v>
      </c>
      <c r="EJ73" s="1292"/>
      <c r="EK73" s="1292"/>
      <c r="EL73" s="1288">
        <v>0</v>
      </c>
      <c r="EM73" s="1292"/>
      <c r="EN73" s="1292"/>
      <c r="EO73" s="1288">
        <v>0</v>
      </c>
      <c r="EP73" s="1292"/>
      <c r="EQ73" s="1292"/>
      <c r="ER73" s="1288">
        <v>0</v>
      </c>
      <c r="ES73" s="1292"/>
      <c r="ET73" s="1292"/>
      <c r="EU73" s="1288">
        <v>0</v>
      </c>
      <c r="EV73" s="1292"/>
      <c r="EW73" s="1292"/>
      <c r="EX73" s="1288">
        <v>0</v>
      </c>
      <c r="EY73" s="1292"/>
      <c r="EZ73" s="1292"/>
      <c r="FA73" s="1288">
        <v>0</v>
      </c>
      <c r="FB73" s="1292"/>
      <c r="FC73" s="1292"/>
      <c r="FD73" s="1288">
        <v>0</v>
      </c>
      <c r="FE73" s="1292"/>
      <c r="FF73" s="1292"/>
      <c r="FG73" s="1288">
        <v>0</v>
      </c>
    </row>
    <row r="74" spans="1:163" s="668" customFormat="1" ht="0.2" customHeight="1">
      <c r="A74" s="1179">
        <v>2</v>
      </c>
      <c r="B74" s="1179"/>
      <c r="C74" s="1179" t="s">
        <v>1662</v>
      </c>
      <c r="D74" s="1179" t="s">
        <v>1718</v>
      </c>
      <c r="E74" s="1179"/>
      <c r="F74" s="1179"/>
      <c r="G74" s="1179" t="b">
        <v>0</v>
      </c>
      <c r="H74" s="1179"/>
      <c r="I74" s="1179"/>
      <c r="J74" s="1179"/>
      <c r="K74" s="1179"/>
      <c r="L74" s="1291" t="s">
        <v>669</v>
      </c>
      <c r="M74" s="1286" t="s">
        <v>670</v>
      </c>
      <c r="N74" s="1292"/>
      <c r="O74" s="1292"/>
      <c r="P74" s="1288">
        <v>0</v>
      </c>
      <c r="Q74" s="1292"/>
      <c r="R74" s="1292"/>
      <c r="S74" s="1288">
        <v>0</v>
      </c>
      <c r="T74" s="1292"/>
      <c r="U74" s="1292"/>
      <c r="V74" s="1288">
        <v>0</v>
      </c>
      <c r="W74" s="1292"/>
      <c r="X74" s="1292"/>
      <c r="Y74" s="1288">
        <v>0</v>
      </c>
      <c r="Z74" s="1292"/>
      <c r="AA74" s="1292"/>
      <c r="AB74" s="1288">
        <v>0</v>
      </c>
      <c r="AC74" s="1292"/>
      <c r="AD74" s="1292"/>
      <c r="AE74" s="1288">
        <v>0</v>
      </c>
      <c r="AF74" s="1292"/>
      <c r="AG74" s="1292"/>
      <c r="AH74" s="1288">
        <v>0</v>
      </c>
      <c r="AI74" s="1292"/>
      <c r="AJ74" s="1292"/>
      <c r="AK74" s="1288">
        <v>0</v>
      </c>
      <c r="AL74" s="1292"/>
      <c r="AM74" s="1292"/>
      <c r="AN74" s="1288">
        <v>0</v>
      </c>
      <c r="AO74" s="1292"/>
      <c r="AP74" s="1292"/>
      <c r="AQ74" s="1288">
        <v>0</v>
      </c>
      <c r="AR74" s="1292"/>
      <c r="AS74" s="1292"/>
      <c r="AT74" s="1288">
        <v>0</v>
      </c>
      <c r="AU74" s="1292"/>
      <c r="AV74" s="1292"/>
      <c r="AW74" s="1288">
        <v>0</v>
      </c>
      <c r="AX74" s="1292"/>
      <c r="AY74" s="1292"/>
      <c r="AZ74" s="1288">
        <v>0</v>
      </c>
      <c r="BA74" s="1292"/>
      <c r="BB74" s="1292"/>
      <c r="BC74" s="1288">
        <v>0</v>
      </c>
      <c r="BD74" s="1292"/>
      <c r="BE74" s="1292"/>
      <c r="BF74" s="1288">
        <v>0</v>
      </c>
      <c r="BG74" s="1292"/>
      <c r="BH74" s="1292"/>
      <c r="BI74" s="1288">
        <v>0</v>
      </c>
      <c r="BJ74" s="1292"/>
      <c r="BK74" s="1292"/>
      <c r="BL74" s="1288">
        <v>0</v>
      </c>
      <c r="BM74" s="1292"/>
      <c r="BN74" s="1292"/>
      <c r="BO74" s="1288">
        <v>0</v>
      </c>
      <c r="BP74" s="1292"/>
      <c r="BQ74" s="1292"/>
      <c r="BR74" s="1288">
        <v>0</v>
      </c>
      <c r="BS74" s="1292"/>
      <c r="BT74" s="1292"/>
      <c r="BU74" s="1288">
        <v>0</v>
      </c>
      <c r="BV74" s="1292"/>
      <c r="BW74" s="1292"/>
      <c r="BX74" s="1288">
        <v>0</v>
      </c>
      <c r="BY74" s="1292"/>
      <c r="BZ74" s="1292"/>
      <c r="CA74" s="1288">
        <v>0</v>
      </c>
      <c r="CB74" s="1292"/>
      <c r="CC74" s="1292"/>
      <c r="CD74" s="1288">
        <v>0</v>
      </c>
      <c r="CE74" s="1292"/>
      <c r="CF74" s="1292"/>
      <c r="CG74" s="1288">
        <v>0</v>
      </c>
      <c r="CH74" s="1292"/>
      <c r="CI74" s="1292"/>
      <c r="CJ74" s="1288">
        <v>0</v>
      </c>
      <c r="CK74" s="1292"/>
      <c r="CL74" s="1292"/>
      <c r="CM74" s="1288">
        <v>0</v>
      </c>
      <c r="CN74" s="1292"/>
      <c r="CO74" s="1292"/>
      <c r="CP74" s="1288">
        <v>0</v>
      </c>
      <c r="CQ74" s="1292"/>
      <c r="CR74" s="1292"/>
      <c r="CS74" s="1288">
        <v>0</v>
      </c>
      <c r="CT74" s="1292"/>
      <c r="CU74" s="1292"/>
      <c r="CV74" s="1288">
        <v>0</v>
      </c>
      <c r="CW74" s="1292"/>
      <c r="CX74" s="1292"/>
      <c r="CY74" s="1288">
        <v>0</v>
      </c>
      <c r="CZ74" s="1292"/>
      <c r="DA74" s="1292"/>
      <c r="DB74" s="1288">
        <v>0</v>
      </c>
      <c r="DC74" s="1292"/>
      <c r="DD74" s="1292"/>
      <c r="DE74" s="1288">
        <v>0</v>
      </c>
      <c r="DF74" s="1292"/>
      <c r="DG74" s="1292"/>
      <c r="DH74" s="1288">
        <v>0</v>
      </c>
      <c r="DI74" s="1292"/>
      <c r="DJ74" s="1292"/>
      <c r="DK74" s="1288">
        <v>0</v>
      </c>
      <c r="DL74" s="1292"/>
      <c r="DM74" s="1292"/>
      <c r="DN74" s="1288">
        <v>0</v>
      </c>
      <c r="DO74" s="1292"/>
      <c r="DP74" s="1292"/>
      <c r="DQ74" s="1288">
        <v>0</v>
      </c>
      <c r="DR74" s="1292"/>
      <c r="DS74" s="1292"/>
      <c r="DT74" s="1288">
        <v>0</v>
      </c>
      <c r="DU74" s="1292"/>
      <c r="DV74" s="1292"/>
      <c r="DW74" s="1288">
        <v>0</v>
      </c>
      <c r="DX74" s="1292"/>
      <c r="DY74" s="1292"/>
      <c r="DZ74" s="1288">
        <v>0</v>
      </c>
      <c r="EA74" s="1292"/>
      <c r="EB74" s="1292"/>
      <c r="EC74" s="1288">
        <v>0</v>
      </c>
      <c r="ED74" s="1292"/>
      <c r="EE74" s="1292"/>
      <c r="EF74" s="1288">
        <v>0</v>
      </c>
      <c r="EG74" s="1292"/>
      <c r="EH74" s="1292"/>
      <c r="EI74" s="1288">
        <v>0</v>
      </c>
      <c r="EJ74" s="1292"/>
      <c r="EK74" s="1292"/>
      <c r="EL74" s="1288">
        <v>0</v>
      </c>
      <c r="EM74" s="1292"/>
      <c r="EN74" s="1292"/>
      <c r="EO74" s="1288">
        <v>0</v>
      </c>
      <c r="EP74" s="1292"/>
      <c r="EQ74" s="1292"/>
      <c r="ER74" s="1288">
        <v>0</v>
      </c>
      <c r="ES74" s="1292"/>
      <c r="ET74" s="1292"/>
      <c r="EU74" s="1288">
        <v>0</v>
      </c>
      <c r="EV74" s="1292"/>
      <c r="EW74" s="1292"/>
      <c r="EX74" s="1288">
        <v>0</v>
      </c>
      <c r="EY74" s="1292"/>
      <c r="EZ74" s="1292"/>
      <c r="FA74" s="1288">
        <v>0</v>
      </c>
      <c r="FB74" s="1292"/>
      <c r="FC74" s="1292"/>
      <c r="FD74" s="1288">
        <v>0</v>
      </c>
      <c r="FE74" s="1292"/>
      <c r="FF74" s="1292"/>
      <c r="FG74" s="1288">
        <v>0</v>
      </c>
    </row>
    <row r="75" spans="1:163" s="668" customFormat="1" ht="0.2" customHeight="1">
      <c r="A75" s="1179">
        <v>2</v>
      </c>
      <c r="B75" s="1179"/>
      <c r="C75" s="1179"/>
      <c r="D75" s="1179"/>
      <c r="E75" s="1179"/>
      <c r="F75" s="1179"/>
      <c r="G75" s="1179" t="b">
        <v>0</v>
      </c>
      <c r="H75" s="1179"/>
      <c r="I75" s="1179"/>
      <c r="J75" s="1179"/>
      <c r="K75" s="1179"/>
      <c r="L75" s="1281" t="s">
        <v>1179</v>
      </c>
      <c r="M75" s="366"/>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c r="EV75" s="367"/>
      <c r="EW75" s="367"/>
      <c r="EX75" s="367"/>
      <c r="EY75" s="367"/>
      <c r="EZ75" s="367"/>
      <c r="FA75" s="367"/>
      <c r="FB75" s="367"/>
      <c r="FC75" s="367"/>
      <c r="FD75" s="367"/>
      <c r="FE75" s="367"/>
      <c r="FF75" s="367"/>
      <c r="FG75" s="368"/>
    </row>
    <row r="76" spans="1:163" s="668" customFormat="1" ht="0.2" customHeight="1">
      <c r="A76" s="1179">
        <v>2</v>
      </c>
      <c r="B76" s="1179"/>
      <c r="C76" s="1179" t="s">
        <v>1604</v>
      </c>
      <c r="D76" s="1179" t="s">
        <v>1719</v>
      </c>
      <c r="E76" s="1179"/>
      <c r="F76" s="1179"/>
      <c r="G76" s="1179" t="b">
        <v>0</v>
      </c>
      <c r="H76" s="1179"/>
      <c r="I76" s="1179"/>
      <c r="J76" s="1179"/>
      <c r="K76" s="1179"/>
      <c r="L76" s="1291" t="s">
        <v>664</v>
      </c>
      <c r="M76" s="1286" t="s">
        <v>652</v>
      </c>
      <c r="N76" s="1292">
        <v>0</v>
      </c>
      <c r="O76" s="1292">
        <v>0</v>
      </c>
      <c r="P76" s="1288">
        <v>0</v>
      </c>
      <c r="Q76" s="1292">
        <v>0</v>
      </c>
      <c r="R76" s="1292">
        <v>0</v>
      </c>
      <c r="S76" s="1288">
        <v>0</v>
      </c>
      <c r="T76" s="1292">
        <v>0</v>
      </c>
      <c r="U76" s="1292">
        <v>0</v>
      </c>
      <c r="V76" s="1288">
        <v>0</v>
      </c>
      <c r="W76" s="1292">
        <v>0</v>
      </c>
      <c r="X76" s="1292">
        <v>0</v>
      </c>
      <c r="Y76" s="1288">
        <v>0</v>
      </c>
      <c r="Z76" s="1292">
        <v>0</v>
      </c>
      <c r="AA76" s="1292">
        <v>0</v>
      </c>
      <c r="AB76" s="1288">
        <v>0</v>
      </c>
      <c r="AC76" s="1292">
        <v>0</v>
      </c>
      <c r="AD76" s="1292">
        <v>0</v>
      </c>
      <c r="AE76" s="1288">
        <v>0</v>
      </c>
      <c r="AF76" s="1292">
        <v>0</v>
      </c>
      <c r="AG76" s="1292">
        <v>0</v>
      </c>
      <c r="AH76" s="1288">
        <v>0</v>
      </c>
      <c r="AI76" s="1292">
        <v>0</v>
      </c>
      <c r="AJ76" s="1292">
        <v>0</v>
      </c>
      <c r="AK76" s="1288">
        <v>0</v>
      </c>
      <c r="AL76" s="1292">
        <v>0</v>
      </c>
      <c r="AM76" s="1292">
        <v>0</v>
      </c>
      <c r="AN76" s="1288">
        <v>0</v>
      </c>
      <c r="AO76" s="1292">
        <v>0</v>
      </c>
      <c r="AP76" s="1292">
        <v>0</v>
      </c>
      <c r="AQ76" s="1288">
        <v>0</v>
      </c>
      <c r="AR76" s="1292">
        <v>0</v>
      </c>
      <c r="AS76" s="1292">
        <v>0</v>
      </c>
      <c r="AT76" s="1288">
        <v>0</v>
      </c>
      <c r="AU76" s="1292">
        <v>0</v>
      </c>
      <c r="AV76" s="1292">
        <v>0</v>
      </c>
      <c r="AW76" s="1288">
        <v>0</v>
      </c>
      <c r="AX76" s="1292">
        <v>0</v>
      </c>
      <c r="AY76" s="1292">
        <v>0</v>
      </c>
      <c r="AZ76" s="1288">
        <v>0</v>
      </c>
      <c r="BA76" s="1292">
        <v>0</v>
      </c>
      <c r="BB76" s="1292">
        <v>0</v>
      </c>
      <c r="BC76" s="1288">
        <v>0</v>
      </c>
      <c r="BD76" s="1292">
        <v>0</v>
      </c>
      <c r="BE76" s="1292">
        <v>0</v>
      </c>
      <c r="BF76" s="1288">
        <v>0</v>
      </c>
      <c r="BG76" s="1292">
        <v>0</v>
      </c>
      <c r="BH76" s="1292">
        <v>0</v>
      </c>
      <c r="BI76" s="1288">
        <v>0</v>
      </c>
      <c r="BJ76" s="1292">
        <v>0</v>
      </c>
      <c r="BK76" s="1292">
        <v>0</v>
      </c>
      <c r="BL76" s="1288">
        <v>0</v>
      </c>
      <c r="BM76" s="1292">
        <v>0</v>
      </c>
      <c r="BN76" s="1292">
        <v>0</v>
      </c>
      <c r="BO76" s="1288">
        <v>0</v>
      </c>
      <c r="BP76" s="1292">
        <v>0</v>
      </c>
      <c r="BQ76" s="1292">
        <v>0</v>
      </c>
      <c r="BR76" s="1288">
        <v>0</v>
      </c>
      <c r="BS76" s="1292">
        <v>0</v>
      </c>
      <c r="BT76" s="1292">
        <v>0</v>
      </c>
      <c r="BU76" s="1288">
        <v>0</v>
      </c>
      <c r="BV76" s="1292">
        <v>0</v>
      </c>
      <c r="BW76" s="1292">
        <v>0</v>
      </c>
      <c r="BX76" s="1288">
        <v>0</v>
      </c>
      <c r="BY76" s="1292">
        <v>0</v>
      </c>
      <c r="BZ76" s="1292">
        <v>0</v>
      </c>
      <c r="CA76" s="1288">
        <v>0</v>
      </c>
      <c r="CB76" s="1292">
        <v>0</v>
      </c>
      <c r="CC76" s="1292">
        <v>0</v>
      </c>
      <c r="CD76" s="1288">
        <v>0</v>
      </c>
      <c r="CE76" s="1292">
        <v>0</v>
      </c>
      <c r="CF76" s="1292">
        <v>0</v>
      </c>
      <c r="CG76" s="1288">
        <v>0</v>
      </c>
      <c r="CH76" s="1292">
        <v>0</v>
      </c>
      <c r="CI76" s="1292">
        <v>0</v>
      </c>
      <c r="CJ76" s="1288">
        <v>0</v>
      </c>
      <c r="CK76" s="1292">
        <v>0</v>
      </c>
      <c r="CL76" s="1292">
        <v>0</v>
      </c>
      <c r="CM76" s="1288">
        <v>0</v>
      </c>
      <c r="CN76" s="1292">
        <v>0</v>
      </c>
      <c r="CO76" s="1292">
        <v>0</v>
      </c>
      <c r="CP76" s="1288">
        <v>0</v>
      </c>
      <c r="CQ76" s="1292">
        <v>0</v>
      </c>
      <c r="CR76" s="1292">
        <v>0</v>
      </c>
      <c r="CS76" s="1288">
        <v>0</v>
      </c>
      <c r="CT76" s="1292">
        <v>0</v>
      </c>
      <c r="CU76" s="1292">
        <v>0</v>
      </c>
      <c r="CV76" s="1288">
        <v>0</v>
      </c>
      <c r="CW76" s="1292">
        <v>0</v>
      </c>
      <c r="CX76" s="1292">
        <v>0</v>
      </c>
      <c r="CY76" s="1288">
        <v>0</v>
      </c>
      <c r="CZ76" s="1292">
        <v>0</v>
      </c>
      <c r="DA76" s="1292">
        <v>0</v>
      </c>
      <c r="DB76" s="1288">
        <v>0</v>
      </c>
      <c r="DC76" s="1292">
        <v>0</v>
      </c>
      <c r="DD76" s="1292">
        <v>0</v>
      </c>
      <c r="DE76" s="1288">
        <v>0</v>
      </c>
      <c r="DF76" s="1292">
        <v>0</v>
      </c>
      <c r="DG76" s="1292">
        <v>0</v>
      </c>
      <c r="DH76" s="1288">
        <v>0</v>
      </c>
      <c r="DI76" s="1292">
        <v>0</v>
      </c>
      <c r="DJ76" s="1292">
        <v>0</v>
      </c>
      <c r="DK76" s="1288">
        <v>0</v>
      </c>
      <c r="DL76" s="1292">
        <v>0</v>
      </c>
      <c r="DM76" s="1292">
        <v>0</v>
      </c>
      <c r="DN76" s="1288">
        <v>0</v>
      </c>
      <c r="DO76" s="1292">
        <v>0</v>
      </c>
      <c r="DP76" s="1292">
        <v>0</v>
      </c>
      <c r="DQ76" s="1288">
        <v>0</v>
      </c>
      <c r="DR76" s="1292">
        <v>0</v>
      </c>
      <c r="DS76" s="1292">
        <v>0</v>
      </c>
      <c r="DT76" s="1288">
        <v>0</v>
      </c>
      <c r="DU76" s="1292">
        <v>0</v>
      </c>
      <c r="DV76" s="1292">
        <v>0</v>
      </c>
      <c r="DW76" s="1288">
        <v>0</v>
      </c>
      <c r="DX76" s="1292">
        <v>0</v>
      </c>
      <c r="DY76" s="1292">
        <v>0</v>
      </c>
      <c r="DZ76" s="1288">
        <v>0</v>
      </c>
      <c r="EA76" s="1292">
        <v>0</v>
      </c>
      <c r="EB76" s="1292">
        <v>0</v>
      </c>
      <c r="EC76" s="1288">
        <v>0</v>
      </c>
      <c r="ED76" s="1292">
        <v>0</v>
      </c>
      <c r="EE76" s="1292">
        <v>0</v>
      </c>
      <c r="EF76" s="1288">
        <v>0</v>
      </c>
      <c r="EG76" s="1292">
        <v>0</v>
      </c>
      <c r="EH76" s="1292">
        <v>0</v>
      </c>
      <c r="EI76" s="1288">
        <v>0</v>
      </c>
      <c r="EJ76" s="1292">
        <v>0</v>
      </c>
      <c r="EK76" s="1292">
        <v>0</v>
      </c>
      <c r="EL76" s="1288">
        <v>0</v>
      </c>
      <c r="EM76" s="1292">
        <v>0</v>
      </c>
      <c r="EN76" s="1292">
        <v>0</v>
      </c>
      <c r="EO76" s="1288">
        <v>0</v>
      </c>
      <c r="EP76" s="1292">
        <v>0</v>
      </c>
      <c r="EQ76" s="1292">
        <v>0</v>
      </c>
      <c r="ER76" s="1288">
        <v>0</v>
      </c>
      <c r="ES76" s="1292">
        <v>0</v>
      </c>
      <c r="ET76" s="1292">
        <v>0</v>
      </c>
      <c r="EU76" s="1288">
        <v>0</v>
      </c>
      <c r="EV76" s="1292">
        <v>0</v>
      </c>
      <c r="EW76" s="1292">
        <v>0</v>
      </c>
      <c r="EX76" s="1288">
        <v>0</v>
      </c>
      <c r="EY76" s="1292">
        <v>0</v>
      </c>
      <c r="EZ76" s="1292">
        <v>0</v>
      </c>
      <c r="FA76" s="1288">
        <v>0</v>
      </c>
      <c r="FB76" s="1292">
        <v>0</v>
      </c>
      <c r="FC76" s="1292">
        <v>0</v>
      </c>
      <c r="FD76" s="1288">
        <v>0</v>
      </c>
      <c r="FE76" s="1292">
        <v>0</v>
      </c>
      <c r="FF76" s="1292">
        <v>0</v>
      </c>
      <c r="FG76" s="1288">
        <v>0</v>
      </c>
    </row>
    <row r="77" spans="1:163" s="668" customFormat="1" ht="0.2" customHeight="1">
      <c r="A77" s="1179">
        <v>2</v>
      </c>
      <c r="B77" s="1179"/>
      <c r="C77" s="1179" t="s">
        <v>1605</v>
      </c>
      <c r="D77" s="1179" t="s">
        <v>1719</v>
      </c>
      <c r="E77" s="1179"/>
      <c r="F77" s="1179"/>
      <c r="G77" s="1179" t="b">
        <v>0</v>
      </c>
      <c r="H77" s="1179"/>
      <c r="I77" s="1179"/>
      <c r="J77" s="1179"/>
      <c r="K77" s="1179"/>
      <c r="L77" s="1291" t="s">
        <v>665</v>
      </c>
      <c r="M77" s="1286" t="s">
        <v>652</v>
      </c>
      <c r="N77" s="1292"/>
      <c r="O77" s="1292"/>
      <c r="P77" s="1288">
        <v>0</v>
      </c>
      <c r="Q77" s="1292"/>
      <c r="R77" s="1292"/>
      <c r="S77" s="1288">
        <v>0</v>
      </c>
      <c r="T77" s="1292"/>
      <c r="U77" s="1292"/>
      <c r="V77" s="1288">
        <v>0</v>
      </c>
      <c r="W77" s="1292"/>
      <c r="X77" s="1292"/>
      <c r="Y77" s="1288">
        <v>0</v>
      </c>
      <c r="Z77" s="1292"/>
      <c r="AA77" s="1292"/>
      <c r="AB77" s="1288">
        <v>0</v>
      </c>
      <c r="AC77" s="1292"/>
      <c r="AD77" s="1292"/>
      <c r="AE77" s="1288">
        <v>0</v>
      </c>
      <c r="AF77" s="1292"/>
      <c r="AG77" s="1292"/>
      <c r="AH77" s="1288">
        <v>0</v>
      </c>
      <c r="AI77" s="1292"/>
      <c r="AJ77" s="1292"/>
      <c r="AK77" s="1288">
        <v>0</v>
      </c>
      <c r="AL77" s="1292"/>
      <c r="AM77" s="1292"/>
      <c r="AN77" s="1288">
        <v>0</v>
      </c>
      <c r="AO77" s="1292"/>
      <c r="AP77" s="1292"/>
      <c r="AQ77" s="1288">
        <v>0</v>
      </c>
      <c r="AR77" s="1292"/>
      <c r="AS77" s="1292"/>
      <c r="AT77" s="1288">
        <v>0</v>
      </c>
      <c r="AU77" s="1292"/>
      <c r="AV77" s="1292"/>
      <c r="AW77" s="1288">
        <v>0</v>
      </c>
      <c r="AX77" s="1292"/>
      <c r="AY77" s="1292"/>
      <c r="AZ77" s="1288">
        <v>0</v>
      </c>
      <c r="BA77" s="1292"/>
      <c r="BB77" s="1292"/>
      <c r="BC77" s="1288">
        <v>0</v>
      </c>
      <c r="BD77" s="1292"/>
      <c r="BE77" s="1292"/>
      <c r="BF77" s="1288">
        <v>0</v>
      </c>
      <c r="BG77" s="1292"/>
      <c r="BH77" s="1292"/>
      <c r="BI77" s="1288">
        <v>0</v>
      </c>
      <c r="BJ77" s="1292"/>
      <c r="BK77" s="1292"/>
      <c r="BL77" s="1288">
        <v>0</v>
      </c>
      <c r="BM77" s="1292"/>
      <c r="BN77" s="1292"/>
      <c r="BO77" s="1288">
        <v>0</v>
      </c>
      <c r="BP77" s="1292"/>
      <c r="BQ77" s="1292"/>
      <c r="BR77" s="1288">
        <v>0</v>
      </c>
      <c r="BS77" s="1292"/>
      <c r="BT77" s="1292"/>
      <c r="BU77" s="1288">
        <v>0</v>
      </c>
      <c r="BV77" s="1292"/>
      <c r="BW77" s="1292"/>
      <c r="BX77" s="1288">
        <v>0</v>
      </c>
      <c r="BY77" s="1292"/>
      <c r="BZ77" s="1292"/>
      <c r="CA77" s="1288">
        <v>0</v>
      </c>
      <c r="CB77" s="1292"/>
      <c r="CC77" s="1292"/>
      <c r="CD77" s="1288">
        <v>0</v>
      </c>
      <c r="CE77" s="1292"/>
      <c r="CF77" s="1292"/>
      <c r="CG77" s="1288">
        <v>0</v>
      </c>
      <c r="CH77" s="1292"/>
      <c r="CI77" s="1292"/>
      <c r="CJ77" s="1288">
        <v>0</v>
      </c>
      <c r="CK77" s="1292"/>
      <c r="CL77" s="1292"/>
      <c r="CM77" s="1288">
        <v>0</v>
      </c>
      <c r="CN77" s="1292"/>
      <c r="CO77" s="1292"/>
      <c r="CP77" s="1288">
        <v>0</v>
      </c>
      <c r="CQ77" s="1292"/>
      <c r="CR77" s="1292"/>
      <c r="CS77" s="1288">
        <v>0</v>
      </c>
      <c r="CT77" s="1292"/>
      <c r="CU77" s="1292"/>
      <c r="CV77" s="1288">
        <v>0</v>
      </c>
      <c r="CW77" s="1292"/>
      <c r="CX77" s="1292"/>
      <c r="CY77" s="1288">
        <v>0</v>
      </c>
      <c r="CZ77" s="1292"/>
      <c r="DA77" s="1292"/>
      <c r="DB77" s="1288">
        <v>0</v>
      </c>
      <c r="DC77" s="1292"/>
      <c r="DD77" s="1292"/>
      <c r="DE77" s="1288">
        <v>0</v>
      </c>
      <c r="DF77" s="1292"/>
      <c r="DG77" s="1292"/>
      <c r="DH77" s="1288">
        <v>0</v>
      </c>
      <c r="DI77" s="1292"/>
      <c r="DJ77" s="1292"/>
      <c r="DK77" s="1288">
        <v>0</v>
      </c>
      <c r="DL77" s="1292"/>
      <c r="DM77" s="1292"/>
      <c r="DN77" s="1288">
        <v>0</v>
      </c>
      <c r="DO77" s="1292"/>
      <c r="DP77" s="1292"/>
      <c r="DQ77" s="1288">
        <v>0</v>
      </c>
      <c r="DR77" s="1292"/>
      <c r="DS77" s="1292"/>
      <c r="DT77" s="1288">
        <v>0</v>
      </c>
      <c r="DU77" s="1292"/>
      <c r="DV77" s="1292"/>
      <c r="DW77" s="1288">
        <v>0</v>
      </c>
      <c r="DX77" s="1292"/>
      <c r="DY77" s="1292"/>
      <c r="DZ77" s="1288">
        <v>0</v>
      </c>
      <c r="EA77" s="1292"/>
      <c r="EB77" s="1292"/>
      <c r="EC77" s="1288">
        <v>0</v>
      </c>
      <c r="ED77" s="1292"/>
      <c r="EE77" s="1292"/>
      <c r="EF77" s="1288">
        <v>0</v>
      </c>
      <c r="EG77" s="1292"/>
      <c r="EH77" s="1292"/>
      <c r="EI77" s="1288">
        <v>0</v>
      </c>
      <c r="EJ77" s="1292"/>
      <c r="EK77" s="1292"/>
      <c r="EL77" s="1288">
        <v>0</v>
      </c>
      <c r="EM77" s="1292"/>
      <c r="EN77" s="1292"/>
      <c r="EO77" s="1288">
        <v>0</v>
      </c>
      <c r="EP77" s="1292"/>
      <c r="EQ77" s="1292"/>
      <c r="ER77" s="1288">
        <v>0</v>
      </c>
      <c r="ES77" s="1292"/>
      <c r="ET77" s="1292"/>
      <c r="EU77" s="1288">
        <v>0</v>
      </c>
      <c r="EV77" s="1292"/>
      <c r="EW77" s="1292"/>
      <c r="EX77" s="1288">
        <v>0</v>
      </c>
      <c r="EY77" s="1292"/>
      <c r="EZ77" s="1292"/>
      <c r="FA77" s="1288">
        <v>0</v>
      </c>
      <c r="FB77" s="1292"/>
      <c r="FC77" s="1292"/>
      <c r="FD77" s="1288">
        <v>0</v>
      </c>
      <c r="FE77" s="1292"/>
      <c r="FF77" s="1292"/>
      <c r="FG77" s="1288">
        <v>0</v>
      </c>
    </row>
    <row r="78" spans="1:163" s="668" customFormat="1" ht="0.2" customHeight="1">
      <c r="A78" s="1179">
        <v>2</v>
      </c>
      <c r="B78" s="1094" t="s">
        <v>1173</v>
      </c>
      <c r="C78" s="1179" t="s">
        <v>1660</v>
      </c>
      <c r="D78" s="1179" t="s">
        <v>1719</v>
      </c>
      <c r="E78" s="1179"/>
      <c r="F78" s="1179"/>
      <c r="G78" s="1179" t="b">
        <v>0</v>
      </c>
      <c r="H78" s="1179"/>
      <c r="I78" s="1179"/>
      <c r="J78" s="1179"/>
      <c r="K78" s="1179"/>
      <c r="L78" s="1291" t="s">
        <v>666</v>
      </c>
      <c r="M78" s="1286" t="s">
        <v>310</v>
      </c>
      <c r="N78" s="1289">
        <v>17.5</v>
      </c>
      <c r="O78" s="1289">
        <v>17.5</v>
      </c>
      <c r="P78" s="1290">
        <v>0</v>
      </c>
      <c r="Q78" s="1289">
        <v>0</v>
      </c>
      <c r="R78" s="1289">
        <v>0</v>
      </c>
      <c r="S78" s="1290">
        <v>0</v>
      </c>
      <c r="T78" s="1289">
        <v>0</v>
      </c>
      <c r="U78" s="1289">
        <v>0</v>
      </c>
      <c r="V78" s="1290">
        <v>0</v>
      </c>
      <c r="W78" s="1289">
        <v>0</v>
      </c>
      <c r="X78" s="1289">
        <v>0</v>
      </c>
      <c r="Y78" s="1290">
        <v>0</v>
      </c>
      <c r="Z78" s="1289">
        <v>0</v>
      </c>
      <c r="AA78" s="1289">
        <v>0</v>
      </c>
      <c r="AB78" s="1290">
        <v>0</v>
      </c>
      <c r="AC78" s="1289">
        <v>0</v>
      </c>
      <c r="AD78" s="1289">
        <v>0</v>
      </c>
      <c r="AE78" s="1290">
        <v>0</v>
      </c>
      <c r="AF78" s="1289">
        <v>0</v>
      </c>
      <c r="AG78" s="1289">
        <v>0</v>
      </c>
      <c r="AH78" s="1290">
        <v>0</v>
      </c>
      <c r="AI78" s="1289">
        <v>0</v>
      </c>
      <c r="AJ78" s="1289">
        <v>0</v>
      </c>
      <c r="AK78" s="1290">
        <v>0</v>
      </c>
      <c r="AL78" s="1289">
        <v>0</v>
      </c>
      <c r="AM78" s="1289">
        <v>0</v>
      </c>
      <c r="AN78" s="1290">
        <v>0</v>
      </c>
      <c r="AO78" s="1289">
        <v>0</v>
      </c>
      <c r="AP78" s="1289">
        <v>0</v>
      </c>
      <c r="AQ78" s="1293">
        <v>0</v>
      </c>
      <c r="AR78" s="1289"/>
      <c r="AS78" s="1289"/>
      <c r="AT78" s="1293">
        <v>0</v>
      </c>
      <c r="AU78" s="1289"/>
      <c r="AV78" s="1289"/>
      <c r="AW78" s="1293">
        <v>0</v>
      </c>
      <c r="AX78" s="1289"/>
      <c r="AY78" s="1289"/>
      <c r="AZ78" s="1293">
        <v>0</v>
      </c>
      <c r="BA78" s="1289"/>
      <c r="BB78" s="1289"/>
      <c r="BC78" s="1293">
        <v>0</v>
      </c>
      <c r="BD78" s="1289"/>
      <c r="BE78" s="1289"/>
      <c r="BF78" s="1293">
        <v>0</v>
      </c>
      <c r="BG78" s="1289"/>
      <c r="BH78" s="1289"/>
      <c r="BI78" s="1293">
        <v>0</v>
      </c>
      <c r="BJ78" s="1289"/>
      <c r="BK78" s="1289"/>
      <c r="BL78" s="1293">
        <v>0</v>
      </c>
      <c r="BM78" s="1289"/>
      <c r="BN78" s="1289"/>
      <c r="BO78" s="1293">
        <v>0</v>
      </c>
      <c r="BP78" s="1289"/>
      <c r="BQ78" s="1289"/>
      <c r="BR78" s="1293">
        <v>0</v>
      </c>
      <c r="BS78" s="1289"/>
      <c r="BT78" s="1289"/>
      <c r="BU78" s="1293">
        <v>0</v>
      </c>
      <c r="BV78" s="1289"/>
      <c r="BW78" s="1289"/>
      <c r="BX78" s="1293">
        <v>0</v>
      </c>
      <c r="BY78" s="1289"/>
      <c r="BZ78" s="1289"/>
      <c r="CA78" s="1293">
        <v>0</v>
      </c>
      <c r="CB78" s="1289"/>
      <c r="CC78" s="1289"/>
      <c r="CD78" s="1293">
        <v>0</v>
      </c>
      <c r="CE78" s="1289"/>
      <c r="CF78" s="1289"/>
      <c r="CG78" s="1293">
        <v>0</v>
      </c>
      <c r="CH78" s="1289"/>
      <c r="CI78" s="1289"/>
      <c r="CJ78" s="1293">
        <v>0</v>
      </c>
      <c r="CK78" s="1289"/>
      <c r="CL78" s="1289"/>
      <c r="CM78" s="1293">
        <v>0</v>
      </c>
      <c r="CN78" s="1289"/>
      <c r="CO78" s="1289"/>
      <c r="CP78" s="1293">
        <v>0</v>
      </c>
      <c r="CQ78" s="1289"/>
      <c r="CR78" s="1289"/>
      <c r="CS78" s="1293">
        <v>0</v>
      </c>
      <c r="CT78" s="1289"/>
      <c r="CU78" s="1289"/>
      <c r="CV78" s="1293">
        <v>0</v>
      </c>
      <c r="CW78" s="1289"/>
      <c r="CX78" s="1289"/>
      <c r="CY78" s="1293">
        <v>0</v>
      </c>
      <c r="CZ78" s="1289"/>
      <c r="DA78" s="1289"/>
      <c r="DB78" s="1293">
        <v>0</v>
      </c>
      <c r="DC78" s="1289"/>
      <c r="DD78" s="1289"/>
      <c r="DE78" s="1293">
        <v>0</v>
      </c>
      <c r="DF78" s="1289"/>
      <c r="DG78" s="1289"/>
      <c r="DH78" s="1293">
        <v>0</v>
      </c>
      <c r="DI78" s="1289"/>
      <c r="DJ78" s="1289"/>
      <c r="DK78" s="1293">
        <v>0</v>
      </c>
      <c r="DL78" s="1289"/>
      <c r="DM78" s="1289"/>
      <c r="DN78" s="1293">
        <v>0</v>
      </c>
      <c r="DO78" s="1289"/>
      <c r="DP78" s="1289"/>
      <c r="DQ78" s="1293">
        <v>0</v>
      </c>
      <c r="DR78" s="1289"/>
      <c r="DS78" s="1289"/>
      <c r="DT78" s="1293">
        <v>0</v>
      </c>
      <c r="DU78" s="1289"/>
      <c r="DV78" s="1289"/>
      <c r="DW78" s="1293">
        <v>0</v>
      </c>
      <c r="DX78" s="1289"/>
      <c r="DY78" s="1289"/>
      <c r="DZ78" s="1293">
        <v>0</v>
      </c>
      <c r="EA78" s="1289"/>
      <c r="EB78" s="1289"/>
      <c r="EC78" s="1293">
        <v>0</v>
      </c>
      <c r="ED78" s="1289"/>
      <c r="EE78" s="1289"/>
      <c r="EF78" s="1293">
        <v>0</v>
      </c>
      <c r="EG78" s="1289"/>
      <c r="EH78" s="1289"/>
      <c r="EI78" s="1293">
        <v>0</v>
      </c>
      <c r="EJ78" s="1289"/>
      <c r="EK78" s="1289"/>
      <c r="EL78" s="1293">
        <v>0</v>
      </c>
      <c r="EM78" s="1289"/>
      <c r="EN78" s="1289"/>
      <c r="EO78" s="1293">
        <v>0</v>
      </c>
      <c r="EP78" s="1289"/>
      <c r="EQ78" s="1289"/>
      <c r="ER78" s="1293">
        <v>0</v>
      </c>
      <c r="ES78" s="1289"/>
      <c r="ET78" s="1289"/>
      <c r="EU78" s="1293">
        <v>0</v>
      </c>
      <c r="EV78" s="1289"/>
      <c r="EW78" s="1289"/>
      <c r="EX78" s="1293">
        <v>0</v>
      </c>
      <c r="EY78" s="1289"/>
      <c r="EZ78" s="1289"/>
      <c r="FA78" s="1293">
        <v>0</v>
      </c>
      <c r="FB78" s="1289"/>
      <c r="FC78" s="1289"/>
      <c r="FD78" s="1293">
        <v>0</v>
      </c>
      <c r="FE78" s="1289"/>
      <c r="FF78" s="1289"/>
      <c r="FG78" s="1293">
        <v>0</v>
      </c>
    </row>
    <row r="79" spans="1:163" s="668" customFormat="1" ht="0.2" customHeight="1">
      <c r="A79" s="1179">
        <v>2</v>
      </c>
      <c r="B79" s="1179"/>
      <c r="C79" s="1179" t="s">
        <v>1661</v>
      </c>
      <c r="D79" s="1179" t="s">
        <v>1719</v>
      </c>
      <c r="E79" s="1179"/>
      <c r="F79" s="1179"/>
      <c r="G79" s="1179" t="b">
        <v>0</v>
      </c>
      <c r="H79" s="1179"/>
      <c r="I79" s="1179"/>
      <c r="J79" s="1179"/>
      <c r="K79" s="1179"/>
      <c r="L79" s="1291" t="s">
        <v>667</v>
      </c>
      <c r="M79" s="1286" t="s">
        <v>668</v>
      </c>
      <c r="N79" s="1292"/>
      <c r="O79" s="1292"/>
      <c r="P79" s="1288">
        <v>0</v>
      </c>
      <c r="Q79" s="1292"/>
      <c r="R79" s="1292"/>
      <c r="S79" s="1288">
        <v>0</v>
      </c>
      <c r="T79" s="1292"/>
      <c r="U79" s="1292"/>
      <c r="V79" s="1288">
        <v>0</v>
      </c>
      <c r="W79" s="1292"/>
      <c r="X79" s="1292"/>
      <c r="Y79" s="1288">
        <v>0</v>
      </c>
      <c r="Z79" s="1292"/>
      <c r="AA79" s="1292"/>
      <c r="AB79" s="1288">
        <v>0</v>
      </c>
      <c r="AC79" s="1292"/>
      <c r="AD79" s="1292"/>
      <c r="AE79" s="1288">
        <v>0</v>
      </c>
      <c r="AF79" s="1292"/>
      <c r="AG79" s="1292"/>
      <c r="AH79" s="1288">
        <v>0</v>
      </c>
      <c r="AI79" s="1292"/>
      <c r="AJ79" s="1292"/>
      <c r="AK79" s="1288">
        <v>0</v>
      </c>
      <c r="AL79" s="1292"/>
      <c r="AM79" s="1292"/>
      <c r="AN79" s="1288">
        <v>0</v>
      </c>
      <c r="AO79" s="1292"/>
      <c r="AP79" s="1292"/>
      <c r="AQ79" s="1288">
        <v>0</v>
      </c>
      <c r="AR79" s="1292"/>
      <c r="AS79" s="1292"/>
      <c r="AT79" s="1288">
        <v>0</v>
      </c>
      <c r="AU79" s="1292"/>
      <c r="AV79" s="1292"/>
      <c r="AW79" s="1288">
        <v>0</v>
      </c>
      <c r="AX79" s="1292"/>
      <c r="AY79" s="1292"/>
      <c r="AZ79" s="1288">
        <v>0</v>
      </c>
      <c r="BA79" s="1292"/>
      <c r="BB79" s="1292"/>
      <c r="BC79" s="1288">
        <v>0</v>
      </c>
      <c r="BD79" s="1292"/>
      <c r="BE79" s="1292"/>
      <c r="BF79" s="1288">
        <v>0</v>
      </c>
      <c r="BG79" s="1292"/>
      <c r="BH79" s="1292"/>
      <c r="BI79" s="1288">
        <v>0</v>
      </c>
      <c r="BJ79" s="1292"/>
      <c r="BK79" s="1292"/>
      <c r="BL79" s="1288">
        <v>0</v>
      </c>
      <c r="BM79" s="1292"/>
      <c r="BN79" s="1292"/>
      <c r="BO79" s="1288">
        <v>0</v>
      </c>
      <c r="BP79" s="1292"/>
      <c r="BQ79" s="1292"/>
      <c r="BR79" s="1288">
        <v>0</v>
      </c>
      <c r="BS79" s="1292"/>
      <c r="BT79" s="1292"/>
      <c r="BU79" s="1288">
        <v>0</v>
      </c>
      <c r="BV79" s="1292"/>
      <c r="BW79" s="1292"/>
      <c r="BX79" s="1288">
        <v>0</v>
      </c>
      <c r="BY79" s="1292"/>
      <c r="BZ79" s="1292"/>
      <c r="CA79" s="1288">
        <v>0</v>
      </c>
      <c r="CB79" s="1292"/>
      <c r="CC79" s="1292"/>
      <c r="CD79" s="1288">
        <v>0</v>
      </c>
      <c r="CE79" s="1292"/>
      <c r="CF79" s="1292"/>
      <c r="CG79" s="1288">
        <v>0</v>
      </c>
      <c r="CH79" s="1292"/>
      <c r="CI79" s="1292"/>
      <c r="CJ79" s="1288">
        <v>0</v>
      </c>
      <c r="CK79" s="1292"/>
      <c r="CL79" s="1292"/>
      <c r="CM79" s="1288">
        <v>0</v>
      </c>
      <c r="CN79" s="1292"/>
      <c r="CO79" s="1292"/>
      <c r="CP79" s="1288">
        <v>0</v>
      </c>
      <c r="CQ79" s="1292"/>
      <c r="CR79" s="1292"/>
      <c r="CS79" s="1288">
        <v>0</v>
      </c>
      <c r="CT79" s="1292"/>
      <c r="CU79" s="1292"/>
      <c r="CV79" s="1288">
        <v>0</v>
      </c>
      <c r="CW79" s="1292"/>
      <c r="CX79" s="1292"/>
      <c r="CY79" s="1288">
        <v>0</v>
      </c>
      <c r="CZ79" s="1292"/>
      <c r="DA79" s="1292"/>
      <c r="DB79" s="1288">
        <v>0</v>
      </c>
      <c r="DC79" s="1292"/>
      <c r="DD79" s="1292"/>
      <c r="DE79" s="1288">
        <v>0</v>
      </c>
      <c r="DF79" s="1292"/>
      <c r="DG79" s="1292"/>
      <c r="DH79" s="1288">
        <v>0</v>
      </c>
      <c r="DI79" s="1292"/>
      <c r="DJ79" s="1292"/>
      <c r="DK79" s="1288">
        <v>0</v>
      </c>
      <c r="DL79" s="1292"/>
      <c r="DM79" s="1292"/>
      <c r="DN79" s="1288">
        <v>0</v>
      </c>
      <c r="DO79" s="1292"/>
      <c r="DP79" s="1292"/>
      <c r="DQ79" s="1288">
        <v>0</v>
      </c>
      <c r="DR79" s="1292"/>
      <c r="DS79" s="1292"/>
      <c r="DT79" s="1288">
        <v>0</v>
      </c>
      <c r="DU79" s="1292"/>
      <c r="DV79" s="1292"/>
      <c r="DW79" s="1288">
        <v>0</v>
      </c>
      <c r="DX79" s="1292"/>
      <c r="DY79" s="1292"/>
      <c r="DZ79" s="1288">
        <v>0</v>
      </c>
      <c r="EA79" s="1292"/>
      <c r="EB79" s="1292"/>
      <c r="EC79" s="1288">
        <v>0</v>
      </c>
      <c r="ED79" s="1292"/>
      <c r="EE79" s="1292"/>
      <c r="EF79" s="1288">
        <v>0</v>
      </c>
      <c r="EG79" s="1292"/>
      <c r="EH79" s="1292"/>
      <c r="EI79" s="1288">
        <v>0</v>
      </c>
      <c r="EJ79" s="1292"/>
      <c r="EK79" s="1292"/>
      <c r="EL79" s="1288">
        <v>0</v>
      </c>
      <c r="EM79" s="1292"/>
      <c r="EN79" s="1292"/>
      <c r="EO79" s="1288">
        <v>0</v>
      </c>
      <c r="EP79" s="1292"/>
      <c r="EQ79" s="1292"/>
      <c r="ER79" s="1288">
        <v>0</v>
      </c>
      <c r="ES79" s="1292"/>
      <c r="ET79" s="1292"/>
      <c r="EU79" s="1288">
        <v>0</v>
      </c>
      <c r="EV79" s="1292"/>
      <c r="EW79" s="1292"/>
      <c r="EX79" s="1288">
        <v>0</v>
      </c>
      <c r="EY79" s="1292"/>
      <c r="EZ79" s="1292"/>
      <c r="FA79" s="1288">
        <v>0</v>
      </c>
      <c r="FB79" s="1292"/>
      <c r="FC79" s="1292"/>
      <c r="FD79" s="1288">
        <v>0</v>
      </c>
      <c r="FE79" s="1292"/>
      <c r="FF79" s="1292"/>
      <c r="FG79" s="1288">
        <v>0</v>
      </c>
    </row>
    <row r="80" spans="1:163" s="668" customFormat="1" ht="0.2" customHeight="1">
      <c r="A80" s="1179">
        <v>2</v>
      </c>
      <c r="B80" s="1179"/>
      <c r="C80" s="1179" t="s">
        <v>1662</v>
      </c>
      <c r="D80" s="1179" t="s">
        <v>1719</v>
      </c>
      <c r="E80" s="1179"/>
      <c r="F80" s="1179"/>
      <c r="G80" s="1179" t="b">
        <v>0</v>
      </c>
      <c r="H80" s="1179"/>
      <c r="I80" s="1179"/>
      <c r="J80" s="1179"/>
      <c r="K80" s="1179"/>
      <c r="L80" s="1291" t="s">
        <v>669</v>
      </c>
      <c r="M80" s="1286" t="s">
        <v>670</v>
      </c>
      <c r="N80" s="1292"/>
      <c r="O80" s="1292"/>
      <c r="P80" s="1288">
        <v>0</v>
      </c>
      <c r="Q80" s="1292"/>
      <c r="R80" s="1292"/>
      <c r="S80" s="1288">
        <v>0</v>
      </c>
      <c r="T80" s="1292"/>
      <c r="U80" s="1292"/>
      <c r="V80" s="1288">
        <v>0</v>
      </c>
      <c r="W80" s="1292"/>
      <c r="X80" s="1292"/>
      <c r="Y80" s="1288">
        <v>0</v>
      </c>
      <c r="Z80" s="1292"/>
      <c r="AA80" s="1292"/>
      <c r="AB80" s="1288">
        <v>0</v>
      </c>
      <c r="AC80" s="1292"/>
      <c r="AD80" s="1292"/>
      <c r="AE80" s="1288">
        <v>0</v>
      </c>
      <c r="AF80" s="1292"/>
      <c r="AG80" s="1292"/>
      <c r="AH80" s="1288">
        <v>0</v>
      </c>
      <c r="AI80" s="1292"/>
      <c r="AJ80" s="1292"/>
      <c r="AK80" s="1288">
        <v>0</v>
      </c>
      <c r="AL80" s="1292"/>
      <c r="AM80" s="1292"/>
      <c r="AN80" s="1288">
        <v>0</v>
      </c>
      <c r="AO80" s="1292"/>
      <c r="AP80" s="1292"/>
      <c r="AQ80" s="1288">
        <v>0</v>
      </c>
      <c r="AR80" s="1292"/>
      <c r="AS80" s="1292"/>
      <c r="AT80" s="1288">
        <v>0</v>
      </c>
      <c r="AU80" s="1292"/>
      <c r="AV80" s="1292"/>
      <c r="AW80" s="1288">
        <v>0</v>
      </c>
      <c r="AX80" s="1292"/>
      <c r="AY80" s="1292"/>
      <c r="AZ80" s="1288">
        <v>0</v>
      </c>
      <c r="BA80" s="1292"/>
      <c r="BB80" s="1292"/>
      <c r="BC80" s="1288">
        <v>0</v>
      </c>
      <c r="BD80" s="1292"/>
      <c r="BE80" s="1292"/>
      <c r="BF80" s="1288">
        <v>0</v>
      </c>
      <c r="BG80" s="1292"/>
      <c r="BH80" s="1292"/>
      <c r="BI80" s="1288">
        <v>0</v>
      </c>
      <c r="BJ80" s="1292"/>
      <c r="BK80" s="1292"/>
      <c r="BL80" s="1288">
        <v>0</v>
      </c>
      <c r="BM80" s="1292"/>
      <c r="BN80" s="1292"/>
      <c r="BO80" s="1288">
        <v>0</v>
      </c>
      <c r="BP80" s="1292"/>
      <c r="BQ80" s="1292"/>
      <c r="BR80" s="1288">
        <v>0</v>
      </c>
      <c r="BS80" s="1292"/>
      <c r="BT80" s="1292"/>
      <c r="BU80" s="1288">
        <v>0</v>
      </c>
      <c r="BV80" s="1292"/>
      <c r="BW80" s="1292"/>
      <c r="BX80" s="1288">
        <v>0</v>
      </c>
      <c r="BY80" s="1292"/>
      <c r="BZ80" s="1292"/>
      <c r="CA80" s="1288">
        <v>0</v>
      </c>
      <c r="CB80" s="1292"/>
      <c r="CC80" s="1292"/>
      <c r="CD80" s="1288">
        <v>0</v>
      </c>
      <c r="CE80" s="1292"/>
      <c r="CF80" s="1292"/>
      <c r="CG80" s="1288">
        <v>0</v>
      </c>
      <c r="CH80" s="1292"/>
      <c r="CI80" s="1292"/>
      <c r="CJ80" s="1288">
        <v>0</v>
      </c>
      <c r="CK80" s="1292"/>
      <c r="CL80" s="1292"/>
      <c r="CM80" s="1288">
        <v>0</v>
      </c>
      <c r="CN80" s="1292"/>
      <c r="CO80" s="1292"/>
      <c r="CP80" s="1288">
        <v>0</v>
      </c>
      <c r="CQ80" s="1292"/>
      <c r="CR80" s="1292"/>
      <c r="CS80" s="1288">
        <v>0</v>
      </c>
      <c r="CT80" s="1292"/>
      <c r="CU80" s="1292"/>
      <c r="CV80" s="1288">
        <v>0</v>
      </c>
      <c r="CW80" s="1292"/>
      <c r="CX80" s="1292"/>
      <c r="CY80" s="1288">
        <v>0</v>
      </c>
      <c r="CZ80" s="1292"/>
      <c r="DA80" s="1292"/>
      <c r="DB80" s="1288">
        <v>0</v>
      </c>
      <c r="DC80" s="1292"/>
      <c r="DD80" s="1292"/>
      <c r="DE80" s="1288">
        <v>0</v>
      </c>
      <c r="DF80" s="1292"/>
      <c r="DG80" s="1292"/>
      <c r="DH80" s="1288">
        <v>0</v>
      </c>
      <c r="DI80" s="1292"/>
      <c r="DJ80" s="1292"/>
      <c r="DK80" s="1288">
        <v>0</v>
      </c>
      <c r="DL80" s="1292"/>
      <c r="DM80" s="1292"/>
      <c r="DN80" s="1288">
        <v>0</v>
      </c>
      <c r="DO80" s="1292"/>
      <c r="DP80" s="1292"/>
      <c r="DQ80" s="1288">
        <v>0</v>
      </c>
      <c r="DR80" s="1292"/>
      <c r="DS80" s="1292"/>
      <c r="DT80" s="1288">
        <v>0</v>
      </c>
      <c r="DU80" s="1292"/>
      <c r="DV80" s="1292"/>
      <c r="DW80" s="1288">
        <v>0</v>
      </c>
      <c r="DX80" s="1292"/>
      <c r="DY80" s="1292"/>
      <c r="DZ80" s="1288">
        <v>0</v>
      </c>
      <c r="EA80" s="1292"/>
      <c r="EB80" s="1292"/>
      <c r="EC80" s="1288">
        <v>0</v>
      </c>
      <c r="ED80" s="1292"/>
      <c r="EE80" s="1292"/>
      <c r="EF80" s="1288">
        <v>0</v>
      </c>
      <c r="EG80" s="1292"/>
      <c r="EH80" s="1292"/>
      <c r="EI80" s="1288">
        <v>0</v>
      </c>
      <c r="EJ80" s="1292"/>
      <c r="EK80" s="1292"/>
      <c r="EL80" s="1288">
        <v>0</v>
      </c>
      <c r="EM80" s="1292"/>
      <c r="EN80" s="1292"/>
      <c r="EO80" s="1288">
        <v>0</v>
      </c>
      <c r="EP80" s="1292"/>
      <c r="EQ80" s="1292"/>
      <c r="ER80" s="1288">
        <v>0</v>
      </c>
      <c r="ES80" s="1292"/>
      <c r="ET80" s="1292"/>
      <c r="EU80" s="1288">
        <v>0</v>
      </c>
      <c r="EV80" s="1292"/>
      <c r="EW80" s="1292"/>
      <c r="EX80" s="1288">
        <v>0</v>
      </c>
      <c r="EY80" s="1292"/>
      <c r="EZ80" s="1292"/>
      <c r="FA80" s="1288">
        <v>0</v>
      </c>
      <c r="FB80" s="1292"/>
      <c r="FC80" s="1292"/>
      <c r="FD80" s="1288">
        <v>0</v>
      </c>
      <c r="FE80" s="1292"/>
      <c r="FF80" s="1292"/>
      <c r="FG80" s="1288">
        <v>0</v>
      </c>
    </row>
    <row r="81" spans="1:163" s="668" customFormat="1" ht="0.2" customHeight="1">
      <c r="A81" s="1179">
        <v>2</v>
      </c>
      <c r="B81" s="1179"/>
      <c r="C81" s="1179"/>
      <c r="D81" s="1179"/>
      <c r="E81" s="1179"/>
      <c r="F81" s="1179"/>
      <c r="G81" s="1179" t="b">
        <v>0</v>
      </c>
      <c r="H81" s="1179"/>
      <c r="I81" s="1179"/>
      <c r="J81" s="1179"/>
      <c r="K81" s="1179"/>
      <c r="L81" s="1281" t="s">
        <v>1180</v>
      </c>
      <c r="M81" s="366"/>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c r="BF81" s="367"/>
      <c r="BG81" s="367"/>
      <c r="BH81" s="367"/>
      <c r="BI81" s="367"/>
      <c r="BJ81" s="367"/>
      <c r="BK81" s="367"/>
      <c r="BL81" s="367"/>
      <c r="BM81" s="367"/>
      <c r="BN81" s="367"/>
      <c r="BO81" s="367"/>
      <c r="BP81" s="367"/>
      <c r="BQ81" s="367"/>
      <c r="BR81" s="367"/>
      <c r="BS81" s="367"/>
      <c r="BT81" s="367"/>
      <c r="BU81" s="367"/>
      <c r="BV81" s="367"/>
      <c r="BW81" s="367"/>
      <c r="BX81" s="367"/>
      <c r="BY81" s="367"/>
      <c r="BZ81" s="367"/>
      <c r="CA81" s="367"/>
      <c r="CB81" s="367"/>
      <c r="CC81" s="367"/>
      <c r="CD81" s="367"/>
      <c r="CE81" s="367"/>
      <c r="CF81" s="367"/>
      <c r="CG81" s="367"/>
      <c r="CH81" s="367"/>
      <c r="CI81" s="367"/>
      <c r="CJ81" s="367"/>
      <c r="CK81" s="367"/>
      <c r="CL81" s="367"/>
      <c r="CM81" s="367"/>
      <c r="CN81" s="367"/>
      <c r="CO81" s="367"/>
      <c r="CP81" s="367"/>
      <c r="CQ81" s="367"/>
      <c r="CR81" s="367"/>
      <c r="CS81" s="367"/>
      <c r="CT81" s="367"/>
      <c r="CU81" s="367"/>
      <c r="CV81" s="367"/>
      <c r="CW81" s="367"/>
      <c r="CX81" s="367"/>
      <c r="CY81" s="367"/>
      <c r="CZ81" s="367"/>
      <c r="DA81" s="367"/>
      <c r="DB81" s="367"/>
      <c r="DC81" s="367"/>
      <c r="DD81" s="367"/>
      <c r="DE81" s="367"/>
      <c r="DF81" s="367"/>
      <c r="DG81" s="367"/>
      <c r="DH81" s="367"/>
      <c r="DI81" s="367"/>
      <c r="DJ81" s="367"/>
      <c r="DK81" s="367"/>
      <c r="DL81" s="367"/>
      <c r="DM81" s="367"/>
      <c r="DN81" s="367"/>
      <c r="DO81" s="367"/>
      <c r="DP81" s="367"/>
      <c r="DQ81" s="367"/>
      <c r="DR81" s="367"/>
      <c r="DS81" s="367"/>
      <c r="DT81" s="367"/>
      <c r="DU81" s="367"/>
      <c r="DV81" s="367"/>
      <c r="DW81" s="367"/>
      <c r="DX81" s="367"/>
      <c r="DY81" s="367"/>
      <c r="DZ81" s="367"/>
      <c r="EA81" s="367"/>
      <c r="EB81" s="367"/>
      <c r="EC81" s="367"/>
      <c r="ED81" s="367"/>
      <c r="EE81" s="367"/>
      <c r="EF81" s="367"/>
      <c r="EG81" s="367"/>
      <c r="EH81" s="367"/>
      <c r="EI81" s="367"/>
      <c r="EJ81" s="367"/>
      <c r="EK81" s="367"/>
      <c r="EL81" s="367"/>
      <c r="EM81" s="367"/>
      <c r="EN81" s="367"/>
      <c r="EO81" s="367"/>
      <c r="EP81" s="367"/>
      <c r="EQ81" s="367"/>
      <c r="ER81" s="367"/>
      <c r="ES81" s="367"/>
      <c r="ET81" s="367"/>
      <c r="EU81" s="367"/>
      <c r="EV81" s="367"/>
      <c r="EW81" s="367"/>
      <c r="EX81" s="367"/>
      <c r="EY81" s="367"/>
      <c r="EZ81" s="367"/>
      <c r="FA81" s="367"/>
      <c r="FB81" s="367"/>
      <c r="FC81" s="367"/>
      <c r="FD81" s="367"/>
      <c r="FE81" s="367"/>
      <c r="FF81" s="367"/>
      <c r="FG81" s="368"/>
    </row>
    <row r="82" spans="1:163" s="668" customFormat="1" ht="0.2" customHeight="1">
      <c r="A82" s="1179">
        <v>2</v>
      </c>
      <c r="B82" s="1179"/>
      <c r="C82" s="1179" t="s">
        <v>1604</v>
      </c>
      <c r="D82" s="1179" t="s">
        <v>1721</v>
      </c>
      <c r="E82" s="1179"/>
      <c r="F82" s="1179"/>
      <c r="G82" s="1179" t="b">
        <v>0</v>
      </c>
      <c r="H82" s="1179"/>
      <c r="I82" s="1179"/>
      <c r="J82" s="1179"/>
      <c r="K82" s="1179"/>
      <c r="L82" s="1291" t="s">
        <v>664</v>
      </c>
      <c r="M82" s="1286" t="s">
        <v>652</v>
      </c>
      <c r="N82" s="1292">
        <v>0</v>
      </c>
      <c r="O82" s="1292">
        <v>0</v>
      </c>
      <c r="P82" s="1288">
        <v>0</v>
      </c>
      <c r="Q82" s="1292">
        <v>0</v>
      </c>
      <c r="R82" s="1292">
        <v>0</v>
      </c>
      <c r="S82" s="1288">
        <v>0</v>
      </c>
      <c r="T82" s="1292">
        <v>0</v>
      </c>
      <c r="U82" s="1292">
        <v>0</v>
      </c>
      <c r="V82" s="1288">
        <v>0</v>
      </c>
      <c r="W82" s="1292">
        <v>0</v>
      </c>
      <c r="X82" s="1292">
        <v>0</v>
      </c>
      <c r="Y82" s="1288">
        <v>0</v>
      </c>
      <c r="Z82" s="1292">
        <v>0</v>
      </c>
      <c r="AA82" s="1292">
        <v>0</v>
      </c>
      <c r="AB82" s="1288">
        <v>0</v>
      </c>
      <c r="AC82" s="1292">
        <v>0</v>
      </c>
      <c r="AD82" s="1292">
        <v>0</v>
      </c>
      <c r="AE82" s="1288">
        <v>0</v>
      </c>
      <c r="AF82" s="1292">
        <v>0</v>
      </c>
      <c r="AG82" s="1292">
        <v>0</v>
      </c>
      <c r="AH82" s="1288">
        <v>0</v>
      </c>
      <c r="AI82" s="1292">
        <v>0</v>
      </c>
      <c r="AJ82" s="1292">
        <v>0</v>
      </c>
      <c r="AK82" s="1288">
        <v>0</v>
      </c>
      <c r="AL82" s="1292">
        <v>0</v>
      </c>
      <c r="AM82" s="1292">
        <v>0</v>
      </c>
      <c r="AN82" s="1288">
        <v>0</v>
      </c>
      <c r="AO82" s="1292">
        <v>0</v>
      </c>
      <c r="AP82" s="1292">
        <v>0</v>
      </c>
      <c r="AQ82" s="1288">
        <v>0</v>
      </c>
      <c r="AR82" s="1292">
        <v>0</v>
      </c>
      <c r="AS82" s="1292">
        <v>0</v>
      </c>
      <c r="AT82" s="1288">
        <v>0</v>
      </c>
      <c r="AU82" s="1292">
        <v>0</v>
      </c>
      <c r="AV82" s="1292">
        <v>0</v>
      </c>
      <c r="AW82" s="1288">
        <v>0</v>
      </c>
      <c r="AX82" s="1292">
        <v>0</v>
      </c>
      <c r="AY82" s="1292">
        <v>0</v>
      </c>
      <c r="AZ82" s="1288">
        <v>0</v>
      </c>
      <c r="BA82" s="1292">
        <v>0</v>
      </c>
      <c r="BB82" s="1292">
        <v>0</v>
      </c>
      <c r="BC82" s="1288">
        <v>0</v>
      </c>
      <c r="BD82" s="1292">
        <v>0</v>
      </c>
      <c r="BE82" s="1292">
        <v>0</v>
      </c>
      <c r="BF82" s="1288">
        <v>0</v>
      </c>
      <c r="BG82" s="1292">
        <v>0</v>
      </c>
      <c r="BH82" s="1292">
        <v>0</v>
      </c>
      <c r="BI82" s="1288">
        <v>0</v>
      </c>
      <c r="BJ82" s="1292">
        <v>0</v>
      </c>
      <c r="BK82" s="1292">
        <v>0</v>
      </c>
      <c r="BL82" s="1288">
        <v>0</v>
      </c>
      <c r="BM82" s="1292">
        <v>0</v>
      </c>
      <c r="BN82" s="1292">
        <v>0</v>
      </c>
      <c r="BO82" s="1288">
        <v>0</v>
      </c>
      <c r="BP82" s="1292">
        <v>0</v>
      </c>
      <c r="BQ82" s="1292">
        <v>0</v>
      </c>
      <c r="BR82" s="1288">
        <v>0</v>
      </c>
      <c r="BS82" s="1292">
        <v>0</v>
      </c>
      <c r="BT82" s="1292">
        <v>0</v>
      </c>
      <c r="BU82" s="1288">
        <v>0</v>
      </c>
      <c r="BV82" s="1292">
        <v>0</v>
      </c>
      <c r="BW82" s="1292">
        <v>0</v>
      </c>
      <c r="BX82" s="1288">
        <v>0</v>
      </c>
      <c r="BY82" s="1292">
        <v>0</v>
      </c>
      <c r="BZ82" s="1292">
        <v>0</v>
      </c>
      <c r="CA82" s="1288">
        <v>0</v>
      </c>
      <c r="CB82" s="1292">
        <v>0</v>
      </c>
      <c r="CC82" s="1292">
        <v>0</v>
      </c>
      <c r="CD82" s="1288">
        <v>0</v>
      </c>
      <c r="CE82" s="1292">
        <v>0</v>
      </c>
      <c r="CF82" s="1292">
        <v>0</v>
      </c>
      <c r="CG82" s="1288">
        <v>0</v>
      </c>
      <c r="CH82" s="1292">
        <v>0</v>
      </c>
      <c r="CI82" s="1292">
        <v>0</v>
      </c>
      <c r="CJ82" s="1288">
        <v>0</v>
      </c>
      <c r="CK82" s="1292">
        <v>0</v>
      </c>
      <c r="CL82" s="1292">
        <v>0</v>
      </c>
      <c r="CM82" s="1288">
        <v>0</v>
      </c>
      <c r="CN82" s="1292">
        <v>0</v>
      </c>
      <c r="CO82" s="1292">
        <v>0</v>
      </c>
      <c r="CP82" s="1288">
        <v>0</v>
      </c>
      <c r="CQ82" s="1292">
        <v>0</v>
      </c>
      <c r="CR82" s="1292">
        <v>0</v>
      </c>
      <c r="CS82" s="1288">
        <v>0</v>
      </c>
      <c r="CT82" s="1292">
        <v>0</v>
      </c>
      <c r="CU82" s="1292">
        <v>0</v>
      </c>
      <c r="CV82" s="1288">
        <v>0</v>
      </c>
      <c r="CW82" s="1292">
        <v>0</v>
      </c>
      <c r="CX82" s="1292">
        <v>0</v>
      </c>
      <c r="CY82" s="1288">
        <v>0</v>
      </c>
      <c r="CZ82" s="1292">
        <v>0</v>
      </c>
      <c r="DA82" s="1292">
        <v>0</v>
      </c>
      <c r="DB82" s="1288">
        <v>0</v>
      </c>
      <c r="DC82" s="1292">
        <v>0</v>
      </c>
      <c r="DD82" s="1292">
        <v>0</v>
      </c>
      <c r="DE82" s="1288">
        <v>0</v>
      </c>
      <c r="DF82" s="1292">
        <v>0</v>
      </c>
      <c r="DG82" s="1292">
        <v>0</v>
      </c>
      <c r="DH82" s="1288">
        <v>0</v>
      </c>
      <c r="DI82" s="1292">
        <v>0</v>
      </c>
      <c r="DJ82" s="1292">
        <v>0</v>
      </c>
      <c r="DK82" s="1288">
        <v>0</v>
      </c>
      <c r="DL82" s="1292">
        <v>0</v>
      </c>
      <c r="DM82" s="1292">
        <v>0</v>
      </c>
      <c r="DN82" s="1288">
        <v>0</v>
      </c>
      <c r="DO82" s="1292">
        <v>0</v>
      </c>
      <c r="DP82" s="1292">
        <v>0</v>
      </c>
      <c r="DQ82" s="1288">
        <v>0</v>
      </c>
      <c r="DR82" s="1292">
        <v>0</v>
      </c>
      <c r="DS82" s="1292">
        <v>0</v>
      </c>
      <c r="DT82" s="1288">
        <v>0</v>
      </c>
      <c r="DU82" s="1292">
        <v>0</v>
      </c>
      <c r="DV82" s="1292">
        <v>0</v>
      </c>
      <c r="DW82" s="1288">
        <v>0</v>
      </c>
      <c r="DX82" s="1292">
        <v>0</v>
      </c>
      <c r="DY82" s="1292">
        <v>0</v>
      </c>
      <c r="DZ82" s="1288">
        <v>0</v>
      </c>
      <c r="EA82" s="1292">
        <v>0</v>
      </c>
      <c r="EB82" s="1292">
        <v>0</v>
      </c>
      <c r="EC82" s="1288">
        <v>0</v>
      </c>
      <c r="ED82" s="1292">
        <v>0</v>
      </c>
      <c r="EE82" s="1292">
        <v>0</v>
      </c>
      <c r="EF82" s="1288">
        <v>0</v>
      </c>
      <c r="EG82" s="1292">
        <v>0</v>
      </c>
      <c r="EH82" s="1292">
        <v>0</v>
      </c>
      <c r="EI82" s="1288">
        <v>0</v>
      </c>
      <c r="EJ82" s="1292">
        <v>0</v>
      </c>
      <c r="EK82" s="1292">
        <v>0</v>
      </c>
      <c r="EL82" s="1288">
        <v>0</v>
      </c>
      <c r="EM82" s="1292">
        <v>0</v>
      </c>
      <c r="EN82" s="1292">
        <v>0</v>
      </c>
      <c r="EO82" s="1288">
        <v>0</v>
      </c>
      <c r="EP82" s="1292">
        <v>0</v>
      </c>
      <c r="EQ82" s="1292">
        <v>0</v>
      </c>
      <c r="ER82" s="1288">
        <v>0</v>
      </c>
      <c r="ES82" s="1292">
        <v>0</v>
      </c>
      <c r="ET82" s="1292">
        <v>0</v>
      </c>
      <c r="EU82" s="1288">
        <v>0</v>
      </c>
      <c r="EV82" s="1292">
        <v>0</v>
      </c>
      <c r="EW82" s="1292">
        <v>0</v>
      </c>
      <c r="EX82" s="1288">
        <v>0</v>
      </c>
      <c r="EY82" s="1292">
        <v>0</v>
      </c>
      <c r="EZ82" s="1292">
        <v>0</v>
      </c>
      <c r="FA82" s="1288">
        <v>0</v>
      </c>
      <c r="FB82" s="1292">
        <v>0</v>
      </c>
      <c r="FC82" s="1292">
        <v>0</v>
      </c>
      <c r="FD82" s="1288">
        <v>0</v>
      </c>
      <c r="FE82" s="1292">
        <v>0</v>
      </c>
      <c r="FF82" s="1292">
        <v>0</v>
      </c>
      <c r="FG82" s="1288">
        <v>0</v>
      </c>
    </row>
    <row r="83" spans="1:163" s="668" customFormat="1" ht="0.2" customHeight="1">
      <c r="A83" s="1179">
        <v>2</v>
      </c>
      <c r="B83" s="1179"/>
      <c r="C83" s="1179" t="s">
        <v>1605</v>
      </c>
      <c r="D83" s="1179" t="s">
        <v>1721</v>
      </c>
      <c r="E83" s="1179"/>
      <c r="F83" s="1179"/>
      <c r="G83" s="1179" t="b">
        <v>0</v>
      </c>
      <c r="H83" s="1179"/>
      <c r="I83" s="1179"/>
      <c r="J83" s="1179"/>
      <c r="K83" s="1179"/>
      <c r="L83" s="1291" t="s">
        <v>665</v>
      </c>
      <c r="M83" s="1286" t="s">
        <v>652</v>
      </c>
      <c r="N83" s="1292"/>
      <c r="O83" s="1292"/>
      <c r="P83" s="1288">
        <v>0</v>
      </c>
      <c r="Q83" s="1292"/>
      <c r="R83" s="1292"/>
      <c r="S83" s="1288">
        <v>0</v>
      </c>
      <c r="T83" s="1292"/>
      <c r="U83" s="1292"/>
      <c r="V83" s="1288">
        <v>0</v>
      </c>
      <c r="W83" s="1292"/>
      <c r="X83" s="1292"/>
      <c r="Y83" s="1288">
        <v>0</v>
      </c>
      <c r="Z83" s="1292"/>
      <c r="AA83" s="1292"/>
      <c r="AB83" s="1288">
        <v>0</v>
      </c>
      <c r="AC83" s="1292"/>
      <c r="AD83" s="1292"/>
      <c r="AE83" s="1288">
        <v>0</v>
      </c>
      <c r="AF83" s="1292"/>
      <c r="AG83" s="1292"/>
      <c r="AH83" s="1288">
        <v>0</v>
      </c>
      <c r="AI83" s="1292"/>
      <c r="AJ83" s="1292"/>
      <c r="AK83" s="1288">
        <v>0</v>
      </c>
      <c r="AL83" s="1292"/>
      <c r="AM83" s="1292"/>
      <c r="AN83" s="1288">
        <v>0</v>
      </c>
      <c r="AO83" s="1292"/>
      <c r="AP83" s="1292"/>
      <c r="AQ83" s="1288">
        <v>0</v>
      </c>
      <c r="AR83" s="1292"/>
      <c r="AS83" s="1292"/>
      <c r="AT83" s="1288">
        <v>0</v>
      </c>
      <c r="AU83" s="1292"/>
      <c r="AV83" s="1292"/>
      <c r="AW83" s="1288">
        <v>0</v>
      </c>
      <c r="AX83" s="1292"/>
      <c r="AY83" s="1292"/>
      <c r="AZ83" s="1288">
        <v>0</v>
      </c>
      <c r="BA83" s="1292"/>
      <c r="BB83" s="1292"/>
      <c r="BC83" s="1288">
        <v>0</v>
      </c>
      <c r="BD83" s="1292"/>
      <c r="BE83" s="1292"/>
      <c r="BF83" s="1288">
        <v>0</v>
      </c>
      <c r="BG83" s="1292"/>
      <c r="BH83" s="1292"/>
      <c r="BI83" s="1288">
        <v>0</v>
      </c>
      <c r="BJ83" s="1292"/>
      <c r="BK83" s="1292"/>
      <c r="BL83" s="1288">
        <v>0</v>
      </c>
      <c r="BM83" s="1292"/>
      <c r="BN83" s="1292"/>
      <c r="BO83" s="1288">
        <v>0</v>
      </c>
      <c r="BP83" s="1292"/>
      <c r="BQ83" s="1292"/>
      <c r="BR83" s="1288">
        <v>0</v>
      </c>
      <c r="BS83" s="1292"/>
      <c r="BT83" s="1292"/>
      <c r="BU83" s="1288">
        <v>0</v>
      </c>
      <c r="BV83" s="1292"/>
      <c r="BW83" s="1292"/>
      <c r="BX83" s="1288">
        <v>0</v>
      </c>
      <c r="BY83" s="1292"/>
      <c r="BZ83" s="1292"/>
      <c r="CA83" s="1288">
        <v>0</v>
      </c>
      <c r="CB83" s="1292"/>
      <c r="CC83" s="1292"/>
      <c r="CD83" s="1288">
        <v>0</v>
      </c>
      <c r="CE83" s="1292"/>
      <c r="CF83" s="1292"/>
      <c r="CG83" s="1288">
        <v>0</v>
      </c>
      <c r="CH83" s="1292"/>
      <c r="CI83" s="1292"/>
      <c r="CJ83" s="1288">
        <v>0</v>
      </c>
      <c r="CK83" s="1292"/>
      <c r="CL83" s="1292"/>
      <c r="CM83" s="1288">
        <v>0</v>
      </c>
      <c r="CN83" s="1292"/>
      <c r="CO83" s="1292"/>
      <c r="CP83" s="1288">
        <v>0</v>
      </c>
      <c r="CQ83" s="1292"/>
      <c r="CR83" s="1292"/>
      <c r="CS83" s="1288">
        <v>0</v>
      </c>
      <c r="CT83" s="1292"/>
      <c r="CU83" s="1292"/>
      <c r="CV83" s="1288">
        <v>0</v>
      </c>
      <c r="CW83" s="1292"/>
      <c r="CX83" s="1292"/>
      <c r="CY83" s="1288">
        <v>0</v>
      </c>
      <c r="CZ83" s="1292"/>
      <c r="DA83" s="1292"/>
      <c r="DB83" s="1288">
        <v>0</v>
      </c>
      <c r="DC83" s="1292"/>
      <c r="DD83" s="1292"/>
      <c r="DE83" s="1288">
        <v>0</v>
      </c>
      <c r="DF83" s="1292"/>
      <c r="DG83" s="1292"/>
      <c r="DH83" s="1288">
        <v>0</v>
      </c>
      <c r="DI83" s="1292"/>
      <c r="DJ83" s="1292"/>
      <c r="DK83" s="1288">
        <v>0</v>
      </c>
      <c r="DL83" s="1292"/>
      <c r="DM83" s="1292"/>
      <c r="DN83" s="1288">
        <v>0</v>
      </c>
      <c r="DO83" s="1292"/>
      <c r="DP83" s="1292"/>
      <c r="DQ83" s="1288">
        <v>0</v>
      </c>
      <c r="DR83" s="1292"/>
      <c r="DS83" s="1292"/>
      <c r="DT83" s="1288">
        <v>0</v>
      </c>
      <c r="DU83" s="1292"/>
      <c r="DV83" s="1292"/>
      <c r="DW83" s="1288">
        <v>0</v>
      </c>
      <c r="DX83" s="1292"/>
      <c r="DY83" s="1292"/>
      <c r="DZ83" s="1288">
        <v>0</v>
      </c>
      <c r="EA83" s="1292"/>
      <c r="EB83" s="1292"/>
      <c r="EC83" s="1288">
        <v>0</v>
      </c>
      <c r="ED83" s="1292"/>
      <c r="EE83" s="1292"/>
      <c r="EF83" s="1288">
        <v>0</v>
      </c>
      <c r="EG83" s="1292"/>
      <c r="EH83" s="1292"/>
      <c r="EI83" s="1288">
        <v>0</v>
      </c>
      <c r="EJ83" s="1292"/>
      <c r="EK83" s="1292"/>
      <c r="EL83" s="1288">
        <v>0</v>
      </c>
      <c r="EM83" s="1292"/>
      <c r="EN83" s="1292"/>
      <c r="EO83" s="1288">
        <v>0</v>
      </c>
      <c r="EP83" s="1292"/>
      <c r="EQ83" s="1292"/>
      <c r="ER83" s="1288">
        <v>0</v>
      </c>
      <c r="ES83" s="1292"/>
      <c r="ET83" s="1292"/>
      <c r="EU83" s="1288">
        <v>0</v>
      </c>
      <c r="EV83" s="1292"/>
      <c r="EW83" s="1292"/>
      <c r="EX83" s="1288">
        <v>0</v>
      </c>
      <c r="EY83" s="1292"/>
      <c r="EZ83" s="1292"/>
      <c r="FA83" s="1288">
        <v>0</v>
      </c>
      <c r="FB83" s="1292"/>
      <c r="FC83" s="1292"/>
      <c r="FD83" s="1288">
        <v>0</v>
      </c>
      <c r="FE83" s="1292"/>
      <c r="FF83" s="1292"/>
      <c r="FG83" s="1288">
        <v>0</v>
      </c>
    </row>
    <row r="84" spans="1:163" s="668" customFormat="1" ht="0.2" customHeight="1">
      <c r="A84" s="1179">
        <v>2</v>
      </c>
      <c r="B84" s="1094" t="s">
        <v>1174</v>
      </c>
      <c r="C84" s="1179" t="s">
        <v>1660</v>
      </c>
      <c r="D84" s="1179" t="s">
        <v>1721</v>
      </c>
      <c r="E84" s="1179"/>
      <c r="F84" s="1179"/>
      <c r="G84" s="1179" t="b">
        <v>0</v>
      </c>
      <c r="H84" s="1179"/>
      <c r="I84" s="1179"/>
      <c r="J84" s="1179"/>
      <c r="K84" s="1179"/>
      <c r="L84" s="1291" t="s">
        <v>666</v>
      </c>
      <c r="M84" s="1286" t="s">
        <v>310</v>
      </c>
      <c r="N84" s="1289">
        <v>0</v>
      </c>
      <c r="O84" s="1289">
        <v>0</v>
      </c>
      <c r="P84" s="1290">
        <v>0</v>
      </c>
      <c r="Q84" s="1289">
        <v>0</v>
      </c>
      <c r="R84" s="1289">
        <v>0</v>
      </c>
      <c r="S84" s="1290">
        <v>0</v>
      </c>
      <c r="T84" s="1289">
        <v>0</v>
      </c>
      <c r="U84" s="1289">
        <v>0</v>
      </c>
      <c r="V84" s="1290">
        <v>0</v>
      </c>
      <c r="W84" s="1289">
        <v>0</v>
      </c>
      <c r="X84" s="1289">
        <v>0</v>
      </c>
      <c r="Y84" s="1290">
        <v>0</v>
      </c>
      <c r="Z84" s="1289">
        <v>0</v>
      </c>
      <c r="AA84" s="1289">
        <v>0</v>
      </c>
      <c r="AB84" s="1290">
        <v>0</v>
      </c>
      <c r="AC84" s="1289">
        <v>0</v>
      </c>
      <c r="AD84" s="1289">
        <v>0</v>
      </c>
      <c r="AE84" s="1290">
        <v>0</v>
      </c>
      <c r="AF84" s="1289">
        <v>0</v>
      </c>
      <c r="AG84" s="1289">
        <v>0</v>
      </c>
      <c r="AH84" s="1290">
        <v>0</v>
      </c>
      <c r="AI84" s="1289">
        <v>0</v>
      </c>
      <c r="AJ84" s="1289">
        <v>0</v>
      </c>
      <c r="AK84" s="1290">
        <v>0</v>
      </c>
      <c r="AL84" s="1289">
        <v>0</v>
      </c>
      <c r="AM84" s="1289">
        <v>0</v>
      </c>
      <c r="AN84" s="1290">
        <v>0</v>
      </c>
      <c r="AO84" s="1289">
        <v>0</v>
      </c>
      <c r="AP84" s="1289">
        <v>0</v>
      </c>
      <c r="AQ84" s="1290">
        <v>0</v>
      </c>
      <c r="AR84" s="1289"/>
      <c r="AS84" s="1289"/>
      <c r="AT84" s="1290">
        <v>0</v>
      </c>
      <c r="AU84" s="1289"/>
      <c r="AV84" s="1289"/>
      <c r="AW84" s="1290">
        <v>0</v>
      </c>
      <c r="AX84" s="1289"/>
      <c r="AY84" s="1289"/>
      <c r="AZ84" s="1290">
        <v>0</v>
      </c>
      <c r="BA84" s="1289"/>
      <c r="BB84" s="1289"/>
      <c r="BC84" s="1290">
        <v>0</v>
      </c>
      <c r="BD84" s="1289"/>
      <c r="BE84" s="1289"/>
      <c r="BF84" s="1290">
        <v>0</v>
      </c>
      <c r="BG84" s="1289"/>
      <c r="BH84" s="1289"/>
      <c r="BI84" s="1290">
        <v>0</v>
      </c>
      <c r="BJ84" s="1289"/>
      <c r="BK84" s="1289"/>
      <c r="BL84" s="1290">
        <v>0</v>
      </c>
      <c r="BM84" s="1289"/>
      <c r="BN84" s="1289"/>
      <c r="BO84" s="1290">
        <v>0</v>
      </c>
      <c r="BP84" s="1289"/>
      <c r="BQ84" s="1289"/>
      <c r="BR84" s="1290">
        <v>0</v>
      </c>
      <c r="BS84" s="1289"/>
      <c r="BT84" s="1289"/>
      <c r="BU84" s="1290">
        <v>0</v>
      </c>
      <c r="BV84" s="1289"/>
      <c r="BW84" s="1289"/>
      <c r="BX84" s="1290">
        <v>0</v>
      </c>
      <c r="BY84" s="1289"/>
      <c r="BZ84" s="1289"/>
      <c r="CA84" s="1290">
        <v>0</v>
      </c>
      <c r="CB84" s="1289"/>
      <c r="CC84" s="1289"/>
      <c r="CD84" s="1290">
        <v>0</v>
      </c>
      <c r="CE84" s="1289"/>
      <c r="CF84" s="1289"/>
      <c r="CG84" s="1290">
        <v>0</v>
      </c>
      <c r="CH84" s="1289"/>
      <c r="CI84" s="1289"/>
      <c r="CJ84" s="1290">
        <v>0</v>
      </c>
      <c r="CK84" s="1289"/>
      <c r="CL84" s="1289"/>
      <c r="CM84" s="1290">
        <v>0</v>
      </c>
      <c r="CN84" s="1289"/>
      <c r="CO84" s="1289"/>
      <c r="CP84" s="1290">
        <v>0</v>
      </c>
      <c r="CQ84" s="1289"/>
      <c r="CR84" s="1289"/>
      <c r="CS84" s="1290">
        <v>0</v>
      </c>
      <c r="CT84" s="1289"/>
      <c r="CU84" s="1289"/>
      <c r="CV84" s="1290">
        <v>0</v>
      </c>
      <c r="CW84" s="1289"/>
      <c r="CX84" s="1289"/>
      <c r="CY84" s="1290">
        <v>0</v>
      </c>
      <c r="CZ84" s="1289"/>
      <c r="DA84" s="1289"/>
      <c r="DB84" s="1290">
        <v>0</v>
      </c>
      <c r="DC84" s="1289"/>
      <c r="DD84" s="1289"/>
      <c r="DE84" s="1290">
        <v>0</v>
      </c>
      <c r="DF84" s="1289"/>
      <c r="DG84" s="1289"/>
      <c r="DH84" s="1290">
        <v>0</v>
      </c>
      <c r="DI84" s="1289"/>
      <c r="DJ84" s="1289"/>
      <c r="DK84" s="1290">
        <v>0</v>
      </c>
      <c r="DL84" s="1289"/>
      <c r="DM84" s="1289"/>
      <c r="DN84" s="1290">
        <v>0</v>
      </c>
      <c r="DO84" s="1289"/>
      <c r="DP84" s="1289"/>
      <c r="DQ84" s="1290">
        <v>0</v>
      </c>
      <c r="DR84" s="1289"/>
      <c r="DS84" s="1289"/>
      <c r="DT84" s="1290">
        <v>0</v>
      </c>
      <c r="DU84" s="1289"/>
      <c r="DV84" s="1289"/>
      <c r="DW84" s="1290">
        <v>0</v>
      </c>
      <c r="DX84" s="1289"/>
      <c r="DY84" s="1289"/>
      <c r="DZ84" s="1290">
        <v>0</v>
      </c>
      <c r="EA84" s="1289"/>
      <c r="EB84" s="1289"/>
      <c r="EC84" s="1290">
        <v>0</v>
      </c>
      <c r="ED84" s="1289"/>
      <c r="EE84" s="1289"/>
      <c r="EF84" s="1290">
        <v>0</v>
      </c>
      <c r="EG84" s="1289"/>
      <c r="EH84" s="1289"/>
      <c r="EI84" s="1290">
        <v>0</v>
      </c>
      <c r="EJ84" s="1289"/>
      <c r="EK84" s="1289"/>
      <c r="EL84" s="1290">
        <v>0</v>
      </c>
      <c r="EM84" s="1289"/>
      <c r="EN84" s="1289"/>
      <c r="EO84" s="1290">
        <v>0</v>
      </c>
      <c r="EP84" s="1289"/>
      <c r="EQ84" s="1289"/>
      <c r="ER84" s="1290">
        <v>0</v>
      </c>
      <c r="ES84" s="1289"/>
      <c r="ET84" s="1289"/>
      <c r="EU84" s="1290">
        <v>0</v>
      </c>
      <c r="EV84" s="1289"/>
      <c r="EW84" s="1289"/>
      <c r="EX84" s="1290">
        <v>0</v>
      </c>
      <c r="EY84" s="1289"/>
      <c r="EZ84" s="1289"/>
      <c r="FA84" s="1290">
        <v>0</v>
      </c>
      <c r="FB84" s="1289"/>
      <c r="FC84" s="1289"/>
      <c r="FD84" s="1290">
        <v>0</v>
      </c>
      <c r="FE84" s="1289"/>
      <c r="FF84" s="1289"/>
      <c r="FG84" s="1290">
        <v>0</v>
      </c>
    </row>
    <row r="85" spans="1:163" s="668" customFormat="1" ht="0.2" customHeight="1">
      <c r="A85" s="1179">
        <v>2</v>
      </c>
      <c r="B85" s="1179"/>
      <c r="C85" s="1179" t="s">
        <v>1661</v>
      </c>
      <c r="D85" s="1179" t="s">
        <v>1721</v>
      </c>
      <c r="E85" s="1179"/>
      <c r="F85" s="1179"/>
      <c r="G85" s="1179" t="b">
        <v>0</v>
      </c>
      <c r="H85" s="1179"/>
      <c r="I85" s="1179"/>
      <c r="J85" s="1179"/>
      <c r="K85" s="1179"/>
      <c r="L85" s="1291" t="s">
        <v>667</v>
      </c>
      <c r="M85" s="1286" t="s">
        <v>668</v>
      </c>
      <c r="N85" s="1292"/>
      <c r="O85" s="1292"/>
      <c r="P85" s="1288">
        <v>0</v>
      </c>
      <c r="Q85" s="1292"/>
      <c r="R85" s="1292"/>
      <c r="S85" s="1288">
        <v>0</v>
      </c>
      <c r="T85" s="1292"/>
      <c r="U85" s="1292"/>
      <c r="V85" s="1288">
        <v>0</v>
      </c>
      <c r="W85" s="1292"/>
      <c r="X85" s="1292"/>
      <c r="Y85" s="1288">
        <v>0</v>
      </c>
      <c r="Z85" s="1292"/>
      <c r="AA85" s="1292"/>
      <c r="AB85" s="1288">
        <v>0</v>
      </c>
      <c r="AC85" s="1292"/>
      <c r="AD85" s="1292"/>
      <c r="AE85" s="1288">
        <v>0</v>
      </c>
      <c r="AF85" s="1292"/>
      <c r="AG85" s="1292"/>
      <c r="AH85" s="1288">
        <v>0</v>
      </c>
      <c r="AI85" s="1292"/>
      <c r="AJ85" s="1292"/>
      <c r="AK85" s="1288">
        <v>0</v>
      </c>
      <c r="AL85" s="1292"/>
      <c r="AM85" s="1292"/>
      <c r="AN85" s="1288">
        <v>0</v>
      </c>
      <c r="AO85" s="1292"/>
      <c r="AP85" s="1292"/>
      <c r="AQ85" s="1288">
        <v>0</v>
      </c>
      <c r="AR85" s="1292"/>
      <c r="AS85" s="1292"/>
      <c r="AT85" s="1288">
        <v>0</v>
      </c>
      <c r="AU85" s="1292"/>
      <c r="AV85" s="1292"/>
      <c r="AW85" s="1288">
        <v>0</v>
      </c>
      <c r="AX85" s="1292"/>
      <c r="AY85" s="1292"/>
      <c r="AZ85" s="1288">
        <v>0</v>
      </c>
      <c r="BA85" s="1292"/>
      <c r="BB85" s="1292"/>
      <c r="BC85" s="1288">
        <v>0</v>
      </c>
      <c r="BD85" s="1292"/>
      <c r="BE85" s="1292"/>
      <c r="BF85" s="1288">
        <v>0</v>
      </c>
      <c r="BG85" s="1292"/>
      <c r="BH85" s="1292"/>
      <c r="BI85" s="1288">
        <v>0</v>
      </c>
      <c r="BJ85" s="1292"/>
      <c r="BK85" s="1292"/>
      <c r="BL85" s="1288">
        <v>0</v>
      </c>
      <c r="BM85" s="1292"/>
      <c r="BN85" s="1292"/>
      <c r="BO85" s="1288">
        <v>0</v>
      </c>
      <c r="BP85" s="1292"/>
      <c r="BQ85" s="1292"/>
      <c r="BR85" s="1288">
        <v>0</v>
      </c>
      <c r="BS85" s="1292"/>
      <c r="BT85" s="1292"/>
      <c r="BU85" s="1288">
        <v>0</v>
      </c>
      <c r="BV85" s="1292"/>
      <c r="BW85" s="1292"/>
      <c r="BX85" s="1288">
        <v>0</v>
      </c>
      <c r="BY85" s="1292"/>
      <c r="BZ85" s="1292"/>
      <c r="CA85" s="1288">
        <v>0</v>
      </c>
      <c r="CB85" s="1292"/>
      <c r="CC85" s="1292"/>
      <c r="CD85" s="1288">
        <v>0</v>
      </c>
      <c r="CE85" s="1292"/>
      <c r="CF85" s="1292"/>
      <c r="CG85" s="1288">
        <v>0</v>
      </c>
      <c r="CH85" s="1292"/>
      <c r="CI85" s="1292"/>
      <c r="CJ85" s="1288">
        <v>0</v>
      </c>
      <c r="CK85" s="1292"/>
      <c r="CL85" s="1292"/>
      <c r="CM85" s="1288">
        <v>0</v>
      </c>
      <c r="CN85" s="1292"/>
      <c r="CO85" s="1292"/>
      <c r="CP85" s="1288">
        <v>0</v>
      </c>
      <c r="CQ85" s="1292"/>
      <c r="CR85" s="1292"/>
      <c r="CS85" s="1288">
        <v>0</v>
      </c>
      <c r="CT85" s="1292"/>
      <c r="CU85" s="1292"/>
      <c r="CV85" s="1288">
        <v>0</v>
      </c>
      <c r="CW85" s="1292"/>
      <c r="CX85" s="1292"/>
      <c r="CY85" s="1288">
        <v>0</v>
      </c>
      <c r="CZ85" s="1292"/>
      <c r="DA85" s="1292"/>
      <c r="DB85" s="1288">
        <v>0</v>
      </c>
      <c r="DC85" s="1292"/>
      <c r="DD85" s="1292"/>
      <c r="DE85" s="1288">
        <v>0</v>
      </c>
      <c r="DF85" s="1292"/>
      <c r="DG85" s="1292"/>
      <c r="DH85" s="1288">
        <v>0</v>
      </c>
      <c r="DI85" s="1292"/>
      <c r="DJ85" s="1292"/>
      <c r="DK85" s="1288">
        <v>0</v>
      </c>
      <c r="DL85" s="1292"/>
      <c r="DM85" s="1292"/>
      <c r="DN85" s="1288">
        <v>0</v>
      </c>
      <c r="DO85" s="1292"/>
      <c r="DP85" s="1292"/>
      <c r="DQ85" s="1288">
        <v>0</v>
      </c>
      <c r="DR85" s="1292"/>
      <c r="DS85" s="1292"/>
      <c r="DT85" s="1288">
        <v>0</v>
      </c>
      <c r="DU85" s="1292"/>
      <c r="DV85" s="1292"/>
      <c r="DW85" s="1288">
        <v>0</v>
      </c>
      <c r="DX85" s="1292"/>
      <c r="DY85" s="1292"/>
      <c r="DZ85" s="1288">
        <v>0</v>
      </c>
      <c r="EA85" s="1292"/>
      <c r="EB85" s="1292"/>
      <c r="EC85" s="1288">
        <v>0</v>
      </c>
      <c r="ED85" s="1292"/>
      <c r="EE85" s="1292"/>
      <c r="EF85" s="1288">
        <v>0</v>
      </c>
      <c r="EG85" s="1292"/>
      <c r="EH85" s="1292"/>
      <c r="EI85" s="1288">
        <v>0</v>
      </c>
      <c r="EJ85" s="1292"/>
      <c r="EK85" s="1292"/>
      <c r="EL85" s="1288">
        <v>0</v>
      </c>
      <c r="EM85" s="1292"/>
      <c r="EN85" s="1292"/>
      <c r="EO85" s="1288">
        <v>0</v>
      </c>
      <c r="EP85" s="1292"/>
      <c r="EQ85" s="1292"/>
      <c r="ER85" s="1288">
        <v>0</v>
      </c>
      <c r="ES85" s="1292"/>
      <c r="ET85" s="1292"/>
      <c r="EU85" s="1288">
        <v>0</v>
      </c>
      <c r="EV85" s="1292"/>
      <c r="EW85" s="1292"/>
      <c r="EX85" s="1288">
        <v>0</v>
      </c>
      <c r="EY85" s="1292"/>
      <c r="EZ85" s="1292"/>
      <c r="FA85" s="1288">
        <v>0</v>
      </c>
      <c r="FB85" s="1292"/>
      <c r="FC85" s="1292"/>
      <c r="FD85" s="1288">
        <v>0</v>
      </c>
      <c r="FE85" s="1292"/>
      <c r="FF85" s="1292"/>
      <c r="FG85" s="1288">
        <v>0</v>
      </c>
    </row>
    <row r="86" spans="1:163" s="668" customFormat="1" ht="0.2" customHeight="1">
      <c r="A86" s="1179">
        <v>2</v>
      </c>
      <c r="B86" s="1179"/>
      <c r="C86" s="1179" t="s">
        <v>1662</v>
      </c>
      <c r="D86" s="1179" t="s">
        <v>1721</v>
      </c>
      <c r="E86" s="1179"/>
      <c r="F86" s="1179"/>
      <c r="G86" s="1179" t="b">
        <v>0</v>
      </c>
      <c r="H86" s="1179"/>
      <c r="I86" s="1179"/>
      <c r="J86" s="1179"/>
      <c r="K86" s="1179"/>
      <c r="L86" s="1291" t="s">
        <v>669</v>
      </c>
      <c r="M86" s="1286" t="s">
        <v>670</v>
      </c>
      <c r="N86" s="1292"/>
      <c r="O86" s="1292"/>
      <c r="P86" s="1288">
        <v>0</v>
      </c>
      <c r="Q86" s="1292"/>
      <c r="R86" s="1292"/>
      <c r="S86" s="1288">
        <v>0</v>
      </c>
      <c r="T86" s="1292"/>
      <c r="U86" s="1292"/>
      <c r="V86" s="1288">
        <v>0</v>
      </c>
      <c r="W86" s="1292"/>
      <c r="X86" s="1292"/>
      <c r="Y86" s="1288">
        <v>0</v>
      </c>
      <c r="Z86" s="1292"/>
      <c r="AA86" s="1292"/>
      <c r="AB86" s="1288">
        <v>0</v>
      </c>
      <c r="AC86" s="1292"/>
      <c r="AD86" s="1292"/>
      <c r="AE86" s="1288">
        <v>0</v>
      </c>
      <c r="AF86" s="1292"/>
      <c r="AG86" s="1292"/>
      <c r="AH86" s="1288">
        <v>0</v>
      </c>
      <c r="AI86" s="1292"/>
      <c r="AJ86" s="1292"/>
      <c r="AK86" s="1288">
        <v>0</v>
      </c>
      <c r="AL86" s="1292"/>
      <c r="AM86" s="1292"/>
      <c r="AN86" s="1288">
        <v>0</v>
      </c>
      <c r="AO86" s="1292"/>
      <c r="AP86" s="1292"/>
      <c r="AQ86" s="1288">
        <v>0</v>
      </c>
      <c r="AR86" s="1292"/>
      <c r="AS86" s="1292"/>
      <c r="AT86" s="1288">
        <v>0</v>
      </c>
      <c r="AU86" s="1292"/>
      <c r="AV86" s="1292"/>
      <c r="AW86" s="1288">
        <v>0</v>
      </c>
      <c r="AX86" s="1292"/>
      <c r="AY86" s="1292"/>
      <c r="AZ86" s="1288">
        <v>0</v>
      </c>
      <c r="BA86" s="1292"/>
      <c r="BB86" s="1292"/>
      <c r="BC86" s="1288">
        <v>0</v>
      </c>
      <c r="BD86" s="1292"/>
      <c r="BE86" s="1292"/>
      <c r="BF86" s="1288">
        <v>0</v>
      </c>
      <c r="BG86" s="1292"/>
      <c r="BH86" s="1292"/>
      <c r="BI86" s="1288">
        <v>0</v>
      </c>
      <c r="BJ86" s="1292"/>
      <c r="BK86" s="1292"/>
      <c r="BL86" s="1288">
        <v>0</v>
      </c>
      <c r="BM86" s="1292"/>
      <c r="BN86" s="1292"/>
      <c r="BO86" s="1288">
        <v>0</v>
      </c>
      <c r="BP86" s="1292"/>
      <c r="BQ86" s="1292"/>
      <c r="BR86" s="1288">
        <v>0</v>
      </c>
      <c r="BS86" s="1292"/>
      <c r="BT86" s="1292"/>
      <c r="BU86" s="1288">
        <v>0</v>
      </c>
      <c r="BV86" s="1292"/>
      <c r="BW86" s="1292"/>
      <c r="BX86" s="1288">
        <v>0</v>
      </c>
      <c r="BY86" s="1292"/>
      <c r="BZ86" s="1292"/>
      <c r="CA86" s="1288">
        <v>0</v>
      </c>
      <c r="CB86" s="1292"/>
      <c r="CC86" s="1292"/>
      <c r="CD86" s="1288">
        <v>0</v>
      </c>
      <c r="CE86" s="1292"/>
      <c r="CF86" s="1292"/>
      <c r="CG86" s="1288">
        <v>0</v>
      </c>
      <c r="CH86" s="1292"/>
      <c r="CI86" s="1292"/>
      <c r="CJ86" s="1288">
        <v>0</v>
      </c>
      <c r="CK86" s="1292"/>
      <c r="CL86" s="1292"/>
      <c r="CM86" s="1288">
        <v>0</v>
      </c>
      <c r="CN86" s="1292"/>
      <c r="CO86" s="1292"/>
      <c r="CP86" s="1288">
        <v>0</v>
      </c>
      <c r="CQ86" s="1292"/>
      <c r="CR86" s="1292"/>
      <c r="CS86" s="1288">
        <v>0</v>
      </c>
      <c r="CT86" s="1292"/>
      <c r="CU86" s="1292"/>
      <c r="CV86" s="1288">
        <v>0</v>
      </c>
      <c r="CW86" s="1292"/>
      <c r="CX86" s="1292"/>
      <c r="CY86" s="1288">
        <v>0</v>
      </c>
      <c r="CZ86" s="1292"/>
      <c r="DA86" s="1292"/>
      <c r="DB86" s="1288">
        <v>0</v>
      </c>
      <c r="DC86" s="1292"/>
      <c r="DD86" s="1292"/>
      <c r="DE86" s="1288">
        <v>0</v>
      </c>
      <c r="DF86" s="1292"/>
      <c r="DG86" s="1292"/>
      <c r="DH86" s="1288">
        <v>0</v>
      </c>
      <c r="DI86" s="1292"/>
      <c r="DJ86" s="1292"/>
      <c r="DK86" s="1288">
        <v>0</v>
      </c>
      <c r="DL86" s="1292"/>
      <c r="DM86" s="1292"/>
      <c r="DN86" s="1288">
        <v>0</v>
      </c>
      <c r="DO86" s="1292"/>
      <c r="DP86" s="1292"/>
      <c r="DQ86" s="1288">
        <v>0</v>
      </c>
      <c r="DR86" s="1292"/>
      <c r="DS86" s="1292"/>
      <c r="DT86" s="1288">
        <v>0</v>
      </c>
      <c r="DU86" s="1292"/>
      <c r="DV86" s="1292"/>
      <c r="DW86" s="1288">
        <v>0</v>
      </c>
      <c r="DX86" s="1292"/>
      <c r="DY86" s="1292"/>
      <c r="DZ86" s="1288">
        <v>0</v>
      </c>
      <c r="EA86" s="1292"/>
      <c r="EB86" s="1292"/>
      <c r="EC86" s="1288">
        <v>0</v>
      </c>
      <c r="ED86" s="1292"/>
      <c r="EE86" s="1292"/>
      <c r="EF86" s="1288">
        <v>0</v>
      </c>
      <c r="EG86" s="1292"/>
      <c r="EH86" s="1292"/>
      <c r="EI86" s="1288">
        <v>0</v>
      </c>
      <c r="EJ86" s="1292"/>
      <c r="EK86" s="1292"/>
      <c r="EL86" s="1288">
        <v>0</v>
      </c>
      <c r="EM86" s="1292"/>
      <c r="EN86" s="1292"/>
      <c r="EO86" s="1288">
        <v>0</v>
      </c>
      <c r="EP86" s="1292"/>
      <c r="EQ86" s="1292"/>
      <c r="ER86" s="1288">
        <v>0</v>
      </c>
      <c r="ES86" s="1292"/>
      <c r="ET86" s="1292"/>
      <c r="EU86" s="1288">
        <v>0</v>
      </c>
      <c r="EV86" s="1292"/>
      <c r="EW86" s="1292"/>
      <c r="EX86" s="1288">
        <v>0</v>
      </c>
      <c r="EY86" s="1292"/>
      <c r="EZ86" s="1292"/>
      <c r="FA86" s="1288">
        <v>0</v>
      </c>
      <c r="FB86" s="1292"/>
      <c r="FC86" s="1292"/>
      <c r="FD86" s="1288">
        <v>0</v>
      </c>
      <c r="FE86" s="1292"/>
      <c r="FF86" s="1292"/>
      <c r="FG86" s="1288">
        <v>0</v>
      </c>
    </row>
    <row r="87" spans="1:163" s="668" customFormat="1" ht="0.2" customHeight="1">
      <c r="A87" s="1179">
        <v>2</v>
      </c>
      <c r="B87" s="1179"/>
      <c r="C87" s="1179"/>
      <c r="D87" s="1179"/>
      <c r="E87" s="1179"/>
      <c r="F87" s="1179"/>
      <c r="G87" s="1179" t="b">
        <v>0</v>
      </c>
      <c r="H87" s="1179"/>
      <c r="I87" s="1179"/>
      <c r="J87" s="1179"/>
      <c r="K87" s="1179"/>
      <c r="L87" s="1281" t="s">
        <v>1180</v>
      </c>
      <c r="M87" s="366"/>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67"/>
      <c r="BH87" s="367"/>
      <c r="BI87" s="367"/>
      <c r="BJ87" s="367"/>
      <c r="BK87" s="367"/>
      <c r="BL87" s="367"/>
      <c r="BM87" s="367"/>
      <c r="BN87" s="367"/>
      <c r="BO87" s="367"/>
      <c r="BP87" s="367"/>
      <c r="BQ87" s="367"/>
      <c r="BR87" s="367"/>
      <c r="BS87" s="367"/>
      <c r="BT87" s="367"/>
      <c r="BU87" s="367"/>
      <c r="BV87" s="367"/>
      <c r="BW87" s="367"/>
      <c r="BX87" s="367"/>
      <c r="BY87" s="367"/>
      <c r="BZ87" s="367"/>
      <c r="CA87" s="367"/>
      <c r="CB87" s="367"/>
      <c r="CC87" s="367"/>
      <c r="CD87" s="367"/>
      <c r="CE87" s="367"/>
      <c r="CF87" s="367"/>
      <c r="CG87" s="367"/>
      <c r="CH87" s="367"/>
      <c r="CI87" s="367"/>
      <c r="CJ87" s="367"/>
      <c r="CK87" s="367"/>
      <c r="CL87" s="367"/>
      <c r="CM87" s="367"/>
      <c r="CN87" s="367"/>
      <c r="CO87" s="367"/>
      <c r="CP87" s="367"/>
      <c r="CQ87" s="367"/>
      <c r="CR87" s="367"/>
      <c r="CS87" s="367"/>
      <c r="CT87" s="367"/>
      <c r="CU87" s="367"/>
      <c r="CV87" s="367"/>
      <c r="CW87" s="367"/>
      <c r="CX87" s="367"/>
      <c r="CY87" s="367"/>
      <c r="CZ87" s="367"/>
      <c r="DA87" s="367"/>
      <c r="DB87" s="367"/>
      <c r="DC87" s="367"/>
      <c r="DD87" s="367"/>
      <c r="DE87" s="367"/>
      <c r="DF87" s="367"/>
      <c r="DG87" s="367"/>
      <c r="DH87" s="367"/>
      <c r="DI87" s="367"/>
      <c r="DJ87" s="367"/>
      <c r="DK87" s="367"/>
      <c r="DL87" s="367"/>
      <c r="DM87" s="367"/>
      <c r="DN87" s="367"/>
      <c r="DO87" s="367"/>
      <c r="DP87" s="367"/>
      <c r="DQ87" s="367"/>
      <c r="DR87" s="367"/>
      <c r="DS87" s="367"/>
      <c r="DT87" s="367"/>
      <c r="DU87" s="367"/>
      <c r="DV87" s="367"/>
      <c r="DW87" s="367"/>
      <c r="DX87" s="367"/>
      <c r="DY87" s="367"/>
      <c r="DZ87" s="367"/>
      <c r="EA87" s="367"/>
      <c r="EB87" s="367"/>
      <c r="EC87" s="367"/>
      <c r="ED87" s="367"/>
      <c r="EE87" s="367"/>
      <c r="EF87" s="367"/>
      <c r="EG87" s="367"/>
      <c r="EH87" s="367"/>
      <c r="EI87" s="367"/>
      <c r="EJ87" s="367"/>
      <c r="EK87" s="367"/>
      <c r="EL87" s="367"/>
      <c r="EM87" s="367"/>
      <c r="EN87" s="367"/>
      <c r="EO87" s="367"/>
      <c r="EP87" s="367"/>
      <c r="EQ87" s="367"/>
      <c r="ER87" s="367"/>
      <c r="ES87" s="367"/>
      <c r="ET87" s="367"/>
      <c r="EU87" s="367"/>
      <c r="EV87" s="367"/>
      <c r="EW87" s="367"/>
      <c r="EX87" s="367"/>
      <c r="EY87" s="367"/>
      <c r="EZ87" s="367"/>
      <c r="FA87" s="367"/>
      <c r="FB87" s="367"/>
      <c r="FC87" s="367"/>
      <c r="FD87" s="367"/>
      <c r="FE87" s="367"/>
      <c r="FF87" s="367"/>
      <c r="FG87" s="368"/>
    </row>
    <row r="88" spans="1:163" s="668" customFormat="1" ht="0.2" customHeight="1">
      <c r="A88" s="1179">
        <v>2</v>
      </c>
      <c r="B88" s="1179"/>
      <c r="C88" s="1179" t="s">
        <v>1604</v>
      </c>
      <c r="D88" s="1179" t="s">
        <v>1722</v>
      </c>
      <c r="E88" s="1179"/>
      <c r="F88" s="1179"/>
      <c r="G88" s="1179" t="b">
        <v>0</v>
      </c>
      <c r="H88" s="1179"/>
      <c r="I88" s="1179"/>
      <c r="J88" s="1179"/>
      <c r="K88" s="1179"/>
      <c r="L88" s="1291" t="s">
        <v>664</v>
      </c>
      <c r="M88" s="1286" t="s">
        <v>652</v>
      </c>
      <c r="N88" s="1292">
        <v>0</v>
      </c>
      <c r="O88" s="1292">
        <v>0</v>
      </c>
      <c r="P88" s="1288">
        <v>0</v>
      </c>
      <c r="Q88" s="1292">
        <v>0</v>
      </c>
      <c r="R88" s="1292">
        <v>0</v>
      </c>
      <c r="S88" s="1288">
        <v>0</v>
      </c>
      <c r="T88" s="1292">
        <v>0</v>
      </c>
      <c r="U88" s="1292">
        <v>0</v>
      </c>
      <c r="V88" s="1288">
        <v>0</v>
      </c>
      <c r="W88" s="1292">
        <v>0</v>
      </c>
      <c r="X88" s="1292">
        <v>0</v>
      </c>
      <c r="Y88" s="1288">
        <v>0</v>
      </c>
      <c r="Z88" s="1292">
        <v>0</v>
      </c>
      <c r="AA88" s="1292">
        <v>0</v>
      </c>
      <c r="AB88" s="1288">
        <v>0</v>
      </c>
      <c r="AC88" s="1292">
        <v>0</v>
      </c>
      <c r="AD88" s="1292">
        <v>0</v>
      </c>
      <c r="AE88" s="1288">
        <v>0</v>
      </c>
      <c r="AF88" s="1292">
        <v>0</v>
      </c>
      <c r="AG88" s="1292">
        <v>0</v>
      </c>
      <c r="AH88" s="1288">
        <v>0</v>
      </c>
      <c r="AI88" s="1292">
        <v>0</v>
      </c>
      <c r="AJ88" s="1292">
        <v>0</v>
      </c>
      <c r="AK88" s="1288">
        <v>0</v>
      </c>
      <c r="AL88" s="1292">
        <v>0</v>
      </c>
      <c r="AM88" s="1292">
        <v>0</v>
      </c>
      <c r="AN88" s="1288">
        <v>0</v>
      </c>
      <c r="AO88" s="1292">
        <v>0</v>
      </c>
      <c r="AP88" s="1292">
        <v>0</v>
      </c>
      <c r="AQ88" s="1288">
        <v>0</v>
      </c>
      <c r="AR88" s="1292">
        <v>0</v>
      </c>
      <c r="AS88" s="1292">
        <v>0</v>
      </c>
      <c r="AT88" s="1288">
        <v>0</v>
      </c>
      <c r="AU88" s="1292">
        <v>0</v>
      </c>
      <c r="AV88" s="1292">
        <v>0</v>
      </c>
      <c r="AW88" s="1288">
        <v>0</v>
      </c>
      <c r="AX88" s="1292">
        <v>0</v>
      </c>
      <c r="AY88" s="1292">
        <v>0</v>
      </c>
      <c r="AZ88" s="1288">
        <v>0</v>
      </c>
      <c r="BA88" s="1292">
        <v>0</v>
      </c>
      <c r="BB88" s="1292">
        <v>0</v>
      </c>
      <c r="BC88" s="1288">
        <v>0</v>
      </c>
      <c r="BD88" s="1292">
        <v>0</v>
      </c>
      <c r="BE88" s="1292">
        <v>0</v>
      </c>
      <c r="BF88" s="1288">
        <v>0</v>
      </c>
      <c r="BG88" s="1292">
        <v>0</v>
      </c>
      <c r="BH88" s="1292">
        <v>0</v>
      </c>
      <c r="BI88" s="1288">
        <v>0</v>
      </c>
      <c r="BJ88" s="1292">
        <v>0</v>
      </c>
      <c r="BK88" s="1292">
        <v>0</v>
      </c>
      <c r="BL88" s="1288">
        <v>0</v>
      </c>
      <c r="BM88" s="1292">
        <v>0</v>
      </c>
      <c r="BN88" s="1292">
        <v>0</v>
      </c>
      <c r="BO88" s="1288">
        <v>0</v>
      </c>
      <c r="BP88" s="1292">
        <v>0</v>
      </c>
      <c r="BQ88" s="1292">
        <v>0</v>
      </c>
      <c r="BR88" s="1288">
        <v>0</v>
      </c>
      <c r="BS88" s="1292">
        <v>0</v>
      </c>
      <c r="BT88" s="1292">
        <v>0</v>
      </c>
      <c r="BU88" s="1288">
        <v>0</v>
      </c>
      <c r="BV88" s="1292">
        <v>0</v>
      </c>
      <c r="BW88" s="1292">
        <v>0</v>
      </c>
      <c r="BX88" s="1288">
        <v>0</v>
      </c>
      <c r="BY88" s="1292">
        <v>0</v>
      </c>
      <c r="BZ88" s="1292">
        <v>0</v>
      </c>
      <c r="CA88" s="1288">
        <v>0</v>
      </c>
      <c r="CB88" s="1292">
        <v>0</v>
      </c>
      <c r="CC88" s="1292">
        <v>0</v>
      </c>
      <c r="CD88" s="1288">
        <v>0</v>
      </c>
      <c r="CE88" s="1292">
        <v>0</v>
      </c>
      <c r="CF88" s="1292">
        <v>0</v>
      </c>
      <c r="CG88" s="1288">
        <v>0</v>
      </c>
      <c r="CH88" s="1292">
        <v>0</v>
      </c>
      <c r="CI88" s="1292">
        <v>0</v>
      </c>
      <c r="CJ88" s="1288">
        <v>0</v>
      </c>
      <c r="CK88" s="1292">
        <v>0</v>
      </c>
      <c r="CL88" s="1292">
        <v>0</v>
      </c>
      <c r="CM88" s="1288">
        <v>0</v>
      </c>
      <c r="CN88" s="1292">
        <v>0</v>
      </c>
      <c r="CO88" s="1292">
        <v>0</v>
      </c>
      <c r="CP88" s="1288">
        <v>0</v>
      </c>
      <c r="CQ88" s="1292">
        <v>0</v>
      </c>
      <c r="CR88" s="1292">
        <v>0</v>
      </c>
      <c r="CS88" s="1288">
        <v>0</v>
      </c>
      <c r="CT88" s="1292">
        <v>0</v>
      </c>
      <c r="CU88" s="1292">
        <v>0</v>
      </c>
      <c r="CV88" s="1288">
        <v>0</v>
      </c>
      <c r="CW88" s="1292">
        <v>0</v>
      </c>
      <c r="CX88" s="1292">
        <v>0</v>
      </c>
      <c r="CY88" s="1288">
        <v>0</v>
      </c>
      <c r="CZ88" s="1292">
        <v>0</v>
      </c>
      <c r="DA88" s="1292">
        <v>0</v>
      </c>
      <c r="DB88" s="1288">
        <v>0</v>
      </c>
      <c r="DC88" s="1292">
        <v>0</v>
      </c>
      <c r="DD88" s="1292">
        <v>0</v>
      </c>
      <c r="DE88" s="1288">
        <v>0</v>
      </c>
      <c r="DF88" s="1292">
        <v>0</v>
      </c>
      <c r="DG88" s="1292">
        <v>0</v>
      </c>
      <c r="DH88" s="1288">
        <v>0</v>
      </c>
      <c r="DI88" s="1292">
        <v>0</v>
      </c>
      <c r="DJ88" s="1292">
        <v>0</v>
      </c>
      <c r="DK88" s="1288">
        <v>0</v>
      </c>
      <c r="DL88" s="1292">
        <v>0</v>
      </c>
      <c r="DM88" s="1292">
        <v>0</v>
      </c>
      <c r="DN88" s="1288">
        <v>0</v>
      </c>
      <c r="DO88" s="1292">
        <v>0</v>
      </c>
      <c r="DP88" s="1292">
        <v>0</v>
      </c>
      <c r="DQ88" s="1288">
        <v>0</v>
      </c>
      <c r="DR88" s="1292">
        <v>0</v>
      </c>
      <c r="DS88" s="1292">
        <v>0</v>
      </c>
      <c r="DT88" s="1288">
        <v>0</v>
      </c>
      <c r="DU88" s="1292">
        <v>0</v>
      </c>
      <c r="DV88" s="1292">
        <v>0</v>
      </c>
      <c r="DW88" s="1288">
        <v>0</v>
      </c>
      <c r="DX88" s="1292">
        <v>0</v>
      </c>
      <c r="DY88" s="1292">
        <v>0</v>
      </c>
      <c r="DZ88" s="1288">
        <v>0</v>
      </c>
      <c r="EA88" s="1292">
        <v>0</v>
      </c>
      <c r="EB88" s="1292">
        <v>0</v>
      </c>
      <c r="EC88" s="1288">
        <v>0</v>
      </c>
      <c r="ED88" s="1292">
        <v>0</v>
      </c>
      <c r="EE88" s="1292">
        <v>0</v>
      </c>
      <c r="EF88" s="1288">
        <v>0</v>
      </c>
      <c r="EG88" s="1292">
        <v>0</v>
      </c>
      <c r="EH88" s="1292">
        <v>0</v>
      </c>
      <c r="EI88" s="1288">
        <v>0</v>
      </c>
      <c r="EJ88" s="1292">
        <v>0</v>
      </c>
      <c r="EK88" s="1292">
        <v>0</v>
      </c>
      <c r="EL88" s="1288">
        <v>0</v>
      </c>
      <c r="EM88" s="1292">
        <v>0</v>
      </c>
      <c r="EN88" s="1292">
        <v>0</v>
      </c>
      <c r="EO88" s="1288">
        <v>0</v>
      </c>
      <c r="EP88" s="1292">
        <v>0</v>
      </c>
      <c r="EQ88" s="1292">
        <v>0</v>
      </c>
      <c r="ER88" s="1288">
        <v>0</v>
      </c>
      <c r="ES88" s="1292">
        <v>0</v>
      </c>
      <c r="ET88" s="1292">
        <v>0</v>
      </c>
      <c r="EU88" s="1288">
        <v>0</v>
      </c>
      <c r="EV88" s="1292">
        <v>0</v>
      </c>
      <c r="EW88" s="1292">
        <v>0</v>
      </c>
      <c r="EX88" s="1288">
        <v>0</v>
      </c>
      <c r="EY88" s="1292">
        <v>0</v>
      </c>
      <c r="EZ88" s="1292">
        <v>0</v>
      </c>
      <c r="FA88" s="1288">
        <v>0</v>
      </c>
      <c r="FB88" s="1292">
        <v>0</v>
      </c>
      <c r="FC88" s="1292">
        <v>0</v>
      </c>
      <c r="FD88" s="1288">
        <v>0</v>
      </c>
      <c r="FE88" s="1292">
        <v>0</v>
      </c>
      <c r="FF88" s="1292">
        <v>0</v>
      </c>
      <c r="FG88" s="1288">
        <v>0</v>
      </c>
    </row>
    <row r="89" spans="1:163" s="668" customFormat="1" ht="0.2" customHeight="1">
      <c r="A89" s="1179">
        <v>2</v>
      </c>
      <c r="B89" s="1179"/>
      <c r="C89" s="1179" t="s">
        <v>1605</v>
      </c>
      <c r="D89" s="1179" t="s">
        <v>1722</v>
      </c>
      <c r="E89" s="1179"/>
      <c r="F89" s="1179"/>
      <c r="G89" s="1179" t="b">
        <v>0</v>
      </c>
      <c r="H89" s="1179"/>
      <c r="I89" s="1179"/>
      <c r="J89" s="1179"/>
      <c r="K89" s="1179"/>
      <c r="L89" s="1291" t="s">
        <v>665</v>
      </c>
      <c r="M89" s="1286" t="s">
        <v>652</v>
      </c>
      <c r="N89" s="1292"/>
      <c r="O89" s="1292"/>
      <c r="P89" s="1288">
        <v>0</v>
      </c>
      <c r="Q89" s="1292"/>
      <c r="R89" s="1292"/>
      <c r="S89" s="1288">
        <v>0</v>
      </c>
      <c r="T89" s="1292"/>
      <c r="U89" s="1292"/>
      <c r="V89" s="1288">
        <v>0</v>
      </c>
      <c r="W89" s="1292"/>
      <c r="X89" s="1292"/>
      <c r="Y89" s="1288">
        <v>0</v>
      </c>
      <c r="Z89" s="1292"/>
      <c r="AA89" s="1292"/>
      <c r="AB89" s="1288">
        <v>0</v>
      </c>
      <c r="AC89" s="1292"/>
      <c r="AD89" s="1292"/>
      <c r="AE89" s="1288">
        <v>0</v>
      </c>
      <c r="AF89" s="1292"/>
      <c r="AG89" s="1292"/>
      <c r="AH89" s="1288">
        <v>0</v>
      </c>
      <c r="AI89" s="1292"/>
      <c r="AJ89" s="1292"/>
      <c r="AK89" s="1288">
        <v>0</v>
      </c>
      <c r="AL89" s="1292"/>
      <c r="AM89" s="1292"/>
      <c r="AN89" s="1288">
        <v>0</v>
      </c>
      <c r="AO89" s="1292"/>
      <c r="AP89" s="1292"/>
      <c r="AQ89" s="1288">
        <v>0</v>
      </c>
      <c r="AR89" s="1292"/>
      <c r="AS89" s="1292"/>
      <c r="AT89" s="1288">
        <v>0</v>
      </c>
      <c r="AU89" s="1292"/>
      <c r="AV89" s="1292"/>
      <c r="AW89" s="1288">
        <v>0</v>
      </c>
      <c r="AX89" s="1292"/>
      <c r="AY89" s="1292"/>
      <c r="AZ89" s="1288">
        <v>0</v>
      </c>
      <c r="BA89" s="1292"/>
      <c r="BB89" s="1292"/>
      <c r="BC89" s="1288">
        <v>0</v>
      </c>
      <c r="BD89" s="1292"/>
      <c r="BE89" s="1292"/>
      <c r="BF89" s="1288">
        <v>0</v>
      </c>
      <c r="BG89" s="1292"/>
      <c r="BH89" s="1292"/>
      <c r="BI89" s="1288">
        <v>0</v>
      </c>
      <c r="BJ89" s="1292"/>
      <c r="BK89" s="1292"/>
      <c r="BL89" s="1288">
        <v>0</v>
      </c>
      <c r="BM89" s="1292"/>
      <c r="BN89" s="1292"/>
      <c r="BO89" s="1288">
        <v>0</v>
      </c>
      <c r="BP89" s="1292"/>
      <c r="BQ89" s="1292"/>
      <c r="BR89" s="1288">
        <v>0</v>
      </c>
      <c r="BS89" s="1292"/>
      <c r="BT89" s="1292"/>
      <c r="BU89" s="1288">
        <v>0</v>
      </c>
      <c r="BV89" s="1292"/>
      <c r="BW89" s="1292"/>
      <c r="BX89" s="1288">
        <v>0</v>
      </c>
      <c r="BY89" s="1292"/>
      <c r="BZ89" s="1292"/>
      <c r="CA89" s="1288">
        <v>0</v>
      </c>
      <c r="CB89" s="1292"/>
      <c r="CC89" s="1292"/>
      <c r="CD89" s="1288">
        <v>0</v>
      </c>
      <c r="CE89" s="1292"/>
      <c r="CF89" s="1292"/>
      <c r="CG89" s="1288">
        <v>0</v>
      </c>
      <c r="CH89" s="1292"/>
      <c r="CI89" s="1292"/>
      <c r="CJ89" s="1288">
        <v>0</v>
      </c>
      <c r="CK89" s="1292"/>
      <c r="CL89" s="1292"/>
      <c r="CM89" s="1288">
        <v>0</v>
      </c>
      <c r="CN89" s="1292"/>
      <c r="CO89" s="1292"/>
      <c r="CP89" s="1288">
        <v>0</v>
      </c>
      <c r="CQ89" s="1292"/>
      <c r="CR89" s="1292"/>
      <c r="CS89" s="1288">
        <v>0</v>
      </c>
      <c r="CT89" s="1292"/>
      <c r="CU89" s="1292"/>
      <c r="CV89" s="1288">
        <v>0</v>
      </c>
      <c r="CW89" s="1292"/>
      <c r="CX89" s="1292"/>
      <c r="CY89" s="1288">
        <v>0</v>
      </c>
      <c r="CZ89" s="1292"/>
      <c r="DA89" s="1292"/>
      <c r="DB89" s="1288">
        <v>0</v>
      </c>
      <c r="DC89" s="1292"/>
      <c r="DD89" s="1292"/>
      <c r="DE89" s="1288">
        <v>0</v>
      </c>
      <c r="DF89" s="1292"/>
      <c r="DG89" s="1292"/>
      <c r="DH89" s="1288">
        <v>0</v>
      </c>
      <c r="DI89" s="1292"/>
      <c r="DJ89" s="1292"/>
      <c r="DK89" s="1288">
        <v>0</v>
      </c>
      <c r="DL89" s="1292"/>
      <c r="DM89" s="1292"/>
      <c r="DN89" s="1288">
        <v>0</v>
      </c>
      <c r="DO89" s="1292"/>
      <c r="DP89" s="1292"/>
      <c r="DQ89" s="1288">
        <v>0</v>
      </c>
      <c r="DR89" s="1292"/>
      <c r="DS89" s="1292"/>
      <c r="DT89" s="1288">
        <v>0</v>
      </c>
      <c r="DU89" s="1292"/>
      <c r="DV89" s="1292"/>
      <c r="DW89" s="1288">
        <v>0</v>
      </c>
      <c r="DX89" s="1292"/>
      <c r="DY89" s="1292"/>
      <c r="DZ89" s="1288">
        <v>0</v>
      </c>
      <c r="EA89" s="1292"/>
      <c r="EB89" s="1292"/>
      <c r="EC89" s="1288">
        <v>0</v>
      </c>
      <c r="ED89" s="1292"/>
      <c r="EE89" s="1292"/>
      <c r="EF89" s="1288">
        <v>0</v>
      </c>
      <c r="EG89" s="1292"/>
      <c r="EH89" s="1292"/>
      <c r="EI89" s="1288">
        <v>0</v>
      </c>
      <c r="EJ89" s="1292"/>
      <c r="EK89" s="1292"/>
      <c r="EL89" s="1288">
        <v>0</v>
      </c>
      <c r="EM89" s="1292"/>
      <c r="EN89" s="1292"/>
      <c r="EO89" s="1288">
        <v>0</v>
      </c>
      <c r="EP89" s="1292"/>
      <c r="EQ89" s="1292"/>
      <c r="ER89" s="1288">
        <v>0</v>
      </c>
      <c r="ES89" s="1292"/>
      <c r="ET89" s="1292"/>
      <c r="EU89" s="1288">
        <v>0</v>
      </c>
      <c r="EV89" s="1292"/>
      <c r="EW89" s="1292"/>
      <c r="EX89" s="1288">
        <v>0</v>
      </c>
      <c r="EY89" s="1292"/>
      <c r="EZ89" s="1292"/>
      <c r="FA89" s="1288">
        <v>0</v>
      </c>
      <c r="FB89" s="1292"/>
      <c r="FC89" s="1292"/>
      <c r="FD89" s="1288">
        <v>0</v>
      </c>
      <c r="FE89" s="1292"/>
      <c r="FF89" s="1292"/>
      <c r="FG89" s="1288">
        <v>0</v>
      </c>
    </row>
    <row r="90" spans="1:163" s="668" customFormat="1" ht="0.2" customHeight="1">
      <c r="A90" s="1179">
        <v>2</v>
      </c>
      <c r="B90" s="1094" t="s">
        <v>1175</v>
      </c>
      <c r="C90" s="1179" t="s">
        <v>1660</v>
      </c>
      <c r="D90" s="1179" t="s">
        <v>1722</v>
      </c>
      <c r="E90" s="1179"/>
      <c r="F90" s="1179"/>
      <c r="G90" s="1179" t="b">
        <v>0</v>
      </c>
      <c r="H90" s="1179"/>
      <c r="I90" s="1179"/>
      <c r="J90" s="1179"/>
      <c r="K90" s="1179"/>
      <c r="L90" s="1291" t="s">
        <v>666</v>
      </c>
      <c r="M90" s="1286" t="s">
        <v>310</v>
      </c>
      <c r="N90" s="1289">
        <v>0</v>
      </c>
      <c r="O90" s="1289">
        <v>0</v>
      </c>
      <c r="P90" s="1290">
        <v>0</v>
      </c>
      <c r="Q90" s="1289">
        <v>0</v>
      </c>
      <c r="R90" s="1289">
        <v>0</v>
      </c>
      <c r="S90" s="1290">
        <v>0</v>
      </c>
      <c r="T90" s="1289">
        <v>0</v>
      </c>
      <c r="U90" s="1289">
        <v>0</v>
      </c>
      <c r="V90" s="1290">
        <v>0</v>
      </c>
      <c r="W90" s="1289">
        <v>0</v>
      </c>
      <c r="X90" s="1289">
        <v>0</v>
      </c>
      <c r="Y90" s="1290">
        <v>0</v>
      </c>
      <c r="Z90" s="1289">
        <v>0</v>
      </c>
      <c r="AA90" s="1289">
        <v>0</v>
      </c>
      <c r="AB90" s="1290">
        <v>0</v>
      </c>
      <c r="AC90" s="1289">
        <v>0</v>
      </c>
      <c r="AD90" s="1289">
        <v>0</v>
      </c>
      <c r="AE90" s="1290">
        <v>0</v>
      </c>
      <c r="AF90" s="1289">
        <v>0</v>
      </c>
      <c r="AG90" s="1289">
        <v>0</v>
      </c>
      <c r="AH90" s="1290">
        <v>0</v>
      </c>
      <c r="AI90" s="1289">
        <v>0</v>
      </c>
      <c r="AJ90" s="1289">
        <v>0</v>
      </c>
      <c r="AK90" s="1290">
        <v>0</v>
      </c>
      <c r="AL90" s="1289">
        <v>0</v>
      </c>
      <c r="AM90" s="1289">
        <v>0</v>
      </c>
      <c r="AN90" s="1290">
        <v>0</v>
      </c>
      <c r="AO90" s="1289">
        <v>0</v>
      </c>
      <c r="AP90" s="1289">
        <v>0</v>
      </c>
      <c r="AQ90" s="1290">
        <v>0</v>
      </c>
      <c r="AR90" s="1289"/>
      <c r="AS90" s="1289"/>
      <c r="AT90" s="1290">
        <v>0</v>
      </c>
      <c r="AU90" s="1289"/>
      <c r="AV90" s="1289"/>
      <c r="AW90" s="1290">
        <v>0</v>
      </c>
      <c r="AX90" s="1289"/>
      <c r="AY90" s="1289"/>
      <c r="AZ90" s="1290">
        <v>0</v>
      </c>
      <c r="BA90" s="1289"/>
      <c r="BB90" s="1289"/>
      <c r="BC90" s="1290">
        <v>0</v>
      </c>
      <c r="BD90" s="1289"/>
      <c r="BE90" s="1289"/>
      <c r="BF90" s="1290">
        <v>0</v>
      </c>
      <c r="BG90" s="1289"/>
      <c r="BH90" s="1289"/>
      <c r="BI90" s="1290">
        <v>0</v>
      </c>
      <c r="BJ90" s="1289"/>
      <c r="BK90" s="1289"/>
      <c r="BL90" s="1290">
        <v>0</v>
      </c>
      <c r="BM90" s="1289"/>
      <c r="BN90" s="1289"/>
      <c r="BO90" s="1290">
        <v>0</v>
      </c>
      <c r="BP90" s="1289"/>
      <c r="BQ90" s="1289"/>
      <c r="BR90" s="1290">
        <v>0</v>
      </c>
      <c r="BS90" s="1289"/>
      <c r="BT90" s="1289"/>
      <c r="BU90" s="1290">
        <v>0</v>
      </c>
      <c r="BV90" s="1289"/>
      <c r="BW90" s="1289"/>
      <c r="BX90" s="1290">
        <v>0</v>
      </c>
      <c r="BY90" s="1289"/>
      <c r="BZ90" s="1289"/>
      <c r="CA90" s="1290">
        <v>0</v>
      </c>
      <c r="CB90" s="1289"/>
      <c r="CC90" s="1289"/>
      <c r="CD90" s="1290">
        <v>0</v>
      </c>
      <c r="CE90" s="1289"/>
      <c r="CF90" s="1289"/>
      <c r="CG90" s="1290">
        <v>0</v>
      </c>
      <c r="CH90" s="1289"/>
      <c r="CI90" s="1289"/>
      <c r="CJ90" s="1290">
        <v>0</v>
      </c>
      <c r="CK90" s="1289"/>
      <c r="CL90" s="1289"/>
      <c r="CM90" s="1290">
        <v>0</v>
      </c>
      <c r="CN90" s="1289"/>
      <c r="CO90" s="1289"/>
      <c r="CP90" s="1290">
        <v>0</v>
      </c>
      <c r="CQ90" s="1289"/>
      <c r="CR90" s="1289"/>
      <c r="CS90" s="1290">
        <v>0</v>
      </c>
      <c r="CT90" s="1289"/>
      <c r="CU90" s="1289"/>
      <c r="CV90" s="1290">
        <v>0</v>
      </c>
      <c r="CW90" s="1289"/>
      <c r="CX90" s="1289"/>
      <c r="CY90" s="1290">
        <v>0</v>
      </c>
      <c r="CZ90" s="1289"/>
      <c r="DA90" s="1289"/>
      <c r="DB90" s="1290">
        <v>0</v>
      </c>
      <c r="DC90" s="1289"/>
      <c r="DD90" s="1289"/>
      <c r="DE90" s="1290">
        <v>0</v>
      </c>
      <c r="DF90" s="1289"/>
      <c r="DG90" s="1289"/>
      <c r="DH90" s="1290">
        <v>0</v>
      </c>
      <c r="DI90" s="1289"/>
      <c r="DJ90" s="1289"/>
      <c r="DK90" s="1290">
        <v>0</v>
      </c>
      <c r="DL90" s="1289"/>
      <c r="DM90" s="1289"/>
      <c r="DN90" s="1290">
        <v>0</v>
      </c>
      <c r="DO90" s="1289"/>
      <c r="DP90" s="1289"/>
      <c r="DQ90" s="1290">
        <v>0</v>
      </c>
      <c r="DR90" s="1289"/>
      <c r="DS90" s="1289"/>
      <c r="DT90" s="1290">
        <v>0</v>
      </c>
      <c r="DU90" s="1289"/>
      <c r="DV90" s="1289"/>
      <c r="DW90" s="1290">
        <v>0</v>
      </c>
      <c r="DX90" s="1289"/>
      <c r="DY90" s="1289"/>
      <c r="DZ90" s="1290">
        <v>0</v>
      </c>
      <c r="EA90" s="1289"/>
      <c r="EB90" s="1289"/>
      <c r="EC90" s="1290">
        <v>0</v>
      </c>
      <c r="ED90" s="1289"/>
      <c r="EE90" s="1289"/>
      <c r="EF90" s="1290">
        <v>0</v>
      </c>
      <c r="EG90" s="1289"/>
      <c r="EH90" s="1289"/>
      <c r="EI90" s="1290">
        <v>0</v>
      </c>
      <c r="EJ90" s="1289"/>
      <c r="EK90" s="1289"/>
      <c r="EL90" s="1290">
        <v>0</v>
      </c>
      <c r="EM90" s="1289"/>
      <c r="EN90" s="1289"/>
      <c r="EO90" s="1290">
        <v>0</v>
      </c>
      <c r="EP90" s="1289"/>
      <c r="EQ90" s="1289"/>
      <c r="ER90" s="1290">
        <v>0</v>
      </c>
      <c r="ES90" s="1289"/>
      <c r="ET90" s="1289"/>
      <c r="EU90" s="1290">
        <v>0</v>
      </c>
      <c r="EV90" s="1289"/>
      <c r="EW90" s="1289"/>
      <c r="EX90" s="1290">
        <v>0</v>
      </c>
      <c r="EY90" s="1289"/>
      <c r="EZ90" s="1289"/>
      <c r="FA90" s="1290">
        <v>0</v>
      </c>
      <c r="FB90" s="1289"/>
      <c r="FC90" s="1289"/>
      <c r="FD90" s="1290">
        <v>0</v>
      </c>
      <c r="FE90" s="1289"/>
      <c r="FF90" s="1289"/>
      <c r="FG90" s="1290">
        <v>0</v>
      </c>
    </row>
    <row r="91" spans="1:163" s="668" customFormat="1" ht="0.2" customHeight="1">
      <c r="A91" s="1179">
        <v>2</v>
      </c>
      <c r="B91" s="1179"/>
      <c r="C91" s="1179" t="s">
        <v>1661</v>
      </c>
      <c r="D91" s="1179" t="s">
        <v>1722</v>
      </c>
      <c r="E91" s="1179"/>
      <c r="F91" s="1179"/>
      <c r="G91" s="1179" t="b">
        <v>0</v>
      </c>
      <c r="H91" s="1179"/>
      <c r="I91" s="1179"/>
      <c r="J91" s="1179"/>
      <c r="K91" s="1179"/>
      <c r="L91" s="1291" t="s">
        <v>667</v>
      </c>
      <c r="M91" s="1286" t="s">
        <v>668</v>
      </c>
      <c r="N91" s="1292"/>
      <c r="O91" s="1292"/>
      <c r="P91" s="1288">
        <v>0</v>
      </c>
      <c r="Q91" s="1292"/>
      <c r="R91" s="1292"/>
      <c r="S91" s="1288">
        <v>0</v>
      </c>
      <c r="T91" s="1292"/>
      <c r="U91" s="1292"/>
      <c r="V91" s="1288">
        <v>0</v>
      </c>
      <c r="W91" s="1292"/>
      <c r="X91" s="1292"/>
      <c r="Y91" s="1288">
        <v>0</v>
      </c>
      <c r="Z91" s="1292"/>
      <c r="AA91" s="1292"/>
      <c r="AB91" s="1288">
        <v>0</v>
      </c>
      <c r="AC91" s="1292"/>
      <c r="AD91" s="1292"/>
      <c r="AE91" s="1288">
        <v>0</v>
      </c>
      <c r="AF91" s="1292"/>
      <c r="AG91" s="1292"/>
      <c r="AH91" s="1288">
        <v>0</v>
      </c>
      <c r="AI91" s="1292"/>
      <c r="AJ91" s="1292"/>
      <c r="AK91" s="1288">
        <v>0</v>
      </c>
      <c r="AL91" s="1292"/>
      <c r="AM91" s="1292"/>
      <c r="AN91" s="1288">
        <v>0</v>
      </c>
      <c r="AO91" s="1292"/>
      <c r="AP91" s="1292"/>
      <c r="AQ91" s="1288">
        <v>0</v>
      </c>
      <c r="AR91" s="1292"/>
      <c r="AS91" s="1292"/>
      <c r="AT91" s="1288">
        <v>0</v>
      </c>
      <c r="AU91" s="1292"/>
      <c r="AV91" s="1292"/>
      <c r="AW91" s="1288">
        <v>0</v>
      </c>
      <c r="AX91" s="1292"/>
      <c r="AY91" s="1292"/>
      <c r="AZ91" s="1288">
        <v>0</v>
      </c>
      <c r="BA91" s="1292"/>
      <c r="BB91" s="1292"/>
      <c r="BC91" s="1288">
        <v>0</v>
      </c>
      <c r="BD91" s="1292"/>
      <c r="BE91" s="1292"/>
      <c r="BF91" s="1288">
        <v>0</v>
      </c>
      <c r="BG91" s="1292"/>
      <c r="BH91" s="1292"/>
      <c r="BI91" s="1288">
        <v>0</v>
      </c>
      <c r="BJ91" s="1292"/>
      <c r="BK91" s="1292"/>
      <c r="BL91" s="1288">
        <v>0</v>
      </c>
      <c r="BM91" s="1292"/>
      <c r="BN91" s="1292"/>
      <c r="BO91" s="1288">
        <v>0</v>
      </c>
      <c r="BP91" s="1292"/>
      <c r="BQ91" s="1292"/>
      <c r="BR91" s="1288">
        <v>0</v>
      </c>
      <c r="BS91" s="1292"/>
      <c r="BT91" s="1292"/>
      <c r="BU91" s="1288">
        <v>0</v>
      </c>
      <c r="BV91" s="1292"/>
      <c r="BW91" s="1292"/>
      <c r="BX91" s="1288">
        <v>0</v>
      </c>
      <c r="BY91" s="1292"/>
      <c r="BZ91" s="1292"/>
      <c r="CA91" s="1288">
        <v>0</v>
      </c>
      <c r="CB91" s="1292"/>
      <c r="CC91" s="1292"/>
      <c r="CD91" s="1288">
        <v>0</v>
      </c>
      <c r="CE91" s="1292"/>
      <c r="CF91" s="1292"/>
      <c r="CG91" s="1288">
        <v>0</v>
      </c>
      <c r="CH91" s="1292"/>
      <c r="CI91" s="1292"/>
      <c r="CJ91" s="1288">
        <v>0</v>
      </c>
      <c r="CK91" s="1292"/>
      <c r="CL91" s="1292"/>
      <c r="CM91" s="1288">
        <v>0</v>
      </c>
      <c r="CN91" s="1292"/>
      <c r="CO91" s="1292"/>
      <c r="CP91" s="1288">
        <v>0</v>
      </c>
      <c r="CQ91" s="1292"/>
      <c r="CR91" s="1292"/>
      <c r="CS91" s="1288">
        <v>0</v>
      </c>
      <c r="CT91" s="1292"/>
      <c r="CU91" s="1292"/>
      <c r="CV91" s="1288">
        <v>0</v>
      </c>
      <c r="CW91" s="1292"/>
      <c r="CX91" s="1292"/>
      <c r="CY91" s="1288">
        <v>0</v>
      </c>
      <c r="CZ91" s="1292"/>
      <c r="DA91" s="1292"/>
      <c r="DB91" s="1288">
        <v>0</v>
      </c>
      <c r="DC91" s="1292"/>
      <c r="DD91" s="1292"/>
      <c r="DE91" s="1288">
        <v>0</v>
      </c>
      <c r="DF91" s="1292"/>
      <c r="DG91" s="1292"/>
      <c r="DH91" s="1288">
        <v>0</v>
      </c>
      <c r="DI91" s="1292"/>
      <c r="DJ91" s="1292"/>
      <c r="DK91" s="1288">
        <v>0</v>
      </c>
      <c r="DL91" s="1292"/>
      <c r="DM91" s="1292"/>
      <c r="DN91" s="1288">
        <v>0</v>
      </c>
      <c r="DO91" s="1292"/>
      <c r="DP91" s="1292"/>
      <c r="DQ91" s="1288">
        <v>0</v>
      </c>
      <c r="DR91" s="1292"/>
      <c r="DS91" s="1292"/>
      <c r="DT91" s="1288">
        <v>0</v>
      </c>
      <c r="DU91" s="1292"/>
      <c r="DV91" s="1292"/>
      <c r="DW91" s="1288">
        <v>0</v>
      </c>
      <c r="DX91" s="1292"/>
      <c r="DY91" s="1292"/>
      <c r="DZ91" s="1288">
        <v>0</v>
      </c>
      <c r="EA91" s="1292"/>
      <c r="EB91" s="1292"/>
      <c r="EC91" s="1288">
        <v>0</v>
      </c>
      <c r="ED91" s="1292"/>
      <c r="EE91" s="1292"/>
      <c r="EF91" s="1288">
        <v>0</v>
      </c>
      <c r="EG91" s="1292"/>
      <c r="EH91" s="1292"/>
      <c r="EI91" s="1288">
        <v>0</v>
      </c>
      <c r="EJ91" s="1292"/>
      <c r="EK91" s="1292"/>
      <c r="EL91" s="1288">
        <v>0</v>
      </c>
      <c r="EM91" s="1292"/>
      <c r="EN91" s="1292"/>
      <c r="EO91" s="1288">
        <v>0</v>
      </c>
      <c r="EP91" s="1292"/>
      <c r="EQ91" s="1292"/>
      <c r="ER91" s="1288">
        <v>0</v>
      </c>
      <c r="ES91" s="1292"/>
      <c r="ET91" s="1292"/>
      <c r="EU91" s="1288">
        <v>0</v>
      </c>
      <c r="EV91" s="1292"/>
      <c r="EW91" s="1292"/>
      <c r="EX91" s="1288">
        <v>0</v>
      </c>
      <c r="EY91" s="1292"/>
      <c r="EZ91" s="1292"/>
      <c r="FA91" s="1288">
        <v>0</v>
      </c>
      <c r="FB91" s="1292"/>
      <c r="FC91" s="1292"/>
      <c r="FD91" s="1288">
        <v>0</v>
      </c>
      <c r="FE91" s="1292"/>
      <c r="FF91" s="1292"/>
      <c r="FG91" s="1288">
        <v>0</v>
      </c>
    </row>
    <row r="92" spans="1:163" s="668" customFormat="1" ht="0.2" customHeight="1">
      <c r="A92" s="1179">
        <v>2</v>
      </c>
      <c r="B92" s="1179"/>
      <c r="C92" s="1179" t="s">
        <v>1662</v>
      </c>
      <c r="D92" s="1179" t="s">
        <v>1722</v>
      </c>
      <c r="E92" s="1179"/>
      <c r="F92" s="1179"/>
      <c r="G92" s="1179" t="b">
        <v>0</v>
      </c>
      <c r="H92" s="1179"/>
      <c r="I92" s="1179"/>
      <c r="J92" s="1179"/>
      <c r="K92" s="1179"/>
      <c r="L92" s="1291" t="s">
        <v>669</v>
      </c>
      <c r="M92" s="1286" t="s">
        <v>670</v>
      </c>
      <c r="N92" s="1292"/>
      <c r="O92" s="1292"/>
      <c r="P92" s="1288">
        <v>0</v>
      </c>
      <c r="Q92" s="1292"/>
      <c r="R92" s="1292"/>
      <c r="S92" s="1288">
        <v>0</v>
      </c>
      <c r="T92" s="1292"/>
      <c r="U92" s="1292"/>
      <c r="V92" s="1288">
        <v>0</v>
      </c>
      <c r="W92" s="1292"/>
      <c r="X92" s="1292"/>
      <c r="Y92" s="1288">
        <v>0</v>
      </c>
      <c r="Z92" s="1292"/>
      <c r="AA92" s="1292"/>
      <c r="AB92" s="1288">
        <v>0</v>
      </c>
      <c r="AC92" s="1292"/>
      <c r="AD92" s="1292"/>
      <c r="AE92" s="1288">
        <v>0</v>
      </c>
      <c r="AF92" s="1292"/>
      <c r="AG92" s="1292"/>
      <c r="AH92" s="1288">
        <v>0</v>
      </c>
      <c r="AI92" s="1292"/>
      <c r="AJ92" s="1292"/>
      <c r="AK92" s="1288">
        <v>0</v>
      </c>
      <c r="AL92" s="1292"/>
      <c r="AM92" s="1292"/>
      <c r="AN92" s="1288">
        <v>0</v>
      </c>
      <c r="AO92" s="1292"/>
      <c r="AP92" s="1292"/>
      <c r="AQ92" s="1288">
        <v>0</v>
      </c>
      <c r="AR92" s="1292"/>
      <c r="AS92" s="1292"/>
      <c r="AT92" s="1288">
        <v>0</v>
      </c>
      <c r="AU92" s="1292"/>
      <c r="AV92" s="1292"/>
      <c r="AW92" s="1288">
        <v>0</v>
      </c>
      <c r="AX92" s="1292"/>
      <c r="AY92" s="1292"/>
      <c r="AZ92" s="1288">
        <v>0</v>
      </c>
      <c r="BA92" s="1292"/>
      <c r="BB92" s="1292"/>
      <c r="BC92" s="1288">
        <v>0</v>
      </c>
      <c r="BD92" s="1292"/>
      <c r="BE92" s="1292"/>
      <c r="BF92" s="1288">
        <v>0</v>
      </c>
      <c r="BG92" s="1292"/>
      <c r="BH92" s="1292"/>
      <c r="BI92" s="1288">
        <v>0</v>
      </c>
      <c r="BJ92" s="1292"/>
      <c r="BK92" s="1292"/>
      <c r="BL92" s="1288">
        <v>0</v>
      </c>
      <c r="BM92" s="1292"/>
      <c r="BN92" s="1292"/>
      <c r="BO92" s="1288">
        <v>0</v>
      </c>
      <c r="BP92" s="1292"/>
      <c r="BQ92" s="1292"/>
      <c r="BR92" s="1288">
        <v>0</v>
      </c>
      <c r="BS92" s="1292"/>
      <c r="BT92" s="1292"/>
      <c r="BU92" s="1288">
        <v>0</v>
      </c>
      <c r="BV92" s="1292"/>
      <c r="BW92" s="1292"/>
      <c r="BX92" s="1288">
        <v>0</v>
      </c>
      <c r="BY92" s="1292"/>
      <c r="BZ92" s="1292"/>
      <c r="CA92" s="1288">
        <v>0</v>
      </c>
      <c r="CB92" s="1292"/>
      <c r="CC92" s="1292"/>
      <c r="CD92" s="1288">
        <v>0</v>
      </c>
      <c r="CE92" s="1292"/>
      <c r="CF92" s="1292"/>
      <c r="CG92" s="1288">
        <v>0</v>
      </c>
      <c r="CH92" s="1292"/>
      <c r="CI92" s="1292"/>
      <c r="CJ92" s="1288">
        <v>0</v>
      </c>
      <c r="CK92" s="1292"/>
      <c r="CL92" s="1292"/>
      <c r="CM92" s="1288">
        <v>0</v>
      </c>
      <c r="CN92" s="1292"/>
      <c r="CO92" s="1292"/>
      <c r="CP92" s="1288">
        <v>0</v>
      </c>
      <c r="CQ92" s="1292"/>
      <c r="CR92" s="1292"/>
      <c r="CS92" s="1288">
        <v>0</v>
      </c>
      <c r="CT92" s="1292"/>
      <c r="CU92" s="1292"/>
      <c r="CV92" s="1288">
        <v>0</v>
      </c>
      <c r="CW92" s="1292"/>
      <c r="CX92" s="1292"/>
      <c r="CY92" s="1288">
        <v>0</v>
      </c>
      <c r="CZ92" s="1292"/>
      <c r="DA92" s="1292"/>
      <c r="DB92" s="1288">
        <v>0</v>
      </c>
      <c r="DC92" s="1292"/>
      <c r="DD92" s="1292"/>
      <c r="DE92" s="1288">
        <v>0</v>
      </c>
      <c r="DF92" s="1292"/>
      <c r="DG92" s="1292"/>
      <c r="DH92" s="1288">
        <v>0</v>
      </c>
      <c r="DI92" s="1292"/>
      <c r="DJ92" s="1292"/>
      <c r="DK92" s="1288">
        <v>0</v>
      </c>
      <c r="DL92" s="1292"/>
      <c r="DM92" s="1292"/>
      <c r="DN92" s="1288">
        <v>0</v>
      </c>
      <c r="DO92" s="1292"/>
      <c r="DP92" s="1292"/>
      <c r="DQ92" s="1288">
        <v>0</v>
      </c>
      <c r="DR92" s="1292"/>
      <c r="DS92" s="1292"/>
      <c r="DT92" s="1288">
        <v>0</v>
      </c>
      <c r="DU92" s="1292"/>
      <c r="DV92" s="1292"/>
      <c r="DW92" s="1288">
        <v>0</v>
      </c>
      <c r="DX92" s="1292"/>
      <c r="DY92" s="1292"/>
      <c r="DZ92" s="1288">
        <v>0</v>
      </c>
      <c r="EA92" s="1292"/>
      <c r="EB92" s="1292"/>
      <c r="EC92" s="1288">
        <v>0</v>
      </c>
      <c r="ED92" s="1292"/>
      <c r="EE92" s="1292"/>
      <c r="EF92" s="1288">
        <v>0</v>
      </c>
      <c r="EG92" s="1292"/>
      <c r="EH92" s="1292"/>
      <c r="EI92" s="1288">
        <v>0</v>
      </c>
      <c r="EJ92" s="1292"/>
      <c r="EK92" s="1292"/>
      <c r="EL92" s="1288">
        <v>0</v>
      </c>
      <c r="EM92" s="1292"/>
      <c r="EN92" s="1292"/>
      <c r="EO92" s="1288">
        <v>0</v>
      </c>
      <c r="EP92" s="1292"/>
      <c r="EQ92" s="1292"/>
      <c r="ER92" s="1288">
        <v>0</v>
      </c>
      <c r="ES92" s="1292"/>
      <c r="ET92" s="1292"/>
      <c r="EU92" s="1288">
        <v>0</v>
      </c>
      <c r="EV92" s="1292"/>
      <c r="EW92" s="1292"/>
      <c r="EX92" s="1288">
        <v>0</v>
      </c>
      <c r="EY92" s="1292"/>
      <c r="EZ92" s="1292"/>
      <c r="FA92" s="1288">
        <v>0</v>
      </c>
      <c r="FB92" s="1292"/>
      <c r="FC92" s="1292"/>
      <c r="FD92" s="1288">
        <v>0</v>
      </c>
      <c r="FE92" s="1292"/>
      <c r="FF92" s="1292"/>
      <c r="FG92" s="1288">
        <v>0</v>
      </c>
    </row>
    <row r="93" spans="1:163" s="668" customFormat="1">
      <c r="A93" s="943" t="s">
        <v>103</v>
      </c>
      <c r="B93" s="1179"/>
      <c r="C93" s="1179"/>
      <c r="D93" s="1179"/>
      <c r="E93" s="1179"/>
      <c r="F93" s="1179" t="s">
        <v>995</v>
      </c>
      <c r="G93" s="1045"/>
      <c r="H93" s="1179"/>
      <c r="I93" s="1179"/>
      <c r="J93" s="1179"/>
      <c r="K93" s="1179"/>
      <c r="L93" s="1294" t="s">
        <v>16</v>
      </c>
      <c r="M93" s="1295"/>
      <c r="N93" s="1269" t="s">
        <v>3029</v>
      </c>
      <c r="O93" s="1270"/>
      <c r="P93" s="1270"/>
      <c r="Q93" s="1270"/>
      <c r="R93" s="1270"/>
      <c r="S93" s="1270"/>
      <c r="T93" s="1270"/>
      <c r="U93" s="1270"/>
      <c r="V93" s="1270"/>
      <c r="W93" s="1270"/>
      <c r="X93" s="1270"/>
      <c r="Y93" s="1270"/>
      <c r="Z93" s="1270"/>
      <c r="AA93" s="1270"/>
      <c r="AB93" s="1270"/>
      <c r="AC93" s="1270"/>
      <c r="AD93" s="1270"/>
      <c r="AE93" s="1270"/>
      <c r="AF93" s="1270"/>
      <c r="AG93" s="1270"/>
      <c r="AH93" s="1270"/>
      <c r="AI93" s="1270"/>
      <c r="AJ93" s="1270"/>
      <c r="AK93" s="1270"/>
      <c r="AL93" s="1270"/>
      <c r="AM93" s="1270"/>
      <c r="AN93" s="1270"/>
      <c r="AO93" s="1270"/>
      <c r="AP93" s="1270"/>
      <c r="AQ93" s="1270"/>
      <c r="AR93" s="1270"/>
      <c r="AS93" s="1270"/>
      <c r="AT93" s="1270"/>
      <c r="AU93" s="1270"/>
      <c r="AV93" s="1270"/>
      <c r="AW93" s="1270"/>
      <c r="AX93" s="1270"/>
      <c r="AY93" s="1270"/>
      <c r="AZ93" s="1270"/>
      <c r="BA93" s="1270"/>
      <c r="BB93" s="1270"/>
      <c r="BC93" s="1270"/>
      <c r="BD93" s="1270"/>
      <c r="BE93" s="1270"/>
      <c r="BF93" s="1270"/>
      <c r="BG93" s="1270"/>
      <c r="BH93" s="1270"/>
      <c r="BI93" s="1270"/>
      <c r="BJ93" s="1270"/>
      <c r="BK93" s="1270"/>
      <c r="BL93" s="1270"/>
      <c r="BM93" s="1270"/>
      <c r="BN93" s="1270"/>
      <c r="BO93" s="1270"/>
      <c r="BP93" s="1270"/>
      <c r="BQ93" s="1270"/>
      <c r="BR93" s="1270"/>
      <c r="BS93" s="1270"/>
      <c r="BT93" s="1270"/>
      <c r="BU93" s="1270"/>
      <c r="BV93" s="1270"/>
      <c r="BW93" s="1270"/>
      <c r="BX93" s="1270"/>
      <c r="BY93" s="1270"/>
      <c r="BZ93" s="1270"/>
      <c r="CA93" s="1270"/>
      <c r="CB93" s="1270"/>
      <c r="CC93" s="1270"/>
      <c r="CD93" s="1270"/>
      <c r="CE93" s="1270"/>
      <c r="CF93" s="1270"/>
      <c r="CG93" s="1270"/>
      <c r="CH93" s="1270"/>
      <c r="CI93" s="1270"/>
      <c r="CJ93" s="1270"/>
      <c r="CK93" s="1270"/>
      <c r="CL93" s="1270"/>
      <c r="CM93" s="1270"/>
      <c r="CN93" s="1270"/>
      <c r="CO93" s="1270"/>
      <c r="CP93" s="1270"/>
      <c r="CQ93" s="1270"/>
      <c r="CR93" s="1270"/>
      <c r="CS93" s="1270"/>
      <c r="CT93" s="1270"/>
      <c r="CU93" s="1270"/>
      <c r="CV93" s="1270"/>
      <c r="CW93" s="1270"/>
      <c r="CX93" s="1270"/>
      <c r="CY93" s="1270"/>
      <c r="CZ93" s="1270"/>
      <c r="DA93" s="1270"/>
      <c r="DB93" s="1270"/>
      <c r="DC93" s="1270"/>
      <c r="DD93" s="1270"/>
      <c r="DE93" s="1270"/>
      <c r="DF93" s="1270"/>
      <c r="DG93" s="1270"/>
      <c r="DH93" s="1270"/>
      <c r="DI93" s="1270"/>
      <c r="DJ93" s="1270"/>
      <c r="DK93" s="1270"/>
      <c r="DL93" s="1270"/>
      <c r="DM93" s="1270"/>
      <c r="DN93" s="1270"/>
      <c r="DO93" s="1270"/>
      <c r="DP93" s="1270"/>
      <c r="DQ93" s="1270"/>
      <c r="DR93" s="1270"/>
      <c r="DS93" s="1270"/>
      <c r="DT93" s="1270"/>
      <c r="DU93" s="1270"/>
      <c r="DV93" s="1270"/>
      <c r="DW93" s="1270"/>
      <c r="DX93" s="1270"/>
      <c r="DY93" s="1270"/>
      <c r="DZ93" s="1270"/>
      <c r="EA93" s="1270"/>
      <c r="EB93" s="1270"/>
      <c r="EC93" s="1270"/>
      <c r="ED93" s="1270"/>
      <c r="EE93" s="1270"/>
      <c r="EF93" s="1270"/>
      <c r="EG93" s="1270"/>
      <c r="EH93" s="1270"/>
      <c r="EI93" s="1270"/>
      <c r="EJ93" s="1270"/>
      <c r="EK93" s="1270"/>
      <c r="EL93" s="1270"/>
      <c r="EM93" s="1270"/>
      <c r="EN93" s="1270"/>
      <c r="EO93" s="1270"/>
      <c r="EP93" s="1270"/>
      <c r="EQ93" s="1270"/>
      <c r="ER93" s="1270"/>
      <c r="ES93" s="1270"/>
      <c r="ET93" s="1270"/>
      <c r="EU93" s="1270"/>
      <c r="EV93" s="1270"/>
      <c r="EW93" s="1270"/>
      <c r="EX93" s="1270"/>
      <c r="EY93" s="1270"/>
      <c r="EZ93" s="1270"/>
      <c r="FA93" s="1270"/>
      <c r="FB93" s="1270"/>
      <c r="FC93" s="1270"/>
      <c r="FD93" s="1270"/>
      <c r="FE93" s="1270"/>
      <c r="FF93" s="1270"/>
      <c r="FG93" s="1271"/>
    </row>
    <row r="94" spans="1:163" s="668" customFormat="1">
      <c r="A94" s="1179">
        <v>3</v>
      </c>
      <c r="B94" s="1179"/>
      <c r="C94" s="1179"/>
      <c r="D94" s="1179"/>
      <c r="E94" s="1179"/>
      <c r="F94" s="1179"/>
      <c r="G94" s="1179"/>
      <c r="H94" s="1179"/>
      <c r="I94" s="1179"/>
      <c r="J94" s="1179"/>
      <c r="K94" s="1179"/>
      <c r="L94" s="1272" t="s">
        <v>656</v>
      </c>
      <c r="M94" s="1273"/>
      <c r="N94" s="1269" t="s">
        <v>1373</v>
      </c>
      <c r="O94" s="1274"/>
      <c r="P94" s="1274"/>
      <c r="Q94" s="1274"/>
      <c r="R94" s="1274"/>
      <c r="S94" s="1274"/>
      <c r="T94" s="1274"/>
      <c r="U94" s="1274"/>
      <c r="V94" s="1274"/>
      <c r="W94" s="1274"/>
      <c r="X94" s="1274"/>
      <c r="Y94" s="1274"/>
      <c r="Z94" s="1274"/>
      <c r="AA94" s="1274"/>
      <c r="AB94" s="1274"/>
      <c r="AC94" s="1274"/>
      <c r="AD94" s="1274"/>
      <c r="AE94" s="1274"/>
      <c r="AF94" s="1274"/>
      <c r="AG94" s="1274"/>
      <c r="AH94" s="1274"/>
      <c r="AI94" s="1274"/>
      <c r="AJ94" s="1274"/>
      <c r="AK94" s="1274"/>
      <c r="AL94" s="1274"/>
      <c r="AM94" s="1274"/>
      <c r="AN94" s="1274"/>
      <c r="AO94" s="1274"/>
      <c r="AP94" s="1274"/>
      <c r="AQ94" s="1274"/>
      <c r="AR94" s="1274"/>
      <c r="AS94" s="1274"/>
      <c r="AT94" s="1274"/>
      <c r="AU94" s="1274"/>
      <c r="AV94" s="1274"/>
      <c r="AW94" s="1274"/>
      <c r="AX94" s="1274"/>
      <c r="AY94" s="1274"/>
      <c r="AZ94" s="1274"/>
      <c r="BA94" s="1274"/>
      <c r="BB94" s="1274"/>
      <c r="BC94" s="1274"/>
      <c r="BD94" s="1274"/>
      <c r="BE94" s="1274"/>
      <c r="BF94" s="1274"/>
      <c r="BG94" s="1274"/>
      <c r="BH94" s="1274"/>
      <c r="BI94" s="1274"/>
      <c r="BJ94" s="1274"/>
      <c r="BK94" s="1274"/>
      <c r="BL94" s="1274"/>
      <c r="BM94" s="1274"/>
      <c r="BN94" s="1274"/>
      <c r="BO94" s="1274"/>
      <c r="BP94" s="1274"/>
      <c r="BQ94" s="1274"/>
      <c r="BR94" s="1274"/>
      <c r="BS94" s="1274"/>
      <c r="BT94" s="1274"/>
      <c r="BU94" s="1274"/>
      <c r="BV94" s="1274"/>
      <c r="BW94" s="1274"/>
      <c r="BX94" s="1274"/>
      <c r="BY94" s="1274"/>
      <c r="BZ94" s="1274"/>
      <c r="CA94" s="1274"/>
      <c r="CB94" s="1274"/>
      <c r="CC94" s="1274"/>
      <c r="CD94" s="1274"/>
      <c r="CE94" s="1274"/>
      <c r="CF94" s="1274"/>
      <c r="CG94" s="1274"/>
      <c r="CH94" s="1274"/>
      <c r="CI94" s="1274"/>
      <c r="CJ94" s="1274"/>
      <c r="CK94" s="1274"/>
      <c r="CL94" s="1274"/>
      <c r="CM94" s="1274"/>
      <c r="CN94" s="1274"/>
      <c r="CO94" s="1274"/>
      <c r="CP94" s="1274"/>
      <c r="CQ94" s="1274"/>
      <c r="CR94" s="1274"/>
      <c r="CS94" s="1274"/>
      <c r="CT94" s="1274"/>
      <c r="CU94" s="1274"/>
      <c r="CV94" s="1274"/>
      <c r="CW94" s="1274"/>
      <c r="CX94" s="1274"/>
      <c r="CY94" s="1274"/>
      <c r="CZ94" s="1274"/>
      <c r="DA94" s="1274"/>
      <c r="DB94" s="1274"/>
      <c r="DC94" s="1274"/>
      <c r="DD94" s="1274"/>
      <c r="DE94" s="1274"/>
      <c r="DF94" s="1274"/>
      <c r="DG94" s="1274"/>
      <c r="DH94" s="1274"/>
      <c r="DI94" s="1274"/>
      <c r="DJ94" s="1274"/>
      <c r="DK94" s="1274"/>
      <c r="DL94" s="1274"/>
      <c r="DM94" s="1274"/>
      <c r="DN94" s="1274"/>
      <c r="DO94" s="1274"/>
      <c r="DP94" s="1274"/>
      <c r="DQ94" s="1274"/>
      <c r="DR94" s="1274"/>
      <c r="DS94" s="1274"/>
      <c r="DT94" s="1274"/>
      <c r="DU94" s="1274"/>
      <c r="DV94" s="1274"/>
      <c r="DW94" s="1274"/>
      <c r="DX94" s="1274"/>
      <c r="DY94" s="1274"/>
      <c r="DZ94" s="1274"/>
      <c r="EA94" s="1274"/>
      <c r="EB94" s="1274"/>
      <c r="EC94" s="1274"/>
      <c r="ED94" s="1274"/>
      <c r="EE94" s="1274"/>
      <c r="EF94" s="1274"/>
      <c r="EG94" s="1274"/>
      <c r="EH94" s="1274"/>
      <c r="EI94" s="1274"/>
      <c r="EJ94" s="1274"/>
      <c r="EK94" s="1274"/>
      <c r="EL94" s="1274"/>
      <c r="EM94" s="1274"/>
      <c r="EN94" s="1274"/>
      <c r="EO94" s="1274"/>
      <c r="EP94" s="1274"/>
      <c r="EQ94" s="1274"/>
      <c r="ER94" s="1274"/>
      <c r="ES94" s="1274"/>
      <c r="ET94" s="1274"/>
      <c r="EU94" s="1274"/>
      <c r="EV94" s="1274"/>
      <c r="EW94" s="1274"/>
      <c r="EX94" s="1274"/>
      <c r="EY94" s="1274"/>
      <c r="EZ94" s="1274"/>
      <c r="FA94" s="1274"/>
      <c r="FB94" s="1274"/>
      <c r="FC94" s="1274"/>
      <c r="FD94" s="1274"/>
      <c r="FE94" s="1274"/>
      <c r="FF94" s="1274"/>
      <c r="FG94" s="1275"/>
    </row>
    <row r="95" spans="1:163" s="668" customFormat="1">
      <c r="A95" s="1179">
        <v>3</v>
      </c>
      <c r="B95" s="1179"/>
      <c r="C95" s="1179"/>
      <c r="D95" s="1179"/>
      <c r="E95" s="1179"/>
      <c r="F95" s="1179"/>
      <c r="G95" s="1179"/>
      <c r="H95" s="1179"/>
      <c r="I95" s="1179"/>
      <c r="J95" s="1179"/>
      <c r="K95" s="1179"/>
      <c r="L95" s="1272" t="s">
        <v>657</v>
      </c>
      <c r="M95" s="1273"/>
      <c r="N95" s="1269" t="s">
        <v>1100</v>
      </c>
      <c r="O95" s="1274"/>
      <c r="P95" s="1274"/>
      <c r="Q95" s="1274"/>
      <c r="R95" s="1274"/>
      <c r="S95" s="1274"/>
      <c r="T95" s="1274"/>
      <c r="U95" s="1274"/>
      <c r="V95" s="1274"/>
      <c r="W95" s="1274"/>
      <c r="X95" s="1274"/>
      <c r="Y95" s="1274"/>
      <c r="Z95" s="1274"/>
      <c r="AA95" s="1274"/>
      <c r="AB95" s="1274"/>
      <c r="AC95" s="1274"/>
      <c r="AD95" s="1274"/>
      <c r="AE95" s="1274"/>
      <c r="AF95" s="1274"/>
      <c r="AG95" s="1274"/>
      <c r="AH95" s="1274"/>
      <c r="AI95" s="1274"/>
      <c r="AJ95" s="1274"/>
      <c r="AK95" s="1274"/>
      <c r="AL95" s="1274"/>
      <c r="AM95" s="1274"/>
      <c r="AN95" s="1274"/>
      <c r="AO95" s="1274"/>
      <c r="AP95" s="1274"/>
      <c r="AQ95" s="1274"/>
      <c r="AR95" s="1274"/>
      <c r="AS95" s="1274"/>
      <c r="AT95" s="1274"/>
      <c r="AU95" s="1274"/>
      <c r="AV95" s="1274"/>
      <c r="AW95" s="1274"/>
      <c r="AX95" s="1274"/>
      <c r="AY95" s="1274"/>
      <c r="AZ95" s="1274"/>
      <c r="BA95" s="1274"/>
      <c r="BB95" s="1274"/>
      <c r="BC95" s="1274"/>
      <c r="BD95" s="1274"/>
      <c r="BE95" s="1274"/>
      <c r="BF95" s="1274"/>
      <c r="BG95" s="1274"/>
      <c r="BH95" s="1274"/>
      <c r="BI95" s="1274"/>
      <c r="BJ95" s="1274"/>
      <c r="BK95" s="1274"/>
      <c r="BL95" s="1274"/>
      <c r="BM95" s="1274"/>
      <c r="BN95" s="1274"/>
      <c r="BO95" s="1274"/>
      <c r="BP95" s="1274"/>
      <c r="BQ95" s="1274"/>
      <c r="BR95" s="1274"/>
      <c r="BS95" s="1274"/>
      <c r="BT95" s="1274"/>
      <c r="BU95" s="1274"/>
      <c r="BV95" s="1274"/>
      <c r="BW95" s="1274"/>
      <c r="BX95" s="1274"/>
      <c r="BY95" s="1274"/>
      <c r="BZ95" s="1274"/>
      <c r="CA95" s="1274"/>
      <c r="CB95" s="1274"/>
      <c r="CC95" s="1274"/>
      <c r="CD95" s="1274"/>
      <c r="CE95" s="1274"/>
      <c r="CF95" s="1274"/>
      <c r="CG95" s="1274"/>
      <c r="CH95" s="1274"/>
      <c r="CI95" s="1274"/>
      <c r="CJ95" s="1274"/>
      <c r="CK95" s="1274"/>
      <c r="CL95" s="1274"/>
      <c r="CM95" s="1274"/>
      <c r="CN95" s="1274"/>
      <c r="CO95" s="1274"/>
      <c r="CP95" s="1274"/>
      <c r="CQ95" s="1274"/>
      <c r="CR95" s="1274"/>
      <c r="CS95" s="1274"/>
      <c r="CT95" s="1274"/>
      <c r="CU95" s="1274"/>
      <c r="CV95" s="1274"/>
      <c r="CW95" s="1274"/>
      <c r="CX95" s="1274"/>
      <c r="CY95" s="1274"/>
      <c r="CZ95" s="1274"/>
      <c r="DA95" s="1274"/>
      <c r="DB95" s="1274"/>
      <c r="DC95" s="1274"/>
      <c r="DD95" s="1274"/>
      <c r="DE95" s="1274"/>
      <c r="DF95" s="1274"/>
      <c r="DG95" s="1274"/>
      <c r="DH95" s="1274"/>
      <c r="DI95" s="1274"/>
      <c r="DJ95" s="1274"/>
      <c r="DK95" s="1274"/>
      <c r="DL95" s="1274"/>
      <c r="DM95" s="1274"/>
      <c r="DN95" s="1274"/>
      <c r="DO95" s="1274"/>
      <c r="DP95" s="1274"/>
      <c r="DQ95" s="1274"/>
      <c r="DR95" s="1274"/>
      <c r="DS95" s="1274"/>
      <c r="DT95" s="1274"/>
      <c r="DU95" s="1274"/>
      <c r="DV95" s="1274"/>
      <c r="DW95" s="1274"/>
      <c r="DX95" s="1274"/>
      <c r="DY95" s="1274"/>
      <c r="DZ95" s="1274"/>
      <c r="EA95" s="1274"/>
      <c r="EB95" s="1274"/>
      <c r="EC95" s="1274"/>
      <c r="ED95" s="1274"/>
      <c r="EE95" s="1274"/>
      <c r="EF95" s="1274"/>
      <c r="EG95" s="1274"/>
      <c r="EH95" s="1274"/>
      <c r="EI95" s="1274"/>
      <c r="EJ95" s="1274"/>
      <c r="EK95" s="1274"/>
      <c r="EL95" s="1274"/>
      <c r="EM95" s="1274"/>
      <c r="EN95" s="1274"/>
      <c r="EO95" s="1274"/>
      <c r="EP95" s="1274"/>
      <c r="EQ95" s="1274"/>
      <c r="ER95" s="1274"/>
      <c r="ES95" s="1274"/>
      <c r="ET95" s="1274"/>
      <c r="EU95" s="1274"/>
      <c r="EV95" s="1274"/>
      <c r="EW95" s="1274"/>
      <c r="EX95" s="1274"/>
      <c r="EY95" s="1274"/>
      <c r="EZ95" s="1274"/>
      <c r="FA95" s="1274"/>
      <c r="FB95" s="1274"/>
      <c r="FC95" s="1274"/>
      <c r="FD95" s="1274"/>
      <c r="FE95" s="1274"/>
      <c r="FF95" s="1274"/>
      <c r="FG95" s="1275"/>
    </row>
    <row r="96" spans="1:163" s="668" customFormat="1">
      <c r="A96" s="1179">
        <v>3</v>
      </c>
      <c r="B96" s="1179"/>
      <c r="C96" s="1179"/>
      <c r="D96" s="1179"/>
      <c r="E96" s="1179"/>
      <c r="F96" s="1179"/>
      <c r="G96" s="1179"/>
      <c r="H96" s="1179"/>
      <c r="I96" s="1179"/>
      <c r="J96" s="1179"/>
      <c r="K96" s="1179"/>
      <c r="L96" s="1272" t="s">
        <v>263</v>
      </c>
      <c r="M96" s="1273"/>
      <c r="N96" s="1269">
        <v>0</v>
      </c>
      <c r="O96" s="1274"/>
      <c r="P96" s="1274"/>
      <c r="Q96" s="1274"/>
      <c r="R96" s="1274"/>
      <c r="S96" s="1274"/>
      <c r="T96" s="1274"/>
      <c r="U96" s="1274"/>
      <c r="V96" s="1274"/>
      <c r="W96" s="1274"/>
      <c r="X96" s="1274"/>
      <c r="Y96" s="1274"/>
      <c r="Z96" s="1274"/>
      <c r="AA96" s="1274"/>
      <c r="AB96" s="1274"/>
      <c r="AC96" s="1274"/>
      <c r="AD96" s="1274"/>
      <c r="AE96" s="1274"/>
      <c r="AF96" s="1274"/>
      <c r="AG96" s="1274"/>
      <c r="AH96" s="1274"/>
      <c r="AI96" s="1274"/>
      <c r="AJ96" s="1274"/>
      <c r="AK96" s="1274"/>
      <c r="AL96" s="1274"/>
      <c r="AM96" s="1274"/>
      <c r="AN96" s="1274"/>
      <c r="AO96" s="1274"/>
      <c r="AP96" s="1274"/>
      <c r="AQ96" s="1274"/>
      <c r="AR96" s="1274"/>
      <c r="AS96" s="1274"/>
      <c r="AT96" s="1274"/>
      <c r="AU96" s="1274"/>
      <c r="AV96" s="1274"/>
      <c r="AW96" s="1274"/>
      <c r="AX96" s="1274"/>
      <c r="AY96" s="1274"/>
      <c r="AZ96" s="1274"/>
      <c r="BA96" s="1274"/>
      <c r="BB96" s="1274"/>
      <c r="BC96" s="1274"/>
      <c r="BD96" s="1274"/>
      <c r="BE96" s="1274"/>
      <c r="BF96" s="1274"/>
      <c r="BG96" s="1274"/>
      <c r="BH96" s="1274"/>
      <c r="BI96" s="1274"/>
      <c r="BJ96" s="1274"/>
      <c r="BK96" s="1274"/>
      <c r="BL96" s="1274"/>
      <c r="BM96" s="1274"/>
      <c r="BN96" s="1274"/>
      <c r="BO96" s="1274"/>
      <c r="BP96" s="1274"/>
      <c r="BQ96" s="1274"/>
      <c r="BR96" s="1274"/>
      <c r="BS96" s="1274"/>
      <c r="BT96" s="1274"/>
      <c r="BU96" s="1274"/>
      <c r="BV96" s="1274"/>
      <c r="BW96" s="1274"/>
      <c r="BX96" s="1274"/>
      <c r="BY96" s="1274"/>
      <c r="BZ96" s="1274"/>
      <c r="CA96" s="1274"/>
      <c r="CB96" s="1274"/>
      <c r="CC96" s="1274"/>
      <c r="CD96" s="1274"/>
      <c r="CE96" s="1274"/>
      <c r="CF96" s="1274"/>
      <c r="CG96" s="1274"/>
      <c r="CH96" s="1274"/>
      <c r="CI96" s="1274"/>
      <c r="CJ96" s="1274"/>
      <c r="CK96" s="1274"/>
      <c r="CL96" s="1274"/>
      <c r="CM96" s="1274"/>
      <c r="CN96" s="1274"/>
      <c r="CO96" s="1274"/>
      <c r="CP96" s="1274"/>
      <c r="CQ96" s="1274"/>
      <c r="CR96" s="1274"/>
      <c r="CS96" s="1274"/>
      <c r="CT96" s="1274"/>
      <c r="CU96" s="1274"/>
      <c r="CV96" s="1274"/>
      <c r="CW96" s="1274"/>
      <c r="CX96" s="1274"/>
      <c r="CY96" s="1274"/>
      <c r="CZ96" s="1274"/>
      <c r="DA96" s="1274"/>
      <c r="DB96" s="1274"/>
      <c r="DC96" s="1274"/>
      <c r="DD96" s="1274"/>
      <c r="DE96" s="1274"/>
      <c r="DF96" s="1274"/>
      <c r="DG96" s="1274"/>
      <c r="DH96" s="1274"/>
      <c r="DI96" s="1274"/>
      <c r="DJ96" s="1274"/>
      <c r="DK96" s="1274"/>
      <c r="DL96" s="1274"/>
      <c r="DM96" s="1274"/>
      <c r="DN96" s="1274"/>
      <c r="DO96" s="1274"/>
      <c r="DP96" s="1274"/>
      <c r="DQ96" s="1274"/>
      <c r="DR96" s="1274"/>
      <c r="DS96" s="1274"/>
      <c r="DT96" s="1274"/>
      <c r="DU96" s="1274"/>
      <c r="DV96" s="1274"/>
      <c r="DW96" s="1274"/>
      <c r="DX96" s="1274"/>
      <c r="DY96" s="1274"/>
      <c r="DZ96" s="1274"/>
      <c r="EA96" s="1274"/>
      <c r="EB96" s="1274"/>
      <c r="EC96" s="1274"/>
      <c r="ED96" s="1274"/>
      <c r="EE96" s="1274"/>
      <c r="EF96" s="1274"/>
      <c r="EG96" s="1274"/>
      <c r="EH96" s="1274"/>
      <c r="EI96" s="1274"/>
      <c r="EJ96" s="1274"/>
      <c r="EK96" s="1274"/>
      <c r="EL96" s="1274"/>
      <c r="EM96" s="1274"/>
      <c r="EN96" s="1274"/>
      <c r="EO96" s="1274"/>
      <c r="EP96" s="1274"/>
      <c r="EQ96" s="1274"/>
      <c r="ER96" s="1274"/>
      <c r="ES96" s="1274"/>
      <c r="ET96" s="1274"/>
      <c r="EU96" s="1274"/>
      <c r="EV96" s="1274"/>
      <c r="EW96" s="1274"/>
      <c r="EX96" s="1274"/>
      <c r="EY96" s="1274"/>
      <c r="EZ96" s="1274"/>
      <c r="FA96" s="1274"/>
      <c r="FB96" s="1274"/>
      <c r="FC96" s="1274"/>
      <c r="FD96" s="1274"/>
      <c r="FE96" s="1274"/>
      <c r="FF96" s="1274"/>
      <c r="FG96" s="1275"/>
    </row>
    <row r="97" spans="1:163" s="668" customFormat="1">
      <c r="A97" s="1179">
        <v>3</v>
      </c>
      <c r="B97" s="1179"/>
      <c r="C97" s="1179"/>
      <c r="D97" s="1179"/>
      <c r="E97" s="1179"/>
      <c r="F97" s="1179"/>
      <c r="G97" s="1179" t="b">
        <v>1</v>
      </c>
      <c r="H97" s="1179"/>
      <c r="I97" s="1179"/>
      <c r="J97" s="1179"/>
      <c r="K97" s="1179"/>
      <c r="L97" s="1276" t="s">
        <v>658</v>
      </c>
      <c r="M97" s="1277"/>
      <c r="N97" s="1278"/>
      <c r="O97" s="1278"/>
      <c r="P97" s="1278"/>
      <c r="Q97" s="1278"/>
      <c r="R97" s="1278"/>
      <c r="S97" s="1278"/>
      <c r="T97" s="1278"/>
      <c r="U97" s="1278"/>
      <c r="V97" s="1278"/>
      <c r="W97" s="1278"/>
      <c r="X97" s="1278"/>
      <c r="Y97" s="1278"/>
      <c r="Z97" s="1278"/>
      <c r="AA97" s="1278"/>
      <c r="AB97" s="1278"/>
      <c r="AC97" s="1278"/>
      <c r="AD97" s="1278"/>
      <c r="AE97" s="1278"/>
      <c r="AF97" s="1278"/>
      <c r="AG97" s="1278"/>
      <c r="AH97" s="1278"/>
      <c r="AI97" s="1278"/>
      <c r="AJ97" s="1278"/>
      <c r="AK97" s="1278"/>
      <c r="AL97" s="1278"/>
      <c r="AM97" s="1278"/>
      <c r="AN97" s="1278"/>
      <c r="AO97" s="1278"/>
      <c r="AP97" s="1278"/>
      <c r="AQ97" s="1278"/>
      <c r="AR97" s="1278"/>
      <c r="AS97" s="1278"/>
      <c r="AT97" s="1279"/>
      <c r="AU97" s="1278"/>
      <c r="AV97" s="1278"/>
      <c r="AW97" s="1279"/>
      <c r="AX97" s="1278"/>
      <c r="AY97" s="1278"/>
      <c r="AZ97" s="1279"/>
      <c r="BA97" s="1278"/>
      <c r="BB97" s="1278"/>
      <c r="BC97" s="1279"/>
      <c r="BD97" s="1278"/>
      <c r="BE97" s="1278"/>
      <c r="BF97" s="1279"/>
      <c r="BG97" s="1278"/>
      <c r="BH97" s="1278"/>
      <c r="BI97" s="1279"/>
      <c r="BJ97" s="1278"/>
      <c r="BK97" s="1278"/>
      <c r="BL97" s="1279"/>
      <c r="BM97" s="1278"/>
      <c r="BN97" s="1278"/>
      <c r="BO97" s="1279"/>
      <c r="BP97" s="1278"/>
      <c r="BQ97" s="1278"/>
      <c r="BR97" s="1279"/>
      <c r="BS97" s="1278"/>
      <c r="BT97" s="1278"/>
      <c r="BU97" s="1279"/>
      <c r="BV97" s="1278"/>
      <c r="BW97" s="1278"/>
      <c r="BX97" s="1279"/>
      <c r="BY97" s="1278"/>
      <c r="BZ97" s="1278"/>
      <c r="CA97" s="1279"/>
      <c r="CB97" s="1278"/>
      <c r="CC97" s="1278"/>
      <c r="CD97" s="1279"/>
      <c r="CE97" s="1278"/>
      <c r="CF97" s="1278"/>
      <c r="CG97" s="1279"/>
      <c r="CH97" s="1278"/>
      <c r="CI97" s="1278"/>
      <c r="CJ97" s="1279"/>
      <c r="CK97" s="1278"/>
      <c r="CL97" s="1278"/>
      <c r="CM97" s="1279"/>
      <c r="CN97" s="1278"/>
      <c r="CO97" s="1278"/>
      <c r="CP97" s="1279"/>
      <c r="CQ97" s="1278"/>
      <c r="CR97" s="1278"/>
      <c r="CS97" s="1279"/>
      <c r="CT97" s="1278"/>
      <c r="CU97" s="1278"/>
      <c r="CV97" s="1279"/>
      <c r="CW97" s="1278"/>
      <c r="CX97" s="1278"/>
      <c r="CY97" s="1279"/>
      <c r="CZ97" s="1278"/>
      <c r="DA97" s="1278"/>
      <c r="DB97" s="1279"/>
      <c r="DC97" s="1278"/>
      <c r="DD97" s="1278"/>
      <c r="DE97" s="1279"/>
      <c r="DF97" s="1278"/>
      <c r="DG97" s="1278"/>
      <c r="DH97" s="1279"/>
      <c r="DI97" s="1278"/>
      <c r="DJ97" s="1278"/>
      <c r="DK97" s="1279"/>
      <c r="DL97" s="1278"/>
      <c r="DM97" s="1278"/>
      <c r="DN97" s="1279"/>
      <c r="DO97" s="1278"/>
      <c r="DP97" s="1278"/>
      <c r="DQ97" s="1279"/>
      <c r="DR97" s="1278"/>
      <c r="DS97" s="1278"/>
      <c r="DT97" s="1279"/>
      <c r="DU97" s="1278"/>
      <c r="DV97" s="1278"/>
      <c r="DW97" s="1279"/>
      <c r="DX97" s="1278"/>
      <c r="DY97" s="1278"/>
      <c r="DZ97" s="1279"/>
      <c r="EA97" s="1278"/>
      <c r="EB97" s="1278"/>
      <c r="EC97" s="1279"/>
      <c r="ED97" s="1278"/>
      <c r="EE97" s="1278"/>
      <c r="EF97" s="1279"/>
      <c r="EG97" s="1278"/>
      <c r="EH97" s="1278"/>
      <c r="EI97" s="1279"/>
      <c r="EJ97" s="1278"/>
      <c r="EK97" s="1278"/>
      <c r="EL97" s="1279"/>
      <c r="EM97" s="1278"/>
      <c r="EN97" s="1278"/>
      <c r="EO97" s="1279"/>
      <c r="EP97" s="1278"/>
      <c r="EQ97" s="1278"/>
      <c r="ER97" s="1279"/>
      <c r="ES97" s="1278"/>
      <c r="ET97" s="1278"/>
      <c r="EU97" s="1279"/>
      <c r="EV97" s="1278"/>
      <c r="EW97" s="1278"/>
      <c r="EX97" s="1279"/>
      <c r="EY97" s="1278"/>
      <c r="EZ97" s="1278"/>
      <c r="FA97" s="1279"/>
      <c r="FB97" s="1278"/>
      <c r="FC97" s="1278"/>
      <c r="FD97" s="1279"/>
      <c r="FE97" s="1278"/>
      <c r="FF97" s="1278"/>
      <c r="FG97" s="1279"/>
    </row>
    <row r="98" spans="1:163" s="354" customFormat="1">
      <c r="A98" s="1179">
        <v>3</v>
      </c>
      <c r="B98" s="1179" t="s">
        <v>1167</v>
      </c>
      <c r="C98" s="1179" t="s">
        <v>1491</v>
      </c>
      <c r="D98" s="1179" t="s">
        <v>1718</v>
      </c>
      <c r="E98" s="1280"/>
      <c r="F98" s="1280"/>
      <c r="G98" s="1179" t="b">
        <v>1</v>
      </c>
      <c r="H98" s="1280"/>
      <c r="I98" s="1280"/>
      <c r="J98" s="1280"/>
      <c r="K98" s="1280"/>
      <c r="L98" s="1281" t="s">
        <v>1105</v>
      </c>
      <c r="M98" s="1282" t="s">
        <v>652</v>
      </c>
      <c r="N98" s="1283">
        <v>21.67</v>
      </c>
      <c r="O98" s="1283">
        <v>21.67</v>
      </c>
      <c r="P98" s="1284">
        <v>0</v>
      </c>
      <c r="Q98" s="1283">
        <v>0</v>
      </c>
      <c r="R98" s="1283">
        <v>0</v>
      </c>
      <c r="S98" s="1284">
        <v>0</v>
      </c>
      <c r="T98" s="1283">
        <v>0</v>
      </c>
      <c r="U98" s="1283">
        <v>0</v>
      </c>
      <c r="V98" s="1284">
        <v>0</v>
      </c>
      <c r="W98" s="1283">
        <v>0</v>
      </c>
      <c r="X98" s="1283">
        <v>0</v>
      </c>
      <c r="Y98" s="1284">
        <v>0</v>
      </c>
      <c r="Z98" s="1283">
        <v>0</v>
      </c>
      <c r="AA98" s="1283">
        <v>0</v>
      </c>
      <c r="AB98" s="1284">
        <v>0</v>
      </c>
      <c r="AC98" s="1283">
        <v>0</v>
      </c>
      <c r="AD98" s="1283">
        <v>0</v>
      </c>
      <c r="AE98" s="1284">
        <v>0</v>
      </c>
      <c r="AF98" s="1283">
        <v>0</v>
      </c>
      <c r="AG98" s="1283">
        <v>0</v>
      </c>
      <c r="AH98" s="1284">
        <v>0</v>
      </c>
      <c r="AI98" s="1283">
        <v>0</v>
      </c>
      <c r="AJ98" s="1283">
        <v>0</v>
      </c>
      <c r="AK98" s="1284">
        <v>0</v>
      </c>
      <c r="AL98" s="1283">
        <v>0</v>
      </c>
      <c r="AM98" s="1283">
        <v>0</v>
      </c>
      <c r="AN98" s="1284">
        <v>0</v>
      </c>
      <c r="AO98" s="1283">
        <v>0</v>
      </c>
      <c r="AP98" s="1283">
        <v>0</v>
      </c>
      <c r="AQ98" s="1284">
        <v>0</v>
      </c>
      <c r="AR98" s="1283"/>
      <c r="AS98" s="1283"/>
      <c r="AT98" s="1284">
        <v>0</v>
      </c>
      <c r="AU98" s="1283"/>
      <c r="AV98" s="1283"/>
      <c r="AW98" s="1284">
        <v>0</v>
      </c>
      <c r="AX98" s="1283"/>
      <c r="AY98" s="1283"/>
      <c r="AZ98" s="1284">
        <v>0</v>
      </c>
      <c r="BA98" s="1283"/>
      <c r="BB98" s="1283"/>
      <c r="BC98" s="1284">
        <v>0</v>
      </c>
      <c r="BD98" s="1283"/>
      <c r="BE98" s="1283"/>
      <c r="BF98" s="1284">
        <v>0</v>
      </c>
      <c r="BG98" s="1283"/>
      <c r="BH98" s="1283"/>
      <c r="BI98" s="1284">
        <v>0</v>
      </c>
      <c r="BJ98" s="1283"/>
      <c r="BK98" s="1283"/>
      <c r="BL98" s="1284">
        <v>0</v>
      </c>
      <c r="BM98" s="1283"/>
      <c r="BN98" s="1283"/>
      <c r="BO98" s="1284">
        <v>0</v>
      </c>
      <c r="BP98" s="1283"/>
      <c r="BQ98" s="1283"/>
      <c r="BR98" s="1284">
        <v>0</v>
      </c>
      <c r="BS98" s="1283"/>
      <c r="BT98" s="1283"/>
      <c r="BU98" s="1284">
        <v>0</v>
      </c>
      <c r="BV98" s="1283"/>
      <c r="BW98" s="1283"/>
      <c r="BX98" s="1284">
        <v>0</v>
      </c>
      <c r="BY98" s="1283"/>
      <c r="BZ98" s="1283"/>
      <c r="CA98" s="1284">
        <v>0</v>
      </c>
      <c r="CB98" s="1283"/>
      <c r="CC98" s="1283"/>
      <c r="CD98" s="1284">
        <v>0</v>
      </c>
      <c r="CE98" s="1283"/>
      <c r="CF98" s="1283"/>
      <c r="CG98" s="1284">
        <v>0</v>
      </c>
      <c r="CH98" s="1283"/>
      <c r="CI98" s="1283"/>
      <c r="CJ98" s="1284">
        <v>0</v>
      </c>
      <c r="CK98" s="1283"/>
      <c r="CL98" s="1283"/>
      <c r="CM98" s="1284">
        <v>0</v>
      </c>
      <c r="CN98" s="1283"/>
      <c r="CO98" s="1283"/>
      <c r="CP98" s="1284">
        <v>0</v>
      </c>
      <c r="CQ98" s="1283"/>
      <c r="CR98" s="1283"/>
      <c r="CS98" s="1284">
        <v>0</v>
      </c>
      <c r="CT98" s="1283"/>
      <c r="CU98" s="1283"/>
      <c r="CV98" s="1284">
        <v>0</v>
      </c>
      <c r="CW98" s="1283"/>
      <c r="CX98" s="1283"/>
      <c r="CY98" s="1284">
        <v>0</v>
      </c>
      <c r="CZ98" s="1283"/>
      <c r="DA98" s="1283"/>
      <c r="DB98" s="1284">
        <v>0</v>
      </c>
      <c r="DC98" s="1283"/>
      <c r="DD98" s="1283"/>
      <c r="DE98" s="1284">
        <v>0</v>
      </c>
      <c r="DF98" s="1283"/>
      <c r="DG98" s="1283"/>
      <c r="DH98" s="1284">
        <v>0</v>
      </c>
      <c r="DI98" s="1283"/>
      <c r="DJ98" s="1283"/>
      <c r="DK98" s="1284">
        <v>0</v>
      </c>
      <c r="DL98" s="1283"/>
      <c r="DM98" s="1283"/>
      <c r="DN98" s="1284">
        <v>0</v>
      </c>
      <c r="DO98" s="1283"/>
      <c r="DP98" s="1283"/>
      <c r="DQ98" s="1284">
        <v>0</v>
      </c>
      <c r="DR98" s="1283"/>
      <c r="DS98" s="1283"/>
      <c r="DT98" s="1284">
        <v>0</v>
      </c>
      <c r="DU98" s="1283"/>
      <c r="DV98" s="1283"/>
      <c r="DW98" s="1284">
        <v>0</v>
      </c>
      <c r="DX98" s="1283"/>
      <c r="DY98" s="1283"/>
      <c r="DZ98" s="1284">
        <v>0</v>
      </c>
      <c r="EA98" s="1283"/>
      <c r="EB98" s="1283"/>
      <c r="EC98" s="1284">
        <v>0</v>
      </c>
      <c r="ED98" s="1283"/>
      <c r="EE98" s="1283"/>
      <c r="EF98" s="1284">
        <v>0</v>
      </c>
      <c r="EG98" s="1283"/>
      <c r="EH98" s="1283"/>
      <c r="EI98" s="1284">
        <v>0</v>
      </c>
      <c r="EJ98" s="1283"/>
      <c r="EK98" s="1283"/>
      <c r="EL98" s="1284">
        <v>0</v>
      </c>
      <c r="EM98" s="1283"/>
      <c r="EN98" s="1283"/>
      <c r="EO98" s="1284">
        <v>0</v>
      </c>
      <c r="EP98" s="1283"/>
      <c r="EQ98" s="1283"/>
      <c r="ER98" s="1284">
        <v>0</v>
      </c>
      <c r="ES98" s="1283"/>
      <c r="ET98" s="1283"/>
      <c r="EU98" s="1284">
        <v>0</v>
      </c>
      <c r="EV98" s="1283"/>
      <c r="EW98" s="1283"/>
      <c r="EX98" s="1284">
        <v>0</v>
      </c>
      <c r="EY98" s="1283"/>
      <c r="EZ98" s="1283"/>
      <c r="FA98" s="1284">
        <v>0</v>
      </c>
      <c r="FB98" s="1283"/>
      <c r="FC98" s="1283"/>
      <c r="FD98" s="1284">
        <v>0</v>
      </c>
      <c r="FE98" s="1283"/>
      <c r="FF98" s="1283"/>
      <c r="FG98" s="1284">
        <v>0</v>
      </c>
    </row>
    <row r="99" spans="1:163" s="354" customFormat="1">
      <c r="A99" s="1179">
        <v>3</v>
      </c>
      <c r="B99" s="1179" t="s">
        <v>1168</v>
      </c>
      <c r="C99" s="1179" t="s">
        <v>1491</v>
      </c>
      <c r="D99" s="1179" t="s">
        <v>1719</v>
      </c>
      <c r="E99" s="1280"/>
      <c r="F99" s="1280"/>
      <c r="G99" s="1179" t="b">
        <v>1</v>
      </c>
      <c r="H99" s="1280"/>
      <c r="I99" s="1280"/>
      <c r="J99" s="1280"/>
      <c r="K99" s="1280"/>
      <c r="L99" s="1281" t="s">
        <v>1106</v>
      </c>
      <c r="M99" s="1282" t="s">
        <v>652</v>
      </c>
      <c r="N99" s="1283">
        <v>40.69487534246575</v>
      </c>
      <c r="O99" s="1283">
        <v>22.965349315068494</v>
      </c>
      <c r="P99" s="1284">
        <v>-43.566974657608085</v>
      </c>
      <c r="Q99" s="1283">
        <v>0</v>
      </c>
      <c r="R99" s="1283">
        <v>0</v>
      </c>
      <c r="S99" s="1284">
        <v>0</v>
      </c>
      <c r="T99" s="1283">
        <v>0</v>
      </c>
      <c r="U99" s="1283">
        <v>0</v>
      </c>
      <c r="V99" s="1284">
        <v>0</v>
      </c>
      <c r="W99" s="1283">
        <v>0</v>
      </c>
      <c r="X99" s="1283">
        <v>0</v>
      </c>
      <c r="Y99" s="1284">
        <v>0</v>
      </c>
      <c r="Z99" s="1283">
        <v>0</v>
      </c>
      <c r="AA99" s="1283">
        <v>0</v>
      </c>
      <c r="AB99" s="1284">
        <v>0</v>
      </c>
      <c r="AC99" s="1283">
        <v>0</v>
      </c>
      <c r="AD99" s="1283">
        <v>0</v>
      </c>
      <c r="AE99" s="1284">
        <v>0</v>
      </c>
      <c r="AF99" s="1283">
        <v>0</v>
      </c>
      <c r="AG99" s="1283">
        <v>0</v>
      </c>
      <c r="AH99" s="1284">
        <v>0</v>
      </c>
      <c r="AI99" s="1283">
        <v>0</v>
      </c>
      <c r="AJ99" s="1283">
        <v>0</v>
      </c>
      <c r="AK99" s="1284">
        <v>0</v>
      </c>
      <c r="AL99" s="1283">
        <v>0</v>
      </c>
      <c r="AM99" s="1283">
        <v>0</v>
      </c>
      <c r="AN99" s="1284">
        <v>0</v>
      </c>
      <c r="AO99" s="1283">
        <v>0</v>
      </c>
      <c r="AP99" s="1283">
        <v>0</v>
      </c>
      <c r="AQ99" s="1284">
        <v>0</v>
      </c>
      <c r="AR99" s="1283"/>
      <c r="AS99" s="1283"/>
      <c r="AT99" s="1284">
        <v>0</v>
      </c>
      <c r="AU99" s="1283"/>
      <c r="AV99" s="1283"/>
      <c r="AW99" s="1284">
        <v>0</v>
      </c>
      <c r="AX99" s="1283"/>
      <c r="AY99" s="1283"/>
      <c r="AZ99" s="1284">
        <v>0</v>
      </c>
      <c r="BA99" s="1283"/>
      <c r="BB99" s="1283"/>
      <c r="BC99" s="1284">
        <v>0</v>
      </c>
      <c r="BD99" s="1283"/>
      <c r="BE99" s="1283"/>
      <c r="BF99" s="1284">
        <v>0</v>
      </c>
      <c r="BG99" s="1283"/>
      <c r="BH99" s="1283"/>
      <c r="BI99" s="1284">
        <v>0</v>
      </c>
      <c r="BJ99" s="1283"/>
      <c r="BK99" s="1283"/>
      <c r="BL99" s="1284">
        <v>0</v>
      </c>
      <c r="BM99" s="1283"/>
      <c r="BN99" s="1283"/>
      <c r="BO99" s="1284">
        <v>0</v>
      </c>
      <c r="BP99" s="1283"/>
      <c r="BQ99" s="1283"/>
      <c r="BR99" s="1284">
        <v>0</v>
      </c>
      <c r="BS99" s="1283"/>
      <c r="BT99" s="1283"/>
      <c r="BU99" s="1284">
        <v>0</v>
      </c>
      <c r="BV99" s="1283"/>
      <c r="BW99" s="1283"/>
      <c r="BX99" s="1284">
        <v>0</v>
      </c>
      <c r="BY99" s="1283"/>
      <c r="BZ99" s="1283"/>
      <c r="CA99" s="1284">
        <v>0</v>
      </c>
      <c r="CB99" s="1283"/>
      <c r="CC99" s="1283"/>
      <c r="CD99" s="1284">
        <v>0</v>
      </c>
      <c r="CE99" s="1283"/>
      <c r="CF99" s="1283"/>
      <c r="CG99" s="1284">
        <v>0</v>
      </c>
      <c r="CH99" s="1283"/>
      <c r="CI99" s="1283"/>
      <c r="CJ99" s="1284">
        <v>0</v>
      </c>
      <c r="CK99" s="1283"/>
      <c r="CL99" s="1283"/>
      <c r="CM99" s="1284">
        <v>0</v>
      </c>
      <c r="CN99" s="1283"/>
      <c r="CO99" s="1283"/>
      <c r="CP99" s="1284">
        <v>0</v>
      </c>
      <c r="CQ99" s="1283"/>
      <c r="CR99" s="1283"/>
      <c r="CS99" s="1284">
        <v>0</v>
      </c>
      <c r="CT99" s="1283"/>
      <c r="CU99" s="1283"/>
      <c r="CV99" s="1284">
        <v>0</v>
      </c>
      <c r="CW99" s="1283"/>
      <c r="CX99" s="1283"/>
      <c r="CY99" s="1284">
        <v>0</v>
      </c>
      <c r="CZ99" s="1283"/>
      <c r="DA99" s="1283"/>
      <c r="DB99" s="1284">
        <v>0</v>
      </c>
      <c r="DC99" s="1283"/>
      <c r="DD99" s="1283"/>
      <c r="DE99" s="1284">
        <v>0</v>
      </c>
      <c r="DF99" s="1283"/>
      <c r="DG99" s="1283"/>
      <c r="DH99" s="1284">
        <v>0</v>
      </c>
      <c r="DI99" s="1283"/>
      <c r="DJ99" s="1283"/>
      <c r="DK99" s="1284">
        <v>0</v>
      </c>
      <c r="DL99" s="1283"/>
      <c r="DM99" s="1283"/>
      <c r="DN99" s="1284">
        <v>0</v>
      </c>
      <c r="DO99" s="1283"/>
      <c r="DP99" s="1283"/>
      <c r="DQ99" s="1284">
        <v>0</v>
      </c>
      <c r="DR99" s="1283"/>
      <c r="DS99" s="1283"/>
      <c r="DT99" s="1284">
        <v>0</v>
      </c>
      <c r="DU99" s="1283"/>
      <c r="DV99" s="1283"/>
      <c r="DW99" s="1284">
        <v>0</v>
      </c>
      <c r="DX99" s="1283"/>
      <c r="DY99" s="1283"/>
      <c r="DZ99" s="1284">
        <v>0</v>
      </c>
      <c r="EA99" s="1283"/>
      <c r="EB99" s="1283"/>
      <c r="EC99" s="1284">
        <v>0</v>
      </c>
      <c r="ED99" s="1283"/>
      <c r="EE99" s="1283"/>
      <c r="EF99" s="1284">
        <v>0</v>
      </c>
      <c r="EG99" s="1283"/>
      <c r="EH99" s="1283"/>
      <c r="EI99" s="1284">
        <v>0</v>
      </c>
      <c r="EJ99" s="1283"/>
      <c r="EK99" s="1283"/>
      <c r="EL99" s="1284">
        <v>0</v>
      </c>
      <c r="EM99" s="1283"/>
      <c r="EN99" s="1283"/>
      <c r="EO99" s="1284">
        <v>0</v>
      </c>
      <c r="EP99" s="1283"/>
      <c r="EQ99" s="1283"/>
      <c r="ER99" s="1284">
        <v>0</v>
      </c>
      <c r="ES99" s="1283"/>
      <c r="ET99" s="1283"/>
      <c r="EU99" s="1284">
        <v>0</v>
      </c>
      <c r="EV99" s="1283"/>
      <c r="EW99" s="1283"/>
      <c r="EX99" s="1284">
        <v>0</v>
      </c>
      <c r="EY99" s="1283"/>
      <c r="EZ99" s="1283"/>
      <c r="FA99" s="1284">
        <v>0</v>
      </c>
      <c r="FB99" s="1283"/>
      <c r="FC99" s="1283"/>
      <c r="FD99" s="1284">
        <v>0</v>
      </c>
      <c r="FE99" s="1283"/>
      <c r="FF99" s="1283"/>
      <c r="FG99" s="1284">
        <v>0</v>
      </c>
    </row>
    <row r="100" spans="1:163" s="668" customFormat="1">
      <c r="A100" s="1179">
        <v>3</v>
      </c>
      <c r="B100" s="1179"/>
      <c r="C100" s="1179" t="s">
        <v>1489</v>
      </c>
      <c r="D100" s="1179" t="s">
        <v>1720</v>
      </c>
      <c r="E100" s="1179"/>
      <c r="F100" s="1179"/>
      <c r="G100" s="1179" t="b">
        <v>1</v>
      </c>
      <c r="H100" s="1179"/>
      <c r="I100" s="1179"/>
      <c r="J100" s="1179"/>
      <c r="K100" s="1179"/>
      <c r="L100" s="1285" t="s">
        <v>659</v>
      </c>
      <c r="M100" s="1286" t="s">
        <v>137</v>
      </c>
      <c r="N100" s="1287">
        <v>187.79361025595637</v>
      </c>
      <c r="O100" s="1287">
        <v>105.97761566713655</v>
      </c>
      <c r="P100" s="1288"/>
      <c r="Q100" s="1287">
        <v>0</v>
      </c>
      <c r="R100" s="1287">
        <v>0</v>
      </c>
      <c r="S100" s="1288"/>
      <c r="T100" s="1287">
        <v>0</v>
      </c>
      <c r="U100" s="1287">
        <v>0</v>
      </c>
      <c r="V100" s="1288"/>
      <c r="W100" s="1287">
        <v>0</v>
      </c>
      <c r="X100" s="1287">
        <v>0</v>
      </c>
      <c r="Y100" s="1288"/>
      <c r="Z100" s="1287">
        <v>0</v>
      </c>
      <c r="AA100" s="1287">
        <v>0</v>
      </c>
      <c r="AB100" s="1288"/>
      <c r="AC100" s="1287">
        <v>0</v>
      </c>
      <c r="AD100" s="1287">
        <v>0</v>
      </c>
      <c r="AE100" s="1288"/>
      <c r="AF100" s="1287">
        <v>0</v>
      </c>
      <c r="AG100" s="1287">
        <v>0</v>
      </c>
      <c r="AH100" s="1288"/>
      <c r="AI100" s="1287">
        <v>0</v>
      </c>
      <c r="AJ100" s="1287">
        <v>0</v>
      </c>
      <c r="AK100" s="1288"/>
      <c r="AL100" s="1287">
        <v>0</v>
      </c>
      <c r="AM100" s="1287">
        <v>0</v>
      </c>
      <c r="AN100" s="1288"/>
      <c r="AO100" s="1287">
        <v>0</v>
      </c>
      <c r="AP100" s="1287">
        <v>0</v>
      </c>
      <c r="AQ100" s="1288"/>
      <c r="AR100" s="1287">
        <v>0</v>
      </c>
      <c r="AS100" s="1287">
        <v>0</v>
      </c>
      <c r="AT100" s="1288"/>
      <c r="AU100" s="1287">
        <v>0</v>
      </c>
      <c r="AV100" s="1287">
        <v>0</v>
      </c>
      <c r="AW100" s="1288"/>
      <c r="AX100" s="1287">
        <v>0</v>
      </c>
      <c r="AY100" s="1287">
        <v>0</v>
      </c>
      <c r="AZ100" s="1288"/>
      <c r="BA100" s="1287">
        <v>0</v>
      </c>
      <c r="BB100" s="1287">
        <v>0</v>
      </c>
      <c r="BC100" s="1288"/>
      <c r="BD100" s="1287">
        <v>0</v>
      </c>
      <c r="BE100" s="1287">
        <v>0</v>
      </c>
      <c r="BF100" s="1288"/>
      <c r="BG100" s="1287">
        <v>0</v>
      </c>
      <c r="BH100" s="1287">
        <v>0</v>
      </c>
      <c r="BI100" s="1288"/>
      <c r="BJ100" s="1287">
        <v>0</v>
      </c>
      <c r="BK100" s="1287">
        <v>0</v>
      </c>
      <c r="BL100" s="1288"/>
      <c r="BM100" s="1287">
        <v>0</v>
      </c>
      <c r="BN100" s="1287">
        <v>0</v>
      </c>
      <c r="BO100" s="1288"/>
      <c r="BP100" s="1287">
        <v>0</v>
      </c>
      <c r="BQ100" s="1287">
        <v>0</v>
      </c>
      <c r="BR100" s="1288"/>
      <c r="BS100" s="1287">
        <v>0</v>
      </c>
      <c r="BT100" s="1287">
        <v>0</v>
      </c>
      <c r="BU100" s="1288"/>
      <c r="BV100" s="1287">
        <v>0</v>
      </c>
      <c r="BW100" s="1287">
        <v>0</v>
      </c>
      <c r="BX100" s="1288"/>
      <c r="BY100" s="1287">
        <v>0</v>
      </c>
      <c r="BZ100" s="1287">
        <v>0</v>
      </c>
      <c r="CA100" s="1288"/>
      <c r="CB100" s="1287">
        <v>0</v>
      </c>
      <c r="CC100" s="1287">
        <v>0</v>
      </c>
      <c r="CD100" s="1288"/>
      <c r="CE100" s="1287">
        <v>0</v>
      </c>
      <c r="CF100" s="1287">
        <v>0</v>
      </c>
      <c r="CG100" s="1288"/>
      <c r="CH100" s="1287">
        <v>0</v>
      </c>
      <c r="CI100" s="1287">
        <v>0</v>
      </c>
      <c r="CJ100" s="1288"/>
      <c r="CK100" s="1287">
        <v>0</v>
      </c>
      <c r="CL100" s="1287">
        <v>0</v>
      </c>
      <c r="CM100" s="1288"/>
      <c r="CN100" s="1287">
        <v>0</v>
      </c>
      <c r="CO100" s="1287">
        <v>0</v>
      </c>
      <c r="CP100" s="1288"/>
      <c r="CQ100" s="1287">
        <v>0</v>
      </c>
      <c r="CR100" s="1287">
        <v>0</v>
      </c>
      <c r="CS100" s="1288"/>
      <c r="CT100" s="1287">
        <v>0</v>
      </c>
      <c r="CU100" s="1287">
        <v>0</v>
      </c>
      <c r="CV100" s="1288"/>
      <c r="CW100" s="1287">
        <v>0</v>
      </c>
      <c r="CX100" s="1287">
        <v>0</v>
      </c>
      <c r="CY100" s="1288"/>
      <c r="CZ100" s="1287">
        <v>0</v>
      </c>
      <c r="DA100" s="1287">
        <v>0</v>
      </c>
      <c r="DB100" s="1288"/>
      <c r="DC100" s="1287">
        <v>0</v>
      </c>
      <c r="DD100" s="1287">
        <v>0</v>
      </c>
      <c r="DE100" s="1288"/>
      <c r="DF100" s="1287">
        <v>0</v>
      </c>
      <c r="DG100" s="1287">
        <v>0</v>
      </c>
      <c r="DH100" s="1288"/>
      <c r="DI100" s="1287">
        <v>0</v>
      </c>
      <c r="DJ100" s="1287">
        <v>0</v>
      </c>
      <c r="DK100" s="1288"/>
      <c r="DL100" s="1287">
        <v>0</v>
      </c>
      <c r="DM100" s="1287">
        <v>0</v>
      </c>
      <c r="DN100" s="1288"/>
      <c r="DO100" s="1287">
        <v>0</v>
      </c>
      <c r="DP100" s="1287">
        <v>0</v>
      </c>
      <c r="DQ100" s="1288"/>
      <c r="DR100" s="1287">
        <v>0</v>
      </c>
      <c r="DS100" s="1287">
        <v>0</v>
      </c>
      <c r="DT100" s="1288"/>
      <c r="DU100" s="1287">
        <v>0</v>
      </c>
      <c r="DV100" s="1287">
        <v>0</v>
      </c>
      <c r="DW100" s="1288"/>
      <c r="DX100" s="1287">
        <v>0</v>
      </c>
      <c r="DY100" s="1287">
        <v>0</v>
      </c>
      <c r="DZ100" s="1288"/>
      <c r="EA100" s="1287">
        <v>0</v>
      </c>
      <c r="EB100" s="1287">
        <v>0</v>
      </c>
      <c r="EC100" s="1288"/>
      <c r="ED100" s="1287">
        <v>0</v>
      </c>
      <c r="EE100" s="1287">
        <v>0</v>
      </c>
      <c r="EF100" s="1288"/>
      <c r="EG100" s="1287">
        <v>0</v>
      </c>
      <c r="EH100" s="1287">
        <v>0</v>
      </c>
      <c r="EI100" s="1288"/>
      <c r="EJ100" s="1287">
        <v>0</v>
      </c>
      <c r="EK100" s="1287">
        <v>0</v>
      </c>
      <c r="EL100" s="1288"/>
      <c r="EM100" s="1287">
        <v>0</v>
      </c>
      <c r="EN100" s="1287">
        <v>0</v>
      </c>
      <c r="EO100" s="1288"/>
      <c r="EP100" s="1287">
        <v>0</v>
      </c>
      <c r="EQ100" s="1287">
        <v>0</v>
      </c>
      <c r="ER100" s="1288"/>
      <c r="ES100" s="1287">
        <v>0</v>
      </c>
      <c r="ET100" s="1287">
        <v>0</v>
      </c>
      <c r="EU100" s="1288"/>
      <c r="EV100" s="1287">
        <v>0</v>
      </c>
      <c r="EW100" s="1287">
        <v>0</v>
      </c>
      <c r="EX100" s="1288"/>
      <c r="EY100" s="1287">
        <v>0</v>
      </c>
      <c r="EZ100" s="1287">
        <v>0</v>
      </c>
      <c r="FA100" s="1288"/>
      <c r="FB100" s="1287">
        <v>0</v>
      </c>
      <c r="FC100" s="1287">
        <v>0</v>
      </c>
      <c r="FD100" s="1288"/>
      <c r="FE100" s="1287">
        <v>0</v>
      </c>
      <c r="FF100" s="1287">
        <v>0</v>
      </c>
      <c r="FG100" s="1288"/>
    </row>
    <row r="101" spans="1:163" s="668" customFormat="1">
      <c r="A101" s="1179">
        <v>3</v>
      </c>
      <c r="B101" s="1094" t="s">
        <v>1176</v>
      </c>
      <c r="C101" s="1179" t="s">
        <v>1490</v>
      </c>
      <c r="D101" s="1179" t="s">
        <v>1720</v>
      </c>
      <c r="E101" s="1179"/>
      <c r="F101" s="1179"/>
      <c r="G101" s="1179" t="b">
        <v>1</v>
      </c>
      <c r="H101" s="1179"/>
      <c r="I101" s="1179"/>
      <c r="J101" s="1179"/>
      <c r="K101" s="1179"/>
      <c r="L101" s="1285" t="s">
        <v>660</v>
      </c>
      <c r="M101" s="1286" t="s">
        <v>310</v>
      </c>
      <c r="N101" s="1289">
        <v>116.8</v>
      </c>
      <c r="O101" s="1289">
        <v>116.8</v>
      </c>
      <c r="P101" s="1290">
        <v>0</v>
      </c>
      <c r="Q101" s="1289">
        <v>0</v>
      </c>
      <c r="R101" s="1289">
        <v>0</v>
      </c>
      <c r="S101" s="1290">
        <v>0</v>
      </c>
      <c r="T101" s="1289">
        <v>0</v>
      </c>
      <c r="U101" s="1289">
        <v>0</v>
      </c>
      <c r="V101" s="1290">
        <v>0</v>
      </c>
      <c r="W101" s="1289">
        <v>0</v>
      </c>
      <c r="X101" s="1289">
        <v>0</v>
      </c>
      <c r="Y101" s="1290">
        <v>0</v>
      </c>
      <c r="Z101" s="1289">
        <v>0</v>
      </c>
      <c r="AA101" s="1289">
        <v>0</v>
      </c>
      <c r="AB101" s="1290">
        <v>0</v>
      </c>
      <c r="AC101" s="1289">
        <v>0</v>
      </c>
      <c r="AD101" s="1289">
        <v>0</v>
      </c>
      <c r="AE101" s="1290">
        <v>0</v>
      </c>
      <c r="AF101" s="1289">
        <v>0</v>
      </c>
      <c r="AG101" s="1289">
        <v>0</v>
      </c>
      <c r="AH101" s="1290">
        <v>0</v>
      </c>
      <c r="AI101" s="1289">
        <v>0</v>
      </c>
      <c r="AJ101" s="1289">
        <v>0</v>
      </c>
      <c r="AK101" s="1290">
        <v>0</v>
      </c>
      <c r="AL101" s="1289">
        <v>0</v>
      </c>
      <c r="AM101" s="1289">
        <v>0</v>
      </c>
      <c r="AN101" s="1290">
        <v>0</v>
      </c>
      <c r="AO101" s="1289">
        <v>0</v>
      </c>
      <c r="AP101" s="1289">
        <v>0</v>
      </c>
      <c r="AQ101" s="1290">
        <v>0</v>
      </c>
      <c r="AR101" s="1289"/>
      <c r="AS101" s="1289"/>
      <c r="AT101" s="1290">
        <v>0</v>
      </c>
      <c r="AU101" s="1289"/>
      <c r="AV101" s="1289"/>
      <c r="AW101" s="1290">
        <v>0</v>
      </c>
      <c r="AX101" s="1289"/>
      <c r="AY101" s="1289"/>
      <c r="AZ101" s="1290">
        <v>0</v>
      </c>
      <c r="BA101" s="1289"/>
      <c r="BB101" s="1289"/>
      <c r="BC101" s="1290">
        <v>0</v>
      </c>
      <c r="BD101" s="1289"/>
      <c r="BE101" s="1289"/>
      <c r="BF101" s="1290">
        <v>0</v>
      </c>
      <c r="BG101" s="1289"/>
      <c r="BH101" s="1289"/>
      <c r="BI101" s="1290">
        <v>0</v>
      </c>
      <c r="BJ101" s="1289"/>
      <c r="BK101" s="1289"/>
      <c r="BL101" s="1290">
        <v>0</v>
      </c>
      <c r="BM101" s="1289"/>
      <c r="BN101" s="1289"/>
      <c r="BO101" s="1290">
        <v>0</v>
      </c>
      <c r="BP101" s="1289"/>
      <c r="BQ101" s="1289"/>
      <c r="BR101" s="1290">
        <v>0</v>
      </c>
      <c r="BS101" s="1289"/>
      <c r="BT101" s="1289"/>
      <c r="BU101" s="1290">
        <v>0</v>
      </c>
      <c r="BV101" s="1289"/>
      <c r="BW101" s="1289"/>
      <c r="BX101" s="1290">
        <v>0</v>
      </c>
      <c r="BY101" s="1289"/>
      <c r="BZ101" s="1289"/>
      <c r="CA101" s="1290">
        <v>0</v>
      </c>
      <c r="CB101" s="1289"/>
      <c r="CC101" s="1289"/>
      <c r="CD101" s="1290">
        <v>0</v>
      </c>
      <c r="CE101" s="1289"/>
      <c r="CF101" s="1289"/>
      <c r="CG101" s="1290">
        <v>0</v>
      </c>
      <c r="CH101" s="1289"/>
      <c r="CI101" s="1289"/>
      <c r="CJ101" s="1290">
        <v>0</v>
      </c>
      <c r="CK101" s="1289"/>
      <c r="CL101" s="1289"/>
      <c r="CM101" s="1290">
        <v>0</v>
      </c>
      <c r="CN101" s="1289"/>
      <c r="CO101" s="1289"/>
      <c r="CP101" s="1290">
        <v>0</v>
      </c>
      <c r="CQ101" s="1289"/>
      <c r="CR101" s="1289"/>
      <c r="CS101" s="1290">
        <v>0</v>
      </c>
      <c r="CT101" s="1289"/>
      <c r="CU101" s="1289"/>
      <c r="CV101" s="1290">
        <v>0</v>
      </c>
      <c r="CW101" s="1289"/>
      <c r="CX101" s="1289"/>
      <c r="CY101" s="1290">
        <v>0</v>
      </c>
      <c r="CZ101" s="1289"/>
      <c r="DA101" s="1289"/>
      <c r="DB101" s="1290">
        <v>0</v>
      </c>
      <c r="DC101" s="1289"/>
      <c r="DD101" s="1289"/>
      <c r="DE101" s="1290">
        <v>0</v>
      </c>
      <c r="DF101" s="1289"/>
      <c r="DG101" s="1289"/>
      <c r="DH101" s="1290">
        <v>0</v>
      </c>
      <c r="DI101" s="1289"/>
      <c r="DJ101" s="1289"/>
      <c r="DK101" s="1290">
        <v>0</v>
      </c>
      <c r="DL101" s="1289"/>
      <c r="DM101" s="1289"/>
      <c r="DN101" s="1290">
        <v>0</v>
      </c>
      <c r="DO101" s="1289"/>
      <c r="DP101" s="1289"/>
      <c r="DQ101" s="1290">
        <v>0</v>
      </c>
      <c r="DR101" s="1289"/>
      <c r="DS101" s="1289"/>
      <c r="DT101" s="1290">
        <v>0</v>
      </c>
      <c r="DU101" s="1289"/>
      <c r="DV101" s="1289"/>
      <c r="DW101" s="1290">
        <v>0</v>
      </c>
      <c r="DX101" s="1289"/>
      <c r="DY101" s="1289"/>
      <c r="DZ101" s="1290">
        <v>0</v>
      </c>
      <c r="EA101" s="1289"/>
      <c r="EB101" s="1289"/>
      <c r="EC101" s="1290">
        <v>0</v>
      </c>
      <c r="ED101" s="1289"/>
      <c r="EE101" s="1289"/>
      <c r="EF101" s="1290">
        <v>0</v>
      </c>
      <c r="EG101" s="1289"/>
      <c r="EH101" s="1289"/>
      <c r="EI101" s="1290">
        <v>0</v>
      </c>
      <c r="EJ101" s="1289"/>
      <c r="EK101" s="1289"/>
      <c r="EL101" s="1290">
        <v>0</v>
      </c>
      <c r="EM101" s="1289"/>
      <c r="EN101" s="1289"/>
      <c r="EO101" s="1290">
        <v>0</v>
      </c>
      <c r="EP101" s="1289"/>
      <c r="EQ101" s="1289"/>
      <c r="ER101" s="1290">
        <v>0</v>
      </c>
      <c r="ES101" s="1289"/>
      <c r="ET101" s="1289"/>
      <c r="EU101" s="1290">
        <v>0</v>
      </c>
      <c r="EV101" s="1289"/>
      <c r="EW101" s="1289"/>
      <c r="EX101" s="1290">
        <v>0</v>
      </c>
      <c r="EY101" s="1289"/>
      <c r="EZ101" s="1289"/>
      <c r="FA101" s="1290">
        <v>0</v>
      </c>
      <c r="FB101" s="1289"/>
      <c r="FC101" s="1289"/>
      <c r="FD101" s="1290">
        <v>0</v>
      </c>
      <c r="FE101" s="1289"/>
      <c r="FF101" s="1289"/>
      <c r="FG101" s="1290">
        <v>0</v>
      </c>
    </row>
    <row r="102" spans="1:163" s="354" customFormat="1">
      <c r="A102" s="1179">
        <v>3</v>
      </c>
      <c r="B102" s="1094" t="s">
        <v>1170</v>
      </c>
      <c r="C102" s="1179" t="s">
        <v>1491</v>
      </c>
      <c r="D102" s="1179" t="s">
        <v>1721</v>
      </c>
      <c r="E102" s="1280"/>
      <c r="F102" s="1280"/>
      <c r="G102" s="1179" t="b">
        <v>1</v>
      </c>
      <c r="H102" s="1280"/>
      <c r="I102" s="1280"/>
      <c r="J102" s="1280"/>
      <c r="K102" s="1280"/>
      <c r="L102" s="1281" t="s">
        <v>661</v>
      </c>
      <c r="M102" s="1282" t="s">
        <v>652</v>
      </c>
      <c r="N102" s="1283">
        <v>0</v>
      </c>
      <c r="O102" s="1283">
        <v>0</v>
      </c>
      <c r="P102" s="1284">
        <v>0</v>
      </c>
      <c r="Q102" s="1283">
        <v>0</v>
      </c>
      <c r="R102" s="1283">
        <v>0</v>
      </c>
      <c r="S102" s="1284">
        <v>0</v>
      </c>
      <c r="T102" s="1283">
        <v>0</v>
      </c>
      <c r="U102" s="1283">
        <v>0</v>
      </c>
      <c r="V102" s="1284">
        <v>0</v>
      </c>
      <c r="W102" s="1283">
        <v>0</v>
      </c>
      <c r="X102" s="1283">
        <v>0</v>
      </c>
      <c r="Y102" s="1284">
        <v>0</v>
      </c>
      <c r="Z102" s="1283">
        <v>0</v>
      </c>
      <c r="AA102" s="1283">
        <v>0</v>
      </c>
      <c r="AB102" s="1284">
        <v>0</v>
      </c>
      <c r="AC102" s="1283">
        <v>0</v>
      </c>
      <c r="AD102" s="1283">
        <v>0</v>
      </c>
      <c r="AE102" s="1284">
        <v>0</v>
      </c>
      <c r="AF102" s="1283">
        <v>0</v>
      </c>
      <c r="AG102" s="1283">
        <v>0</v>
      </c>
      <c r="AH102" s="1284">
        <v>0</v>
      </c>
      <c r="AI102" s="1283">
        <v>0</v>
      </c>
      <c r="AJ102" s="1283">
        <v>0</v>
      </c>
      <c r="AK102" s="1284">
        <v>0</v>
      </c>
      <c r="AL102" s="1283">
        <v>0</v>
      </c>
      <c r="AM102" s="1283">
        <v>0</v>
      </c>
      <c r="AN102" s="1284">
        <v>0</v>
      </c>
      <c r="AO102" s="1283">
        <v>0</v>
      </c>
      <c r="AP102" s="1283">
        <v>0</v>
      </c>
      <c r="AQ102" s="1284">
        <v>0</v>
      </c>
      <c r="AR102" s="1283"/>
      <c r="AS102" s="1283"/>
      <c r="AT102" s="1284">
        <v>0</v>
      </c>
      <c r="AU102" s="1283"/>
      <c r="AV102" s="1283"/>
      <c r="AW102" s="1284">
        <v>0</v>
      </c>
      <c r="AX102" s="1283"/>
      <c r="AY102" s="1283"/>
      <c r="AZ102" s="1284">
        <v>0</v>
      </c>
      <c r="BA102" s="1283"/>
      <c r="BB102" s="1283"/>
      <c r="BC102" s="1284">
        <v>0</v>
      </c>
      <c r="BD102" s="1283"/>
      <c r="BE102" s="1283"/>
      <c r="BF102" s="1284">
        <v>0</v>
      </c>
      <c r="BG102" s="1283"/>
      <c r="BH102" s="1283"/>
      <c r="BI102" s="1284">
        <v>0</v>
      </c>
      <c r="BJ102" s="1283"/>
      <c r="BK102" s="1283"/>
      <c r="BL102" s="1284">
        <v>0</v>
      </c>
      <c r="BM102" s="1283"/>
      <c r="BN102" s="1283"/>
      <c r="BO102" s="1284">
        <v>0</v>
      </c>
      <c r="BP102" s="1283"/>
      <c r="BQ102" s="1283"/>
      <c r="BR102" s="1284">
        <v>0</v>
      </c>
      <c r="BS102" s="1283"/>
      <c r="BT102" s="1283"/>
      <c r="BU102" s="1284">
        <v>0</v>
      </c>
      <c r="BV102" s="1283"/>
      <c r="BW102" s="1283"/>
      <c r="BX102" s="1284">
        <v>0</v>
      </c>
      <c r="BY102" s="1283"/>
      <c r="BZ102" s="1283"/>
      <c r="CA102" s="1284">
        <v>0</v>
      </c>
      <c r="CB102" s="1283"/>
      <c r="CC102" s="1283"/>
      <c r="CD102" s="1284">
        <v>0</v>
      </c>
      <c r="CE102" s="1283"/>
      <c r="CF102" s="1283"/>
      <c r="CG102" s="1284">
        <v>0</v>
      </c>
      <c r="CH102" s="1283"/>
      <c r="CI102" s="1283"/>
      <c r="CJ102" s="1284">
        <v>0</v>
      </c>
      <c r="CK102" s="1283"/>
      <c r="CL102" s="1283"/>
      <c r="CM102" s="1284">
        <v>0</v>
      </c>
      <c r="CN102" s="1283"/>
      <c r="CO102" s="1283"/>
      <c r="CP102" s="1284">
        <v>0</v>
      </c>
      <c r="CQ102" s="1283"/>
      <c r="CR102" s="1283"/>
      <c r="CS102" s="1284">
        <v>0</v>
      </c>
      <c r="CT102" s="1283"/>
      <c r="CU102" s="1283"/>
      <c r="CV102" s="1284">
        <v>0</v>
      </c>
      <c r="CW102" s="1283"/>
      <c r="CX102" s="1283"/>
      <c r="CY102" s="1284">
        <v>0</v>
      </c>
      <c r="CZ102" s="1283"/>
      <c r="DA102" s="1283"/>
      <c r="DB102" s="1284">
        <v>0</v>
      </c>
      <c r="DC102" s="1283"/>
      <c r="DD102" s="1283"/>
      <c r="DE102" s="1284">
        <v>0</v>
      </c>
      <c r="DF102" s="1283"/>
      <c r="DG102" s="1283"/>
      <c r="DH102" s="1284">
        <v>0</v>
      </c>
      <c r="DI102" s="1283"/>
      <c r="DJ102" s="1283"/>
      <c r="DK102" s="1284">
        <v>0</v>
      </c>
      <c r="DL102" s="1283"/>
      <c r="DM102" s="1283"/>
      <c r="DN102" s="1284">
        <v>0</v>
      </c>
      <c r="DO102" s="1283"/>
      <c r="DP102" s="1283"/>
      <c r="DQ102" s="1284">
        <v>0</v>
      </c>
      <c r="DR102" s="1283"/>
      <c r="DS102" s="1283"/>
      <c r="DT102" s="1284">
        <v>0</v>
      </c>
      <c r="DU102" s="1283"/>
      <c r="DV102" s="1283"/>
      <c r="DW102" s="1284">
        <v>0</v>
      </c>
      <c r="DX102" s="1283"/>
      <c r="DY102" s="1283"/>
      <c r="DZ102" s="1284">
        <v>0</v>
      </c>
      <c r="EA102" s="1283"/>
      <c r="EB102" s="1283"/>
      <c r="EC102" s="1284">
        <v>0</v>
      </c>
      <c r="ED102" s="1283"/>
      <c r="EE102" s="1283"/>
      <c r="EF102" s="1284">
        <v>0</v>
      </c>
      <c r="EG102" s="1283"/>
      <c r="EH102" s="1283"/>
      <c r="EI102" s="1284">
        <v>0</v>
      </c>
      <c r="EJ102" s="1283"/>
      <c r="EK102" s="1283"/>
      <c r="EL102" s="1284">
        <v>0</v>
      </c>
      <c r="EM102" s="1283"/>
      <c r="EN102" s="1283"/>
      <c r="EO102" s="1284">
        <v>0</v>
      </c>
      <c r="EP102" s="1283"/>
      <c r="EQ102" s="1283"/>
      <c r="ER102" s="1284">
        <v>0</v>
      </c>
      <c r="ES102" s="1283"/>
      <c r="ET102" s="1283"/>
      <c r="EU102" s="1284">
        <v>0</v>
      </c>
      <c r="EV102" s="1283"/>
      <c r="EW102" s="1283"/>
      <c r="EX102" s="1284">
        <v>0</v>
      </c>
      <c r="EY102" s="1283"/>
      <c r="EZ102" s="1283"/>
      <c r="FA102" s="1284">
        <v>0</v>
      </c>
      <c r="FB102" s="1283"/>
      <c r="FC102" s="1283"/>
      <c r="FD102" s="1284">
        <v>0</v>
      </c>
      <c r="FE102" s="1283"/>
      <c r="FF102" s="1283"/>
      <c r="FG102" s="1284">
        <v>0</v>
      </c>
    </row>
    <row r="103" spans="1:163" s="354" customFormat="1">
      <c r="A103" s="1179">
        <v>3</v>
      </c>
      <c r="B103" s="1094" t="s">
        <v>1169</v>
      </c>
      <c r="C103" s="1179" t="s">
        <v>1491</v>
      </c>
      <c r="D103" s="1179" t="s">
        <v>1722</v>
      </c>
      <c r="E103" s="1280"/>
      <c r="F103" s="1280"/>
      <c r="G103" s="1179" t="b">
        <v>1</v>
      </c>
      <c r="H103" s="1280"/>
      <c r="I103" s="1280"/>
      <c r="J103" s="1280"/>
      <c r="K103" s="1280"/>
      <c r="L103" s="1281" t="s">
        <v>662</v>
      </c>
      <c r="M103" s="1282" t="s">
        <v>652</v>
      </c>
      <c r="N103" s="1283">
        <v>0</v>
      </c>
      <c r="O103" s="1283">
        <v>0</v>
      </c>
      <c r="P103" s="1284">
        <v>0</v>
      </c>
      <c r="Q103" s="1283">
        <v>0</v>
      </c>
      <c r="R103" s="1283">
        <v>0</v>
      </c>
      <c r="S103" s="1284">
        <v>0</v>
      </c>
      <c r="T103" s="1283">
        <v>0</v>
      </c>
      <c r="U103" s="1283">
        <v>0</v>
      </c>
      <c r="V103" s="1284">
        <v>0</v>
      </c>
      <c r="W103" s="1283">
        <v>0</v>
      </c>
      <c r="X103" s="1283">
        <v>0</v>
      </c>
      <c r="Y103" s="1284">
        <v>0</v>
      </c>
      <c r="Z103" s="1283">
        <v>0</v>
      </c>
      <c r="AA103" s="1283">
        <v>0</v>
      </c>
      <c r="AB103" s="1284">
        <v>0</v>
      </c>
      <c r="AC103" s="1283">
        <v>0</v>
      </c>
      <c r="AD103" s="1283">
        <v>0</v>
      </c>
      <c r="AE103" s="1284">
        <v>0</v>
      </c>
      <c r="AF103" s="1283">
        <v>0</v>
      </c>
      <c r="AG103" s="1283">
        <v>0</v>
      </c>
      <c r="AH103" s="1284">
        <v>0</v>
      </c>
      <c r="AI103" s="1283">
        <v>0</v>
      </c>
      <c r="AJ103" s="1283">
        <v>0</v>
      </c>
      <c r="AK103" s="1284">
        <v>0</v>
      </c>
      <c r="AL103" s="1283">
        <v>0</v>
      </c>
      <c r="AM103" s="1283">
        <v>0</v>
      </c>
      <c r="AN103" s="1284">
        <v>0</v>
      </c>
      <c r="AO103" s="1283">
        <v>0</v>
      </c>
      <c r="AP103" s="1283">
        <v>0</v>
      </c>
      <c r="AQ103" s="1284">
        <v>0</v>
      </c>
      <c r="AR103" s="1283"/>
      <c r="AS103" s="1283"/>
      <c r="AT103" s="1284">
        <v>0</v>
      </c>
      <c r="AU103" s="1283"/>
      <c r="AV103" s="1283"/>
      <c r="AW103" s="1284">
        <v>0</v>
      </c>
      <c r="AX103" s="1283"/>
      <c r="AY103" s="1283"/>
      <c r="AZ103" s="1284">
        <v>0</v>
      </c>
      <c r="BA103" s="1283"/>
      <c r="BB103" s="1283"/>
      <c r="BC103" s="1284">
        <v>0</v>
      </c>
      <c r="BD103" s="1283"/>
      <c r="BE103" s="1283"/>
      <c r="BF103" s="1284">
        <v>0</v>
      </c>
      <c r="BG103" s="1283"/>
      <c r="BH103" s="1283"/>
      <c r="BI103" s="1284">
        <v>0</v>
      </c>
      <c r="BJ103" s="1283"/>
      <c r="BK103" s="1283"/>
      <c r="BL103" s="1284">
        <v>0</v>
      </c>
      <c r="BM103" s="1283"/>
      <c r="BN103" s="1283"/>
      <c r="BO103" s="1284">
        <v>0</v>
      </c>
      <c r="BP103" s="1283"/>
      <c r="BQ103" s="1283"/>
      <c r="BR103" s="1284">
        <v>0</v>
      </c>
      <c r="BS103" s="1283"/>
      <c r="BT103" s="1283"/>
      <c r="BU103" s="1284">
        <v>0</v>
      </c>
      <c r="BV103" s="1283"/>
      <c r="BW103" s="1283"/>
      <c r="BX103" s="1284">
        <v>0</v>
      </c>
      <c r="BY103" s="1283"/>
      <c r="BZ103" s="1283"/>
      <c r="CA103" s="1284">
        <v>0</v>
      </c>
      <c r="CB103" s="1283"/>
      <c r="CC103" s="1283"/>
      <c r="CD103" s="1284">
        <v>0</v>
      </c>
      <c r="CE103" s="1283"/>
      <c r="CF103" s="1283"/>
      <c r="CG103" s="1284">
        <v>0</v>
      </c>
      <c r="CH103" s="1283"/>
      <c r="CI103" s="1283"/>
      <c r="CJ103" s="1284">
        <v>0</v>
      </c>
      <c r="CK103" s="1283"/>
      <c r="CL103" s="1283"/>
      <c r="CM103" s="1284">
        <v>0</v>
      </c>
      <c r="CN103" s="1283"/>
      <c r="CO103" s="1283"/>
      <c r="CP103" s="1284">
        <v>0</v>
      </c>
      <c r="CQ103" s="1283"/>
      <c r="CR103" s="1283"/>
      <c r="CS103" s="1284">
        <v>0</v>
      </c>
      <c r="CT103" s="1283"/>
      <c r="CU103" s="1283"/>
      <c r="CV103" s="1284">
        <v>0</v>
      </c>
      <c r="CW103" s="1283"/>
      <c r="CX103" s="1283"/>
      <c r="CY103" s="1284">
        <v>0</v>
      </c>
      <c r="CZ103" s="1283"/>
      <c r="DA103" s="1283"/>
      <c r="DB103" s="1284">
        <v>0</v>
      </c>
      <c r="DC103" s="1283"/>
      <c r="DD103" s="1283"/>
      <c r="DE103" s="1284">
        <v>0</v>
      </c>
      <c r="DF103" s="1283"/>
      <c r="DG103" s="1283"/>
      <c r="DH103" s="1284">
        <v>0</v>
      </c>
      <c r="DI103" s="1283"/>
      <c r="DJ103" s="1283"/>
      <c r="DK103" s="1284">
        <v>0</v>
      </c>
      <c r="DL103" s="1283"/>
      <c r="DM103" s="1283"/>
      <c r="DN103" s="1284">
        <v>0</v>
      </c>
      <c r="DO103" s="1283"/>
      <c r="DP103" s="1283"/>
      <c r="DQ103" s="1284">
        <v>0</v>
      </c>
      <c r="DR103" s="1283"/>
      <c r="DS103" s="1283"/>
      <c r="DT103" s="1284">
        <v>0</v>
      </c>
      <c r="DU103" s="1283"/>
      <c r="DV103" s="1283"/>
      <c r="DW103" s="1284">
        <v>0</v>
      </c>
      <c r="DX103" s="1283"/>
      <c r="DY103" s="1283"/>
      <c r="DZ103" s="1284">
        <v>0</v>
      </c>
      <c r="EA103" s="1283"/>
      <c r="EB103" s="1283"/>
      <c r="EC103" s="1284">
        <v>0</v>
      </c>
      <c r="ED103" s="1283"/>
      <c r="EE103" s="1283"/>
      <c r="EF103" s="1284">
        <v>0</v>
      </c>
      <c r="EG103" s="1283"/>
      <c r="EH103" s="1283"/>
      <c r="EI103" s="1284">
        <v>0</v>
      </c>
      <c r="EJ103" s="1283"/>
      <c r="EK103" s="1283"/>
      <c r="EL103" s="1284">
        <v>0</v>
      </c>
      <c r="EM103" s="1283"/>
      <c r="EN103" s="1283"/>
      <c r="EO103" s="1284">
        <v>0</v>
      </c>
      <c r="EP103" s="1283"/>
      <c r="EQ103" s="1283"/>
      <c r="ER103" s="1284">
        <v>0</v>
      </c>
      <c r="ES103" s="1283"/>
      <c r="ET103" s="1283"/>
      <c r="EU103" s="1284">
        <v>0</v>
      </c>
      <c r="EV103" s="1283"/>
      <c r="EW103" s="1283"/>
      <c r="EX103" s="1284">
        <v>0</v>
      </c>
      <c r="EY103" s="1283"/>
      <c r="EZ103" s="1283"/>
      <c r="FA103" s="1284">
        <v>0</v>
      </c>
      <c r="FB103" s="1283"/>
      <c r="FC103" s="1283"/>
      <c r="FD103" s="1284">
        <v>0</v>
      </c>
      <c r="FE103" s="1283"/>
      <c r="FF103" s="1283"/>
      <c r="FG103" s="1284">
        <v>0</v>
      </c>
    </row>
    <row r="104" spans="1:163" s="668" customFormat="1">
      <c r="A104" s="1179">
        <v>3</v>
      </c>
      <c r="B104" s="1094"/>
      <c r="C104" s="1179" t="s">
        <v>1489</v>
      </c>
      <c r="D104" s="1179" t="s">
        <v>1723</v>
      </c>
      <c r="E104" s="1179"/>
      <c r="F104" s="1179"/>
      <c r="G104" s="1179" t="b">
        <v>1</v>
      </c>
      <c r="H104" s="1179"/>
      <c r="I104" s="1179"/>
      <c r="J104" s="1179"/>
      <c r="K104" s="1179"/>
      <c r="L104" s="1285" t="s">
        <v>659</v>
      </c>
      <c r="M104" s="1286" t="s">
        <v>137</v>
      </c>
      <c r="N104" s="1287">
        <v>0</v>
      </c>
      <c r="O104" s="1287">
        <v>0</v>
      </c>
      <c r="P104" s="1288"/>
      <c r="Q104" s="1287">
        <v>0</v>
      </c>
      <c r="R104" s="1287">
        <v>0</v>
      </c>
      <c r="S104" s="1288"/>
      <c r="T104" s="1287">
        <v>0</v>
      </c>
      <c r="U104" s="1287">
        <v>0</v>
      </c>
      <c r="V104" s="1288"/>
      <c r="W104" s="1287">
        <v>0</v>
      </c>
      <c r="X104" s="1287">
        <v>0</v>
      </c>
      <c r="Y104" s="1288"/>
      <c r="Z104" s="1287">
        <v>0</v>
      </c>
      <c r="AA104" s="1287">
        <v>0</v>
      </c>
      <c r="AB104" s="1288"/>
      <c r="AC104" s="1287">
        <v>0</v>
      </c>
      <c r="AD104" s="1287">
        <v>0</v>
      </c>
      <c r="AE104" s="1288"/>
      <c r="AF104" s="1287">
        <v>0</v>
      </c>
      <c r="AG104" s="1287">
        <v>0</v>
      </c>
      <c r="AH104" s="1288"/>
      <c r="AI104" s="1287">
        <v>0</v>
      </c>
      <c r="AJ104" s="1287">
        <v>0</v>
      </c>
      <c r="AK104" s="1288"/>
      <c r="AL104" s="1287">
        <v>0</v>
      </c>
      <c r="AM104" s="1287">
        <v>0</v>
      </c>
      <c r="AN104" s="1288"/>
      <c r="AO104" s="1287">
        <v>0</v>
      </c>
      <c r="AP104" s="1287">
        <v>0</v>
      </c>
      <c r="AQ104" s="1288"/>
      <c r="AR104" s="1287">
        <v>0</v>
      </c>
      <c r="AS104" s="1287">
        <v>0</v>
      </c>
      <c r="AT104" s="1288"/>
      <c r="AU104" s="1287">
        <v>0</v>
      </c>
      <c r="AV104" s="1287">
        <v>0</v>
      </c>
      <c r="AW104" s="1288"/>
      <c r="AX104" s="1287">
        <v>0</v>
      </c>
      <c r="AY104" s="1287">
        <v>0</v>
      </c>
      <c r="AZ104" s="1288"/>
      <c r="BA104" s="1287">
        <v>0</v>
      </c>
      <c r="BB104" s="1287">
        <v>0</v>
      </c>
      <c r="BC104" s="1288"/>
      <c r="BD104" s="1287">
        <v>0</v>
      </c>
      <c r="BE104" s="1287">
        <v>0</v>
      </c>
      <c r="BF104" s="1288"/>
      <c r="BG104" s="1287">
        <v>0</v>
      </c>
      <c r="BH104" s="1287">
        <v>0</v>
      </c>
      <c r="BI104" s="1288"/>
      <c r="BJ104" s="1287">
        <v>0</v>
      </c>
      <c r="BK104" s="1287">
        <v>0</v>
      </c>
      <c r="BL104" s="1288"/>
      <c r="BM104" s="1287">
        <v>0</v>
      </c>
      <c r="BN104" s="1287">
        <v>0</v>
      </c>
      <c r="BO104" s="1288"/>
      <c r="BP104" s="1287">
        <v>0</v>
      </c>
      <c r="BQ104" s="1287">
        <v>0</v>
      </c>
      <c r="BR104" s="1288"/>
      <c r="BS104" s="1287">
        <v>0</v>
      </c>
      <c r="BT104" s="1287">
        <v>0</v>
      </c>
      <c r="BU104" s="1288"/>
      <c r="BV104" s="1287">
        <v>0</v>
      </c>
      <c r="BW104" s="1287">
        <v>0</v>
      </c>
      <c r="BX104" s="1288"/>
      <c r="BY104" s="1287">
        <v>0</v>
      </c>
      <c r="BZ104" s="1287">
        <v>0</v>
      </c>
      <c r="CA104" s="1288"/>
      <c r="CB104" s="1287">
        <v>0</v>
      </c>
      <c r="CC104" s="1287">
        <v>0</v>
      </c>
      <c r="CD104" s="1288"/>
      <c r="CE104" s="1287">
        <v>0</v>
      </c>
      <c r="CF104" s="1287">
        <v>0</v>
      </c>
      <c r="CG104" s="1288"/>
      <c r="CH104" s="1287">
        <v>0</v>
      </c>
      <c r="CI104" s="1287">
        <v>0</v>
      </c>
      <c r="CJ104" s="1288"/>
      <c r="CK104" s="1287">
        <v>0</v>
      </c>
      <c r="CL104" s="1287">
        <v>0</v>
      </c>
      <c r="CM104" s="1288"/>
      <c r="CN104" s="1287">
        <v>0</v>
      </c>
      <c r="CO104" s="1287">
        <v>0</v>
      </c>
      <c r="CP104" s="1288"/>
      <c r="CQ104" s="1287">
        <v>0</v>
      </c>
      <c r="CR104" s="1287">
        <v>0</v>
      </c>
      <c r="CS104" s="1288"/>
      <c r="CT104" s="1287">
        <v>0</v>
      </c>
      <c r="CU104" s="1287">
        <v>0</v>
      </c>
      <c r="CV104" s="1288"/>
      <c r="CW104" s="1287">
        <v>0</v>
      </c>
      <c r="CX104" s="1287">
        <v>0</v>
      </c>
      <c r="CY104" s="1288"/>
      <c r="CZ104" s="1287">
        <v>0</v>
      </c>
      <c r="DA104" s="1287">
        <v>0</v>
      </c>
      <c r="DB104" s="1288"/>
      <c r="DC104" s="1287">
        <v>0</v>
      </c>
      <c r="DD104" s="1287">
        <v>0</v>
      </c>
      <c r="DE104" s="1288"/>
      <c r="DF104" s="1287">
        <v>0</v>
      </c>
      <c r="DG104" s="1287">
        <v>0</v>
      </c>
      <c r="DH104" s="1288"/>
      <c r="DI104" s="1287">
        <v>0</v>
      </c>
      <c r="DJ104" s="1287">
        <v>0</v>
      </c>
      <c r="DK104" s="1288"/>
      <c r="DL104" s="1287">
        <v>0</v>
      </c>
      <c r="DM104" s="1287">
        <v>0</v>
      </c>
      <c r="DN104" s="1288"/>
      <c r="DO104" s="1287">
        <v>0</v>
      </c>
      <c r="DP104" s="1287">
        <v>0</v>
      </c>
      <c r="DQ104" s="1288"/>
      <c r="DR104" s="1287">
        <v>0</v>
      </c>
      <c r="DS104" s="1287">
        <v>0</v>
      </c>
      <c r="DT104" s="1288"/>
      <c r="DU104" s="1287">
        <v>0</v>
      </c>
      <c r="DV104" s="1287">
        <v>0</v>
      </c>
      <c r="DW104" s="1288"/>
      <c r="DX104" s="1287">
        <v>0</v>
      </c>
      <c r="DY104" s="1287">
        <v>0</v>
      </c>
      <c r="DZ104" s="1288"/>
      <c r="EA104" s="1287">
        <v>0</v>
      </c>
      <c r="EB104" s="1287">
        <v>0</v>
      </c>
      <c r="EC104" s="1288"/>
      <c r="ED104" s="1287">
        <v>0</v>
      </c>
      <c r="EE104" s="1287">
        <v>0</v>
      </c>
      <c r="EF104" s="1288"/>
      <c r="EG104" s="1287">
        <v>0</v>
      </c>
      <c r="EH104" s="1287">
        <v>0</v>
      </c>
      <c r="EI104" s="1288"/>
      <c r="EJ104" s="1287">
        <v>0</v>
      </c>
      <c r="EK104" s="1287">
        <v>0</v>
      </c>
      <c r="EL104" s="1288"/>
      <c r="EM104" s="1287">
        <v>0</v>
      </c>
      <c r="EN104" s="1287">
        <v>0</v>
      </c>
      <c r="EO104" s="1288"/>
      <c r="EP104" s="1287">
        <v>0</v>
      </c>
      <c r="EQ104" s="1287">
        <v>0</v>
      </c>
      <c r="ER104" s="1288"/>
      <c r="ES104" s="1287">
        <v>0</v>
      </c>
      <c r="ET104" s="1287">
        <v>0</v>
      </c>
      <c r="EU104" s="1288"/>
      <c r="EV104" s="1287">
        <v>0</v>
      </c>
      <c r="EW104" s="1287">
        <v>0</v>
      </c>
      <c r="EX104" s="1288"/>
      <c r="EY104" s="1287">
        <v>0</v>
      </c>
      <c r="EZ104" s="1287">
        <v>0</v>
      </c>
      <c r="FA104" s="1288"/>
      <c r="FB104" s="1287">
        <v>0</v>
      </c>
      <c r="FC104" s="1287">
        <v>0</v>
      </c>
      <c r="FD104" s="1288"/>
      <c r="FE104" s="1287">
        <v>0</v>
      </c>
      <c r="FF104" s="1287">
        <v>0</v>
      </c>
      <c r="FG104" s="1288"/>
    </row>
    <row r="105" spans="1:163" s="668" customFormat="1">
      <c r="A105" s="1179">
        <v>3</v>
      </c>
      <c r="B105" s="1094" t="s">
        <v>1177</v>
      </c>
      <c r="C105" s="1179" t="s">
        <v>1490</v>
      </c>
      <c r="D105" s="1179" t="s">
        <v>1723</v>
      </c>
      <c r="E105" s="1179"/>
      <c r="F105" s="1179"/>
      <c r="G105" s="1179" t="b">
        <v>1</v>
      </c>
      <c r="H105" s="1179"/>
      <c r="I105" s="1179"/>
      <c r="J105" s="1179"/>
      <c r="K105" s="1179"/>
      <c r="L105" s="1285" t="s">
        <v>1171</v>
      </c>
      <c r="M105" s="1286" t="s">
        <v>310</v>
      </c>
      <c r="N105" s="1289">
        <v>0</v>
      </c>
      <c r="O105" s="1289">
        <v>0</v>
      </c>
      <c r="P105" s="1290">
        <v>0</v>
      </c>
      <c r="Q105" s="1289">
        <v>0</v>
      </c>
      <c r="R105" s="1289">
        <v>0</v>
      </c>
      <c r="S105" s="1290">
        <v>0</v>
      </c>
      <c r="T105" s="1289">
        <v>0</v>
      </c>
      <c r="U105" s="1289">
        <v>0</v>
      </c>
      <c r="V105" s="1290">
        <v>0</v>
      </c>
      <c r="W105" s="1289">
        <v>0</v>
      </c>
      <c r="X105" s="1289">
        <v>0</v>
      </c>
      <c r="Y105" s="1290">
        <v>0</v>
      </c>
      <c r="Z105" s="1289">
        <v>0</v>
      </c>
      <c r="AA105" s="1289">
        <v>0</v>
      </c>
      <c r="AB105" s="1290">
        <v>0</v>
      </c>
      <c r="AC105" s="1289">
        <v>0</v>
      </c>
      <c r="AD105" s="1289">
        <v>0</v>
      </c>
      <c r="AE105" s="1290">
        <v>0</v>
      </c>
      <c r="AF105" s="1289">
        <v>0</v>
      </c>
      <c r="AG105" s="1289">
        <v>0</v>
      </c>
      <c r="AH105" s="1290">
        <v>0</v>
      </c>
      <c r="AI105" s="1289">
        <v>0</v>
      </c>
      <c r="AJ105" s="1289">
        <v>0</v>
      </c>
      <c r="AK105" s="1290">
        <v>0</v>
      </c>
      <c r="AL105" s="1289">
        <v>0</v>
      </c>
      <c r="AM105" s="1289">
        <v>0</v>
      </c>
      <c r="AN105" s="1290">
        <v>0</v>
      </c>
      <c r="AO105" s="1289">
        <v>0</v>
      </c>
      <c r="AP105" s="1289">
        <v>0</v>
      </c>
      <c r="AQ105" s="1290">
        <v>0</v>
      </c>
      <c r="AR105" s="1289"/>
      <c r="AS105" s="1289"/>
      <c r="AT105" s="1290">
        <v>0</v>
      </c>
      <c r="AU105" s="1289"/>
      <c r="AV105" s="1289"/>
      <c r="AW105" s="1290">
        <v>0</v>
      </c>
      <c r="AX105" s="1289"/>
      <c r="AY105" s="1289"/>
      <c r="AZ105" s="1290">
        <v>0</v>
      </c>
      <c r="BA105" s="1289"/>
      <c r="BB105" s="1289"/>
      <c r="BC105" s="1290">
        <v>0</v>
      </c>
      <c r="BD105" s="1289"/>
      <c r="BE105" s="1289"/>
      <c r="BF105" s="1290">
        <v>0</v>
      </c>
      <c r="BG105" s="1289"/>
      <c r="BH105" s="1289"/>
      <c r="BI105" s="1290">
        <v>0</v>
      </c>
      <c r="BJ105" s="1289"/>
      <c r="BK105" s="1289"/>
      <c r="BL105" s="1290">
        <v>0</v>
      </c>
      <c r="BM105" s="1289"/>
      <c r="BN105" s="1289"/>
      <c r="BO105" s="1290">
        <v>0</v>
      </c>
      <c r="BP105" s="1289"/>
      <c r="BQ105" s="1289"/>
      <c r="BR105" s="1290">
        <v>0</v>
      </c>
      <c r="BS105" s="1289"/>
      <c r="BT105" s="1289"/>
      <c r="BU105" s="1290">
        <v>0</v>
      </c>
      <c r="BV105" s="1289"/>
      <c r="BW105" s="1289"/>
      <c r="BX105" s="1290">
        <v>0</v>
      </c>
      <c r="BY105" s="1289"/>
      <c r="BZ105" s="1289"/>
      <c r="CA105" s="1290">
        <v>0</v>
      </c>
      <c r="CB105" s="1289"/>
      <c r="CC105" s="1289"/>
      <c r="CD105" s="1290">
        <v>0</v>
      </c>
      <c r="CE105" s="1289"/>
      <c r="CF105" s="1289"/>
      <c r="CG105" s="1290">
        <v>0</v>
      </c>
      <c r="CH105" s="1289"/>
      <c r="CI105" s="1289"/>
      <c r="CJ105" s="1290">
        <v>0</v>
      </c>
      <c r="CK105" s="1289"/>
      <c r="CL105" s="1289"/>
      <c r="CM105" s="1290">
        <v>0</v>
      </c>
      <c r="CN105" s="1289"/>
      <c r="CO105" s="1289"/>
      <c r="CP105" s="1290">
        <v>0</v>
      </c>
      <c r="CQ105" s="1289"/>
      <c r="CR105" s="1289"/>
      <c r="CS105" s="1290">
        <v>0</v>
      </c>
      <c r="CT105" s="1289"/>
      <c r="CU105" s="1289"/>
      <c r="CV105" s="1290">
        <v>0</v>
      </c>
      <c r="CW105" s="1289"/>
      <c r="CX105" s="1289"/>
      <c r="CY105" s="1290">
        <v>0</v>
      </c>
      <c r="CZ105" s="1289"/>
      <c r="DA105" s="1289"/>
      <c r="DB105" s="1290">
        <v>0</v>
      </c>
      <c r="DC105" s="1289"/>
      <c r="DD105" s="1289"/>
      <c r="DE105" s="1290">
        <v>0</v>
      </c>
      <c r="DF105" s="1289"/>
      <c r="DG105" s="1289"/>
      <c r="DH105" s="1290">
        <v>0</v>
      </c>
      <c r="DI105" s="1289"/>
      <c r="DJ105" s="1289"/>
      <c r="DK105" s="1290">
        <v>0</v>
      </c>
      <c r="DL105" s="1289"/>
      <c r="DM105" s="1289"/>
      <c r="DN105" s="1290">
        <v>0</v>
      </c>
      <c r="DO105" s="1289"/>
      <c r="DP105" s="1289"/>
      <c r="DQ105" s="1290">
        <v>0</v>
      </c>
      <c r="DR105" s="1289"/>
      <c r="DS105" s="1289"/>
      <c r="DT105" s="1290">
        <v>0</v>
      </c>
      <c r="DU105" s="1289"/>
      <c r="DV105" s="1289"/>
      <c r="DW105" s="1290">
        <v>0</v>
      </c>
      <c r="DX105" s="1289"/>
      <c r="DY105" s="1289"/>
      <c r="DZ105" s="1290">
        <v>0</v>
      </c>
      <c r="EA105" s="1289"/>
      <c r="EB105" s="1289"/>
      <c r="EC105" s="1290">
        <v>0</v>
      </c>
      <c r="ED105" s="1289"/>
      <c r="EE105" s="1289"/>
      <c r="EF105" s="1290">
        <v>0</v>
      </c>
      <c r="EG105" s="1289"/>
      <c r="EH105" s="1289"/>
      <c r="EI105" s="1290">
        <v>0</v>
      </c>
      <c r="EJ105" s="1289"/>
      <c r="EK105" s="1289"/>
      <c r="EL105" s="1290">
        <v>0</v>
      </c>
      <c r="EM105" s="1289"/>
      <c r="EN105" s="1289"/>
      <c r="EO105" s="1290">
        <v>0</v>
      </c>
      <c r="EP105" s="1289"/>
      <c r="EQ105" s="1289"/>
      <c r="ER105" s="1290">
        <v>0</v>
      </c>
      <c r="ES105" s="1289"/>
      <c r="ET105" s="1289"/>
      <c r="EU105" s="1290">
        <v>0</v>
      </c>
      <c r="EV105" s="1289"/>
      <c r="EW105" s="1289"/>
      <c r="EX105" s="1290">
        <v>0</v>
      </c>
      <c r="EY105" s="1289"/>
      <c r="EZ105" s="1289"/>
      <c r="FA105" s="1290">
        <v>0</v>
      </c>
      <c r="FB105" s="1289"/>
      <c r="FC105" s="1289"/>
      <c r="FD105" s="1290">
        <v>0</v>
      </c>
      <c r="FE105" s="1289"/>
      <c r="FF105" s="1289"/>
      <c r="FG105" s="1290">
        <v>0</v>
      </c>
    </row>
    <row r="106" spans="1:163" s="668" customFormat="1" ht="0.2" customHeight="1">
      <c r="A106" s="1179">
        <v>3</v>
      </c>
      <c r="B106" s="1179"/>
      <c r="C106" s="1179"/>
      <c r="D106" s="1179"/>
      <c r="E106" s="1179"/>
      <c r="F106" s="1179"/>
      <c r="G106" s="1179" t="b">
        <v>0</v>
      </c>
      <c r="H106" s="1179"/>
      <c r="I106" s="1179"/>
      <c r="J106" s="1179"/>
      <c r="K106" s="1179"/>
      <c r="L106" s="1276" t="s">
        <v>663</v>
      </c>
      <c r="M106" s="1277"/>
      <c r="N106" s="1278"/>
      <c r="O106" s="1278"/>
      <c r="P106" s="1278"/>
      <c r="Q106" s="1278"/>
      <c r="R106" s="1278"/>
      <c r="S106" s="1278"/>
      <c r="T106" s="1278"/>
      <c r="U106" s="1278"/>
      <c r="V106" s="1278"/>
      <c r="W106" s="1278"/>
      <c r="X106" s="1278"/>
      <c r="Y106" s="1278"/>
      <c r="Z106" s="1278"/>
      <c r="AA106" s="1278"/>
      <c r="AB106" s="1278"/>
      <c r="AC106" s="1278"/>
      <c r="AD106" s="1278"/>
      <c r="AE106" s="1278"/>
      <c r="AF106" s="1278"/>
      <c r="AG106" s="1278"/>
      <c r="AH106" s="1278"/>
      <c r="AI106" s="1278"/>
      <c r="AJ106" s="1278"/>
      <c r="AK106" s="1278"/>
      <c r="AL106" s="1278"/>
      <c r="AM106" s="1278"/>
      <c r="AN106" s="1278"/>
      <c r="AO106" s="1278"/>
      <c r="AP106" s="1278"/>
      <c r="AQ106" s="1278"/>
      <c r="AR106" s="1278"/>
      <c r="AS106" s="1278"/>
      <c r="AT106" s="1278"/>
      <c r="AU106" s="1278"/>
      <c r="AV106" s="1278"/>
      <c r="AW106" s="1278"/>
      <c r="AX106" s="1278"/>
      <c r="AY106" s="1278"/>
      <c r="AZ106" s="1278"/>
      <c r="BA106" s="1278"/>
      <c r="BB106" s="1278"/>
      <c r="BC106" s="1278"/>
      <c r="BD106" s="1278"/>
      <c r="BE106" s="1278"/>
      <c r="BF106" s="1278"/>
      <c r="BG106" s="1278"/>
      <c r="BH106" s="1278"/>
      <c r="BI106" s="1278"/>
      <c r="BJ106" s="1278"/>
      <c r="BK106" s="1278"/>
      <c r="BL106" s="1278"/>
      <c r="BM106" s="1278"/>
      <c r="BN106" s="1278"/>
      <c r="BO106" s="1278"/>
      <c r="BP106" s="1278"/>
      <c r="BQ106" s="1278"/>
      <c r="BR106" s="1278"/>
      <c r="BS106" s="1278"/>
      <c r="BT106" s="1278"/>
      <c r="BU106" s="1278"/>
      <c r="BV106" s="1278"/>
      <c r="BW106" s="1278"/>
      <c r="BX106" s="1278"/>
      <c r="BY106" s="1278"/>
      <c r="BZ106" s="1278"/>
      <c r="CA106" s="1278"/>
      <c r="CB106" s="1278"/>
      <c r="CC106" s="1278"/>
      <c r="CD106" s="1278"/>
      <c r="CE106" s="1278"/>
      <c r="CF106" s="1278"/>
      <c r="CG106" s="1278"/>
      <c r="CH106" s="1278"/>
      <c r="CI106" s="1278"/>
      <c r="CJ106" s="1278"/>
      <c r="CK106" s="1278"/>
      <c r="CL106" s="1278"/>
      <c r="CM106" s="1278"/>
      <c r="CN106" s="1278"/>
      <c r="CO106" s="1278"/>
      <c r="CP106" s="1278"/>
      <c r="CQ106" s="1278"/>
      <c r="CR106" s="1278"/>
      <c r="CS106" s="1278"/>
      <c r="CT106" s="1278"/>
      <c r="CU106" s="1278"/>
      <c r="CV106" s="1278"/>
      <c r="CW106" s="1278"/>
      <c r="CX106" s="1278"/>
      <c r="CY106" s="1278"/>
      <c r="CZ106" s="1278"/>
      <c r="DA106" s="1278"/>
      <c r="DB106" s="1278"/>
      <c r="DC106" s="1278"/>
      <c r="DD106" s="1278"/>
      <c r="DE106" s="1278"/>
      <c r="DF106" s="1278"/>
      <c r="DG106" s="1278"/>
      <c r="DH106" s="1278"/>
      <c r="DI106" s="1278"/>
      <c r="DJ106" s="1278"/>
      <c r="DK106" s="1278"/>
      <c r="DL106" s="1278"/>
      <c r="DM106" s="1278"/>
      <c r="DN106" s="1278"/>
      <c r="DO106" s="1278"/>
      <c r="DP106" s="1278"/>
      <c r="DQ106" s="1278"/>
      <c r="DR106" s="1278"/>
      <c r="DS106" s="1278"/>
      <c r="DT106" s="1278"/>
      <c r="DU106" s="1278"/>
      <c r="DV106" s="1278"/>
      <c r="DW106" s="1278"/>
      <c r="DX106" s="1278"/>
      <c r="DY106" s="1278"/>
      <c r="DZ106" s="1278"/>
      <c r="EA106" s="1278"/>
      <c r="EB106" s="1278"/>
      <c r="EC106" s="1278"/>
      <c r="ED106" s="1278"/>
      <c r="EE106" s="1278"/>
      <c r="EF106" s="1278"/>
      <c r="EG106" s="1278"/>
      <c r="EH106" s="1278"/>
      <c r="EI106" s="1278"/>
      <c r="EJ106" s="1278"/>
      <c r="EK106" s="1278"/>
      <c r="EL106" s="1278"/>
      <c r="EM106" s="1278"/>
      <c r="EN106" s="1278"/>
      <c r="EO106" s="1278"/>
      <c r="EP106" s="1278"/>
      <c r="EQ106" s="1278"/>
      <c r="ER106" s="1278"/>
      <c r="ES106" s="1278"/>
      <c r="ET106" s="1278"/>
      <c r="EU106" s="1278"/>
      <c r="EV106" s="1278"/>
      <c r="EW106" s="1278"/>
      <c r="EX106" s="1278"/>
      <c r="EY106" s="1278"/>
      <c r="EZ106" s="1278"/>
      <c r="FA106" s="1278"/>
      <c r="FB106" s="1278"/>
      <c r="FC106" s="1278"/>
      <c r="FD106" s="1278"/>
      <c r="FE106" s="1278"/>
      <c r="FF106" s="1278"/>
      <c r="FG106" s="1279"/>
    </row>
    <row r="107" spans="1:163" s="668" customFormat="1" ht="0.2" customHeight="1">
      <c r="A107" s="1179">
        <v>3</v>
      </c>
      <c r="B107" s="1179"/>
      <c r="C107" s="1179"/>
      <c r="D107" s="1179"/>
      <c r="E107" s="1179"/>
      <c r="F107" s="1179"/>
      <c r="G107" s="1179" t="b">
        <v>0</v>
      </c>
      <c r="H107" s="1179"/>
      <c r="I107" s="1179"/>
      <c r="J107" s="1179"/>
      <c r="K107" s="1179"/>
      <c r="L107" s="365" t="s">
        <v>1178</v>
      </c>
      <c r="M107" s="366"/>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7"/>
      <c r="AT107" s="367"/>
      <c r="AU107" s="367"/>
      <c r="AV107" s="367"/>
      <c r="AW107" s="367"/>
      <c r="AX107" s="367"/>
      <c r="AY107" s="367"/>
      <c r="AZ107" s="367"/>
      <c r="BA107" s="367"/>
      <c r="BB107" s="367"/>
      <c r="BC107" s="367"/>
      <c r="BD107" s="367"/>
      <c r="BE107" s="367"/>
      <c r="BF107" s="367"/>
      <c r="BG107" s="367"/>
      <c r="BH107" s="367"/>
      <c r="BI107" s="367"/>
      <c r="BJ107" s="367"/>
      <c r="BK107" s="367"/>
      <c r="BL107" s="367"/>
      <c r="BM107" s="367"/>
      <c r="BN107" s="367"/>
      <c r="BO107" s="367"/>
      <c r="BP107" s="367"/>
      <c r="BQ107" s="367"/>
      <c r="BR107" s="367"/>
      <c r="BS107" s="367"/>
      <c r="BT107" s="367"/>
      <c r="BU107" s="367"/>
      <c r="BV107" s="367"/>
      <c r="BW107" s="367"/>
      <c r="BX107" s="367"/>
      <c r="BY107" s="367"/>
      <c r="BZ107" s="367"/>
      <c r="CA107" s="367"/>
      <c r="CB107" s="367"/>
      <c r="CC107" s="367"/>
      <c r="CD107" s="367"/>
      <c r="CE107" s="367"/>
      <c r="CF107" s="367"/>
      <c r="CG107" s="367"/>
      <c r="CH107" s="367"/>
      <c r="CI107" s="367"/>
      <c r="CJ107" s="367"/>
      <c r="CK107" s="367"/>
      <c r="CL107" s="367"/>
      <c r="CM107" s="367"/>
      <c r="CN107" s="367"/>
      <c r="CO107" s="367"/>
      <c r="CP107" s="367"/>
      <c r="CQ107" s="367"/>
      <c r="CR107" s="367"/>
      <c r="CS107" s="367"/>
      <c r="CT107" s="367"/>
      <c r="CU107" s="367"/>
      <c r="CV107" s="367"/>
      <c r="CW107" s="367"/>
      <c r="CX107" s="367"/>
      <c r="CY107" s="367"/>
      <c r="CZ107" s="367"/>
      <c r="DA107" s="367"/>
      <c r="DB107" s="367"/>
      <c r="DC107" s="367"/>
      <c r="DD107" s="367"/>
      <c r="DE107" s="367"/>
      <c r="DF107" s="367"/>
      <c r="DG107" s="367"/>
      <c r="DH107" s="367"/>
      <c r="DI107" s="367"/>
      <c r="DJ107" s="367"/>
      <c r="DK107" s="367"/>
      <c r="DL107" s="367"/>
      <c r="DM107" s="367"/>
      <c r="DN107" s="367"/>
      <c r="DO107" s="367"/>
      <c r="DP107" s="367"/>
      <c r="DQ107" s="367"/>
      <c r="DR107" s="367"/>
      <c r="DS107" s="367"/>
      <c r="DT107" s="367"/>
      <c r="DU107" s="367"/>
      <c r="DV107" s="367"/>
      <c r="DW107" s="367"/>
      <c r="DX107" s="367"/>
      <c r="DY107" s="367"/>
      <c r="DZ107" s="367"/>
      <c r="EA107" s="367"/>
      <c r="EB107" s="367"/>
      <c r="EC107" s="367"/>
      <c r="ED107" s="367"/>
      <c r="EE107" s="367"/>
      <c r="EF107" s="367"/>
      <c r="EG107" s="367"/>
      <c r="EH107" s="367"/>
      <c r="EI107" s="367"/>
      <c r="EJ107" s="367"/>
      <c r="EK107" s="367"/>
      <c r="EL107" s="367"/>
      <c r="EM107" s="367"/>
      <c r="EN107" s="367"/>
      <c r="EO107" s="367"/>
      <c r="EP107" s="367"/>
      <c r="EQ107" s="367"/>
      <c r="ER107" s="367"/>
      <c r="ES107" s="367"/>
      <c r="ET107" s="367"/>
      <c r="EU107" s="367"/>
      <c r="EV107" s="367"/>
      <c r="EW107" s="367"/>
      <c r="EX107" s="367"/>
      <c r="EY107" s="367"/>
      <c r="EZ107" s="367"/>
      <c r="FA107" s="367"/>
      <c r="FB107" s="367"/>
      <c r="FC107" s="367"/>
      <c r="FD107" s="367"/>
      <c r="FE107" s="367"/>
      <c r="FF107" s="367"/>
      <c r="FG107" s="368"/>
    </row>
    <row r="108" spans="1:163" s="668" customFormat="1" ht="0.2" customHeight="1">
      <c r="A108" s="1179">
        <v>3</v>
      </c>
      <c r="B108" s="1179"/>
      <c r="C108" s="1179" t="s">
        <v>1604</v>
      </c>
      <c r="D108" s="1179" t="s">
        <v>1718</v>
      </c>
      <c r="E108" s="1179"/>
      <c r="F108" s="1179"/>
      <c r="G108" s="1179" t="b">
        <v>0</v>
      </c>
      <c r="H108" s="1179"/>
      <c r="I108" s="1179"/>
      <c r="J108" s="1179"/>
      <c r="K108" s="1179"/>
      <c r="L108" s="1291" t="s">
        <v>664</v>
      </c>
      <c r="M108" s="1286" t="s">
        <v>652</v>
      </c>
      <c r="N108" s="1292">
        <v>0</v>
      </c>
      <c r="O108" s="1292">
        <v>0</v>
      </c>
      <c r="P108" s="1288">
        <v>0</v>
      </c>
      <c r="Q108" s="1292">
        <v>0</v>
      </c>
      <c r="R108" s="1292">
        <v>0</v>
      </c>
      <c r="S108" s="1288">
        <v>0</v>
      </c>
      <c r="T108" s="1292">
        <v>0</v>
      </c>
      <c r="U108" s="1292">
        <v>0</v>
      </c>
      <c r="V108" s="1288">
        <v>0</v>
      </c>
      <c r="W108" s="1292">
        <v>0</v>
      </c>
      <c r="X108" s="1292">
        <v>0</v>
      </c>
      <c r="Y108" s="1288">
        <v>0</v>
      </c>
      <c r="Z108" s="1292">
        <v>0</v>
      </c>
      <c r="AA108" s="1292">
        <v>0</v>
      </c>
      <c r="AB108" s="1288">
        <v>0</v>
      </c>
      <c r="AC108" s="1292">
        <v>0</v>
      </c>
      <c r="AD108" s="1292">
        <v>0</v>
      </c>
      <c r="AE108" s="1288">
        <v>0</v>
      </c>
      <c r="AF108" s="1292">
        <v>0</v>
      </c>
      <c r="AG108" s="1292">
        <v>0</v>
      </c>
      <c r="AH108" s="1288">
        <v>0</v>
      </c>
      <c r="AI108" s="1292">
        <v>0</v>
      </c>
      <c r="AJ108" s="1292">
        <v>0</v>
      </c>
      <c r="AK108" s="1288">
        <v>0</v>
      </c>
      <c r="AL108" s="1292">
        <v>0</v>
      </c>
      <c r="AM108" s="1292">
        <v>0</v>
      </c>
      <c r="AN108" s="1288">
        <v>0</v>
      </c>
      <c r="AO108" s="1292">
        <v>0</v>
      </c>
      <c r="AP108" s="1292">
        <v>0</v>
      </c>
      <c r="AQ108" s="1288">
        <v>0</v>
      </c>
      <c r="AR108" s="1292">
        <v>0</v>
      </c>
      <c r="AS108" s="1292">
        <v>0</v>
      </c>
      <c r="AT108" s="1288">
        <v>0</v>
      </c>
      <c r="AU108" s="1292">
        <v>0</v>
      </c>
      <c r="AV108" s="1292">
        <v>0</v>
      </c>
      <c r="AW108" s="1288">
        <v>0</v>
      </c>
      <c r="AX108" s="1292">
        <v>0</v>
      </c>
      <c r="AY108" s="1292">
        <v>0</v>
      </c>
      <c r="AZ108" s="1288">
        <v>0</v>
      </c>
      <c r="BA108" s="1292">
        <v>0</v>
      </c>
      <c r="BB108" s="1292">
        <v>0</v>
      </c>
      <c r="BC108" s="1288">
        <v>0</v>
      </c>
      <c r="BD108" s="1292">
        <v>0</v>
      </c>
      <c r="BE108" s="1292">
        <v>0</v>
      </c>
      <c r="BF108" s="1288">
        <v>0</v>
      </c>
      <c r="BG108" s="1292">
        <v>0</v>
      </c>
      <c r="BH108" s="1292">
        <v>0</v>
      </c>
      <c r="BI108" s="1288">
        <v>0</v>
      </c>
      <c r="BJ108" s="1292">
        <v>0</v>
      </c>
      <c r="BK108" s="1292">
        <v>0</v>
      </c>
      <c r="BL108" s="1288">
        <v>0</v>
      </c>
      <c r="BM108" s="1292">
        <v>0</v>
      </c>
      <c r="BN108" s="1292">
        <v>0</v>
      </c>
      <c r="BO108" s="1288">
        <v>0</v>
      </c>
      <c r="BP108" s="1292">
        <v>0</v>
      </c>
      <c r="BQ108" s="1292">
        <v>0</v>
      </c>
      <c r="BR108" s="1288">
        <v>0</v>
      </c>
      <c r="BS108" s="1292">
        <v>0</v>
      </c>
      <c r="BT108" s="1292">
        <v>0</v>
      </c>
      <c r="BU108" s="1288">
        <v>0</v>
      </c>
      <c r="BV108" s="1292">
        <v>0</v>
      </c>
      <c r="BW108" s="1292">
        <v>0</v>
      </c>
      <c r="BX108" s="1288">
        <v>0</v>
      </c>
      <c r="BY108" s="1292">
        <v>0</v>
      </c>
      <c r="BZ108" s="1292">
        <v>0</v>
      </c>
      <c r="CA108" s="1288">
        <v>0</v>
      </c>
      <c r="CB108" s="1292">
        <v>0</v>
      </c>
      <c r="CC108" s="1292">
        <v>0</v>
      </c>
      <c r="CD108" s="1288">
        <v>0</v>
      </c>
      <c r="CE108" s="1292">
        <v>0</v>
      </c>
      <c r="CF108" s="1292">
        <v>0</v>
      </c>
      <c r="CG108" s="1288">
        <v>0</v>
      </c>
      <c r="CH108" s="1292">
        <v>0</v>
      </c>
      <c r="CI108" s="1292">
        <v>0</v>
      </c>
      <c r="CJ108" s="1288">
        <v>0</v>
      </c>
      <c r="CK108" s="1292">
        <v>0</v>
      </c>
      <c r="CL108" s="1292">
        <v>0</v>
      </c>
      <c r="CM108" s="1288">
        <v>0</v>
      </c>
      <c r="CN108" s="1292">
        <v>0</v>
      </c>
      <c r="CO108" s="1292">
        <v>0</v>
      </c>
      <c r="CP108" s="1288">
        <v>0</v>
      </c>
      <c r="CQ108" s="1292">
        <v>0</v>
      </c>
      <c r="CR108" s="1292">
        <v>0</v>
      </c>
      <c r="CS108" s="1288">
        <v>0</v>
      </c>
      <c r="CT108" s="1292">
        <v>0</v>
      </c>
      <c r="CU108" s="1292">
        <v>0</v>
      </c>
      <c r="CV108" s="1288">
        <v>0</v>
      </c>
      <c r="CW108" s="1292">
        <v>0</v>
      </c>
      <c r="CX108" s="1292">
        <v>0</v>
      </c>
      <c r="CY108" s="1288">
        <v>0</v>
      </c>
      <c r="CZ108" s="1292">
        <v>0</v>
      </c>
      <c r="DA108" s="1292">
        <v>0</v>
      </c>
      <c r="DB108" s="1288">
        <v>0</v>
      </c>
      <c r="DC108" s="1292">
        <v>0</v>
      </c>
      <c r="DD108" s="1292">
        <v>0</v>
      </c>
      <c r="DE108" s="1288">
        <v>0</v>
      </c>
      <c r="DF108" s="1292">
        <v>0</v>
      </c>
      <c r="DG108" s="1292">
        <v>0</v>
      </c>
      <c r="DH108" s="1288">
        <v>0</v>
      </c>
      <c r="DI108" s="1292">
        <v>0</v>
      </c>
      <c r="DJ108" s="1292">
        <v>0</v>
      </c>
      <c r="DK108" s="1288">
        <v>0</v>
      </c>
      <c r="DL108" s="1292">
        <v>0</v>
      </c>
      <c r="DM108" s="1292">
        <v>0</v>
      </c>
      <c r="DN108" s="1288">
        <v>0</v>
      </c>
      <c r="DO108" s="1292">
        <v>0</v>
      </c>
      <c r="DP108" s="1292">
        <v>0</v>
      </c>
      <c r="DQ108" s="1288">
        <v>0</v>
      </c>
      <c r="DR108" s="1292">
        <v>0</v>
      </c>
      <c r="DS108" s="1292">
        <v>0</v>
      </c>
      <c r="DT108" s="1288">
        <v>0</v>
      </c>
      <c r="DU108" s="1292">
        <v>0</v>
      </c>
      <c r="DV108" s="1292">
        <v>0</v>
      </c>
      <c r="DW108" s="1288">
        <v>0</v>
      </c>
      <c r="DX108" s="1292">
        <v>0</v>
      </c>
      <c r="DY108" s="1292">
        <v>0</v>
      </c>
      <c r="DZ108" s="1288">
        <v>0</v>
      </c>
      <c r="EA108" s="1292">
        <v>0</v>
      </c>
      <c r="EB108" s="1292">
        <v>0</v>
      </c>
      <c r="EC108" s="1288">
        <v>0</v>
      </c>
      <c r="ED108" s="1292">
        <v>0</v>
      </c>
      <c r="EE108" s="1292">
        <v>0</v>
      </c>
      <c r="EF108" s="1288">
        <v>0</v>
      </c>
      <c r="EG108" s="1292">
        <v>0</v>
      </c>
      <c r="EH108" s="1292">
        <v>0</v>
      </c>
      <c r="EI108" s="1288">
        <v>0</v>
      </c>
      <c r="EJ108" s="1292">
        <v>0</v>
      </c>
      <c r="EK108" s="1292">
        <v>0</v>
      </c>
      <c r="EL108" s="1288">
        <v>0</v>
      </c>
      <c r="EM108" s="1292">
        <v>0</v>
      </c>
      <c r="EN108" s="1292">
        <v>0</v>
      </c>
      <c r="EO108" s="1288">
        <v>0</v>
      </c>
      <c r="EP108" s="1292">
        <v>0</v>
      </c>
      <c r="EQ108" s="1292">
        <v>0</v>
      </c>
      <c r="ER108" s="1288">
        <v>0</v>
      </c>
      <c r="ES108" s="1292">
        <v>0</v>
      </c>
      <c r="ET108" s="1292">
        <v>0</v>
      </c>
      <c r="EU108" s="1288">
        <v>0</v>
      </c>
      <c r="EV108" s="1292">
        <v>0</v>
      </c>
      <c r="EW108" s="1292">
        <v>0</v>
      </c>
      <c r="EX108" s="1288">
        <v>0</v>
      </c>
      <c r="EY108" s="1292">
        <v>0</v>
      </c>
      <c r="EZ108" s="1292">
        <v>0</v>
      </c>
      <c r="FA108" s="1288">
        <v>0</v>
      </c>
      <c r="FB108" s="1292">
        <v>0</v>
      </c>
      <c r="FC108" s="1292">
        <v>0</v>
      </c>
      <c r="FD108" s="1288">
        <v>0</v>
      </c>
      <c r="FE108" s="1292">
        <v>0</v>
      </c>
      <c r="FF108" s="1292">
        <v>0</v>
      </c>
      <c r="FG108" s="1288">
        <v>0</v>
      </c>
    </row>
    <row r="109" spans="1:163" s="668" customFormat="1" ht="0.2" customHeight="1">
      <c r="A109" s="1179">
        <v>3</v>
      </c>
      <c r="B109" s="1179"/>
      <c r="C109" s="1179" t="s">
        <v>1605</v>
      </c>
      <c r="D109" s="1179" t="s">
        <v>1718</v>
      </c>
      <c r="E109" s="1179"/>
      <c r="F109" s="1179"/>
      <c r="G109" s="1179" t="b">
        <v>0</v>
      </c>
      <c r="H109" s="1179"/>
      <c r="I109" s="1179"/>
      <c r="J109" s="1179"/>
      <c r="K109" s="1179"/>
      <c r="L109" s="1291" t="s">
        <v>665</v>
      </c>
      <c r="M109" s="1286" t="s">
        <v>652</v>
      </c>
      <c r="N109" s="1292"/>
      <c r="O109" s="1292"/>
      <c r="P109" s="1288">
        <v>0</v>
      </c>
      <c r="Q109" s="1292"/>
      <c r="R109" s="1292"/>
      <c r="S109" s="1288">
        <v>0</v>
      </c>
      <c r="T109" s="1292"/>
      <c r="U109" s="1292"/>
      <c r="V109" s="1288">
        <v>0</v>
      </c>
      <c r="W109" s="1292"/>
      <c r="X109" s="1292"/>
      <c r="Y109" s="1288">
        <v>0</v>
      </c>
      <c r="Z109" s="1292"/>
      <c r="AA109" s="1292"/>
      <c r="AB109" s="1288">
        <v>0</v>
      </c>
      <c r="AC109" s="1292"/>
      <c r="AD109" s="1292"/>
      <c r="AE109" s="1288">
        <v>0</v>
      </c>
      <c r="AF109" s="1292"/>
      <c r="AG109" s="1292"/>
      <c r="AH109" s="1288">
        <v>0</v>
      </c>
      <c r="AI109" s="1292"/>
      <c r="AJ109" s="1292"/>
      <c r="AK109" s="1288">
        <v>0</v>
      </c>
      <c r="AL109" s="1292"/>
      <c r="AM109" s="1292"/>
      <c r="AN109" s="1288">
        <v>0</v>
      </c>
      <c r="AO109" s="1292"/>
      <c r="AP109" s="1292"/>
      <c r="AQ109" s="1288">
        <v>0</v>
      </c>
      <c r="AR109" s="1292"/>
      <c r="AS109" s="1292"/>
      <c r="AT109" s="1288">
        <v>0</v>
      </c>
      <c r="AU109" s="1292"/>
      <c r="AV109" s="1292"/>
      <c r="AW109" s="1288">
        <v>0</v>
      </c>
      <c r="AX109" s="1292"/>
      <c r="AY109" s="1292"/>
      <c r="AZ109" s="1288">
        <v>0</v>
      </c>
      <c r="BA109" s="1292"/>
      <c r="BB109" s="1292"/>
      <c r="BC109" s="1288">
        <v>0</v>
      </c>
      <c r="BD109" s="1292"/>
      <c r="BE109" s="1292"/>
      <c r="BF109" s="1288">
        <v>0</v>
      </c>
      <c r="BG109" s="1292"/>
      <c r="BH109" s="1292"/>
      <c r="BI109" s="1288">
        <v>0</v>
      </c>
      <c r="BJ109" s="1292"/>
      <c r="BK109" s="1292"/>
      <c r="BL109" s="1288">
        <v>0</v>
      </c>
      <c r="BM109" s="1292"/>
      <c r="BN109" s="1292"/>
      <c r="BO109" s="1288">
        <v>0</v>
      </c>
      <c r="BP109" s="1292"/>
      <c r="BQ109" s="1292"/>
      <c r="BR109" s="1288">
        <v>0</v>
      </c>
      <c r="BS109" s="1292"/>
      <c r="BT109" s="1292"/>
      <c r="BU109" s="1288">
        <v>0</v>
      </c>
      <c r="BV109" s="1292"/>
      <c r="BW109" s="1292"/>
      <c r="BX109" s="1288">
        <v>0</v>
      </c>
      <c r="BY109" s="1292"/>
      <c r="BZ109" s="1292"/>
      <c r="CA109" s="1288">
        <v>0</v>
      </c>
      <c r="CB109" s="1292"/>
      <c r="CC109" s="1292"/>
      <c r="CD109" s="1288">
        <v>0</v>
      </c>
      <c r="CE109" s="1292"/>
      <c r="CF109" s="1292"/>
      <c r="CG109" s="1288">
        <v>0</v>
      </c>
      <c r="CH109" s="1292"/>
      <c r="CI109" s="1292"/>
      <c r="CJ109" s="1288">
        <v>0</v>
      </c>
      <c r="CK109" s="1292"/>
      <c r="CL109" s="1292"/>
      <c r="CM109" s="1288">
        <v>0</v>
      </c>
      <c r="CN109" s="1292"/>
      <c r="CO109" s="1292"/>
      <c r="CP109" s="1288">
        <v>0</v>
      </c>
      <c r="CQ109" s="1292"/>
      <c r="CR109" s="1292"/>
      <c r="CS109" s="1288">
        <v>0</v>
      </c>
      <c r="CT109" s="1292"/>
      <c r="CU109" s="1292"/>
      <c r="CV109" s="1288">
        <v>0</v>
      </c>
      <c r="CW109" s="1292"/>
      <c r="CX109" s="1292"/>
      <c r="CY109" s="1288">
        <v>0</v>
      </c>
      <c r="CZ109" s="1292"/>
      <c r="DA109" s="1292"/>
      <c r="DB109" s="1288">
        <v>0</v>
      </c>
      <c r="DC109" s="1292"/>
      <c r="DD109" s="1292"/>
      <c r="DE109" s="1288">
        <v>0</v>
      </c>
      <c r="DF109" s="1292"/>
      <c r="DG109" s="1292"/>
      <c r="DH109" s="1288">
        <v>0</v>
      </c>
      <c r="DI109" s="1292"/>
      <c r="DJ109" s="1292"/>
      <c r="DK109" s="1288">
        <v>0</v>
      </c>
      <c r="DL109" s="1292"/>
      <c r="DM109" s="1292"/>
      <c r="DN109" s="1288">
        <v>0</v>
      </c>
      <c r="DO109" s="1292"/>
      <c r="DP109" s="1292"/>
      <c r="DQ109" s="1288">
        <v>0</v>
      </c>
      <c r="DR109" s="1292"/>
      <c r="DS109" s="1292"/>
      <c r="DT109" s="1288">
        <v>0</v>
      </c>
      <c r="DU109" s="1292"/>
      <c r="DV109" s="1292"/>
      <c r="DW109" s="1288">
        <v>0</v>
      </c>
      <c r="DX109" s="1292"/>
      <c r="DY109" s="1292"/>
      <c r="DZ109" s="1288">
        <v>0</v>
      </c>
      <c r="EA109" s="1292"/>
      <c r="EB109" s="1292"/>
      <c r="EC109" s="1288">
        <v>0</v>
      </c>
      <c r="ED109" s="1292"/>
      <c r="EE109" s="1292"/>
      <c r="EF109" s="1288">
        <v>0</v>
      </c>
      <c r="EG109" s="1292"/>
      <c r="EH109" s="1292"/>
      <c r="EI109" s="1288">
        <v>0</v>
      </c>
      <c r="EJ109" s="1292"/>
      <c r="EK109" s="1292"/>
      <c r="EL109" s="1288">
        <v>0</v>
      </c>
      <c r="EM109" s="1292"/>
      <c r="EN109" s="1292"/>
      <c r="EO109" s="1288">
        <v>0</v>
      </c>
      <c r="EP109" s="1292"/>
      <c r="EQ109" s="1292"/>
      <c r="ER109" s="1288">
        <v>0</v>
      </c>
      <c r="ES109" s="1292"/>
      <c r="ET109" s="1292"/>
      <c r="EU109" s="1288">
        <v>0</v>
      </c>
      <c r="EV109" s="1292"/>
      <c r="EW109" s="1292"/>
      <c r="EX109" s="1288">
        <v>0</v>
      </c>
      <c r="EY109" s="1292"/>
      <c r="EZ109" s="1292"/>
      <c r="FA109" s="1288">
        <v>0</v>
      </c>
      <c r="FB109" s="1292"/>
      <c r="FC109" s="1292"/>
      <c r="FD109" s="1288">
        <v>0</v>
      </c>
      <c r="FE109" s="1292"/>
      <c r="FF109" s="1292"/>
      <c r="FG109" s="1288">
        <v>0</v>
      </c>
    </row>
    <row r="110" spans="1:163" s="668" customFormat="1" ht="0.2" customHeight="1">
      <c r="A110" s="1179">
        <v>3</v>
      </c>
      <c r="B110" s="1094" t="s">
        <v>1172</v>
      </c>
      <c r="C110" s="1179" t="s">
        <v>1660</v>
      </c>
      <c r="D110" s="1179" t="s">
        <v>1718</v>
      </c>
      <c r="E110" s="1179"/>
      <c r="F110" s="1179"/>
      <c r="G110" s="1179" t="b">
        <v>0</v>
      </c>
      <c r="H110" s="1179"/>
      <c r="I110" s="1179"/>
      <c r="J110" s="1179"/>
      <c r="K110" s="1179"/>
      <c r="L110" s="1291" t="s">
        <v>666</v>
      </c>
      <c r="M110" s="1286" t="s">
        <v>310</v>
      </c>
      <c r="N110" s="1289">
        <v>58.4</v>
      </c>
      <c r="O110" s="1289">
        <v>58.4</v>
      </c>
      <c r="P110" s="1290">
        <v>0</v>
      </c>
      <c r="Q110" s="1289">
        <v>0</v>
      </c>
      <c r="R110" s="1289">
        <v>0</v>
      </c>
      <c r="S110" s="1290">
        <v>0</v>
      </c>
      <c r="T110" s="1289">
        <v>0</v>
      </c>
      <c r="U110" s="1289">
        <v>0</v>
      </c>
      <c r="V110" s="1290">
        <v>0</v>
      </c>
      <c r="W110" s="1289">
        <v>0</v>
      </c>
      <c r="X110" s="1289">
        <v>0</v>
      </c>
      <c r="Y110" s="1290">
        <v>0</v>
      </c>
      <c r="Z110" s="1289">
        <v>0</v>
      </c>
      <c r="AA110" s="1289">
        <v>0</v>
      </c>
      <c r="AB110" s="1290">
        <v>0</v>
      </c>
      <c r="AC110" s="1289">
        <v>0</v>
      </c>
      <c r="AD110" s="1289">
        <v>0</v>
      </c>
      <c r="AE110" s="1290">
        <v>0</v>
      </c>
      <c r="AF110" s="1289">
        <v>0</v>
      </c>
      <c r="AG110" s="1289">
        <v>0</v>
      </c>
      <c r="AH110" s="1290">
        <v>0</v>
      </c>
      <c r="AI110" s="1289">
        <v>0</v>
      </c>
      <c r="AJ110" s="1289">
        <v>0</v>
      </c>
      <c r="AK110" s="1290">
        <v>0</v>
      </c>
      <c r="AL110" s="1289">
        <v>0</v>
      </c>
      <c r="AM110" s="1289">
        <v>0</v>
      </c>
      <c r="AN110" s="1290">
        <v>0</v>
      </c>
      <c r="AO110" s="1289">
        <v>0</v>
      </c>
      <c r="AP110" s="1289">
        <v>0</v>
      </c>
      <c r="AQ110" s="1290">
        <v>0</v>
      </c>
      <c r="AR110" s="1289"/>
      <c r="AS110" s="1289"/>
      <c r="AT110" s="1290">
        <v>0</v>
      </c>
      <c r="AU110" s="1289"/>
      <c r="AV110" s="1289"/>
      <c r="AW110" s="1290">
        <v>0</v>
      </c>
      <c r="AX110" s="1289"/>
      <c r="AY110" s="1289"/>
      <c r="AZ110" s="1290">
        <v>0</v>
      </c>
      <c r="BA110" s="1289"/>
      <c r="BB110" s="1289"/>
      <c r="BC110" s="1290">
        <v>0</v>
      </c>
      <c r="BD110" s="1289"/>
      <c r="BE110" s="1289"/>
      <c r="BF110" s="1290">
        <v>0</v>
      </c>
      <c r="BG110" s="1289"/>
      <c r="BH110" s="1289"/>
      <c r="BI110" s="1290">
        <v>0</v>
      </c>
      <c r="BJ110" s="1289"/>
      <c r="BK110" s="1289"/>
      <c r="BL110" s="1290">
        <v>0</v>
      </c>
      <c r="BM110" s="1289"/>
      <c r="BN110" s="1289"/>
      <c r="BO110" s="1290">
        <v>0</v>
      </c>
      <c r="BP110" s="1289"/>
      <c r="BQ110" s="1289"/>
      <c r="BR110" s="1290">
        <v>0</v>
      </c>
      <c r="BS110" s="1289"/>
      <c r="BT110" s="1289"/>
      <c r="BU110" s="1290">
        <v>0</v>
      </c>
      <c r="BV110" s="1289"/>
      <c r="BW110" s="1289"/>
      <c r="BX110" s="1290">
        <v>0</v>
      </c>
      <c r="BY110" s="1289"/>
      <c r="BZ110" s="1289"/>
      <c r="CA110" s="1290">
        <v>0</v>
      </c>
      <c r="CB110" s="1289"/>
      <c r="CC110" s="1289"/>
      <c r="CD110" s="1290">
        <v>0</v>
      </c>
      <c r="CE110" s="1289"/>
      <c r="CF110" s="1289"/>
      <c r="CG110" s="1290">
        <v>0</v>
      </c>
      <c r="CH110" s="1289"/>
      <c r="CI110" s="1289"/>
      <c r="CJ110" s="1290">
        <v>0</v>
      </c>
      <c r="CK110" s="1289"/>
      <c r="CL110" s="1289"/>
      <c r="CM110" s="1290">
        <v>0</v>
      </c>
      <c r="CN110" s="1289"/>
      <c r="CO110" s="1289"/>
      <c r="CP110" s="1290">
        <v>0</v>
      </c>
      <c r="CQ110" s="1289"/>
      <c r="CR110" s="1289"/>
      <c r="CS110" s="1290">
        <v>0</v>
      </c>
      <c r="CT110" s="1289"/>
      <c r="CU110" s="1289"/>
      <c r="CV110" s="1290">
        <v>0</v>
      </c>
      <c r="CW110" s="1289"/>
      <c r="CX110" s="1289"/>
      <c r="CY110" s="1290">
        <v>0</v>
      </c>
      <c r="CZ110" s="1289"/>
      <c r="DA110" s="1289"/>
      <c r="DB110" s="1290">
        <v>0</v>
      </c>
      <c r="DC110" s="1289"/>
      <c r="DD110" s="1289"/>
      <c r="DE110" s="1290">
        <v>0</v>
      </c>
      <c r="DF110" s="1289"/>
      <c r="DG110" s="1289"/>
      <c r="DH110" s="1290">
        <v>0</v>
      </c>
      <c r="DI110" s="1289"/>
      <c r="DJ110" s="1289"/>
      <c r="DK110" s="1290">
        <v>0</v>
      </c>
      <c r="DL110" s="1289"/>
      <c r="DM110" s="1289"/>
      <c r="DN110" s="1290">
        <v>0</v>
      </c>
      <c r="DO110" s="1289"/>
      <c r="DP110" s="1289"/>
      <c r="DQ110" s="1290">
        <v>0</v>
      </c>
      <c r="DR110" s="1289"/>
      <c r="DS110" s="1289"/>
      <c r="DT110" s="1290">
        <v>0</v>
      </c>
      <c r="DU110" s="1289"/>
      <c r="DV110" s="1289"/>
      <c r="DW110" s="1290">
        <v>0</v>
      </c>
      <c r="DX110" s="1289"/>
      <c r="DY110" s="1289"/>
      <c r="DZ110" s="1290">
        <v>0</v>
      </c>
      <c r="EA110" s="1289"/>
      <c r="EB110" s="1289"/>
      <c r="EC110" s="1290">
        <v>0</v>
      </c>
      <c r="ED110" s="1289"/>
      <c r="EE110" s="1289"/>
      <c r="EF110" s="1290">
        <v>0</v>
      </c>
      <c r="EG110" s="1289"/>
      <c r="EH110" s="1289"/>
      <c r="EI110" s="1290">
        <v>0</v>
      </c>
      <c r="EJ110" s="1289"/>
      <c r="EK110" s="1289"/>
      <c r="EL110" s="1290">
        <v>0</v>
      </c>
      <c r="EM110" s="1289"/>
      <c r="EN110" s="1289"/>
      <c r="EO110" s="1290">
        <v>0</v>
      </c>
      <c r="EP110" s="1289"/>
      <c r="EQ110" s="1289"/>
      <c r="ER110" s="1290">
        <v>0</v>
      </c>
      <c r="ES110" s="1289"/>
      <c r="ET110" s="1289"/>
      <c r="EU110" s="1290">
        <v>0</v>
      </c>
      <c r="EV110" s="1289"/>
      <c r="EW110" s="1289"/>
      <c r="EX110" s="1290">
        <v>0</v>
      </c>
      <c r="EY110" s="1289"/>
      <c r="EZ110" s="1289"/>
      <c r="FA110" s="1290">
        <v>0</v>
      </c>
      <c r="FB110" s="1289"/>
      <c r="FC110" s="1289"/>
      <c r="FD110" s="1290">
        <v>0</v>
      </c>
      <c r="FE110" s="1289"/>
      <c r="FF110" s="1289"/>
      <c r="FG110" s="1290">
        <v>0</v>
      </c>
    </row>
    <row r="111" spans="1:163" s="668" customFormat="1" ht="0.2" customHeight="1">
      <c r="A111" s="1179">
        <v>3</v>
      </c>
      <c r="B111" s="1179"/>
      <c r="C111" s="1179" t="s">
        <v>1661</v>
      </c>
      <c r="D111" s="1179" t="s">
        <v>1718</v>
      </c>
      <c r="E111" s="1179"/>
      <c r="F111" s="1179"/>
      <c r="G111" s="1179" t="b">
        <v>0</v>
      </c>
      <c r="H111" s="1179"/>
      <c r="I111" s="1179"/>
      <c r="J111" s="1179"/>
      <c r="K111" s="1179"/>
      <c r="L111" s="1291" t="s">
        <v>667</v>
      </c>
      <c r="M111" s="1286" t="s">
        <v>668</v>
      </c>
      <c r="N111" s="1292"/>
      <c r="O111" s="1292"/>
      <c r="P111" s="1288">
        <v>0</v>
      </c>
      <c r="Q111" s="1292"/>
      <c r="R111" s="1292"/>
      <c r="S111" s="1288">
        <v>0</v>
      </c>
      <c r="T111" s="1292"/>
      <c r="U111" s="1292"/>
      <c r="V111" s="1288">
        <v>0</v>
      </c>
      <c r="W111" s="1292"/>
      <c r="X111" s="1292"/>
      <c r="Y111" s="1288">
        <v>0</v>
      </c>
      <c r="Z111" s="1292"/>
      <c r="AA111" s="1292"/>
      <c r="AB111" s="1288">
        <v>0</v>
      </c>
      <c r="AC111" s="1292"/>
      <c r="AD111" s="1292"/>
      <c r="AE111" s="1288">
        <v>0</v>
      </c>
      <c r="AF111" s="1292"/>
      <c r="AG111" s="1292"/>
      <c r="AH111" s="1288">
        <v>0</v>
      </c>
      <c r="AI111" s="1292"/>
      <c r="AJ111" s="1292"/>
      <c r="AK111" s="1288">
        <v>0</v>
      </c>
      <c r="AL111" s="1292"/>
      <c r="AM111" s="1292"/>
      <c r="AN111" s="1288">
        <v>0</v>
      </c>
      <c r="AO111" s="1292"/>
      <c r="AP111" s="1292"/>
      <c r="AQ111" s="1288">
        <v>0</v>
      </c>
      <c r="AR111" s="1292"/>
      <c r="AS111" s="1292"/>
      <c r="AT111" s="1288">
        <v>0</v>
      </c>
      <c r="AU111" s="1292"/>
      <c r="AV111" s="1292"/>
      <c r="AW111" s="1288">
        <v>0</v>
      </c>
      <c r="AX111" s="1292"/>
      <c r="AY111" s="1292"/>
      <c r="AZ111" s="1288">
        <v>0</v>
      </c>
      <c r="BA111" s="1292"/>
      <c r="BB111" s="1292"/>
      <c r="BC111" s="1288">
        <v>0</v>
      </c>
      <c r="BD111" s="1292"/>
      <c r="BE111" s="1292"/>
      <c r="BF111" s="1288">
        <v>0</v>
      </c>
      <c r="BG111" s="1292"/>
      <c r="BH111" s="1292"/>
      <c r="BI111" s="1288">
        <v>0</v>
      </c>
      <c r="BJ111" s="1292"/>
      <c r="BK111" s="1292"/>
      <c r="BL111" s="1288">
        <v>0</v>
      </c>
      <c r="BM111" s="1292"/>
      <c r="BN111" s="1292"/>
      <c r="BO111" s="1288">
        <v>0</v>
      </c>
      <c r="BP111" s="1292"/>
      <c r="BQ111" s="1292"/>
      <c r="BR111" s="1288">
        <v>0</v>
      </c>
      <c r="BS111" s="1292"/>
      <c r="BT111" s="1292"/>
      <c r="BU111" s="1288">
        <v>0</v>
      </c>
      <c r="BV111" s="1292"/>
      <c r="BW111" s="1292"/>
      <c r="BX111" s="1288">
        <v>0</v>
      </c>
      <c r="BY111" s="1292"/>
      <c r="BZ111" s="1292"/>
      <c r="CA111" s="1288">
        <v>0</v>
      </c>
      <c r="CB111" s="1292"/>
      <c r="CC111" s="1292"/>
      <c r="CD111" s="1288">
        <v>0</v>
      </c>
      <c r="CE111" s="1292"/>
      <c r="CF111" s="1292"/>
      <c r="CG111" s="1288">
        <v>0</v>
      </c>
      <c r="CH111" s="1292"/>
      <c r="CI111" s="1292"/>
      <c r="CJ111" s="1288">
        <v>0</v>
      </c>
      <c r="CK111" s="1292"/>
      <c r="CL111" s="1292"/>
      <c r="CM111" s="1288">
        <v>0</v>
      </c>
      <c r="CN111" s="1292"/>
      <c r="CO111" s="1292"/>
      <c r="CP111" s="1288">
        <v>0</v>
      </c>
      <c r="CQ111" s="1292"/>
      <c r="CR111" s="1292"/>
      <c r="CS111" s="1288">
        <v>0</v>
      </c>
      <c r="CT111" s="1292"/>
      <c r="CU111" s="1292"/>
      <c r="CV111" s="1288">
        <v>0</v>
      </c>
      <c r="CW111" s="1292"/>
      <c r="CX111" s="1292"/>
      <c r="CY111" s="1288">
        <v>0</v>
      </c>
      <c r="CZ111" s="1292"/>
      <c r="DA111" s="1292"/>
      <c r="DB111" s="1288">
        <v>0</v>
      </c>
      <c r="DC111" s="1292"/>
      <c r="DD111" s="1292"/>
      <c r="DE111" s="1288">
        <v>0</v>
      </c>
      <c r="DF111" s="1292"/>
      <c r="DG111" s="1292"/>
      <c r="DH111" s="1288">
        <v>0</v>
      </c>
      <c r="DI111" s="1292"/>
      <c r="DJ111" s="1292"/>
      <c r="DK111" s="1288">
        <v>0</v>
      </c>
      <c r="DL111" s="1292"/>
      <c r="DM111" s="1292"/>
      <c r="DN111" s="1288">
        <v>0</v>
      </c>
      <c r="DO111" s="1292"/>
      <c r="DP111" s="1292"/>
      <c r="DQ111" s="1288">
        <v>0</v>
      </c>
      <c r="DR111" s="1292"/>
      <c r="DS111" s="1292"/>
      <c r="DT111" s="1288">
        <v>0</v>
      </c>
      <c r="DU111" s="1292"/>
      <c r="DV111" s="1292"/>
      <c r="DW111" s="1288">
        <v>0</v>
      </c>
      <c r="DX111" s="1292"/>
      <c r="DY111" s="1292"/>
      <c r="DZ111" s="1288">
        <v>0</v>
      </c>
      <c r="EA111" s="1292"/>
      <c r="EB111" s="1292"/>
      <c r="EC111" s="1288">
        <v>0</v>
      </c>
      <c r="ED111" s="1292"/>
      <c r="EE111" s="1292"/>
      <c r="EF111" s="1288">
        <v>0</v>
      </c>
      <c r="EG111" s="1292"/>
      <c r="EH111" s="1292"/>
      <c r="EI111" s="1288">
        <v>0</v>
      </c>
      <c r="EJ111" s="1292"/>
      <c r="EK111" s="1292"/>
      <c r="EL111" s="1288">
        <v>0</v>
      </c>
      <c r="EM111" s="1292"/>
      <c r="EN111" s="1292"/>
      <c r="EO111" s="1288">
        <v>0</v>
      </c>
      <c r="EP111" s="1292"/>
      <c r="EQ111" s="1292"/>
      <c r="ER111" s="1288">
        <v>0</v>
      </c>
      <c r="ES111" s="1292"/>
      <c r="ET111" s="1292"/>
      <c r="EU111" s="1288">
        <v>0</v>
      </c>
      <c r="EV111" s="1292"/>
      <c r="EW111" s="1292"/>
      <c r="EX111" s="1288">
        <v>0</v>
      </c>
      <c r="EY111" s="1292"/>
      <c r="EZ111" s="1292"/>
      <c r="FA111" s="1288">
        <v>0</v>
      </c>
      <c r="FB111" s="1292"/>
      <c r="FC111" s="1292"/>
      <c r="FD111" s="1288">
        <v>0</v>
      </c>
      <c r="FE111" s="1292"/>
      <c r="FF111" s="1292"/>
      <c r="FG111" s="1288">
        <v>0</v>
      </c>
    </row>
    <row r="112" spans="1:163" s="668" customFormat="1" ht="0.2" customHeight="1">
      <c r="A112" s="1179">
        <v>3</v>
      </c>
      <c r="B112" s="1179"/>
      <c r="C112" s="1179" t="s">
        <v>1662</v>
      </c>
      <c r="D112" s="1179" t="s">
        <v>1718</v>
      </c>
      <c r="E112" s="1179"/>
      <c r="F112" s="1179"/>
      <c r="G112" s="1179" t="b">
        <v>0</v>
      </c>
      <c r="H112" s="1179"/>
      <c r="I112" s="1179"/>
      <c r="J112" s="1179"/>
      <c r="K112" s="1179"/>
      <c r="L112" s="1291" t="s">
        <v>669</v>
      </c>
      <c r="M112" s="1286" t="s">
        <v>670</v>
      </c>
      <c r="N112" s="1292"/>
      <c r="O112" s="1292"/>
      <c r="P112" s="1288">
        <v>0</v>
      </c>
      <c r="Q112" s="1292"/>
      <c r="R112" s="1292"/>
      <c r="S112" s="1288">
        <v>0</v>
      </c>
      <c r="T112" s="1292"/>
      <c r="U112" s="1292"/>
      <c r="V112" s="1288">
        <v>0</v>
      </c>
      <c r="W112" s="1292"/>
      <c r="X112" s="1292"/>
      <c r="Y112" s="1288">
        <v>0</v>
      </c>
      <c r="Z112" s="1292"/>
      <c r="AA112" s="1292"/>
      <c r="AB112" s="1288">
        <v>0</v>
      </c>
      <c r="AC112" s="1292"/>
      <c r="AD112" s="1292"/>
      <c r="AE112" s="1288">
        <v>0</v>
      </c>
      <c r="AF112" s="1292"/>
      <c r="AG112" s="1292"/>
      <c r="AH112" s="1288">
        <v>0</v>
      </c>
      <c r="AI112" s="1292"/>
      <c r="AJ112" s="1292"/>
      <c r="AK112" s="1288">
        <v>0</v>
      </c>
      <c r="AL112" s="1292"/>
      <c r="AM112" s="1292"/>
      <c r="AN112" s="1288">
        <v>0</v>
      </c>
      <c r="AO112" s="1292"/>
      <c r="AP112" s="1292"/>
      <c r="AQ112" s="1288">
        <v>0</v>
      </c>
      <c r="AR112" s="1292"/>
      <c r="AS112" s="1292"/>
      <c r="AT112" s="1288">
        <v>0</v>
      </c>
      <c r="AU112" s="1292"/>
      <c r="AV112" s="1292"/>
      <c r="AW112" s="1288">
        <v>0</v>
      </c>
      <c r="AX112" s="1292"/>
      <c r="AY112" s="1292"/>
      <c r="AZ112" s="1288">
        <v>0</v>
      </c>
      <c r="BA112" s="1292"/>
      <c r="BB112" s="1292"/>
      <c r="BC112" s="1288">
        <v>0</v>
      </c>
      <c r="BD112" s="1292"/>
      <c r="BE112" s="1292"/>
      <c r="BF112" s="1288">
        <v>0</v>
      </c>
      <c r="BG112" s="1292"/>
      <c r="BH112" s="1292"/>
      <c r="BI112" s="1288">
        <v>0</v>
      </c>
      <c r="BJ112" s="1292"/>
      <c r="BK112" s="1292"/>
      <c r="BL112" s="1288">
        <v>0</v>
      </c>
      <c r="BM112" s="1292"/>
      <c r="BN112" s="1292"/>
      <c r="BO112" s="1288">
        <v>0</v>
      </c>
      <c r="BP112" s="1292"/>
      <c r="BQ112" s="1292"/>
      <c r="BR112" s="1288">
        <v>0</v>
      </c>
      <c r="BS112" s="1292"/>
      <c r="BT112" s="1292"/>
      <c r="BU112" s="1288">
        <v>0</v>
      </c>
      <c r="BV112" s="1292"/>
      <c r="BW112" s="1292"/>
      <c r="BX112" s="1288">
        <v>0</v>
      </c>
      <c r="BY112" s="1292"/>
      <c r="BZ112" s="1292"/>
      <c r="CA112" s="1288">
        <v>0</v>
      </c>
      <c r="CB112" s="1292"/>
      <c r="CC112" s="1292"/>
      <c r="CD112" s="1288">
        <v>0</v>
      </c>
      <c r="CE112" s="1292"/>
      <c r="CF112" s="1292"/>
      <c r="CG112" s="1288">
        <v>0</v>
      </c>
      <c r="CH112" s="1292"/>
      <c r="CI112" s="1292"/>
      <c r="CJ112" s="1288">
        <v>0</v>
      </c>
      <c r="CK112" s="1292"/>
      <c r="CL112" s="1292"/>
      <c r="CM112" s="1288">
        <v>0</v>
      </c>
      <c r="CN112" s="1292"/>
      <c r="CO112" s="1292"/>
      <c r="CP112" s="1288">
        <v>0</v>
      </c>
      <c r="CQ112" s="1292"/>
      <c r="CR112" s="1292"/>
      <c r="CS112" s="1288">
        <v>0</v>
      </c>
      <c r="CT112" s="1292"/>
      <c r="CU112" s="1292"/>
      <c r="CV112" s="1288">
        <v>0</v>
      </c>
      <c r="CW112" s="1292"/>
      <c r="CX112" s="1292"/>
      <c r="CY112" s="1288">
        <v>0</v>
      </c>
      <c r="CZ112" s="1292"/>
      <c r="DA112" s="1292"/>
      <c r="DB112" s="1288">
        <v>0</v>
      </c>
      <c r="DC112" s="1292"/>
      <c r="DD112" s="1292"/>
      <c r="DE112" s="1288">
        <v>0</v>
      </c>
      <c r="DF112" s="1292"/>
      <c r="DG112" s="1292"/>
      <c r="DH112" s="1288">
        <v>0</v>
      </c>
      <c r="DI112" s="1292"/>
      <c r="DJ112" s="1292"/>
      <c r="DK112" s="1288">
        <v>0</v>
      </c>
      <c r="DL112" s="1292"/>
      <c r="DM112" s="1292"/>
      <c r="DN112" s="1288">
        <v>0</v>
      </c>
      <c r="DO112" s="1292"/>
      <c r="DP112" s="1292"/>
      <c r="DQ112" s="1288">
        <v>0</v>
      </c>
      <c r="DR112" s="1292"/>
      <c r="DS112" s="1292"/>
      <c r="DT112" s="1288">
        <v>0</v>
      </c>
      <c r="DU112" s="1292"/>
      <c r="DV112" s="1292"/>
      <c r="DW112" s="1288">
        <v>0</v>
      </c>
      <c r="DX112" s="1292"/>
      <c r="DY112" s="1292"/>
      <c r="DZ112" s="1288">
        <v>0</v>
      </c>
      <c r="EA112" s="1292"/>
      <c r="EB112" s="1292"/>
      <c r="EC112" s="1288">
        <v>0</v>
      </c>
      <c r="ED112" s="1292"/>
      <c r="EE112" s="1292"/>
      <c r="EF112" s="1288">
        <v>0</v>
      </c>
      <c r="EG112" s="1292"/>
      <c r="EH112" s="1292"/>
      <c r="EI112" s="1288">
        <v>0</v>
      </c>
      <c r="EJ112" s="1292"/>
      <c r="EK112" s="1292"/>
      <c r="EL112" s="1288">
        <v>0</v>
      </c>
      <c r="EM112" s="1292"/>
      <c r="EN112" s="1292"/>
      <c r="EO112" s="1288">
        <v>0</v>
      </c>
      <c r="EP112" s="1292"/>
      <c r="EQ112" s="1292"/>
      <c r="ER112" s="1288">
        <v>0</v>
      </c>
      <c r="ES112" s="1292"/>
      <c r="ET112" s="1292"/>
      <c r="EU112" s="1288">
        <v>0</v>
      </c>
      <c r="EV112" s="1292"/>
      <c r="EW112" s="1292"/>
      <c r="EX112" s="1288">
        <v>0</v>
      </c>
      <c r="EY112" s="1292"/>
      <c r="EZ112" s="1292"/>
      <c r="FA112" s="1288">
        <v>0</v>
      </c>
      <c r="FB112" s="1292"/>
      <c r="FC112" s="1292"/>
      <c r="FD112" s="1288">
        <v>0</v>
      </c>
      <c r="FE112" s="1292"/>
      <c r="FF112" s="1292"/>
      <c r="FG112" s="1288">
        <v>0</v>
      </c>
    </row>
    <row r="113" spans="1:163" s="668" customFormat="1" ht="0.2" customHeight="1">
      <c r="A113" s="1179">
        <v>3</v>
      </c>
      <c r="B113" s="1179"/>
      <c r="C113" s="1179"/>
      <c r="D113" s="1179"/>
      <c r="E113" s="1179"/>
      <c r="F113" s="1179"/>
      <c r="G113" s="1179" t="b">
        <v>0</v>
      </c>
      <c r="H113" s="1179"/>
      <c r="I113" s="1179"/>
      <c r="J113" s="1179"/>
      <c r="K113" s="1179"/>
      <c r="L113" s="1281" t="s">
        <v>1179</v>
      </c>
      <c r="M113" s="366"/>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367"/>
      <c r="AX113" s="367"/>
      <c r="AY113" s="367"/>
      <c r="AZ113" s="367"/>
      <c r="BA113" s="367"/>
      <c r="BB113" s="367"/>
      <c r="BC113" s="367"/>
      <c r="BD113" s="367"/>
      <c r="BE113" s="367"/>
      <c r="BF113" s="367"/>
      <c r="BG113" s="367"/>
      <c r="BH113" s="367"/>
      <c r="BI113" s="367"/>
      <c r="BJ113" s="367"/>
      <c r="BK113" s="367"/>
      <c r="BL113" s="367"/>
      <c r="BM113" s="367"/>
      <c r="BN113" s="367"/>
      <c r="BO113" s="367"/>
      <c r="BP113" s="367"/>
      <c r="BQ113" s="367"/>
      <c r="BR113" s="367"/>
      <c r="BS113" s="367"/>
      <c r="BT113" s="367"/>
      <c r="BU113" s="367"/>
      <c r="BV113" s="367"/>
      <c r="BW113" s="367"/>
      <c r="BX113" s="367"/>
      <c r="BY113" s="367"/>
      <c r="BZ113" s="367"/>
      <c r="CA113" s="367"/>
      <c r="CB113" s="367"/>
      <c r="CC113" s="367"/>
      <c r="CD113" s="367"/>
      <c r="CE113" s="367"/>
      <c r="CF113" s="367"/>
      <c r="CG113" s="367"/>
      <c r="CH113" s="367"/>
      <c r="CI113" s="367"/>
      <c r="CJ113" s="367"/>
      <c r="CK113" s="367"/>
      <c r="CL113" s="367"/>
      <c r="CM113" s="367"/>
      <c r="CN113" s="367"/>
      <c r="CO113" s="367"/>
      <c r="CP113" s="367"/>
      <c r="CQ113" s="367"/>
      <c r="CR113" s="367"/>
      <c r="CS113" s="367"/>
      <c r="CT113" s="367"/>
      <c r="CU113" s="367"/>
      <c r="CV113" s="367"/>
      <c r="CW113" s="367"/>
      <c r="CX113" s="367"/>
      <c r="CY113" s="367"/>
      <c r="CZ113" s="367"/>
      <c r="DA113" s="367"/>
      <c r="DB113" s="367"/>
      <c r="DC113" s="367"/>
      <c r="DD113" s="367"/>
      <c r="DE113" s="367"/>
      <c r="DF113" s="367"/>
      <c r="DG113" s="367"/>
      <c r="DH113" s="367"/>
      <c r="DI113" s="367"/>
      <c r="DJ113" s="367"/>
      <c r="DK113" s="367"/>
      <c r="DL113" s="367"/>
      <c r="DM113" s="367"/>
      <c r="DN113" s="367"/>
      <c r="DO113" s="367"/>
      <c r="DP113" s="367"/>
      <c r="DQ113" s="367"/>
      <c r="DR113" s="367"/>
      <c r="DS113" s="367"/>
      <c r="DT113" s="367"/>
      <c r="DU113" s="367"/>
      <c r="DV113" s="367"/>
      <c r="DW113" s="367"/>
      <c r="DX113" s="367"/>
      <c r="DY113" s="367"/>
      <c r="DZ113" s="367"/>
      <c r="EA113" s="367"/>
      <c r="EB113" s="367"/>
      <c r="EC113" s="367"/>
      <c r="ED113" s="367"/>
      <c r="EE113" s="367"/>
      <c r="EF113" s="367"/>
      <c r="EG113" s="367"/>
      <c r="EH113" s="367"/>
      <c r="EI113" s="367"/>
      <c r="EJ113" s="367"/>
      <c r="EK113" s="367"/>
      <c r="EL113" s="367"/>
      <c r="EM113" s="367"/>
      <c r="EN113" s="367"/>
      <c r="EO113" s="367"/>
      <c r="EP113" s="367"/>
      <c r="EQ113" s="367"/>
      <c r="ER113" s="367"/>
      <c r="ES113" s="367"/>
      <c r="ET113" s="367"/>
      <c r="EU113" s="367"/>
      <c r="EV113" s="367"/>
      <c r="EW113" s="367"/>
      <c r="EX113" s="367"/>
      <c r="EY113" s="367"/>
      <c r="EZ113" s="367"/>
      <c r="FA113" s="367"/>
      <c r="FB113" s="367"/>
      <c r="FC113" s="367"/>
      <c r="FD113" s="367"/>
      <c r="FE113" s="367"/>
      <c r="FF113" s="367"/>
      <c r="FG113" s="368"/>
    </row>
    <row r="114" spans="1:163" s="668" customFormat="1" ht="0.2" customHeight="1">
      <c r="A114" s="1179">
        <v>3</v>
      </c>
      <c r="B114" s="1179"/>
      <c r="C114" s="1179" t="s">
        <v>1604</v>
      </c>
      <c r="D114" s="1179" t="s">
        <v>1719</v>
      </c>
      <c r="E114" s="1179"/>
      <c r="F114" s="1179"/>
      <c r="G114" s="1179" t="b">
        <v>0</v>
      </c>
      <c r="H114" s="1179"/>
      <c r="I114" s="1179"/>
      <c r="J114" s="1179"/>
      <c r="K114" s="1179"/>
      <c r="L114" s="1291" t="s">
        <v>664</v>
      </c>
      <c r="M114" s="1286" t="s">
        <v>652</v>
      </c>
      <c r="N114" s="1292">
        <v>0</v>
      </c>
      <c r="O114" s="1292">
        <v>0</v>
      </c>
      <c r="P114" s="1288">
        <v>0</v>
      </c>
      <c r="Q114" s="1292">
        <v>0</v>
      </c>
      <c r="R114" s="1292">
        <v>0</v>
      </c>
      <c r="S114" s="1288">
        <v>0</v>
      </c>
      <c r="T114" s="1292">
        <v>0</v>
      </c>
      <c r="U114" s="1292">
        <v>0</v>
      </c>
      <c r="V114" s="1288">
        <v>0</v>
      </c>
      <c r="W114" s="1292">
        <v>0</v>
      </c>
      <c r="X114" s="1292">
        <v>0</v>
      </c>
      <c r="Y114" s="1288">
        <v>0</v>
      </c>
      <c r="Z114" s="1292">
        <v>0</v>
      </c>
      <c r="AA114" s="1292">
        <v>0</v>
      </c>
      <c r="AB114" s="1288">
        <v>0</v>
      </c>
      <c r="AC114" s="1292">
        <v>0</v>
      </c>
      <c r="AD114" s="1292">
        <v>0</v>
      </c>
      <c r="AE114" s="1288">
        <v>0</v>
      </c>
      <c r="AF114" s="1292">
        <v>0</v>
      </c>
      <c r="AG114" s="1292">
        <v>0</v>
      </c>
      <c r="AH114" s="1288">
        <v>0</v>
      </c>
      <c r="AI114" s="1292">
        <v>0</v>
      </c>
      <c r="AJ114" s="1292">
        <v>0</v>
      </c>
      <c r="AK114" s="1288">
        <v>0</v>
      </c>
      <c r="AL114" s="1292">
        <v>0</v>
      </c>
      <c r="AM114" s="1292">
        <v>0</v>
      </c>
      <c r="AN114" s="1288">
        <v>0</v>
      </c>
      <c r="AO114" s="1292">
        <v>0</v>
      </c>
      <c r="AP114" s="1292">
        <v>0</v>
      </c>
      <c r="AQ114" s="1288">
        <v>0</v>
      </c>
      <c r="AR114" s="1292">
        <v>0</v>
      </c>
      <c r="AS114" s="1292">
        <v>0</v>
      </c>
      <c r="AT114" s="1288">
        <v>0</v>
      </c>
      <c r="AU114" s="1292">
        <v>0</v>
      </c>
      <c r="AV114" s="1292">
        <v>0</v>
      </c>
      <c r="AW114" s="1288">
        <v>0</v>
      </c>
      <c r="AX114" s="1292">
        <v>0</v>
      </c>
      <c r="AY114" s="1292">
        <v>0</v>
      </c>
      <c r="AZ114" s="1288">
        <v>0</v>
      </c>
      <c r="BA114" s="1292">
        <v>0</v>
      </c>
      <c r="BB114" s="1292">
        <v>0</v>
      </c>
      <c r="BC114" s="1288">
        <v>0</v>
      </c>
      <c r="BD114" s="1292">
        <v>0</v>
      </c>
      <c r="BE114" s="1292">
        <v>0</v>
      </c>
      <c r="BF114" s="1288">
        <v>0</v>
      </c>
      <c r="BG114" s="1292">
        <v>0</v>
      </c>
      <c r="BH114" s="1292">
        <v>0</v>
      </c>
      <c r="BI114" s="1288">
        <v>0</v>
      </c>
      <c r="BJ114" s="1292">
        <v>0</v>
      </c>
      <c r="BK114" s="1292">
        <v>0</v>
      </c>
      <c r="BL114" s="1288">
        <v>0</v>
      </c>
      <c r="BM114" s="1292">
        <v>0</v>
      </c>
      <c r="BN114" s="1292">
        <v>0</v>
      </c>
      <c r="BO114" s="1288">
        <v>0</v>
      </c>
      <c r="BP114" s="1292">
        <v>0</v>
      </c>
      <c r="BQ114" s="1292">
        <v>0</v>
      </c>
      <c r="BR114" s="1288">
        <v>0</v>
      </c>
      <c r="BS114" s="1292">
        <v>0</v>
      </c>
      <c r="BT114" s="1292">
        <v>0</v>
      </c>
      <c r="BU114" s="1288">
        <v>0</v>
      </c>
      <c r="BV114" s="1292">
        <v>0</v>
      </c>
      <c r="BW114" s="1292">
        <v>0</v>
      </c>
      <c r="BX114" s="1288">
        <v>0</v>
      </c>
      <c r="BY114" s="1292">
        <v>0</v>
      </c>
      <c r="BZ114" s="1292">
        <v>0</v>
      </c>
      <c r="CA114" s="1288">
        <v>0</v>
      </c>
      <c r="CB114" s="1292">
        <v>0</v>
      </c>
      <c r="CC114" s="1292">
        <v>0</v>
      </c>
      <c r="CD114" s="1288">
        <v>0</v>
      </c>
      <c r="CE114" s="1292">
        <v>0</v>
      </c>
      <c r="CF114" s="1292">
        <v>0</v>
      </c>
      <c r="CG114" s="1288">
        <v>0</v>
      </c>
      <c r="CH114" s="1292">
        <v>0</v>
      </c>
      <c r="CI114" s="1292">
        <v>0</v>
      </c>
      <c r="CJ114" s="1288">
        <v>0</v>
      </c>
      <c r="CK114" s="1292">
        <v>0</v>
      </c>
      <c r="CL114" s="1292">
        <v>0</v>
      </c>
      <c r="CM114" s="1288">
        <v>0</v>
      </c>
      <c r="CN114" s="1292">
        <v>0</v>
      </c>
      <c r="CO114" s="1292">
        <v>0</v>
      </c>
      <c r="CP114" s="1288">
        <v>0</v>
      </c>
      <c r="CQ114" s="1292">
        <v>0</v>
      </c>
      <c r="CR114" s="1292">
        <v>0</v>
      </c>
      <c r="CS114" s="1288">
        <v>0</v>
      </c>
      <c r="CT114" s="1292">
        <v>0</v>
      </c>
      <c r="CU114" s="1292">
        <v>0</v>
      </c>
      <c r="CV114" s="1288">
        <v>0</v>
      </c>
      <c r="CW114" s="1292">
        <v>0</v>
      </c>
      <c r="CX114" s="1292">
        <v>0</v>
      </c>
      <c r="CY114" s="1288">
        <v>0</v>
      </c>
      <c r="CZ114" s="1292">
        <v>0</v>
      </c>
      <c r="DA114" s="1292">
        <v>0</v>
      </c>
      <c r="DB114" s="1288">
        <v>0</v>
      </c>
      <c r="DC114" s="1292">
        <v>0</v>
      </c>
      <c r="DD114" s="1292">
        <v>0</v>
      </c>
      <c r="DE114" s="1288">
        <v>0</v>
      </c>
      <c r="DF114" s="1292">
        <v>0</v>
      </c>
      <c r="DG114" s="1292">
        <v>0</v>
      </c>
      <c r="DH114" s="1288">
        <v>0</v>
      </c>
      <c r="DI114" s="1292">
        <v>0</v>
      </c>
      <c r="DJ114" s="1292">
        <v>0</v>
      </c>
      <c r="DK114" s="1288">
        <v>0</v>
      </c>
      <c r="DL114" s="1292">
        <v>0</v>
      </c>
      <c r="DM114" s="1292">
        <v>0</v>
      </c>
      <c r="DN114" s="1288">
        <v>0</v>
      </c>
      <c r="DO114" s="1292">
        <v>0</v>
      </c>
      <c r="DP114" s="1292">
        <v>0</v>
      </c>
      <c r="DQ114" s="1288">
        <v>0</v>
      </c>
      <c r="DR114" s="1292">
        <v>0</v>
      </c>
      <c r="DS114" s="1292">
        <v>0</v>
      </c>
      <c r="DT114" s="1288">
        <v>0</v>
      </c>
      <c r="DU114" s="1292">
        <v>0</v>
      </c>
      <c r="DV114" s="1292">
        <v>0</v>
      </c>
      <c r="DW114" s="1288">
        <v>0</v>
      </c>
      <c r="DX114" s="1292">
        <v>0</v>
      </c>
      <c r="DY114" s="1292">
        <v>0</v>
      </c>
      <c r="DZ114" s="1288">
        <v>0</v>
      </c>
      <c r="EA114" s="1292">
        <v>0</v>
      </c>
      <c r="EB114" s="1292">
        <v>0</v>
      </c>
      <c r="EC114" s="1288">
        <v>0</v>
      </c>
      <c r="ED114" s="1292">
        <v>0</v>
      </c>
      <c r="EE114" s="1292">
        <v>0</v>
      </c>
      <c r="EF114" s="1288">
        <v>0</v>
      </c>
      <c r="EG114" s="1292">
        <v>0</v>
      </c>
      <c r="EH114" s="1292">
        <v>0</v>
      </c>
      <c r="EI114" s="1288">
        <v>0</v>
      </c>
      <c r="EJ114" s="1292">
        <v>0</v>
      </c>
      <c r="EK114" s="1292">
        <v>0</v>
      </c>
      <c r="EL114" s="1288">
        <v>0</v>
      </c>
      <c r="EM114" s="1292">
        <v>0</v>
      </c>
      <c r="EN114" s="1292">
        <v>0</v>
      </c>
      <c r="EO114" s="1288">
        <v>0</v>
      </c>
      <c r="EP114" s="1292">
        <v>0</v>
      </c>
      <c r="EQ114" s="1292">
        <v>0</v>
      </c>
      <c r="ER114" s="1288">
        <v>0</v>
      </c>
      <c r="ES114" s="1292">
        <v>0</v>
      </c>
      <c r="ET114" s="1292">
        <v>0</v>
      </c>
      <c r="EU114" s="1288">
        <v>0</v>
      </c>
      <c r="EV114" s="1292">
        <v>0</v>
      </c>
      <c r="EW114" s="1292">
        <v>0</v>
      </c>
      <c r="EX114" s="1288">
        <v>0</v>
      </c>
      <c r="EY114" s="1292">
        <v>0</v>
      </c>
      <c r="EZ114" s="1292">
        <v>0</v>
      </c>
      <c r="FA114" s="1288">
        <v>0</v>
      </c>
      <c r="FB114" s="1292">
        <v>0</v>
      </c>
      <c r="FC114" s="1292">
        <v>0</v>
      </c>
      <c r="FD114" s="1288">
        <v>0</v>
      </c>
      <c r="FE114" s="1292">
        <v>0</v>
      </c>
      <c r="FF114" s="1292">
        <v>0</v>
      </c>
      <c r="FG114" s="1288">
        <v>0</v>
      </c>
    </row>
    <row r="115" spans="1:163" s="668" customFormat="1" ht="0.2" customHeight="1">
      <c r="A115" s="1179">
        <v>3</v>
      </c>
      <c r="B115" s="1179"/>
      <c r="C115" s="1179" t="s">
        <v>1605</v>
      </c>
      <c r="D115" s="1179" t="s">
        <v>1719</v>
      </c>
      <c r="E115" s="1179"/>
      <c r="F115" s="1179"/>
      <c r="G115" s="1179" t="b">
        <v>0</v>
      </c>
      <c r="H115" s="1179"/>
      <c r="I115" s="1179"/>
      <c r="J115" s="1179"/>
      <c r="K115" s="1179"/>
      <c r="L115" s="1291" t="s">
        <v>665</v>
      </c>
      <c r="M115" s="1286" t="s">
        <v>652</v>
      </c>
      <c r="N115" s="1292"/>
      <c r="O115" s="1292"/>
      <c r="P115" s="1288">
        <v>0</v>
      </c>
      <c r="Q115" s="1292"/>
      <c r="R115" s="1292"/>
      <c r="S115" s="1288">
        <v>0</v>
      </c>
      <c r="T115" s="1292"/>
      <c r="U115" s="1292"/>
      <c r="V115" s="1288">
        <v>0</v>
      </c>
      <c r="W115" s="1292"/>
      <c r="X115" s="1292"/>
      <c r="Y115" s="1288">
        <v>0</v>
      </c>
      <c r="Z115" s="1292"/>
      <c r="AA115" s="1292"/>
      <c r="AB115" s="1288">
        <v>0</v>
      </c>
      <c r="AC115" s="1292"/>
      <c r="AD115" s="1292"/>
      <c r="AE115" s="1288">
        <v>0</v>
      </c>
      <c r="AF115" s="1292"/>
      <c r="AG115" s="1292"/>
      <c r="AH115" s="1288">
        <v>0</v>
      </c>
      <c r="AI115" s="1292"/>
      <c r="AJ115" s="1292"/>
      <c r="AK115" s="1288">
        <v>0</v>
      </c>
      <c r="AL115" s="1292"/>
      <c r="AM115" s="1292"/>
      <c r="AN115" s="1288">
        <v>0</v>
      </c>
      <c r="AO115" s="1292"/>
      <c r="AP115" s="1292"/>
      <c r="AQ115" s="1288">
        <v>0</v>
      </c>
      <c r="AR115" s="1292"/>
      <c r="AS115" s="1292"/>
      <c r="AT115" s="1288">
        <v>0</v>
      </c>
      <c r="AU115" s="1292"/>
      <c r="AV115" s="1292"/>
      <c r="AW115" s="1288">
        <v>0</v>
      </c>
      <c r="AX115" s="1292"/>
      <c r="AY115" s="1292"/>
      <c r="AZ115" s="1288">
        <v>0</v>
      </c>
      <c r="BA115" s="1292"/>
      <c r="BB115" s="1292"/>
      <c r="BC115" s="1288">
        <v>0</v>
      </c>
      <c r="BD115" s="1292"/>
      <c r="BE115" s="1292"/>
      <c r="BF115" s="1288">
        <v>0</v>
      </c>
      <c r="BG115" s="1292"/>
      <c r="BH115" s="1292"/>
      <c r="BI115" s="1288">
        <v>0</v>
      </c>
      <c r="BJ115" s="1292"/>
      <c r="BK115" s="1292"/>
      <c r="BL115" s="1288">
        <v>0</v>
      </c>
      <c r="BM115" s="1292"/>
      <c r="BN115" s="1292"/>
      <c r="BO115" s="1288">
        <v>0</v>
      </c>
      <c r="BP115" s="1292"/>
      <c r="BQ115" s="1292"/>
      <c r="BR115" s="1288">
        <v>0</v>
      </c>
      <c r="BS115" s="1292"/>
      <c r="BT115" s="1292"/>
      <c r="BU115" s="1288">
        <v>0</v>
      </c>
      <c r="BV115" s="1292"/>
      <c r="BW115" s="1292"/>
      <c r="BX115" s="1288">
        <v>0</v>
      </c>
      <c r="BY115" s="1292"/>
      <c r="BZ115" s="1292"/>
      <c r="CA115" s="1288">
        <v>0</v>
      </c>
      <c r="CB115" s="1292"/>
      <c r="CC115" s="1292"/>
      <c r="CD115" s="1288">
        <v>0</v>
      </c>
      <c r="CE115" s="1292"/>
      <c r="CF115" s="1292"/>
      <c r="CG115" s="1288">
        <v>0</v>
      </c>
      <c r="CH115" s="1292"/>
      <c r="CI115" s="1292"/>
      <c r="CJ115" s="1288">
        <v>0</v>
      </c>
      <c r="CK115" s="1292"/>
      <c r="CL115" s="1292"/>
      <c r="CM115" s="1288">
        <v>0</v>
      </c>
      <c r="CN115" s="1292"/>
      <c r="CO115" s="1292"/>
      <c r="CP115" s="1288">
        <v>0</v>
      </c>
      <c r="CQ115" s="1292"/>
      <c r="CR115" s="1292"/>
      <c r="CS115" s="1288">
        <v>0</v>
      </c>
      <c r="CT115" s="1292"/>
      <c r="CU115" s="1292"/>
      <c r="CV115" s="1288">
        <v>0</v>
      </c>
      <c r="CW115" s="1292"/>
      <c r="CX115" s="1292"/>
      <c r="CY115" s="1288">
        <v>0</v>
      </c>
      <c r="CZ115" s="1292"/>
      <c r="DA115" s="1292"/>
      <c r="DB115" s="1288">
        <v>0</v>
      </c>
      <c r="DC115" s="1292"/>
      <c r="DD115" s="1292"/>
      <c r="DE115" s="1288">
        <v>0</v>
      </c>
      <c r="DF115" s="1292"/>
      <c r="DG115" s="1292"/>
      <c r="DH115" s="1288">
        <v>0</v>
      </c>
      <c r="DI115" s="1292"/>
      <c r="DJ115" s="1292"/>
      <c r="DK115" s="1288">
        <v>0</v>
      </c>
      <c r="DL115" s="1292"/>
      <c r="DM115" s="1292"/>
      <c r="DN115" s="1288">
        <v>0</v>
      </c>
      <c r="DO115" s="1292"/>
      <c r="DP115" s="1292"/>
      <c r="DQ115" s="1288">
        <v>0</v>
      </c>
      <c r="DR115" s="1292"/>
      <c r="DS115" s="1292"/>
      <c r="DT115" s="1288">
        <v>0</v>
      </c>
      <c r="DU115" s="1292"/>
      <c r="DV115" s="1292"/>
      <c r="DW115" s="1288">
        <v>0</v>
      </c>
      <c r="DX115" s="1292"/>
      <c r="DY115" s="1292"/>
      <c r="DZ115" s="1288">
        <v>0</v>
      </c>
      <c r="EA115" s="1292"/>
      <c r="EB115" s="1292"/>
      <c r="EC115" s="1288">
        <v>0</v>
      </c>
      <c r="ED115" s="1292"/>
      <c r="EE115" s="1292"/>
      <c r="EF115" s="1288">
        <v>0</v>
      </c>
      <c r="EG115" s="1292"/>
      <c r="EH115" s="1292"/>
      <c r="EI115" s="1288">
        <v>0</v>
      </c>
      <c r="EJ115" s="1292"/>
      <c r="EK115" s="1292"/>
      <c r="EL115" s="1288">
        <v>0</v>
      </c>
      <c r="EM115" s="1292"/>
      <c r="EN115" s="1292"/>
      <c r="EO115" s="1288">
        <v>0</v>
      </c>
      <c r="EP115" s="1292"/>
      <c r="EQ115" s="1292"/>
      <c r="ER115" s="1288">
        <v>0</v>
      </c>
      <c r="ES115" s="1292"/>
      <c r="ET115" s="1292"/>
      <c r="EU115" s="1288">
        <v>0</v>
      </c>
      <c r="EV115" s="1292"/>
      <c r="EW115" s="1292"/>
      <c r="EX115" s="1288">
        <v>0</v>
      </c>
      <c r="EY115" s="1292"/>
      <c r="EZ115" s="1292"/>
      <c r="FA115" s="1288">
        <v>0</v>
      </c>
      <c r="FB115" s="1292"/>
      <c r="FC115" s="1292"/>
      <c r="FD115" s="1288">
        <v>0</v>
      </c>
      <c r="FE115" s="1292"/>
      <c r="FF115" s="1292"/>
      <c r="FG115" s="1288">
        <v>0</v>
      </c>
    </row>
    <row r="116" spans="1:163" s="668" customFormat="1" ht="0.2" customHeight="1">
      <c r="A116" s="1179">
        <v>3</v>
      </c>
      <c r="B116" s="1094" t="s">
        <v>1173</v>
      </c>
      <c r="C116" s="1179" t="s">
        <v>1660</v>
      </c>
      <c r="D116" s="1179" t="s">
        <v>1719</v>
      </c>
      <c r="E116" s="1179"/>
      <c r="F116" s="1179"/>
      <c r="G116" s="1179" t="b">
        <v>0</v>
      </c>
      <c r="H116" s="1179"/>
      <c r="I116" s="1179"/>
      <c r="J116" s="1179"/>
      <c r="K116" s="1179"/>
      <c r="L116" s="1291" t="s">
        <v>666</v>
      </c>
      <c r="M116" s="1286" t="s">
        <v>310</v>
      </c>
      <c r="N116" s="1289">
        <v>58.4</v>
      </c>
      <c r="O116" s="1289">
        <v>58.4</v>
      </c>
      <c r="P116" s="1290">
        <v>0</v>
      </c>
      <c r="Q116" s="1289">
        <v>0</v>
      </c>
      <c r="R116" s="1289">
        <v>0</v>
      </c>
      <c r="S116" s="1290">
        <v>0</v>
      </c>
      <c r="T116" s="1289">
        <v>0</v>
      </c>
      <c r="U116" s="1289">
        <v>0</v>
      </c>
      <c r="V116" s="1290">
        <v>0</v>
      </c>
      <c r="W116" s="1289">
        <v>0</v>
      </c>
      <c r="X116" s="1289">
        <v>0</v>
      </c>
      <c r="Y116" s="1290">
        <v>0</v>
      </c>
      <c r="Z116" s="1289">
        <v>0</v>
      </c>
      <c r="AA116" s="1289">
        <v>0</v>
      </c>
      <c r="AB116" s="1290">
        <v>0</v>
      </c>
      <c r="AC116" s="1289">
        <v>0</v>
      </c>
      <c r="AD116" s="1289">
        <v>0</v>
      </c>
      <c r="AE116" s="1290">
        <v>0</v>
      </c>
      <c r="AF116" s="1289">
        <v>0</v>
      </c>
      <c r="AG116" s="1289">
        <v>0</v>
      </c>
      <c r="AH116" s="1290">
        <v>0</v>
      </c>
      <c r="AI116" s="1289">
        <v>0</v>
      </c>
      <c r="AJ116" s="1289">
        <v>0</v>
      </c>
      <c r="AK116" s="1290">
        <v>0</v>
      </c>
      <c r="AL116" s="1289">
        <v>0</v>
      </c>
      <c r="AM116" s="1289">
        <v>0</v>
      </c>
      <c r="AN116" s="1290">
        <v>0</v>
      </c>
      <c r="AO116" s="1289">
        <v>0</v>
      </c>
      <c r="AP116" s="1289">
        <v>0</v>
      </c>
      <c r="AQ116" s="1293">
        <v>0</v>
      </c>
      <c r="AR116" s="1289"/>
      <c r="AS116" s="1289"/>
      <c r="AT116" s="1293">
        <v>0</v>
      </c>
      <c r="AU116" s="1289"/>
      <c r="AV116" s="1289"/>
      <c r="AW116" s="1293">
        <v>0</v>
      </c>
      <c r="AX116" s="1289"/>
      <c r="AY116" s="1289"/>
      <c r="AZ116" s="1293">
        <v>0</v>
      </c>
      <c r="BA116" s="1289"/>
      <c r="BB116" s="1289"/>
      <c r="BC116" s="1293">
        <v>0</v>
      </c>
      <c r="BD116" s="1289"/>
      <c r="BE116" s="1289"/>
      <c r="BF116" s="1293">
        <v>0</v>
      </c>
      <c r="BG116" s="1289"/>
      <c r="BH116" s="1289"/>
      <c r="BI116" s="1293">
        <v>0</v>
      </c>
      <c r="BJ116" s="1289"/>
      <c r="BK116" s="1289"/>
      <c r="BL116" s="1293">
        <v>0</v>
      </c>
      <c r="BM116" s="1289"/>
      <c r="BN116" s="1289"/>
      <c r="BO116" s="1293">
        <v>0</v>
      </c>
      <c r="BP116" s="1289"/>
      <c r="BQ116" s="1289"/>
      <c r="BR116" s="1293">
        <v>0</v>
      </c>
      <c r="BS116" s="1289"/>
      <c r="BT116" s="1289"/>
      <c r="BU116" s="1293">
        <v>0</v>
      </c>
      <c r="BV116" s="1289"/>
      <c r="BW116" s="1289"/>
      <c r="BX116" s="1293">
        <v>0</v>
      </c>
      <c r="BY116" s="1289"/>
      <c r="BZ116" s="1289"/>
      <c r="CA116" s="1293">
        <v>0</v>
      </c>
      <c r="CB116" s="1289"/>
      <c r="CC116" s="1289"/>
      <c r="CD116" s="1293">
        <v>0</v>
      </c>
      <c r="CE116" s="1289"/>
      <c r="CF116" s="1289"/>
      <c r="CG116" s="1293">
        <v>0</v>
      </c>
      <c r="CH116" s="1289"/>
      <c r="CI116" s="1289"/>
      <c r="CJ116" s="1293">
        <v>0</v>
      </c>
      <c r="CK116" s="1289"/>
      <c r="CL116" s="1289"/>
      <c r="CM116" s="1293">
        <v>0</v>
      </c>
      <c r="CN116" s="1289"/>
      <c r="CO116" s="1289"/>
      <c r="CP116" s="1293">
        <v>0</v>
      </c>
      <c r="CQ116" s="1289"/>
      <c r="CR116" s="1289"/>
      <c r="CS116" s="1293">
        <v>0</v>
      </c>
      <c r="CT116" s="1289"/>
      <c r="CU116" s="1289"/>
      <c r="CV116" s="1293">
        <v>0</v>
      </c>
      <c r="CW116" s="1289"/>
      <c r="CX116" s="1289"/>
      <c r="CY116" s="1293">
        <v>0</v>
      </c>
      <c r="CZ116" s="1289"/>
      <c r="DA116" s="1289"/>
      <c r="DB116" s="1293">
        <v>0</v>
      </c>
      <c r="DC116" s="1289"/>
      <c r="DD116" s="1289"/>
      <c r="DE116" s="1293">
        <v>0</v>
      </c>
      <c r="DF116" s="1289"/>
      <c r="DG116" s="1289"/>
      <c r="DH116" s="1293">
        <v>0</v>
      </c>
      <c r="DI116" s="1289"/>
      <c r="DJ116" s="1289"/>
      <c r="DK116" s="1293">
        <v>0</v>
      </c>
      <c r="DL116" s="1289"/>
      <c r="DM116" s="1289"/>
      <c r="DN116" s="1293">
        <v>0</v>
      </c>
      <c r="DO116" s="1289"/>
      <c r="DP116" s="1289"/>
      <c r="DQ116" s="1293">
        <v>0</v>
      </c>
      <c r="DR116" s="1289"/>
      <c r="DS116" s="1289"/>
      <c r="DT116" s="1293">
        <v>0</v>
      </c>
      <c r="DU116" s="1289"/>
      <c r="DV116" s="1289"/>
      <c r="DW116" s="1293">
        <v>0</v>
      </c>
      <c r="DX116" s="1289"/>
      <c r="DY116" s="1289"/>
      <c r="DZ116" s="1293">
        <v>0</v>
      </c>
      <c r="EA116" s="1289"/>
      <c r="EB116" s="1289"/>
      <c r="EC116" s="1293">
        <v>0</v>
      </c>
      <c r="ED116" s="1289"/>
      <c r="EE116" s="1289"/>
      <c r="EF116" s="1293">
        <v>0</v>
      </c>
      <c r="EG116" s="1289"/>
      <c r="EH116" s="1289"/>
      <c r="EI116" s="1293">
        <v>0</v>
      </c>
      <c r="EJ116" s="1289"/>
      <c r="EK116" s="1289"/>
      <c r="EL116" s="1293">
        <v>0</v>
      </c>
      <c r="EM116" s="1289"/>
      <c r="EN116" s="1289"/>
      <c r="EO116" s="1293">
        <v>0</v>
      </c>
      <c r="EP116" s="1289"/>
      <c r="EQ116" s="1289"/>
      <c r="ER116" s="1293">
        <v>0</v>
      </c>
      <c r="ES116" s="1289"/>
      <c r="ET116" s="1289"/>
      <c r="EU116" s="1293">
        <v>0</v>
      </c>
      <c r="EV116" s="1289"/>
      <c r="EW116" s="1289"/>
      <c r="EX116" s="1293">
        <v>0</v>
      </c>
      <c r="EY116" s="1289"/>
      <c r="EZ116" s="1289"/>
      <c r="FA116" s="1293">
        <v>0</v>
      </c>
      <c r="FB116" s="1289"/>
      <c r="FC116" s="1289"/>
      <c r="FD116" s="1293">
        <v>0</v>
      </c>
      <c r="FE116" s="1289"/>
      <c r="FF116" s="1289"/>
      <c r="FG116" s="1293">
        <v>0</v>
      </c>
    </row>
    <row r="117" spans="1:163" s="668" customFormat="1" ht="0.2" customHeight="1">
      <c r="A117" s="1179">
        <v>3</v>
      </c>
      <c r="B117" s="1179"/>
      <c r="C117" s="1179" t="s">
        <v>1661</v>
      </c>
      <c r="D117" s="1179" t="s">
        <v>1719</v>
      </c>
      <c r="E117" s="1179"/>
      <c r="F117" s="1179"/>
      <c r="G117" s="1179" t="b">
        <v>0</v>
      </c>
      <c r="H117" s="1179"/>
      <c r="I117" s="1179"/>
      <c r="J117" s="1179"/>
      <c r="K117" s="1179"/>
      <c r="L117" s="1291" t="s">
        <v>667</v>
      </c>
      <c r="M117" s="1286" t="s">
        <v>668</v>
      </c>
      <c r="N117" s="1292"/>
      <c r="O117" s="1292"/>
      <c r="P117" s="1288">
        <v>0</v>
      </c>
      <c r="Q117" s="1292"/>
      <c r="R117" s="1292"/>
      <c r="S117" s="1288">
        <v>0</v>
      </c>
      <c r="T117" s="1292"/>
      <c r="U117" s="1292"/>
      <c r="V117" s="1288">
        <v>0</v>
      </c>
      <c r="W117" s="1292"/>
      <c r="X117" s="1292"/>
      <c r="Y117" s="1288">
        <v>0</v>
      </c>
      <c r="Z117" s="1292"/>
      <c r="AA117" s="1292"/>
      <c r="AB117" s="1288">
        <v>0</v>
      </c>
      <c r="AC117" s="1292"/>
      <c r="AD117" s="1292"/>
      <c r="AE117" s="1288">
        <v>0</v>
      </c>
      <c r="AF117" s="1292"/>
      <c r="AG117" s="1292"/>
      <c r="AH117" s="1288">
        <v>0</v>
      </c>
      <c r="AI117" s="1292"/>
      <c r="AJ117" s="1292"/>
      <c r="AK117" s="1288">
        <v>0</v>
      </c>
      <c r="AL117" s="1292"/>
      <c r="AM117" s="1292"/>
      <c r="AN117" s="1288">
        <v>0</v>
      </c>
      <c r="AO117" s="1292"/>
      <c r="AP117" s="1292"/>
      <c r="AQ117" s="1288">
        <v>0</v>
      </c>
      <c r="AR117" s="1292"/>
      <c r="AS117" s="1292"/>
      <c r="AT117" s="1288">
        <v>0</v>
      </c>
      <c r="AU117" s="1292"/>
      <c r="AV117" s="1292"/>
      <c r="AW117" s="1288">
        <v>0</v>
      </c>
      <c r="AX117" s="1292"/>
      <c r="AY117" s="1292"/>
      <c r="AZ117" s="1288">
        <v>0</v>
      </c>
      <c r="BA117" s="1292"/>
      <c r="BB117" s="1292"/>
      <c r="BC117" s="1288">
        <v>0</v>
      </c>
      <c r="BD117" s="1292"/>
      <c r="BE117" s="1292"/>
      <c r="BF117" s="1288">
        <v>0</v>
      </c>
      <c r="BG117" s="1292"/>
      <c r="BH117" s="1292"/>
      <c r="BI117" s="1288">
        <v>0</v>
      </c>
      <c r="BJ117" s="1292"/>
      <c r="BK117" s="1292"/>
      <c r="BL117" s="1288">
        <v>0</v>
      </c>
      <c r="BM117" s="1292"/>
      <c r="BN117" s="1292"/>
      <c r="BO117" s="1288">
        <v>0</v>
      </c>
      <c r="BP117" s="1292"/>
      <c r="BQ117" s="1292"/>
      <c r="BR117" s="1288">
        <v>0</v>
      </c>
      <c r="BS117" s="1292"/>
      <c r="BT117" s="1292"/>
      <c r="BU117" s="1288">
        <v>0</v>
      </c>
      <c r="BV117" s="1292"/>
      <c r="BW117" s="1292"/>
      <c r="BX117" s="1288">
        <v>0</v>
      </c>
      <c r="BY117" s="1292"/>
      <c r="BZ117" s="1292"/>
      <c r="CA117" s="1288">
        <v>0</v>
      </c>
      <c r="CB117" s="1292"/>
      <c r="CC117" s="1292"/>
      <c r="CD117" s="1288">
        <v>0</v>
      </c>
      <c r="CE117" s="1292"/>
      <c r="CF117" s="1292"/>
      <c r="CG117" s="1288">
        <v>0</v>
      </c>
      <c r="CH117" s="1292"/>
      <c r="CI117" s="1292"/>
      <c r="CJ117" s="1288">
        <v>0</v>
      </c>
      <c r="CK117" s="1292"/>
      <c r="CL117" s="1292"/>
      <c r="CM117" s="1288">
        <v>0</v>
      </c>
      <c r="CN117" s="1292"/>
      <c r="CO117" s="1292"/>
      <c r="CP117" s="1288">
        <v>0</v>
      </c>
      <c r="CQ117" s="1292"/>
      <c r="CR117" s="1292"/>
      <c r="CS117" s="1288">
        <v>0</v>
      </c>
      <c r="CT117" s="1292"/>
      <c r="CU117" s="1292"/>
      <c r="CV117" s="1288">
        <v>0</v>
      </c>
      <c r="CW117" s="1292"/>
      <c r="CX117" s="1292"/>
      <c r="CY117" s="1288">
        <v>0</v>
      </c>
      <c r="CZ117" s="1292"/>
      <c r="DA117" s="1292"/>
      <c r="DB117" s="1288">
        <v>0</v>
      </c>
      <c r="DC117" s="1292"/>
      <c r="DD117" s="1292"/>
      <c r="DE117" s="1288">
        <v>0</v>
      </c>
      <c r="DF117" s="1292"/>
      <c r="DG117" s="1292"/>
      <c r="DH117" s="1288">
        <v>0</v>
      </c>
      <c r="DI117" s="1292"/>
      <c r="DJ117" s="1292"/>
      <c r="DK117" s="1288">
        <v>0</v>
      </c>
      <c r="DL117" s="1292"/>
      <c r="DM117" s="1292"/>
      <c r="DN117" s="1288">
        <v>0</v>
      </c>
      <c r="DO117" s="1292"/>
      <c r="DP117" s="1292"/>
      <c r="DQ117" s="1288">
        <v>0</v>
      </c>
      <c r="DR117" s="1292"/>
      <c r="DS117" s="1292"/>
      <c r="DT117" s="1288">
        <v>0</v>
      </c>
      <c r="DU117" s="1292"/>
      <c r="DV117" s="1292"/>
      <c r="DW117" s="1288">
        <v>0</v>
      </c>
      <c r="DX117" s="1292"/>
      <c r="DY117" s="1292"/>
      <c r="DZ117" s="1288">
        <v>0</v>
      </c>
      <c r="EA117" s="1292"/>
      <c r="EB117" s="1292"/>
      <c r="EC117" s="1288">
        <v>0</v>
      </c>
      <c r="ED117" s="1292"/>
      <c r="EE117" s="1292"/>
      <c r="EF117" s="1288">
        <v>0</v>
      </c>
      <c r="EG117" s="1292"/>
      <c r="EH117" s="1292"/>
      <c r="EI117" s="1288">
        <v>0</v>
      </c>
      <c r="EJ117" s="1292"/>
      <c r="EK117" s="1292"/>
      <c r="EL117" s="1288">
        <v>0</v>
      </c>
      <c r="EM117" s="1292"/>
      <c r="EN117" s="1292"/>
      <c r="EO117" s="1288">
        <v>0</v>
      </c>
      <c r="EP117" s="1292"/>
      <c r="EQ117" s="1292"/>
      <c r="ER117" s="1288">
        <v>0</v>
      </c>
      <c r="ES117" s="1292"/>
      <c r="ET117" s="1292"/>
      <c r="EU117" s="1288">
        <v>0</v>
      </c>
      <c r="EV117" s="1292"/>
      <c r="EW117" s="1292"/>
      <c r="EX117" s="1288">
        <v>0</v>
      </c>
      <c r="EY117" s="1292"/>
      <c r="EZ117" s="1292"/>
      <c r="FA117" s="1288">
        <v>0</v>
      </c>
      <c r="FB117" s="1292"/>
      <c r="FC117" s="1292"/>
      <c r="FD117" s="1288">
        <v>0</v>
      </c>
      <c r="FE117" s="1292"/>
      <c r="FF117" s="1292"/>
      <c r="FG117" s="1288">
        <v>0</v>
      </c>
    </row>
    <row r="118" spans="1:163" s="668" customFormat="1" ht="0.2" customHeight="1">
      <c r="A118" s="1179">
        <v>3</v>
      </c>
      <c r="B118" s="1179"/>
      <c r="C118" s="1179" t="s">
        <v>1662</v>
      </c>
      <c r="D118" s="1179" t="s">
        <v>1719</v>
      </c>
      <c r="E118" s="1179"/>
      <c r="F118" s="1179"/>
      <c r="G118" s="1179" t="b">
        <v>0</v>
      </c>
      <c r="H118" s="1179"/>
      <c r="I118" s="1179"/>
      <c r="J118" s="1179"/>
      <c r="K118" s="1179"/>
      <c r="L118" s="1291" t="s">
        <v>669</v>
      </c>
      <c r="M118" s="1286" t="s">
        <v>670</v>
      </c>
      <c r="N118" s="1292"/>
      <c r="O118" s="1292"/>
      <c r="P118" s="1288">
        <v>0</v>
      </c>
      <c r="Q118" s="1292"/>
      <c r="R118" s="1292"/>
      <c r="S118" s="1288">
        <v>0</v>
      </c>
      <c r="T118" s="1292"/>
      <c r="U118" s="1292"/>
      <c r="V118" s="1288">
        <v>0</v>
      </c>
      <c r="W118" s="1292"/>
      <c r="X118" s="1292"/>
      <c r="Y118" s="1288">
        <v>0</v>
      </c>
      <c r="Z118" s="1292"/>
      <c r="AA118" s="1292"/>
      <c r="AB118" s="1288">
        <v>0</v>
      </c>
      <c r="AC118" s="1292"/>
      <c r="AD118" s="1292"/>
      <c r="AE118" s="1288">
        <v>0</v>
      </c>
      <c r="AF118" s="1292"/>
      <c r="AG118" s="1292"/>
      <c r="AH118" s="1288">
        <v>0</v>
      </c>
      <c r="AI118" s="1292"/>
      <c r="AJ118" s="1292"/>
      <c r="AK118" s="1288">
        <v>0</v>
      </c>
      <c r="AL118" s="1292"/>
      <c r="AM118" s="1292"/>
      <c r="AN118" s="1288">
        <v>0</v>
      </c>
      <c r="AO118" s="1292"/>
      <c r="AP118" s="1292"/>
      <c r="AQ118" s="1288">
        <v>0</v>
      </c>
      <c r="AR118" s="1292"/>
      <c r="AS118" s="1292"/>
      <c r="AT118" s="1288">
        <v>0</v>
      </c>
      <c r="AU118" s="1292"/>
      <c r="AV118" s="1292"/>
      <c r="AW118" s="1288">
        <v>0</v>
      </c>
      <c r="AX118" s="1292"/>
      <c r="AY118" s="1292"/>
      <c r="AZ118" s="1288">
        <v>0</v>
      </c>
      <c r="BA118" s="1292"/>
      <c r="BB118" s="1292"/>
      <c r="BC118" s="1288">
        <v>0</v>
      </c>
      <c r="BD118" s="1292"/>
      <c r="BE118" s="1292"/>
      <c r="BF118" s="1288">
        <v>0</v>
      </c>
      <c r="BG118" s="1292"/>
      <c r="BH118" s="1292"/>
      <c r="BI118" s="1288">
        <v>0</v>
      </c>
      <c r="BJ118" s="1292"/>
      <c r="BK118" s="1292"/>
      <c r="BL118" s="1288">
        <v>0</v>
      </c>
      <c r="BM118" s="1292"/>
      <c r="BN118" s="1292"/>
      <c r="BO118" s="1288">
        <v>0</v>
      </c>
      <c r="BP118" s="1292"/>
      <c r="BQ118" s="1292"/>
      <c r="BR118" s="1288">
        <v>0</v>
      </c>
      <c r="BS118" s="1292"/>
      <c r="BT118" s="1292"/>
      <c r="BU118" s="1288">
        <v>0</v>
      </c>
      <c r="BV118" s="1292"/>
      <c r="BW118" s="1292"/>
      <c r="BX118" s="1288">
        <v>0</v>
      </c>
      <c r="BY118" s="1292"/>
      <c r="BZ118" s="1292"/>
      <c r="CA118" s="1288">
        <v>0</v>
      </c>
      <c r="CB118" s="1292"/>
      <c r="CC118" s="1292"/>
      <c r="CD118" s="1288">
        <v>0</v>
      </c>
      <c r="CE118" s="1292"/>
      <c r="CF118" s="1292"/>
      <c r="CG118" s="1288">
        <v>0</v>
      </c>
      <c r="CH118" s="1292"/>
      <c r="CI118" s="1292"/>
      <c r="CJ118" s="1288">
        <v>0</v>
      </c>
      <c r="CK118" s="1292"/>
      <c r="CL118" s="1292"/>
      <c r="CM118" s="1288">
        <v>0</v>
      </c>
      <c r="CN118" s="1292"/>
      <c r="CO118" s="1292"/>
      <c r="CP118" s="1288">
        <v>0</v>
      </c>
      <c r="CQ118" s="1292"/>
      <c r="CR118" s="1292"/>
      <c r="CS118" s="1288">
        <v>0</v>
      </c>
      <c r="CT118" s="1292"/>
      <c r="CU118" s="1292"/>
      <c r="CV118" s="1288">
        <v>0</v>
      </c>
      <c r="CW118" s="1292"/>
      <c r="CX118" s="1292"/>
      <c r="CY118" s="1288">
        <v>0</v>
      </c>
      <c r="CZ118" s="1292"/>
      <c r="DA118" s="1292"/>
      <c r="DB118" s="1288">
        <v>0</v>
      </c>
      <c r="DC118" s="1292"/>
      <c r="DD118" s="1292"/>
      <c r="DE118" s="1288">
        <v>0</v>
      </c>
      <c r="DF118" s="1292"/>
      <c r="DG118" s="1292"/>
      <c r="DH118" s="1288">
        <v>0</v>
      </c>
      <c r="DI118" s="1292"/>
      <c r="DJ118" s="1292"/>
      <c r="DK118" s="1288">
        <v>0</v>
      </c>
      <c r="DL118" s="1292"/>
      <c r="DM118" s="1292"/>
      <c r="DN118" s="1288">
        <v>0</v>
      </c>
      <c r="DO118" s="1292"/>
      <c r="DP118" s="1292"/>
      <c r="DQ118" s="1288">
        <v>0</v>
      </c>
      <c r="DR118" s="1292"/>
      <c r="DS118" s="1292"/>
      <c r="DT118" s="1288">
        <v>0</v>
      </c>
      <c r="DU118" s="1292"/>
      <c r="DV118" s="1292"/>
      <c r="DW118" s="1288">
        <v>0</v>
      </c>
      <c r="DX118" s="1292"/>
      <c r="DY118" s="1292"/>
      <c r="DZ118" s="1288">
        <v>0</v>
      </c>
      <c r="EA118" s="1292"/>
      <c r="EB118" s="1292"/>
      <c r="EC118" s="1288">
        <v>0</v>
      </c>
      <c r="ED118" s="1292"/>
      <c r="EE118" s="1292"/>
      <c r="EF118" s="1288">
        <v>0</v>
      </c>
      <c r="EG118" s="1292"/>
      <c r="EH118" s="1292"/>
      <c r="EI118" s="1288">
        <v>0</v>
      </c>
      <c r="EJ118" s="1292"/>
      <c r="EK118" s="1292"/>
      <c r="EL118" s="1288">
        <v>0</v>
      </c>
      <c r="EM118" s="1292"/>
      <c r="EN118" s="1292"/>
      <c r="EO118" s="1288">
        <v>0</v>
      </c>
      <c r="EP118" s="1292"/>
      <c r="EQ118" s="1292"/>
      <c r="ER118" s="1288">
        <v>0</v>
      </c>
      <c r="ES118" s="1292"/>
      <c r="ET118" s="1292"/>
      <c r="EU118" s="1288">
        <v>0</v>
      </c>
      <c r="EV118" s="1292"/>
      <c r="EW118" s="1292"/>
      <c r="EX118" s="1288">
        <v>0</v>
      </c>
      <c r="EY118" s="1292"/>
      <c r="EZ118" s="1292"/>
      <c r="FA118" s="1288">
        <v>0</v>
      </c>
      <c r="FB118" s="1292"/>
      <c r="FC118" s="1292"/>
      <c r="FD118" s="1288">
        <v>0</v>
      </c>
      <c r="FE118" s="1292"/>
      <c r="FF118" s="1292"/>
      <c r="FG118" s="1288">
        <v>0</v>
      </c>
    </row>
    <row r="119" spans="1:163" s="668" customFormat="1" ht="0.2" customHeight="1">
      <c r="A119" s="1179">
        <v>3</v>
      </c>
      <c r="B119" s="1179"/>
      <c r="C119" s="1179"/>
      <c r="D119" s="1179"/>
      <c r="E119" s="1179"/>
      <c r="F119" s="1179"/>
      <c r="G119" s="1179" t="b">
        <v>0</v>
      </c>
      <c r="H119" s="1179"/>
      <c r="I119" s="1179"/>
      <c r="J119" s="1179"/>
      <c r="K119" s="1179"/>
      <c r="L119" s="1281" t="s">
        <v>1180</v>
      </c>
      <c r="M119" s="366"/>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7"/>
      <c r="AY119" s="367"/>
      <c r="AZ119" s="367"/>
      <c r="BA119" s="367"/>
      <c r="BB119" s="367"/>
      <c r="BC119" s="367"/>
      <c r="BD119" s="367"/>
      <c r="BE119" s="367"/>
      <c r="BF119" s="367"/>
      <c r="BG119" s="367"/>
      <c r="BH119" s="367"/>
      <c r="BI119" s="367"/>
      <c r="BJ119" s="367"/>
      <c r="BK119" s="367"/>
      <c r="BL119" s="367"/>
      <c r="BM119" s="367"/>
      <c r="BN119" s="367"/>
      <c r="BO119" s="367"/>
      <c r="BP119" s="367"/>
      <c r="BQ119" s="367"/>
      <c r="BR119" s="367"/>
      <c r="BS119" s="367"/>
      <c r="BT119" s="367"/>
      <c r="BU119" s="367"/>
      <c r="BV119" s="367"/>
      <c r="BW119" s="367"/>
      <c r="BX119" s="367"/>
      <c r="BY119" s="367"/>
      <c r="BZ119" s="367"/>
      <c r="CA119" s="367"/>
      <c r="CB119" s="367"/>
      <c r="CC119" s="367"/>
      <c r="CD119" s="367"/>
      <c r="CE119" s="367"/>
      <c r="CF119" s="367"/>
      <c r="CG119" s="367"/>
      <c r="CH119" s="367"/>
      <c r="CI119" s="367"/>
      <c r="CJ119" s="367"/>
      <c r="CK119" s="367"/>
      <c r="CL119" s="367"/>
      <c r="CM119" s="367"/>
      <c r="CN119" s="367"/>
      <c r="CO119" s="367"/>
      <c r="CP119" s="367"/>
      <c r="CQ119" s="367"/>
      <c r="CR119" s="367"/>
      <c r="CS119" s="367"/>
      <c r="CT119" s="367"/>
      <c r="CU119" s="367"/>
      <c r="CV119" s="367"/>
      <c r="CW119" s="367"/>
      <c r="CX119" s="367"/>
      <c r="CY119" s="367"/>
      <c r="CZ119" s="367"/>
      <c r="DA119" s="367"/>
      <c r="DB119" s="367"/>
      <c r="DC119" s="367"/>
      <c r="DD119" s="367"/>
      <c r="DE119" s="367"/>
      <c r="DF119" s="367"/>
      <c r="DG119" s="367"/>
      <c r="DH119" s="367"/>
      <c r="DI119" s="367"/>
      <c r="DJ119" s="367"/>
      <c r="DK119" s="367"/>
      <c r="DL119" s="367"/>
      <c r="DM119" s="367"/>
      <c r="DN119" s="367"/>
      <c r="DO119" s="367"/>
      <c r="DP119" s="367"/>
      <c r="DQ119" s="367"/>
      <c r="DR119" s="367"/>
      <c r="DS119" s="367"/>
      <c r="DT119" s="367"/>
      <c r="DU119" s="367"/>
      <c r="DV119" s="367"/>
      <c r="DW119" s="367"/>
      <c r="DX119" s="367"/>
      <c r="DY119" s="367"/>
      <c r="DZ119" s="367"/>
      <c r="EA119" s="367"/>
      <c r="EB119" s="367"/>
      <c r="EC119" s="367"/>
      <c r="ED119" s="367"/>
      <c r="EE119" s="367"/>
      <c r="EF119" s="367"/>
      <c r="EG119" s="367"/>
      <c r="EH119" s="367"/>
      <c r="EI119" s="367"/>
      <c r="EJ119" s="367"/>
      <c r="EK119" s="367"/>
      <c r="EL119" s="367"/>
      <c r="EM119" s="367"/>
      <c r="EN119" s="367"/>
      <c r="EO119" s="367"/>
      <c r="EP119" s="367"/>
      <c r="EQ119" s="367"/>
      <c r="ER119" s="367"/>
      <c r="ES119" s="367"/>
      <c r="ET119" s="367"/>
      <c r="EU119" s="367"/>
      <c r="EV119" s="367"/>
      <c r="EW119" s="367"/>
      <c r="EX119" s="367"/>
      <c r="EY119" s="367"/>
      <c r="EZ119" s="367"/>
      <c r="FA119" s="367"/>
      <c r="FB119" s="367"/>
      <c r="FC119" s="367"/>
      <c r="FD119" s="367"/>
      <c r="FE119" s="367"/>
      <c r="FF119" s="367"/>
      <c r="FG119" s="368"/>
    </row>
    <row r="120" spans="1:163" s="668" customFormat="1" ht="0.2" customHeight="1">
      <c r="A120" s="1179">
        <v>3</v>
      </c>
      <c r="B120" s="1179"/>
      <c r="C120" s="1179" t="s">
        <v>1604</v>
      </c>
      <c r="D120" s="1179" t="s">
        <v>1721</v>
      </c>
      <c r="E120" s="1179"/>
      <c r="F120" s="1179"/>
      <c r="G120" s="1179" t="b">
        <v>0</v>
      </c>
      <c r="H120" s="1179"/>
      <c r="I120" s="1179"/>
      <c r="J120" s="1179"/>
      <c r="K120" s="1179"/>
      <c r="L120" s="1291" t="s">
        <v>664</v>
      </c>
      <c r="M120" s="1286" t="s">
        <v>652</v>
      </c>
      <c r="N120" s="1292">
        <v>0</v>
      </c>
      <c r="O120" s="1292">
        <v>0</v>
      </c>
      <c r="P120" s="1288">
        <v>0</v>
      </c>
      <c r="Q120" s="1292">
        <v>0</v>
      </c>
      <c r="R120" s="1292">
        <v>0</v>
      </c>
      <c r="S120" s="1288">
        <v>0</v>
      </c>
      <c r="T120" s="1292">
        <v>0</v>
      </c>
      <c r="U120" s="1292">
        <v>0</v>
      </c>
      <c r="V120" s="1288">
        <v>0</v>
      </c>
      <c r="W120" s="1292">
        <v>0</v>
      </c>
      <c r="X120" s="1292">
        <v>0</v>
      </c>
      <c r="Y120" s="1288">
        <v>0</v>
      </c>
      <c r="Z120" s="1292">
        <v>0</v>
      </c>
      <c r="AA120" s="1292">
        <v>0</v>
      </c>
      <c r="AB120" s="1288">
        <v>0</v>
      </c>
      <c r="AC120" s="1292">
        <v>0</v>
      </c>
      <c r="AD120" s="1292">
        <v>0</v>
      </c>
      <c r="AE120" s="1288">
        <v>0</v>
      </c>
      <c r="AF120" s="1292">
        <v>0</v>
      </c>
      <c r="AG120" s="1292">
        <v>0</v>
      </c>
      <c r="AH120" s="1288">
        <v>0</v>
      </c>
      <c r="AI120" s="1292">
        <v>0</v>
      </c>
      <c r="AJ120" s="1292">
        <v>0</v>
      </c>
      <c r="AK120" s="1288">
        <v>0</v>
      </c>
      <c r="AL120" s="1292">
        <v>0</v>
      </c>
      <c r="AM120" s="1292">
        <v>0</v>
      </c>
      <c r="AN120" s="1288">
        <v>0</v>
      </c>
      <c r="AO120" s="1292">
        <v>0</v>
      </c>
      <c r="AP120" s="1292">
        <v>0</v>
      </c>
      <c r="AQ120" s="1288">
        <v>0</v>
      </c>
      <c r="AR120" s="1292">
        <v>0</v>
      </c>
      <c r="AS120" s="1292">
        <v>0</v>
      </c>
      <c r="AT120" s="1288">
        <v>0</v>
      </c>
      <c r="AU120" s="1292">
        <v>0</v>
      </c>
      <c r="AV120" s="1292">
        <v>0</v>
      </c>
      <c r="AW120" s="1288">
        <v>0</v>
      </c>
      <c r="AX120" s="1292">
        <v>0</v>
      </c>
      <c r="AY120" s="1292">
        <v>0</v>
      </c>
      <c r="AZ120" s="1288">
        <v>0</v>
      </c>
      <c r="BA120" s="1292">
        <v>0</v>
      </c>
      <c r="BB120" s="1292">
        <v>0</v>
      </c>
      <c r="BC120" s="1288">
        <v>0</v>
      </c>
      <c r="BD120" s="1292">
        <v>0</v>
      </c>
      <c r="BE120" s="1292">
        <v>0</v>
      </c>
      <c r="BF120" s="1288">
        <v>0</v>
      </c>
      <c r="BG120" s="1292">
        <v>0</v>
      </c>
      <c r="BH120" s="1292">
        <v>0</v>
      </c>
      <c r="BI120" s="1288">
        <v>0</v>
      </c>
      <c r="BJ120" s="1292">
        <v>0</v>
      </c>
      <c r="BK120" s="1292">
        <v>0</v>
      </c>
      <c r="BL120" s="1288">
        <v>0</v>
      </c>
      <c r="BM120" s="1292">
        <v>0</v>
      </c>
      <c r="BN120" s="1292">
        <v>0</v>
      </c>
      <c r="BO120" s="1288">
        <v>0</v>
      </c>
      <c r="BP120" s="1292">
        <v>0</v>
      </c>
      <c r="BQ120" s="1292">
        <v>0</v>
      </c>
      <c r="BR120" s="1288">
        <v>0</v>
      </c>
      <c r="BS120" s="1292">
        <v>0</v>
      </c>
      <c r="BT120" s="1292">
        <v>0</v>
      </c>
      <c r="BU120" s="1288">
        <v>0</v>
      </c>
      <c r="BV120" s="1292">
        <v>0</v>
      </c>
      <c r="BW120" s="1292">
        <v>0</v>
      </c>
      <c r="BX120" s="1288">
        <v>0</v>
      </c>
      <c r="BY120" s="1292">
        <v>0</v>
      </c>
      <c r="BZ120" s="1292">
        <v>0</v>
      </c>
      <c r="CA120" s="1288">
        <v>0</v>
      </c>
      <c r="CB120" s="1292">
        <v>0</v>
      </c>
      <c r="CC120" s="1292">
        <v>0</v>
      </c>
      <c r="CD120" s="1288">
        <v>0</v>
      </c>
      <c r="CE120" s="1292">
        <v>0</v>
      </c>
      <c r="CF120" s="1292">
        <v>0</v>
      </c>
      <c r="CG120" s="1288">
        <v>0</v>
      </c>
      <c r="CH120" s="1292">
        <v>0</v>
      </c>
      <c r="CI120" s="1292">
        <v>0</v>
      </c>
      <c r="CJ120" s="1288">
        <v>0</v>
      </c>
      <c r="CK120" s="1292">
        <v>0</v>
      </c>
      <c r="CL120" s="1292">
        <v>0</v>
      </c>
      <c r="CM120" s="1288">
        <v>0</v>
      </c>
      <c r="CN120" s="1292">
        <v>0</v>
      </c>
      <c r="CO120" s="1292">
        <v>0</v>
      </c>
      <c r="CP120" s="1288">
        <v>0</v>
      </c>
      <c r="CQ120" s="1292">
        <v>0</v>
      </c>
      <c r="CR120" s="1292">
        <v>0</v>
      </c>
      <c r="CS120" s="1288">
        <v>0</v>
      </c>
      <c r="CT120" s="1292">
        <v>0</v>
      </c>
      <c r="CU120" s="1292">
        <v>0</v>
      </c>
      <c r="CV120" s="1288">
        <v>0</v>
      </c>
      <c r="CW120" s="1292">
        <v>0</v>
      </c>
      <c r="CX120" s="1292">
        <v>0</v>
      </c>
      <c r="CY120" s="1288">
        <v>0</v>
      </c>
      <c r="CZ120" s="1292">
        <v>0</v>
      </c>
      <c r="DA120" s="1292">
        <v>0</v>
      </c>
      <c r="DB120" s="1288">
        <v>0</v>
      </c>
      <c r="DC120" s="1292">
        <v>0</v>
      </c>
      <c r="DD120" s="1292">
        <v>0</v>
      </c>
      <c r="DE120" s="1288">
        <v>0</v>
      </c>
      <c r="DF120" s="1292">
        <v>0</v>
      </c>
      <c r="DG120" s="1292">
        <v>0</v>
      </c>
      <c r="DH120" s="1288">
        <v>0</v>
      </c>
      <c r="DI120" s="1292">
        <v>0</v>
      </c>
      <c r="DJ120" s="1292">
        <v>0</v>
      </c>
      <c r="DK120" s="1288">
        <v>0</v>
      </c>
      <c r="DL120" s="1292">
        <v>0</v>
      </c>
      <c r="DM120" s="1292">
        <v>0</v>
      </c>
      <c r="DN120" s="1288">
        <v>0</v>
      </c>
      <c r="DO120" s="1292">
        <v>0</v>
      </c>
      <c r="DP120" s="1292">
        <v>0</v>
      </c>
      <c r="DQ120" s="1288">
        <v>0</v>
      </c>
      <c r="DR120" s="1292">
        <v>0</v>
      </c>
      <c r="DS120" s="1292">
        <v>0</v>
      </c>
      <c r="DT120" s="1288">
        <v>0</v>
      </c>
      <c r="DU120" s="1292">
        <v>0</v>
      </c>
      <c r="DV120" s="1292">
        <v>0</v>
      </c>
      <c r="DW120" s="1288">
        <v>0</v>
      </c>
      <c r="DX120" s="1292">
        <v>0</v>
      </c>
      <c r="DY120" s="1292">
        <v>0</v>
      </c>
      <c r="DZ120" s="1288">
        <v>0</v>
      </c>
      <c r="EA120" s="1292">
        <v>0</v>
      </c>
      <c r="EB120" s="1292">
        <v>0</v>
      </c>
      <c r="EC120" s="1288">
        <v>0</v>
      </c>
      <c r="ED120" s="1292">
        <v>0</v>
      </c>
      <c r="EE120" s="1292">
        <v>0</v>
      </c>
      <c r="EF120" s="1288">
        <v>0</v>
      </c>
      <c r="EG120" s="1292">
        <v>0</v>
      </c>
      <c r="EH120" s="1292">
        <v>0</v>
      </c>
      <c r="EI120" s="1288">
        <v>0</v>
      </c>
      <c r="EJ120" s="1292">
        <v>0</v>
      </c>
      <c r="EK120" s="1292">
        <v>0</v>
      </c>
      <c r="EL120" s="1288">
        <v>0</v>
      </c>
      <c r="EM120" s="1292">
        <v>0</v>
      </c>
      <c r="EN120" s="1292">
        <v>0</v>
      </c>
      <c r="EO120" s="1288">
        <v>0</v>
      </c>
      <c r="EP120" s="1292">
        <v>0</v>
      </c>
      <c r="EQ120" s="1292">
        <v>0</v>
      </c>
      <c r="ER120" s="1288">
        <v>0</v>
      </c>
      <c r="ES120" s="1292">
        <v>0</v>
      </c>
      <c r="ET120" s="1292">
        <v>0</v>
      </c>
      <c r="EU120" s="1288">
        <v>0</v>
      </c>
      <c r="EV120" s="1292">
        <v>0</v>
      </c>
      <c r="EW120" s="1292">
        <v>0</v>
      </c>
      <c r="EX120" s="1288">
        <v>0</v>
      </c>
      <c r="EY120" s="1292">
        <v>0</v>
      </c>
      <c r="EZ120" s="1292">
        <v>0</v>
      </c>
      <c r="FA120" s="1288">
        <v>0</v>
      </c>
      <c r="FB120" s="1292">
        <v>0</v>
      </c>
      <c r="FC120" s="1292">
        <v>0</v>
      </c>
      <c r="FD120" s="1288">
        <v>0</v>
      </c>
      <c r="FE120" s="1292">
        <v>0</v>
      </c>
      <c r="FF120" s="1292">
        <v>0</v>
      </c>
      <c r="FG120" s="1288">
        <v>0</v>
      </c>
    </row>
    <row r="121" spans="1:163" s="668" customFormat="1" ht="0.2" customHeight="1">
      <c r="A121" s="1179">
        <v>3</v>
      </c>
      <c r="B121" s="1179"/>
      <c r="C121" s="1179" t="s">
        <v>1605</v>
      </c>
      <c r="D121" s="1179" t="s">
        <v>1721</v>
      </c>
      <c r="E121" s="1179"/>
      <c r="F121" s="1179"/>
      <c r="G121" s="1179" t="b">
        <v>0</v>
      </c>
      <c r="H121" s="1179"/>
      <c r="I121" s="1179"/>
      <c r="J121" s="1179"/>
      <c r="K121" s="1179"/>
      <c r="L121" s="1291" t="s">
        <v>665</v>
      </c>
      <c r="M121" s="1286" t="s">
        <v>652</v>
      </c>
      <c r="N121" s="1292"/>
      <c r="O121" s="1292"/>
      <c r="P121" s="1288">
        <v>0</v>
      </c>
      <c r="Q121" s="1292"/>
      <c r="R121" s="1292"/>
      <c r="S121" s="1288">
        <v>0</v>
      </c>
      <c r="T121" s="1292"/>
      <c r="U121" s="1292"/>
      <c r="V121" s="1288">
        <v>0</v>
      </c>
      <c r="W121" s="1292"/>
      <c r="X121" s="1292"/>
      <c r="Y121" s="1288">
        <v>0</v>
      </c>
      <c r="Z121" s="1292"/>
      <c r="AA121" s="1292"/>
      <c r="AB121" s="1288">
        <v>0</v>
      </c>
      <c r="AC121" s="1292"/>
      <c r="AD121" s="1292"/>
      <c r="AE121" s="1288">
        <v>0</v>
      </c>
      <c r="AF121" s="1292"/>
      <c r="AG121" s="1292"/>
      <c r="AH121" s="1288">
        <v>0</v>
      </c>
      <c r="AI121" s="1292"/>
      <c r="AJ121" s="1292"/>
      <c r="AK121" s="1288">
        <v>0</v>
      </c>
      <c r="AL121" s="1292"/>
      <c r="AM121" s="1292"/>
      <c r="AN121" s="1288">
        <v>0</v>
      </c>
      <c r="AO121" s="1292"/>
      <c r="AP121" s="1292"/>
      <c r="AQ121" s="1288">
        <v>0</v>
      </c>
      <c r="AR121" s="1292"/>
      <c r="AS121" s="1292"/>
      <c r="AT121" s="1288">
        <v>0</v>
      </c>
      <c r="AU121" s="1292"/>
      <c r="AV121" s="1292"/>
      <c r="AW121" s="1288">
        <v>0</v>
      </c>
      <c r="AX121" s="1292"/>
      <c r="AY121" s="1292"/>
      <c r="AZ121" s="1288">
        <v>0</v>
      </c>
      <c r="BA121" s="1292"/>
      <c r="BB121" s="1292"/>
      <c r="BC121" s="1288">
        <v>0</v>
      </c>
      <c r="BD121" s="1292"/>
      <c r="BE121" s="1292"/>
      <c r="BF121" s="1288">
        <v>0</v>
      </c>
      <c r="BG121" s="1292"/>
      <c r="BH121" s="1292"/>
      <c r="BI121" s="1288">
        <v>0</v>
      </c>
      <c r="BJ121" s="1292"/>
      <c r="BK121" s="1292"/>
      <c r="BL121" s="1288">
        <v>0</v>
      </c>
      <c r="BM121" s="1292"/>
      <c r="BN121" s="1292"/>
      <c r="BO121" s="1288">
        <v>0</v>
      </c>
      <c r="BP121" s="1292"/>
      <c r="BQ121" s="1292"/>
      <c r="BR121" s="1288">
        <v>0</v>
      </c>
      <c r="BS121" s="1292"/>
      <c r="BT121" s="1292"/>
      <c r="BU121" s="1288">
        <v>0</v>
      </c>
      <c r="BV121" s="1292"/>
      <c r="BW121" s="1292"/>
      <c r="BX121" s="1288">
        <v>0</v>
      </c>
      <c r="BY121" s="1292"/>
      <c r="BZ121" s="1292"/>
      <c r="CA121" s="1288">
        <v>0</v>
      </c>
      <c r="CB121" s="1292"/>
      <c r="CC121" s="1292"/>
      <c r="CD121" s="1288">
        <v>0</v>
      </c>
      <c r="CE121" s="1292"/>
      <c r="CF121" s="1292"/>
      <c r="CG121" s="1288">
        <v>0</v>
      </c>
      <c r="CH121" s="1292"/>
      <c r="CI121" s="1292"/>
      <c r="CJ121" s="1288">
        <v>0</v>
      </c>
      <c r="CK121" s="1292"/>
      <c r="CL121" s="1292"/>
      <c r="CM121" s="1288">
        <v>0</v>
      </c>
      <c r="CN121" s="1292"/>
      <c r="CO121" s="1292"/>
      <c r="CP121" s="1288">
        <v>0</v>
      </c>
      <c r="CQ121" s="1292"/>
      <c r="CR121" s="1292"/>
      <c r="CS121" s="1288">
        <v>0</v>
      </c>
      <c r="CT121" s="1292"/>
      <c r="CU121" s="1292"/>
      <c r="CV121" s="1288">
        <v>0</v>
      </c>
      <c r="CW121" s="1292"/>
      <c r="CX121" s="1292"/>
      <c r="CY121" s="1288">
        <v>0</v>
      </c>
      <c r="CZ121" s="1292"/>
      <c r="DA121" s="1292"/>
      <c r="DB121" s="1288">
        <v>0</v>
      </c>
      <c r="DC121" s="1292"/>
      <c r="DD121" s="1292"/>
      <c r="DE121" s="1288">
        <v>0</v>
      </c>
      <c r="DF121" s="1292"/>
      <c r="DG121" s="1292"/>
      <c r="DH121" s="1288">
        <v>0</v>
      </c>
      <c r="DI121" s="1292"/>
      <c r="DJ121" s="1292"/>
      <c r="DK121" s="1288">
        <v>0</v>
      </c>
      <c r="DL121" s="1292"/>
      <c r="DM121" s="1292"/>
      <c r="DN121" s="1288">
        <v>0</v>
      </c>
      <c r="DO121" s="1292"/>
      <c r="DP121" s="1292"/>
      <c r="DQ121" s="1288">
        <v>0</v>
      </c>
      <c r="DR121" s="1292"/>
      <c r="DS121" s="1292"/>
      <c r="DT121" s="1288">
        <v>0</v>
      </c>
      <c r="DU121" s="1292"/>
      <c r="DV121" s="1292"/>
      <c r="DW121" s="1288">
        <v>0</v>
      </c>
      <c r="DX121" s="1292"/>
      <c r="DY121" s="1292"/>
      <c r="DZ121" s="1288">
        <v>0</v>
      </c>
      <c r="EA121" s="1292"/>
      <c r="EB121" s="1292"/>
      <c r="EC121" s="1288">
        <v>0</v>
      </c>
      <c r="ED121" s="1292"/>
      <c r="EE121" s="1292"/>
      <c r="EF121" s="1288">
        <v>0</v>
      </c>
      <c r="EG121" s="1292"/>
      <c r="EH121" s="1292"/>
      <c r="EI121" s="1288">
        <v>0</v>
      </c>
      <c r="EJ121" s="1292"/>
      <c r="EK121" s="1292"/>
      <c r="EL121" s="1288">
        <v>0</v>
      </c>
      <c r="EM121" s="1292"/>
      <c r="EN121" s="1292"/>
      <c r="EO121" s="1288">
        <v>0</v>
      </c>
      <c r="EP121" s="1292"/>
      <c r="EQ121" s="1292"/>
      <c r="ER121" s="1288">
        <v>0</v>
      </c>
      <c r="ES121" s="1292"/>
      <c r="ET121" s="1292"/>
      <c r="EU121" s="1288">
        <v>0</v>
      </c>
      <c r="EV121" s="1292"/>
      <c r="EW121" s="1292"/>
      <c r="EX121" s="1288">
        <v>0</v>
      </c>
      <c r="EY121" s="1292"/>
      <c r="EZ121" s="1292"/>
      <c r="FA121" s="1288">
        <v>0</v>
      </c>
      <c r="FB121" s="1292"/>
      <c r="FC121" s="1292"/>
      <c r="FD121" s="1288">
        <v>0</v>
      </c>
      <c r="FE121" s="1292"/>
      <c r="FF121" s="1292"/>
      <c r="FG121" s="1288">
        <v>0</v>
      </c>
    </row>
    <row r="122" spans="1:163" s="668" customFormat="1" ht="0.2" customHeight="1">
      <c r="A122" s="1179">
        <v>3</v>
      </c>
      <c r="B122" s="1094" t="s">
        <v>1174</v>
      </c>
      <c r="C122" s="1179" t="s">
        <v>1660</v>
      </c>
      <c r="D122" s="1179" t="s">
        <v>1721</v>
      </c>
      <c r="E122" s="1179"/>
      <c r="F122" s="1179"/>
      <c r="G122" s="1179" t="b">
        <v>0</v>
      </c>
      <c r="H122" s="1179"/>
      <c r="I122" s="1179"/>
      <c r="J122" s="1179"/>
      <c r="K122" s="1179"/>
      <c r="L122" s="1291" t="s">
        <v>666</v>
      </c>
      <c r="M122" s="1286" t="s">
        <v>310</v>
      </c>
      <c r="N122" s="1289">
        <v>0</v>
      </c>
      <c r="O122" s="1289">
        <v>0</v>
      </c>
      <c r="P122" s="1290">
        <v>0</v>
      </c>
      <c r="Q122" s="1289">
        <v>0</v>
      </c>
      <c r="R122" s="1289">
        <v>0</v>
      </c>
      <c r="S122" s="1290">
        <v>0</v>
      </c>
      <c r="T122" s="1289">
        <v>0</v>
      </c>
      <c r="U122" s="1289">
        <v>0</v>
      </c>
      <c r="V122" s="1290">
        <v>0</v>
      </c>
      <c r="W122" s="1289">
        <v>0</v>
      </c>
      <c r="X122" s="1289">
        <v>0</v>
      </c>
      <c r="Y122" s="1290">
        <v>0</v>
      </c>
      <c r="Z122" s="1289">
        <v>0</v>
      </c>
      <c r="AA122" s="1289">
        <v>0</v>
      </c>
      <c r="AB122" s="1290">
        <v>0</v>
      </c>
      <c r="AC122" s="1289">
        <v>0</v>
      </c>
      <c r="AD122" s="1289">
        <v>0</v>
      </c>
      <c r="AE122" s="1290">
        <v>0</v>
      </c>
      <c r="AF122" s="1289">
        <v>0</v>
      </c>
      <c r="AG122" s="1289">
        <v>0</v>
      </c>
      <c r="AH122" s="1290">
        <v>0</v>
      </c>
      <c r="AI122" s="1289">
        <v>0</v>
      </c>
      <c r="AJ122" s="1289">
        <v>0</v>
      </c>
      <c r="AK122" s="1290">
        <v>0</v>
      </c>
      <c r="AL122" s="1289">
        <v>0</v>
      </c>
      <c r="AM122" s="1289">
        <v>0</v>
      </c>
      <c r="AN122" s="1290">
        <v>0</v>
      </c>
      <c r="AO122" s="1289">
        <v>0</v>
      </c>
      <c r="AP122" s="1289">
        <v>0</v>
      </c>
      <c r="AQ122" s="1290">
        <v>0</v>
      </c>
      <c r="AR122" s="1289"/>
      <c r="AS122" s="1289"/>
      <c r="AT122" s="1290">
        <v>0</v>
      </c>
      <c r="AU122" s="1289"/>
      <c r="AV122" s="1289"/>
      <c r="AW122" s="1290">
        <v>0</v>
      </c>
      <c r="AX122" s="1289"/>
      <c r="AY122" s="1289"/>
      <c r="AZ122" s="1290">
        <v>0</v>
      </c>
      <c r="BA122" s="1289"/>
      <c r="BB122" s="1289"/>
      <c r="BC122" s="1290">
        <v>0</v>
      </c>
      <c r="BD122" s="1289"/>
      <c r="BE122" s="1289"/>
      <c r="BF122" s="1290">
        <v>0</v>
      </c>
      <c r="BG122" s="1289"/>
      <c r="BH122" s="1289"/>
      <c r="BI122" s="1290">
        <v>0</v>
      </c>
      <c r="BJ122" s="1289"/>
      <c r="BK122" s="1289"/>
      <c r="BL122" s="1290">
        <v>0</v>
      </c>
      <c r="BM122" s="1289"/>
      <c r="BN122" s="1289"/>
      <c r="BO122" s="1290">
        <v>0</v>
      </c>
      <c r="BP122" s="1289"/>
      <c r="BQ122" s="1289"/>
      <c r="BR122" s="1290">
        <v>0</v>
      </c>
      <c r="BS122" s="1289"/>
      <c r="BT122" s="1289"/>
      <c r="BU122" s="1290">
        <v>0</v>
      </c>
      <c r="BV122" s="1289"/>
      <c r="BW122" s="1289"/>
      <c r="BX122" s="1290">
        <v>0</v>
      </c>
      <c r="BY122" s="1289"/>
      <c r="BZ122" s="1289"/>
      <c r="CA122" s="1290">
        <v>0</v>
      </c>
      <c r="CB122" s="1289"/>
      <c r="CC122" s="1289"/>
      <c r="CD122" s="1290">
        <v>0</v>
      </c>
      <c r="CE122" s="1289"/>
      <c r="CF122" s="1289"/>
      <c r="CG122" s="1290">
        <v>0</v>
      </c>
      <c r="CH122" s="1289"/>
      <c r="CI122" s="1289"/>
      <c r="CJ122" s="1290">
        <v>0</v>
      </c>
      <c r="CK122" s="1289"/>
      <c r="CL122" s="1289"/>
      <c r="CM122" s="1290">
        <v>0</v>
      </c>
      <c r="CN122" s="1289"/>
      <c r="CO122" s="1289"/>
      <c r="CP122" s="1290">
        <v>0</v>
      </c>
      <c r="CQ122" s="1289"/>
      <c r="CR122" s="1289"/>
      <c r="CS122" s="1290">
        <v>0</v>
      </c>
      <c r="CT122" s="1289"/>
      <c r="CU122" s="1289"/>
      <c r="CV122" s="1290">
        <v>0</v>
      </c>
      <c r="CW122" s="1289"/>
      <c r="CX122" s="1289"/>
      <c r="CY122" s="1290">
        <v>0</v>
      </c>
      <c r="CZ122" s="1289"/>
      <c r="DA122" s="1289"/>
      <c r="DB122" s="1290">
        <v>0</v>
      </c>
      <c r="DC122" s="1289"/>
      <c r="DD122" s="1289"/>
      <c r="DE122" s="1290">
        <v>0</v>
      </c>
      <c r="DF122" s="1289"/>
      <c r="DG122" s="1289"/>
      <c r="DH122" s="1290">
        <v>0</v>
      </c>
      <c r="DI122" s="1289"/>
      <c r="DJ122" s="1289"/>
      <c r="DK122" s="1290">
        <v>0</v>
      </c>
      <c r="DL122" s="1289"/>
      <c r="DM122" s="1289"/>
      <c r="DN122" s="1290">
        <v>0</v>
      </c>
      <c r="DO122" s="1289"/>
      <c r="DP122" s="1289"/>
      <c r="DQ122" s="1290">
        <v>0</v>
      </c>
      <c r="DR122" s="1289"/>
      <c r="DS122" s="1289"/>
      <c r="DT122" s="1290">
        <v>0</v>
      </c>
      <c r="DU122" s="1289"/>
      <c r="DV122" s="1289"/>
      <c r="DW122" s="1290">
        <v>0</v>
      </c>
      <c r="DX122" s="1289"/>
      <c r="DY122" s="1289"/>
      <c r="DZ122" s="1290">
        <v>0</v>
      </c>
      <c r="EA122" s="1289"/>
      <c r="EB122" s="1289"/>
      <c r="EC122" s="1290">
        <v>0</v>
      </c>
      <c r="ED122" s="1289"/>
      <c r="EE122" s="1289"/>
      <c r="EF122" s="1290">
        <v>0</v>
      </c>
      <c r="EG122" s="1289"/>
      <c r="EH122" s="1289"/>
      <c r="EI122" s="1290">
        <v>0</v>
      </c>
      <c r="EJ122" s="1289"/>
      <c r="EK122" s="1289"/>
      <c r="EL122" s="1290">
        <v>0</v>
      </c>
      <c r="EM122" s="1289"/>
      <c r="EN122" s="1289"/>
      <c r="EO122" s="1290">
        <v>0</v>
      </c>
      <c r="EP122" s="1289"/>
      <c r="EQ122" s="1289"/>
      <c r="ER122" s="1290">
        <v>0</v>
      </c>
      <c r="ES122" s="1289"/>
      <c r="ET122" s="1289"/>
      <c r="EU122" s="1290">
        <v>0</v>
      </c>
      <c r="EV122" s="1289"/>
      <c r="EW122" s="1289"/>
      <c r="EX122" s="1290">
        <v>0</v>
      </c>
      <c r="EY122" s="1289"/>
      <c r="EZ122" s="1289"/>
      <c r="FA122" s="1290">
        <v>0</v>
      </c>
      <c r="FB122" s="1289"/>
      <c r="FC122" s="1289"/>
      <c r="FD122" s="1290">
        <v>0</v>
      </c>
      <c r="FE122" s="1289"/>
      <c r="FF122" s="1289"/>
      <c r="FG122" s="1290">
        <v>0</v>
      </c>
    </row>
    <row r="123" spans="1:163" s="668" customFormat="1" ht="0.2" customHeight="1">
      <c r="A123" s="1179">
        <v>3</v>
      </c>
      <c r="B123" s="1179"/>
      <c r="C123" s="1179" t="s">
        <v>1661</v>
      </c>
      <c r="D123" s="1179" t="s">
        <v>1721</v>
      </c>
      <c r="E123" s="1179"/>
      <c r="F123" s="1179"/>
      <c r="G123" s="1179" t="b">
        <v>0</v>
      </c>
      <c r="H123" s="1179"/>
      <c r="I123" s="1179"/>
      <c r="J123" s="1179"/>
      <c r="K123" s="1179"/>
      <c r="L123" s="1291" t="s">
        <v>667</v>
      </c>
      <c r="M123" s="1286" t="s">
        <v>668</v>
      </c>
      <c r="N123" s="1292"/>
      <c r="O123" s="1292"/>
      <c r="P123" s="1288">
        <v>0</v>
      </c>
      <c r="Q123" s="1292"/>
      <c r="R123" s="1292"/>
      <c r="S123" s="1288">
        <v>0</v>
      </c>
      <c r="T123" s="1292"/>
      <c r="U123" s="1292"/>
      <c r="V123" s="1288">
        <v>0</v>
      </c>
      <c r="W123" s="1292"/>
      <c r="X123" s="1292"/>
      <c r="Y123" s="1288">
        <v>0</v>
      </c>
      <c r="Z123" s="1292"/>
      <c r="AA123" s="1292"/>
      <c r="AB123" s="1288">
        <v>0</v>
      </c>
      <c r="AC123" s="1292"/>
      <c r="AD123" s="1292"/>
      <c r="AE123" s="1288">
        <v>0</v>
      </c>
      <c r="AF123" s="1292"/>
      <c r="AG123" s="1292"/>
      <c r="AH123" s="1288">
        <v>0</v>
      </c>
      <c r="AI123" s="1292"/>
      <c r="AJ123" s="1292"/>
      <c r="AK123" s="1288">
        <v>0</v>
      </c>
      <c r="AL123" s="1292"/>
      <c r="AM123" s="1292"/>
      <c r="AN123" s="1288">
        <v>0</v>
      </c>
      <c r="AO123" s="1292"/>
      <c r="AP123" s="1292"/>
      <c r="AQ123" s="1288">
        <v>0</v>
      </c>
      <c r="AR123" s="1292"/>
      <c r="AS123" s="1292"/>
      <c r="AT123" s="1288">
        <v>0</v>
      </c>
      <c r="AU123" s="1292"/>
      <c r="AV123" s="1292"/>
      <c r="AW123" s="1288">
        <v>0</v>
      </c>
      <c r="AX123" s="1292"/>
      <c r="AY123" s="1292"/>
      <c r="AZ123" s="1288">
        <v>0</v>
      </c>
      <c r="BA123" s="1292"/>
      <c r="BB123" s="1292"/>
      <c r="BC123" s="1288">
        <v>0</v>
      </c>
      <c r="BD123" s="1292"/>
      <c r="BE123" s="1292"/>
      <c r="BF123" s="1288">
        <v>0</v>
      </c>
      <c r="BG123" s="1292"/>
      <c r="BH123" s="1292"/>
      <c r="BI123" s="1288">
        <v>0</v>
      </c>
      <c r="BJ123" s="1292"/>
      <c r="BK123" s="1292"/>
      <c r="BL123" s="1288">
        <v>0</v>
      </c>
      <c r="BM123" s="1292"/>
      <c r="BN123" s="1292"/>
      <c r="BO123" s="1288">
        <v>0</v>
      </c>
      <c r="BP123" s="1292"/>
      <c r="BQ123" s="1292"/>
      <c r="BR123" s="1288">
        <v>0</v>
      </c>
      <c r="BS123" s="1292"/>
      <c r="BT123" s="1292"/>
      <c r="BU123" s="1288">
        <v>0</v>
      </c>
      <c r="BV123" s="1292"/>
      <c r="BW123" s="1292"/>
      <c r="BX123" s="1288">
        <v>0</v>
      </c>
      <c r="BY123" s="1292"/>
      <c r="BZ123" s="1292"/>
      <c r="CA123" s="1288">
        <v>0</v>
      </c>
      <c r="CB123" s="1292"/>
      <c r="CC123" s="1292"/>
      <c r="CD123" s="1288">
        <v>0</v>
      </c>
      <c r="CE123" s="1292"/>
      <c r="CF123" s="1292"/>
      <c r="CG123" s="1288">
        <v>0</v>
      </c>
      <c r="CH123" s="1292"/>
      <c r="CI123" s="1292"/>
      <c r="CJ123" s="1288">
        <v>0</v>
      </c>
      <c r="CK123" s="1292"/>
      <c r="CL123" s="1292"/>
      <c r="CM123" s="1288">
        <v>0</v>
      </c>
      <c r="CN123" s="1292"/>
      <c r="CO123" s="1292"/>
      <c r="CP123" s="1288">
        <v>0</v>
      </c>
      <c r="CQ123" s="1292"/>
      <c r="CR123" s="1292"/>
      <c r="CS123" s="1288">
        <v>0</v>
      </c>
      <c r="CT123" s="1292"/>
      <c r="CU123" s="1292"/>
      <c r="CV123" s="1288">
        <v>0</v>
      </c>
      <c r="CW123" s="1292"/>
      <c r="CX123" s="1292"/>
      <c r="CY123" s="1288">
        <v>0</v>
      </c>
      <c r="CZ123" s="1292"/>
      <c r="DA123" s="1292"/>
      <c r="DB123" s="1288">
        <v>0</v>
      </c>
      <c r="DC123" s="1292"/>
      <c r="DD123" s="1292"/>
      <c r="DE123" s="1288">
        <v>0</v>
      </c>
      <c r="DF123" s="1292"/>
      <c r="DG123" s="1292"/>
      <c r="DH123" s="1288">
        <v>0</v>
      </c>
      <c r="DI123" s="1292"/>
      <c r="DJ123" s="1292"/>
      <c r="DK123" s="1288">
        <v>0</v>
      </c>
      <c r="DL123" s="1292"/>
      <c r="DM123" s="1292"/>
      <c r="DN123" s="1288">
        <v>0</v>
      </c>
      <c r="DO123" s="1292"/>
      <c r="DP123" s="1292"/>
      <c r="DQ123" s="1288">
        <v>0</v>
      </c>
      <c r="DR123" s="1292"/>
      <c r="DS123" s="1292"/>
      <c r="DT123" s="1288">
        <v>0</v>
      </c>
      <c r="DU123" s="1292"/>
      <c r="DV123" s="1292"/>
      <c r="DW123" s="1288">
        <v>0</v>
      </c>
      <c r="DX123" s="1292"/>
      <c r="DY123" s="1292"/>
      <c r="DZ123" s="1288">
        <v>0</v>
      </c>
      <c r="EA123" s="1292"/>
      <c r="EB123" s="1292"/>
      <c r="EC123" s="1288">
        <v>0</v>
      </c>
      <c r="ED123" s="1292"/>
      <c r="EE123" s="1292"/>
      <c r="EF123" s="1288">
        <v>0</v>
      </c>
      <c r="EG123" s="1292"/>
      <c r="EH123" s="1292"/>
      <c r="EI123" s="1288">
        <v>0</v>
      </c>
      <c r="EJ123" s="1292"/>
      <c r="EK123" s="1292"/>
      <c r="EL123" s="1288">
        <v>0</v>
      </c>
      <c r="EM123" s="1292"/>
      <c r="EN123" s="1292"/>
      <c r="EO123" s="1288">
        <v>0</v>
      </c>
      <c r="EP123" s="1292"/>
      <c r="EQ123" s="1292"/>
      <c r="ER123" s="1288">
        <v>0</v>
      </c>
      <c r="ES123" s="1292"/>
      <c r="ET123" s="1292"/>
      <c r="EU123" s="1288">
        <v>0</v>
      </c>
      <c r="EV123" s="1292"/>
      <c r="EW123" s="1292"/>
      <c r="EX123" s="1288">
        <v>0</v>
      </c>
      <c r="EY123" s="1292"/>
      <c r="EZ123" s="1292"/>
      <c r="FA123" s="1288">
        <v>0</v>
      </c>
      <c r="FB123" s="1292"/>
      <c r="FC123" s="1292"/>
      <c r="FD123" s="1288">
        <v>0</v>
      </c>
      <c r="FE123" s="1292"/>
      <c r="FF123" s="1292"/>
      <c r="FG123" s="1288">
        <v>0</v>
      </c>
    </row>
    <row r="124" spans="1:163" s="668" customFormat="1" ht="0.2" customHeight="1">
      <c r="A124" s="1179">
        <v>3</v>
      </c>
      <c r="B124" s="1179"/>
      <c r="C124" s="1179" t="s">
        <v>1662</v>
      </c>
      <c r="D124" s="1179" t="s">
        <v>1721</v>
      </c>
      <c r="E124" s="1179"/>
      <c r="F124" s="1179"/>
      <c r="G124" s="1179" t="b">
        <v>0</v>
      </c>
      <c r="H124" s="1179"/>
      <c r="I124" s="1179"/>
      <c r="J124" s="1179"/>
      <c r="K124" s="1179"/>
      <c r="L124" s="1291" t="s">
        <v>669</v>
      </c>
      <c r="M124" s="1286" t="s">
        <v>670</v>
      </c>
      <c r="N124" s="1292"/>
      <c r="O124" s="1292"/>
      <c r="P124" s="1288">
        <v>0</v>
      </c>
      <c r="Q124" s="1292"/>
      <c r="R124" s="1292"/>
      <c r="S124" s="1288">
        <v>0</v>
      </c>
      <c r="T124" s="1292"/>
      <c r="U124" s="1292"/>
      <c r="V124" s="1288">
        <v>0</v>
      </c>
      <c r="W124" s="1292"/>
      <c r="X124" s="1292"/>
      <c r="Y124" s="1288">
        <v>0</v>
      </c>
      <c r="Z124" s="1292"/>
      <c r="AA124" s="1292"/>
      <c r="AB124" s="1288">
        <v>0</v>
      </c>
      <c r="AC124" s="1292"/>
      <c r="AD124" s="1292"/>
      <c r="AE124" s="1288">
        <v>0</v>
      </c>
      <c r="AF124" s="1292"/>
      <c r="AG124" s="1292"/>
      <c r="AH124" s="1288">
        <v>0</v>
      </c>
      <c r="AI124" s="1292"/>
      <c r="AJ124" s="1292"/>
      <c r="AK124" s="1288">
        <v>0</v>
      </c>
      <c r="AL124" s="1292"/>
      <c r="AM124" s="1292"/>
      <c r="AN124" s="1288">
        <v>0</v>
      </c>
      <c r="AO124" s="1292"/>
      <c r="AP124" s="1292"/>
      <c r="AQ124" s="1288">
        <v>0</v>
      </c>
      <c r="AR124" s="1292"/>
      <c r="AS124" s="1292"/>
      <c r="AT124" s="1288">
        <v>0</v>
      </c>
      <c r="AU124" s="1292"/>
      <c r="AV124" s="1292"/>
      <c r="AW124" s="1288">
        <v>0</v>
      </c>
      <c r="AX124" s="1292"/>
      <c r="AY124" s="1292"/>
      <c r="AZ124" s="1288">
        <v>0</v>
      </c>
      <c r="BA124" s="1292"/>
      <c r="BB124" s="1292"/>
      <c r="BC124" s="1288">
        <v>0</v>
      </c>
      <c r="BD124" s="1292"/>
      <c r="BE124" s="1292"/>
      <c r="BF124" s="1288">
        <v>0</v>
      </c>
      <c r="BG124" s="1292"/>
      <c r="BH124" s="1292"/>
      <c r="BI124" s="1288">
        <v>0</v>
      </c>
      <c r="BJ124" s="1292"/>
      <c r="BK124" s="1292"/>
      <c r="BL124" s="1288">
        <v>0</v>
      </c>
      <c r="BM124" s="1292"/>
      <c r="BN124" s="1292"/>
      <c r="BO124" s="1288">
        <v>0</v>
      </c>
      <c r="BP124" s="1292"/>
      <c r="BQ124" s="1292"/>
      <c r="BR124" s="1288">
        <v>0</v>
      </c>
      <c r="BS124" s="1292"/>
      <c r="BT124" s="1292"/>
      <c r="BU124" s="1288">
        <v>0</v>
      </c>
      <c r="BV124" s="1292"/>
      <c r="BW124" s="1292"/>
      <c r="BX124" s="1288">
        <v>0</v>
      </c>
      <c r="BY124" s="1292"/>
      <c r="BZ124" s="1292"/>
      <c r="CA124" s="1288">
        <v>0</v>
      </c>
      <c r="CB124" s="1292"/>
      <c r="CC124" s="1292"/>
      <c r="CD124" s="1288">
        <v>0</v>
      </c>
      <c r="CE124" s="1292"/>
      <c r="CF124" s="1292"/>
      <c r="CG124" s="1288">
        <v>0</v>
      </c>
      <c r="CH124" s="1292"/>
      <c r="CI124" s="1292"/>
      <c r="CJ124" s="1288">
        <v>0</v>
      </c>
      <c r="CK124" s="1292"/>
      <c r="CL124" s="1292"/>
      <c r="CM124" s="1288">
        <v>0</v>
      </c>
      <c r="CN124" s="1292"/>
      <c r="CO124" s="1292"/>
      <c r="CP124" s="1288">
        <v>0</v>
      </c>
      <c r="CQ124" s="1292"/>
      <c r="CR124" s="1292"/>
      <c r="CS124" s="1288">
        <v>0</v>
      </c>
      <c r="CT124" s="1292"/>
      <c r="CU124" s="1292"/>
      <c r="CV124" s="1288">
        <v>0</v>
      </c>
      <c r="CW124" s="1292"/>
      <c r="CX124" s="1292"/>
      <c r="CY124" s="1288">
        <v>0</v>
      </c>
      <c r="CZ124" s="1292"/>
      <c r="DA124" s="1292"/>
      <c r="DB124" s="1288">
        <v>0</v>
      </c>
      <c r="DC124" s="1292"/>
      <c r="DD124" s="1292"/>
      <c r="DE124" s="1288">
        <v>0</v>
      </c>
      <c r="DF124" s="1292"/>
      <c r="DG124" s="1292"/>
      <c r="DH124" s="1288">
        <v>0</v>
      </c>
      <c r="DI124" s="1292"/>
      <c r="DJ124" s="1292"/>
      <c r="DK124" s="1288">
        <v>0</v>
      </c>
      <c r="DL124" s="1292"/>
      <c r="DM124" s="1292"/>
      <c r="DN124" s="1288">
        <v>0</v>
      </c>
      <c r="DO124" s="1292"/>
      <c r="DP124" s="1292"/>
      <c r="DQ124" s="1288">
        <v>0</v>
      </c>
      <c r="DR124" s="1292"/>
      <c r="DS124" s="1292"/>
      <c r="DT124" s="1288">
        <v>0</v>
      </c>
      <c r="DU124" s="1292"/>
      <c r="DV124" s="1292"/>
      <c r="DW124" s="1288">
        <v>0</v>
      </c>
      <c r="DX124" s="1292"/>
      <c r="DY124" s="1292"/>
      <c r="DZ124" s="1288">
        <v>0</v>
      </c>
      <c r="EA124" s="1292"/>
      <c r="EB124" s="1292"/>
      <c r="EC124" s="1288">
        <v>0</v>
      </c>
      <c r="ED124" s="1292"/>
      <c r="EE124" s="1292"/>
      <c r="EF124" s="1288">
        <v>0</v>
      </c>
      <c r="EG124" s="1292"/>
      <c r="EH124" s="1292"/>
      <c r="EI124" s="1288">
        <v>0</v>
      </c>
      <c r="EJ124" s="1292"/>
      <c r="EK124" s="1292"/>
      <c r="EL124" s="1288">
        <v>0</v>
      </c>
      <c r="EM124" s="1292"/>
      <c r="EN124" s="1292"/>
      <c r="EO124" s="1288">
        <v>0</v>
      </c>
      <c r="EP124" s="1292"/>
      <c r="EQ124" s="1292"/>
      <c r="ER124" s="1288">
        <v>0</v>
      </c>
      <c r="ES124" s="1292"/>
      <c r="ET124" s="1292"/>
      <c r="EU124" s="1288">
        <v>0</v>
      </c>
      <c r="EV124" s="1292"/>
      <c r="EW124" s="1292"/>
      <c r="EX124" s="1288">
        <v>0</v>
      </c>
      <c r="EY124" s="1292"/>
      <c r="EZ124" s="1292"/>
      <c r="FA124" s="1288">
        <v>0</v>
      </c>
      <c r="FB124" s="1292"/>
      <c r="FC124" s="1292"/>
      <c r="FD124" s="1288">
        <v>0</v>
      </c>
      <c r="FE124" s="1292"/>
      <c r="FF124" s="1292"/>
      <c r="FG124" s="1288">
        <v>0</v>
      </c>
    </row>
    <row r="125" spans="1:163" s="668" customFormat="1" ht="0.2" customHeight="1">
      <c r="A125" s="1179">
        <v>3</v>
      </c>
      <c r="B125" s="1179"/>
      <c r="C125" s="1179"/>
      <c r="D125" s="1179"/>
      <c r="E125" s="1179"/>
      <c r="F125" s="1179"/>
      <c r="G125" s="1179" t="b">
        <v>0</v>
      </c>
      <c r="H125" s="1179"/>
      <c r="I125" s="1179"/>
      <c r="J125" s="1179"/>
      <c r="K125" s="1179"/>
      <c r="L125" s="1281" t="s">
        <v>1180</v>
      </c>
      <c r="M125" s="366"/>
      <c r="N125" s="367"/>
      <c r="O125" s="367"/>
      <c r="P125" s="367"/>
      <c r="Q125" s="367"/>
      <c r="R125" s="367"/>
      <c r="S125" s="367"/>
      <c r="T125" s="367"/>
      <c r="U125" s="367"/>
      <c r="V125" s="367"/>
      <c r="W125" s="367"/>
      <c r="X125" s="367"/>
      <c r="Y125" s="367"/>
      <c r="Z125" s="367"/>
      <c r="AA125" s="367"/>
      <c r="AB125" s="367"/>
      <c r="AC125" s="367"/>
      <c r="AD125" s="36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7"/>
      <c r="AY125" s="367"/>
      <c r="AZ125" s="367"/>
      <c r="BA125" s="367"/>
      <c r="BB125" s="367"/>
      <c r="BC125" s="367"/>
      <c r="BD125" s="367"/>
      <c r="BE125" s="367"/>
      <c r="BF125" s="367"/>
      <c r="BG125" s="367"/>
      <c r="BH125" s="367"/>
      <c r="BI125" s="367"/>
      <c r="BJ125" s="367"/>
      <c r="BK125" s="367"/>
      <c r="BL125" s="367"/>
      <c r="BM125" s="367"/>
      <c r="BN125" s="367"/>
      <c r="BO125" s="367"/>
      <c r="BP125" s="367"/>
      <c r="BQ125" s="367"/>
      <c r="BR125" s="367"/>
      <c r="BS125" s="367"/>
      <c r="BT125" s="367"/>
      <c r="BU125" s="367"/>
      <c r="BV125" s="367"/>
      <c r="BW125" s="367"/>
      <c r="BX125" s="367"/>
      <c r="BY125" s="367"/>
      <c r="BZ125" s="367"/>
      <c r="CA125" s="367"/>
      <c r="CB125" s="367"/>
      <c r="CC125" s="367"/>
      <c r="CD125" s="367"/>
      <c r="CE125" s="367"/>
      <c r="CF125" s="367"/>
      <c r="CG125" s="367"/>
      <c r="CH125" s="367"/>
      <c r="CI125" s="367"/>
      <c r="CJ125" s="367"/>
      <c r="CK125" s="367"/>
      <c r="CL125" s="367"/>
      <c r="CM125" s="367"/>
      <c r="CN125" s="367"/>
      <c r="CO125" s="367"/>
      <c r="CP125" s="367"/>
      <c r="CQ125" s="367"/>
      <c r="CR125" s="367"/>
      <c r="CS125" s="367"/>
      <c r="CT125" s="367"/>
      <c r="CU125" s="367"/>
      <c r="CV125" s="367"/>
      <c r="CW125" s="367"/>
      <c r="CX125" s="367"/>
      <c r="CY125" s="367"/>
      <c r="CZ125" s="367"/>
      <c r="DA125" s="367"/>
      <c r="DB125" s="367"/>
      <c r="DC125" s="367"/>
      <c r="DD125" s="367"/>
      <c r="DE125" s="367"/>
      <c r="DF125" s="367"/>
      <c r="DG125" s="367"/>
      <c r="DH125" s="367"/>
      <c r="DI125" s="367"/>
      <c r="DJ125" s="367"/>
      <c r="DK125" s="367"/>
      <c r="DL125" s="367"/>
      <c r="DM125" s="367"/>
      <c r="DN125" s="367"/>
      <c r="DO125" s="367"/>
      <c r="DP125" s="367"/>
      <c r="DQ125" s="367"/>
      <c r="DR125" s="367"/>
      <c r="DS125" s="367"/>
      <c r="DT125" s="367"/>
      <c r="DU125" s="367"/>
      <c r="DV125" s="367"/>
      <c r="DW125" s="367"/>
      <c r="DX125" s="367"/>
      <c r="DY125" s="367"/>
      <c r="DZ125" s="367"/>
      <c r="EA125" s="367"/>
      <c r="EB125" s="367"/>
      <c r="EC125" s="367"/>
      <c r="ED125" s="367"/>
      <c r="EE125" s="367"/>
      <c r="EF125" s="367"/>
      <c r="EG125" s="367"/>
      <c r="EH125" s="367"/>
      <c r="EI125" s="367"/>
      <c r="EJ125" s="367"/>
      <c r="EK125" s="367"/>
      <c r="EL125" s="367"/>
      <c r="EM125" s="367"/>
      <c r="EN125" s="367"/>
      <c r="EO125" s="367"/>
      <c r="EP125" s="367"/>
      <c r="EQ125" s="367"/>
      <c r="ER125" s="367"/>
      <c r="ES125" s="367"/>
      <c r="ET125" s="367"/>
      <c r="EU125" s="367"/>
      <c r="EV125" s="367"/>
      <c r="EW125" s="367"/>
      <c r="EX125" s="367"/>
      <c r="EY125" s="367"/>
      <c r="EZ125" s="367"/>
      <c r="FA125" s="367"/>
      <c r="FB125" s="367"/>
      <c r="FC125" s="367"/>
      <c r="FD125" s="367"/>
      <c r="FE125" s="367"/>
      <c r="FF125" s="367"/>
      <c r="FG125" s="368"/>
    </row>
    <row r="126" spans="1:163" s="668" customFormat="1" ht="0.2" customHeight="1">
      <c r="A126" s="1179">
        <v>3</v>
      </c>
      <c r="B126" s="1179"/>
      <c r="C126" s="1179" t="s">
        <v>1604</v>
      </c>
      <c r="D126" s="1179" t="s">
        <v>1722</v>
      </c>
      <c r="E126" s="1179"/>
      <c r="F126" s="1179"/>
      <c r="G126" s="1179" t="b">
        <v>0</v>
      </c>
      <c r="H126" s="1179"/>
      <c r="I126" s="1179"/>
      <c r="J126" s="1179"/>
      <c r="K126" s="1179"/>
      <c r="L126" s="1291" t="s">
        <v>664</v>
      </c>
      <c r="M126" s="1286" t="s">
        <v>652</v>
      </c>
      <c r="N126" s="1292">
        <v>0</v>
      </c>
      <c r="O126" s="1292">
        <v>0</v>
      </c>
      <c r="P126" s="1288">
        <v>0</v>
      </c>
      <c r="Q126" s="1292">
        <v>0</v>
      </c>
      <c r="R126" s="1292">
        <v>0</v>
      </c>
      <c r="S126" s="1288">
        <v>0</v>
      </c>
      <c r="T126" s="1292">
        <v>0</v>
      </c>
      <c r="U126" s="1292">
        <v>0</v>
      </c>
      <c r="V126" s="1288">
        <v>0</v>
      </c>
      <c r="W126" s="1292">
        <v>0</v>
      </c>
      <c r="X126" s="1292">
        <v>0</v>
      </c>
      <c r="Y126" s="1288">
        <v>0</v>
      </c>
      <c r="Z126" s="1292">
        <v>0</v>
      </c>
      <c r="AA126" s="1292">
        <v>0</v>
      </c>
      <c r="AB126" s="1288">
        <v>0</v>
      </c>
      <c r="AC126" s="1292">
        <v>0</v>
      </c>
      <c r="AD126" s="1292">
        <v>0</v>
      </c>
      <c r="AE126" s="1288">
        <v>0</v>
      </c>
      <c r="AF126" s="1292">
        <v>0</v>
      </c>
      <c r="AG126" s="1292">
        <v>0</v>
      </c>
      <c r="AH126" s="1288">
        <v>0</v>
      </c>
      <c r="AI126" s="1292">
        <v>0</v>
      </c>
      <c r="AJ126" s="1292">
        <v>0</v>
      </c>
      <c r="AK126" s="1288">
        <v>0</v>
      </c>
      <c r="AL126" s="1292">
        <v>0</v>
      </c>
      <c r="AM126" s="1292">
        <v>0</v>
      </c>
      <c r="AN126" s="1288">
        <v>0</v>
      </c>
      <c r="AO126" s="1292">
        <v>0</v>
      </c>
      <c r="AP126" s="1292">
        <v>0</v>
      </c>
      <c r="AQ126" s="1288">
        <v>0</v>
      </c>
      <c r="AR126" s="1292">
        <v>0</v>
      </c>
      <c r="AS126" s="1292">
        <v>0</v>
      </c>
      <c r="AT126" s="1288">
        <v>0</v>
      </c>
      <c r="AU126" s="1292">
        <v>0</v>
      </c>
      <c r="AV126" s="1292">
        <v>0</v>
      </c>
      <c r="AW126" s="1288">
        <v>0</v>
      </c>
      <c r="AX126" s="1292">
        <v>0</v>
      </c>
      <c r="AY126" s="1292">
        <v>0</v>
      </c>
      <c r="AZ126" s="1288">
        <v>0</v>
      </c>
      <c r="BA126" s="1292">
        <v>0</v>
      </c>
      <c r="BB126" s="1292">
        <v>0</v>
      </c>
      <c r="BC126" s="1288">
        <v>0</v>
      </c>
      <c r="BD126" s="1292">
        <v>0</v>
      </c>
      <c r="BE126" s="1292">
        <v>0</v>
      </c>
      <c r="BF126" s="1288">
        <v>0</v>
      </c>
      <c r="BG126" s="1292">
        <v>0</v>
      </c>
      <c r="BH126" s="1292">
        <v>0</v>
      </c>
      <c r="BI126" s="1288">
        <v>0</v>
      </c>
      <c r="BJ126" s="1292">
        <v>0</v>
      </c>
      <c r="BK126" s="1292">
        <v>0</v>
      </c>
      <c r="BL126" s="1288">
        <v>0</v>
      </c>
      <c r="BM126" s="1292">
        <v>0</v>
      </c>
      <c r="BN126" s="1292">
        <v>0</v>
      </c>
      <c r="BO126" s="1288">
        <v>0</v>
      </c>
      <c r="BP126" s="1292">
        <v>0</v>
      </c>
      <c r="BQ126" s="1292">
        <v>0</v>
      </c>
      <c r="BR126" s="1288">
        <v>0</v>
      </c>
      <c r="BS126" s="1292">
        <v>0</v>
      </c>
      <c r="BT126" s="1292">
        <v>0</v>
      </c>
      <c r="BU126" s="1288">
        <v>0</v>
      </c>
      <c r="BV126" s="1292">
        <v>0</v>
      </c>
      <c r="BW126" s="1292">
        <v>0</v>
      </c>
      <c r="BX126" s="1288">
        <v>0</v>
      </c>
      <c r="BY126" s="1292">
        <v>0</v>
      </c>
      <c r="BZ126" s="1292">
        <v>0</v>
      </c>
      <c r="CA126" s="1288">
        <v>0</v>
      </c>
      <c r="CB126" s="1292">
        <v>0</v>
      </c>
      <c r="CC126" s="1292">
        <v>0</v>
      </c>
      <c r="CD126" s="1288">
        <v>0</v>
      </c>
      <c r="CE126" s="1292">
        <v>0</v>
      </c>
      <c r="CF126" s="1292">
        <v>0</v>
      </c>
      <c r="CG126" s="1288">
        <v>0</v>
      </c>
      <c r="CH126" s="1292">
        <v>0</v>
      </c>
      <c r="CI126" s="1292">
        <v>0</v>
      </c>
      <c r="CJ126" s="1288">
        <v>0</v>
      </c>
      <c r="CK126" s="1292">
        <v>0</v>
      </c>
      <c r="CL126" s="1292">
        <v>0</v>
      </c>
      <c r="CM126" s="1288">
        <v>0</v>
      </c>
      <c r="CN126" s="1292">
        <v>0</v>
      </c>
      <c r="CO126" s="1292">
        <v>0</v>
      </c>
      <c r="CP126" s="1288">
        <v>0</v>
      </c>
      <c r="CQ126" s="1292">
        <v>0</v>
      </c>
      <c r="CR126" s="1292">
        <v>0</v>
      </c>
      <c r="CS126" s="1288">
        <v>0</v>
      </c>
      <c r="CT126" s="1292">
        <v>0</v>
      </c>
      <c r="CU126" s="1292">
        <v>0</v>
      </c>
      <c r="CV126" s="1288">
        <v>0</v>
      </c>
      <c r="CW126" s="1292">
        <v>0</v>
      </c>
      <c r="CX126" s="1292">
        <v>0</v>
      </c>
      <c r="CY126" s="1288">
        <v>0</v>
      </c>
      <c r="CZ126" s="1292">
        <v>0</v>
      </c>
      <c r="DA126" s="1292">
        <v>0</v>
      </c>
      <c r="DB126" s="1288">
        <v>0</v>
      </c>
      <c r="DC126" s="1292">
        <v>0</v>
      </c>
      <c r="DD126" s="1292">
        <v>0</v>
      </c>
      <c r="DE126" s="1288">
        <v>0</v>
      </c>
      <c r="DF126" s="1292">
        <v>0</v>
      </c>
      <c r="DG126" s="1292">
        <v>0</v>
      </c>
      <c r="DH126" s="1288">
        <v>0</v>
      </c>
      <c r="DI126" s="1292">
        <v>0</v>
      </c>
      <c r="DJ126" s="1292">
        <v>0</v>
      </c>
      <c r="DK126" s="1288">
        <v>0</v>
      </c>
      <c r="DL126" s="1292">
        <v>0</v>
      </c>
      <c r="DM126" s="1292">
        <v>0</v>
      </c>
      <c r="DN126" s="1288">
        <v>0</v>
      </c>
      <c r="DO126" s="1292">
        <v>0</v>
      </c>
      <c r="DP126" s="1292">
        <v>0</v>
      </c>
      <c r="DQ126" s="1288">
        <v>0</v>
      </c>
      <c r="DR126" s="1292">
        <v>0</v>
      </c>
      <c r="DS126" s="1292">
        <v>0</v>
      </c>
      <c r="DT126" s="1288">
        <v>0</v>
      </c>
      <c r="DU126" s="1292">
        <v>0</v>
      </c>
      <c r="DV126" s="1292">
        <v>0</v>
      </c>
      <c r="DW126" s="1288">
        <v>0</v>
      </c>
      <c r="DX126" s="1292">
        <v>0</v>
      </c>
      <c r="DY126" s="1292">
        <v>0</v>
      </c>
      <c r="DZ126" s="1288">
        <v>0</v>
      </c>
      <c r="EA126" s="1292">
        <v>0</v>
      </c>
      <c r="EB126" s="1292">
        <v>0</v>
      </c>
      <c r="EC126" s="1288">
        <v>0</v>
      </c>
      <c r="ED126" s="1292">
        <v>0</v>
      </c>
      <c r="EE126" s="1292">
        <v>0</v>
      </c>
      <c r="EF126" s="1288">
        <v>0</v>
      </c>
      <c r="EG126" s="1292">
        <v>0</v>
      </c>
      <c r="EH126" s="1292">
        <v>0</v>
      </c>
      <c r="EI126" s="1288">
        <v>0</v>
      </c>
      <c r="EJ126" s="1292">
        <v>0</v>
      </c>
      <c r="EK126" s="1292">
        <v>0</v>
      </c>
      <c r="EL126" s="1288">
        <v>0</v>
      </c>
      <c r="EM126" s="1292">
        <v>0</v>
      </c>
      <c r="EN126" s="1292">
        <v>0</v>
      </c>
      <c r="EO126" s="1288">
        <v>0</v>
      </c>
      <c r="EP126" s="1292">
        <v>0</v>
      </c>
      <c r="EQ126" s="1292">
        <v>0</v>
      </c>
      <c r="ER126" s="1288">
        <v>0</v>
      </c>
      <c r="ES126" s="1292">
        <v>0</v>
      </c>
      <c r="ET126" s="1292">
        <v>0</v>
      </c>
      <c r="EU126" s="1288">
        <v>0</v>
      </c>
      <c r="EV126" s="1292">
        <v>0</v>
      </c>
      <c r="EW126" s="1292">
        <v>0</v>
      </c>
      <c r="EX126" s="1288">
        <v>0</v>
      </c>
      <c r="EY126" s="1292">
        <v>0</v>
      </c>
      <c r="EZ126" s="1292">
        <v>0</v>
      </c>
      <c r="FA126" s="1288">
        <v>0</v>
      </c>
      <c r="FB126" s="1292">
        <v>0</v>
      </c>
      <c r="FC126" s="1292">
        <v>0</v>
      </c>
      <c r="FD126" s="1288">
        <v>0</v>
      </c>
      <c r="FE126" s="1292">
        <v>0</v>
      </c>
      <c r="FF126" s="1292">
        <v>0</v>
      </c>
      <c r="FG126" s="1288">
        <v>0</v>
      </c>
    </row>
    <row r="127" spans="1:163" s="668" customFormat="1" ht="0.2" customHeight="1">
      <c r="A127" s="1179">
        <v>3</v>
      </c>
      <c r="B127" s="1179"/>
      <c r="C127" s="1179" t="s">
        <v>1605</v>
      </c>
      <c r="D127" s="1179" t="s">
        <v>1722</v>
      </c>
      <c r="E127" s="1179"/>
      <c r="F127" s="1179"/>
      <c r="G127" s="1179" t="b">
        <v>0</v>
      </c>
      <c r="H127" s="1179"/>
      <c r="I127" s="1179"/>
      <c r="J127" s="1179"/>
      <c r="K127" s="1179"/>
      <c r="L127" s="1291" t="s">
        <v>665</v>
      </c>
      <c r="M127" s="1286" t="s">
        <v>652</v>
      </c>
      <c r="N127" s="1292"/>
      <c r="O127" s="1292"/>
      <c r="P127" s="1288">
        <v>0</v>
      </c>
      <c r="Q127" s="1292"/>
      <c r="R127" s="1292"/>
      <c r="S127" s="1288">
        <v>0</v>
      </c>
      <c r="T127" s="1292"/>
      <c r="U127" s="1292"/>
      <c r="V127" s="1288">
        <v>0</v>
      </c>
      <c r="W127" s="1292"/>
      <c r="X127" s="1292"/>
      <c r="Y127" s="1288">
        <v>0</v>
      </c>
      <c r="Z127" s="1292"/>
      <c r="AA127" s="1292"/>
      <c r="AB127" s="1288">
        <v>0</v>
      </c>
      <c r="AC127" s="1292"/>
      <c r="AD127" s="1292"/>
      <c r="AE127" s="1288">
        <v>0</v>
      </c>
      <c r="AF127" s="1292"/>
      <c r="AG127" s="1292"/>
      <c r="AH127" s="1288">
        <v>0</v>
      </c>
      <c r="AI127" s="1292"/>
      <c r="AJ127" s="1292"/>
      <c r="AK127" s="1288">
        <v>0</v>
      </c>
      <c r="AL127" s="1292"/>
      <c r="AM127" s="1292"/>
      <c r="AN127" s="1288">
        <v>0</v>
      </c>
      <c r="AO127" s="1292"/>
      <c r="AP127" s="1292"/>
      <c r="AQ127" s="1288">
        <v>0</v>
      </c>
      <c r="AR127" s="1292"/>
      <c r="AS127" s="1292"/>
      <c r="AT127" s="1288">
        <v>0</v>
      </c>
      <c r="AU127" s="1292"/>
      <c r="AV127" s="1292"/>
      <c r="AW127" s="1288">
        <v>0</v>
      </c>
      <c r="AX127" s="1292"/>
      <c r="AY127" s="1292"/>
      <c r="AZ127" s="1288">
        <v>0</v>
      </c>
      <c r="BA127" s="1292"/>
      <c r="BB127" s="1292"/>
      <c r="BC127" s="1288">
        <v>0</v>
      </c>
      <c r="BD127" s="1292"/>
      <c r="BE127" s="1292"/>
      <c r="BF127" s="1288">
        <v>0</v>
      </c>
      <c r="BG127" s="1292"/>
      <c r="BH127" s="1292"/>
      <c r="BI127" s="1288">
        <v>0</v>
      </c>
      <c r="BJ127" s="1292"/>
      <c r="BK127" s="1292"/>
      <c r="BL127" s="1288">
        <v>0</v>
      </c>
      <c r="BM127" s="1292"/>
      <c r="BN127" s="1292"/>
      <c r="BO127" s="1288">
        <v>0</v>
      </c>
      <c r="BP127" s="1292"/>
      <c r="BQ127" s="1292"/>
      <c r="BR127" s="1288">
        <v>0</v>
      </c>
      <c r="BS127" s="1292"/>
      <c r="BT127" s="1292"/>
      <c r="BU127" s="1288">
        <v>0</v>
      </c>
      <c r="BV127" s="1292"/>
      <c r="BW127" s="1292"/>
      <c r="BX127" s="1288">
        <v>0</v>
      </c>
      <c r="BY127" s="1292"/>
      <c r="BZ127" s="1292"/>
      <c r="CA127" s="1288">
        <v>0</v>
      </c>
      <c r="CB127" s="1292"/>
      <c r="CC127" s="1292"/>
      <c r="CD127" s="1288">
        <v>0</v>
      </c>
      <c r="CE127" s="1292"/>
      <c r="CF127" s="1292"/>
      <c r="CG127" s="1288">
        <v>0</v>
      </c>
      <c r="CH127" s="1292"/>
      <c r="CI127" s="1292"/>
      <c r="CJ127" s="1288">
        <v>0</v>
      </c>
      <c r="CK127" s="1292"/>
      <c r="CL127" s="1292"/>
      <c r="CM127" s="1288">
        <v>0</v>
      </c>
      <c r="CN127" s="1292"/>
      <c r="CO127" s="1292"/>
      <c r="CP127" s="1288">
        <v>0</v>
      </c>
      <c r="CQ127" s="1292"/>
      <c r="CR127" s="1292"/>
      <c r="CS127" s="1288">
        <v>0</v>
      </c>
      <c r="CT127" s="1292"/>
      <c r="CU127" s="1292"/>
      <c r="CV127" s="1288">
        <v>0</v>
      </c>
      <c r="CW127" s="1292"/>
      <c r="CX127" s="1292"/>
      <c r="CY127" s="1288">
        <v>0</v>
      </c>
      <c r="CZ127" s="1292"/>
      <c r="DA127" s="1292"/>
      <c r="DB127" s="1288">
        <v>0</v>
      </c>
      <c r="DC127" s="1292"/>
      <c r="DD127" s="1292"/>
      <c r="DE127" s="1288">
        <v>0</v>
      </c>
      <c r="DF127" s="1292"/>
      <c r="DG127" s="1292"/>
      <c r="DH127" s="1288">
        <v>0</v>
      </c>
      <c r="DI127" s="1292"/>
      <c r="DJ127" s="1292"/>
      <c r="DK127" s="1288">
        <v>0</v>
      </c>
      <c r="DL127" s="1292"/>
      <c r="DM127" s="1292"/>
      <c r="DN127" s="1288">
        <v>0</v>
      </c>
      <c r="DO127" s="1292"/>
      <c r="DP127" s="1292"/>
      <c r="DQ127" s="1288">
        <v>0</v>
      </c>
      <c r="DR127" s="1292"/>
      <c r="DS127" s="1292"/>
      <c r="DT127" s="1288">
        <v>0</v>
      </c>
      <c r="DU127" s="1292"/>
      <c r="DV127" s="1292"/>
      <c r="DW127" s="1288">
        <v>0</v>
      </c>
      <c r="DX127" s="1292"/>
      <c r="DY127" s="1292"/>
      <c r="DZ127" s="1288">
        <v>0</v>
      </c>
      <c r="EA127" s="1292"/>
      <c r="EB127" s="1292"/>
      <c r="EC127" s="1288">
        <v>0</v>
      </c>
      <c r="ED127" s="1292"/>
      <c r="EE127" s="1292"/>
      <c r="EF127" s="1288">
        <v>0</v>
      </c>
      <c r="EG127" s="1292"/>
      <c r="EH127" s="1292"/>
      <c r="EI127" s="1288">
        <v>0</v>
      </c>
      <c r="EJ127" s="1292"/>
      <c r="EK127" s="1292"/>
      <c r="EL127" s="1288">
        <v>0</v>
      </c>
      <c r="EM127" s="1292"/>
      <c r="EN127" s="1292"/>
      <c r="EO127" s="1288">
        <v>0</v>
      </c>
      <c r="EP127" s="1292"/>
      <c r="EQ127" s="1292"/>
      <c r="ER127" s="1288">
        <v>0</v>
      </c>
      <c r="ES127" s="1292"/>
      <c r="ET127" s="1292"/>
      <c r="EU127" s="1288">
        <v>0</v>
      </c>
      <c r="EV127" s="1292"/>
      <c r="EW127" s="1292"/>
      <c r="EX127" s="1288">
        <v>0</v>
      </c>
      <c r="EY127" s="1292"/>
      <c r="EZ127" s="1292"/>
      <c r="FA127" s="1288">
        <v>0</v>
      </c>
      <c r="FB127" s="1292"/>
      <c r="FC127" s="1292"/>
      <c r="FD127" s="1288">
        <v>0</v>
      </c>
      <c r="FE127" s="1292"/>
      <c r="FF127" s="1292"/>
      <c r="FG127" s="1288">
        <v>0</v>
      </c>
    </row>
    <row r="128" spans="1:163" s="668" customFormat="1" ht="0.2" customHeight="1">
      <c r="A128" s="1179">
        <v>3</v>
      </c>
      <c r="B128" s="1094" t="s">
        <v>1175</v>
      </c>
      <c r="C128" s="1179" t="s">
        <v>1660</v>
      </c>
      <c r="D128" s="1179" t="s">
        <v>1722</v>
      </c>
      <c r="E128" s="1179"/>
      <c r="F128" s="1179"/>
      <c r="G128" s="1179" t="b">
        <v>0</v>
      </c>
      <c r="H128" s="1179"/>
      <c r="I128" s="1179"/>
      <c r="J128" s="1179"/>
      <c r="K128" s="1179"/>
      <c r="L128" s="1291" t="s">
        <v>666</v>
      </c>
      <c r="M128" s="1286" t="s">
        <v>310</v>
      </c>
      <c r="N128" s="1289">
        <v>0</v>
      </c>
      <c r="O128" s="1289">
        <v>0</v>
      </c>
      <c r="P128" s="1290">
        <v>0</v>
      </c>
      <c r="Q128" s="1289">
        <v>0</v>
      </c>
      <c r="R128" s="1289">
        <v>0</v>
      </c>
      <c r="S128" s="1290">
        <v>0</v>
      </c>
      <c r="T128" s="1289">
        <v>0</v>
      </c>
      <c r="U128" s="1289">
        <v>0</v>
      </c>
      <c r="V128" s="1290">
        <v>0</v>
      </c>
      <c r="W128" s="1289">
        <v>0</v>
      </c>
      <c r="X128" s="1289">
        <v>0</v>
      </c>
      <c r="Y128" s="1290">
        <v>0</v>
      </c>
      <c r="Z128" s="1289">
        <v>0</v>
      </c>
      <c r="AA128" s="1289">
        <v>0</v>
      </c>
      <c r="AB128" s="1290">
        <v>0</v>
      </c>
      <c r="AC128" s="1289">
        <v>0</v>
      </c>
      <c r="AD128" s="1289">
        <v>0</v>
      </c>
      <c r="AE128" s="1290">
        <v>0</v>
      </c>
      <c r="AF128" s="1289">
        <v>0</v>
      </c>
      <c r="AG128" s="1289">
        <v>0</v>
      </c>
      <c r="AH128" s="1290">
        <v>0</v>
      </c>
      <c r="AI128" s="1289">
        <v>0</v>
      </c>
      <c r="AJ128" s="1289">
        <v>0</v>
      </c>
      <c r="AK128" s="1290">
        <v>0</v>
      </c>
      <c r="AL128" s="1289">
        <v>0</v>
      </c>
      <c r="AM128" s="1289">
        <v>0</v>
      </c>
      <c r="AN128" s="1290">
        <v>0</v>
      </c>
      <c r="AO128" s="1289">
        <v>0</v>
      </c>
      <c r="AP128" s="1289">
        <v>0</v>
      </c>
      <c r="AQ128" s="1290">
        <v>0</v>
      </c>
      <c r="AR128" s="1289"/>
      <c r="AS128" s="1289"/>
      <c r="AT128" s="1290">
        <v>0</v>
      </c>
      <c r="AU128" s="1289"/>
      <c r="AV128" s="1289"/>
      <c r="AW128" s="1290">
        <v>0</v>
      </c>
      <c r="AX128" s="1289"/>
      <c r="AY128" s="1289"/>
      <c r="AZ128" s="1290">
        <v>0</v>
      </c>
      <c r="BA128" s="1289"/>
      <c r="BB128" s="1289"/>
      <c r="BC128" s="1290">
        <v>0</v>
      </c>
      <c r="BD128" s="1289"/>
      <c r="BE128" s="1289"/>
      <c r="BF128" s="1290">
        <v>0</v>
      </c>
      <c r="BG128" s="1289"/>
      <c r="BH128" s="1289"/>
      <c r="BI128" s="1290">
        <v>0</v>
      </c>
      <c r="BJ128" s="1289"/>
      <c r="BK128" s="1289"/>
      <c r="BL128" s="1290">
        <v>0</v>
      </c>
      <c r="BM128" s="1289"/>
      <c r="BN128" s="1289"/>
      <c r="BO128" s="1290">
        <v>0</v>
      </c>
      <c r="BP128" s="1289"/>
      <c r="BQ128" s="1289"/>
      <c r="BR128" s="1290">
        <v>0</v>
      </c>
      <c r="BS128" s="1289"/>
      <c r="BT128" s="1289"/>
      <c r="BU128" s="1290">
        <v>0</v>
      </c>
      <c r="BV128" s="1289"/>
      <c r="BW128" s="1289"/>
      <c r="BX128" s="1290">
        <v>0</v>
      </c>
      <c r="BY128" s="1289"/>
      <c r="BZ128" s="1289"/>
      <c r="CA128" s="1290">
        <v>0</v>
      </c>
      <c r="CB128" s="1289"/>
      <c r="CC128" s="1289"/>
      <c r="CD128" s="1290">
        <v>0</v>
      </c>
      <c r="CE128" s="1289"/>
      <c r="CF128" s="1289"/>
      <c r="CG128" s="1290">
        <v>0</v>
      </c>
      <c r="CH128" s="1289"/>
      <c r="CI128" s="1289"/>
      <c r="CJ128" s="1290">
        <v>0</v>
      </c>
      <c r="CK128" s="1289"/>
      <c r="CL128" s="1289"/>
      <c r="CM128" s="1290">
        <v>0</v>
      </c>
      <c r="CN128" s="1289"/>
      <c r="CO128" s="1289"/>
      <c r="CP128" s="1290">
        <v>0</v>
      </c>
      <c r="CQ128" s="1289"/>
      <c r="CR128" s="1289"/>
      <c r="CS128" s="1290">
        <v>0</v>
      </c>
      <c r="CT128" s="1289"/>
      <c r="CU128" s="1289"/>
      <c r="CV128" s="1290">
        <v>0</v>
      </c>
      <c r="CW128" s="1289"/>
      <c r="CX128" s="1289"/>
      <c r="CY128" s="1290">
        <v>0</v>
      </c>
      <c r="CZ128" s="1289"/>
      <c r="DA128" s="1289"/>
      <c r="DB128" s="1290">
        <v>0</v>
      </c>
      <c r="DC128" s="1289"/>
      <c r="DD128" s="1289"/>
      <c r="DE128" s="1290">
        <v>0</v>
      </c>
      <c r="DF128" s="1289"/>
      <c r="DG128" s="1289"/>
      <c r="DH128" s="1290">
        <v>0</v>
      </c>
      <c r="DI128" s="1289"/>
      <c r="DJ128" s="1289"/>
      <c r="DK128" s="1290">
        <v>0</v>
      </c>
      <c r="DL128" s="1289"/>
      <c r="DM128" s="1289"/>
      <c r="DN128" s="1290">
        <v>0</v>
      </c>
      <c r="DO128" s="1289"/>
      <c r="DP128" s="1289"/>
      <c r="DQ128" s="1290">
        <v>0</v>
      </c>
      <c r="DR128" s="1289"/>
      <c r="DS128" s="1289"/>
      <c r="DT128" s="1290">
        <v>0</v>
      </c>
      <c r="DU128" s="1289"/>
      <c r="DV128" s="1289"/>
      <c r="DW128" s="1290">
        <v>0</v>
      </c>
      <c r="DX128" s="1289"/>
      <c r="DY128" s="1289"/>
      <c r="DZ128" s="1290">
        <v>0</v>
      </c>
      <c r="EA128" s="1289"/>
      <c r="EB128" s="1289"/>
      <c r="EC128" s="1290">
        <v>0</v>
      </c>
      <c r="ED128" s="1289"/>
      <c r="EE128" s="1289"/>
      <c r="EF128" s="1290">
        <v>0</v>
      </c>
      <c r="EG128" s="1289"/>
      <c r="EH128" s="1289"/>
      <c r="EI128" s="1290">
        <v>0</v>
      </c>
      <c r="EJ128" s="1289"/>
      <c r="EK128" s="1289"/>
      <c r="EL128" s="1290">
        <v>0</v>
      </c>
      <c r="EM128" s="1289"/>
      <c r="EN128" s="1289"/>
      <c r="EO128" s="1290">
        <v>0</v>
      </c>
      <c r="EP128" s="1289"/>
      <c r="EQ128" s="1289"/>
      <c r="ER128" s="1290">
        <v>0</v>
      </c>
      <c r="ES128" s="1289"/>
      <c r="ET128" s="1289"/>
      <c r="EU128" s="1290">
        <v>0</v>
      </c>
      <c r="EV128" s="1289"/>
      <c r="EW128" s="1289"/>
      <c r="EX128" s="1290">
        <v>0</v>
      </c>
      <c r="EY128" s="1289"/>
      <c r="EZ128" s="1289"/>
      <c r="FA128" s="1290">
        <v>0</v>
      </c>
      <c r="FB128" s="1289"/>
      <c r="FC128" s="1289"/>
      <c r="FD128" s="1290">
        <v>0</v>
      </c>
      <c r="FE128" s="1289"/>
      <c r="FF128" s="1289"/>
      <c r="FG128" s="1290">
        <v>0</v>
      </c>
    </row>
    <row r="129" spans="1:163" s="668" customFormat="1" ht="0.2" customHeight="1">
      <c r="A129" s="1179">
        <v>3</v>
      </c>
      <c r="B129" s="1179"/>
      <c r="C129" s="1179" t="s">
        <v>1661</v>
      </c>
      <c r="D129" s="1179" t="s">
        <v>1722</v>
      </c>
      <c r="E129" s="1179"/>
      <c r="F129" s="1179"/>
      <c r="G129" s="1179" t="b">
        <v>0</v>
      </c>
      <c r="H129" s="1179"/>
      <c r="I129" s="1179"/>
      <c r="J129" s="1179"/>
      <c r="K129" s="1179"/>
      <c r="L129" s="1291" t="s">
        <v>667</v>
      </c>
      <c r="M129" s="1286" t="s">
        <v>668</v>
      </c>
      <c r="N129" s="1292"/>
      <c r="O129" s="1292"/>
      <c r="P129" s="1288">
        <v>0</v>
      </c>
      <c r="Q129" s="1292"/>
      <c r="R129" s="1292"/>
      <c r="S129" s="1288">
        <v>0</v>
      </c>
      <c r="T129" s="1292"/>
      <c r="U129" s="1292"/>
      <c r="V129" s="1288">
        <v>0</v>
      </c>
      <c r="W129" s="1292"/>
      <c r="X129" s="1292"/>
      <c r="Y129" s="1288">
        <v>0</v>
      </c>
      <c r="Z129" s="1292"/>
      <c r="AA129" s="1292"/>
      <c r="AB129" s="1288">
        <v>0</v>
      </c>
      <c r="AC129" s="1292"/>
      <c r="AD129" s="1292"/>
      <c r="AE129" s="1288">
        <v>0</v>
      </c>
      <c r="AF129" s="1292"/>
      <c r="AG129" s="1292"/>
      <c r="AH129" s="1288">
        <v>0</v>
      </c>
      <c r="AI129" s="1292"/>
      <c r="AJ129" s="1292"/>
      <c r="AK129" s="1288">
        <v>0</v>
      </c>
      <c r="AL129" s="1292"/>
      <c r="AM129" s="1292"/>
      <c r="AN129" s="1288">
        <v>0</v>
      </c>
      <c r="AO129" s="1292"/>
      <c r="AP129" s="1292"/>
      <c r="AQ129" s="1288">
        <v>0</v>
      </c>
      <c r="AR129" s="1292"/>
      <c r="AS129" s="1292"/>
      <c r="AT129" s="1288">
        <v>0</v>
      </c>
      <c r="AU129" s="1292"/>
      <c r="AV129" s="1292"/>
      <c r="AW129" s="1288">
        <v>0</v>
      </c>
      <c r="AX129" s="1292"/>
      <c r="AY129" s="1292"/>
      <c r="AZ129" s="1288">
        <v>0</v>
      </c>
      <c r="BA129" s="1292"/>
      <c r="BB129" s="1292"/>
      <c r="BC129" s="1288">
        <v>0</v>
      </c>
      <c r="BD129" s="1292"/>
      <c r="BE129" s="1292"/>
      <c r="BF129" s="1288">
        <v>0</v>
      </c>
      <c r="BG129" s="1292"/>
      <c r="BH129" s="1292"/>
      <c r="BI129" s="1288">
        <v>0</v>
      </c>
      <c r="BJ129" s="1292"/>
      <c r="BK129" s="1292"/>
      <c r="BL129" s="1288">
        <v>0</v>
      </c>
      <c r="BM129" s="1292"/>
      <c r="BN129" s="1292"/>
      <c r="BO129" s="1288">
        <v>0</v>
      </c>
      <c r="BP129" s="1292"/>
      <c r="BQ129" s="1292"/>
      <c r="BR129" s="1288">
        <v>0</v>
      </c>
      <c r="BS129" s="1292"/>
      <c r="BT129" s="1292"/>
      <c r="BU129" s="1288">
        <v>0</v>
      </c>
      <c r="BV129" s="1292"/>
      <c r="BW129" s="1292"/>
      <c r="BX129" s="1288">
        <v>0</v>
      </c>
      <c r="BY129" s="1292"/>
      <c r="BZ129" s="1292"/>
      <c r="CA129" s="1288">
        <v>0</v>
      </c>
      <c r="CB129" s="1292"/>
      <c r="CC129" s="1292"/>
      <c r="CD129" s="1288">
        <v>0</v>
      </c>
      <c r="CE129" s="1292"/>
      <c r="CF129" s="1292"/>
      <c r="CG129" s="1288">
        <v>0</v>
      </c>
      <c r="CH129" s="1292"/>
      <c r="CI129" s="1292"/>
      <c r="CJ129" s="1288">
        <v>0</v>
      </c>
      <c r="CK129" s="1292"/>
      <c r="CL129" s="1292"/>
      <c r="CM129" s="1288">
        <v>0</v>
      </c>
      <c r="CN129" s="1292"/>
      <c r="CO129" s="1292"/>
      <c r="CP129" s="1288">
        <v>0</v>
      </c>
      <c r="CQ129" s="1292"/>
      <c r="CR129" s="1292"/>
      <c r="CS129" s="1288">
        <v>0</v>
      </c>
      <c r="CT129" s="1292"/>
      <c r="CU129" s="1292"/>
      <c r="CV129" s="1288">
        <v>0</v>
      </c>
      <c r="CW129" s="1292"/>
      <c r="CX129" s="1292"/>
      <c r="CY129" s="1288">
        <v>0</v>
      </c>
      <c r="CZ129" s="1292"/>
      <c r="DA129" s="1292"/>
      <c r="DB129" s="1288">
        <v>0</v>
      </c>
      <c r="DC129" s="1292"/>
      <c r="DD129" s="1292"/>
      <c r="DE129" s="1288">
        <v>0</v>
      </c>
      <c r="DF129" s="1292"/>
      <c r="DG129" s="1292"/>
      <c r="DH129" s="1288">
        <v>0</v>
      </c>
      <c r="DI129" s="1292"/>
      <c r="DJ129" s="1292"/>
      <c r="DK129" s="1288">
        <v>0</v>
      </c>
      <c r="DL129" s="1292"/>
      <c r="DM129" s="1292"/>
      <c r="DN129" s="1288">
        <v>0</v>
      </c>
      <c r="DO129" s="1292"/>
      <c r="DP129" s="1292"/>
      <c r="DQ129" s="1288">
        <v>0</v>
      </c>
      <c r="DR129" s="1292"/>
      <c r="DS129" s="1292"/>
      <c r="DT129" s="1288">
        <v>0</v>
      </c>
      <c r="DU129" s="1292"/>
      <c r="DV129" s="1292"/>
      <c r="DW129" s="1288">
        <v>0</v>
      </c>
      <c r="DX129" s="1292"/>
      <c r="DY129" s="1292"/>
      <c r="DZ129" s="1288">
        <v>0</v>
      </c>
      <c r="EA129" s="1292"/>
      <c r="EB129" s="1292"/>
      <c r="EC129" s="1288">
        <v>0</v>
      </c>
      <c r="ED129" s="1292"/>
      <c r="EE129" s="1292"/>
      <c r="EF129" s="1288">
        <v>0</v>
      </c>
      <c r="EG129" s="1292"/>
      <c r="EH129" s="1292"/>
      <c r="EI129" s="1288">
        <v>0</v>
      </c>
      <c r="EJ129" s="1292"/>
      <c r="EK129" s="1292"/>
      <c r="EL129" s="1288">
        <v>0</v>
      </c>
      <c r="EM129" s="1292"/>
      <c r="EN129" s="1292"/>
      <c r="EO129" s="1288">
        <v>0</v>
      </c>
      <c r="EP129" s="1292"/>
      <c r="EQ129" s="1292"/>
      <c r="ER129" s="1288">
        <v>0</v>
      </c>
      <c r="ES129" s="1292"/>
      <c r="ET129" s="1292"/>
      <c r="EU129" s="1288">
        <v>0</v>
      </c>
      <c r="EV129" s="1292"/>
      <c r="EW129" s="1292"/>
      <c r="EX129" s="1288">
        <v>0</v>
      </c>
      <c r="EY129" s="1292"/>
      <c r="EZ129" s="1292"/>
      <c r="FA129" s="1288">
        <v>0</v>
      </c>
      <c r="FB129" s="1292"/>
      <c r="FC129" s="1292"/>
      <c r="FD129" s="1288">
        <v>0</v>
      </c>
      <c r="FE129" s="1292"/>
      <c r="FF129" s="1292"/>
      <c r="FG129" s="1288">
        <v>0</v>
      </c>
    </row>
    <row r="130" spans="1:163" s="668" customFormat="1" ht="0.2" customHeight="1">
      <c r="A130" s="1179">
        <v>3</v>
      </c>
      <c r="B130" s="1179"/>
      <c r="C130" s="1179" t="s">
        <v>1662</v>
      </c>
      <c r="D130" s="1179" t="s">
        <v>1722</v>
      </c>
      <c r="E130" s="1179"/>
      <c r="F130" s="1179"/>
      <c r="G130" s="1179" t="b">
        <v>0</v>
      </c>
      <c r="H130" s="1179"/>
      <c r="I130" s="1179"/>
      <c r="J130" s="1179"/>
      <c r="K130" s="1179"/>
      <c r="L130" s="1291" t="s">
        <v>669</v>
      </c>
      <c r="M130" s="1286" t="s">
        <v>670</v>
      </c>
      <c r="N130" s="1292"/>
      <c r="O130" s="1292"/>
      <c r="P130" s="1288">
        <v>0</v>
      </c>
      <c r="Q130" s="1292"/>
      <c r="R130" s="1292"/>
      <c r="S130" s="1288">
        <v>0</v>
      </c>
      <c r="T130" s="1292"/>
      <c r="U130" s="1292"/>
      <c r="V130" s="1288">
        <v>0</v>
      </c>
      <c r="W130" s="1292"/>
      <c r="X130" s="1292"/>
      <c r="Y130" s="1288">
        <v>0</v>
      </c>
      <c r="Z130" s="1292"/>
      <c r="AA130" s="1292"/>
      <c r="AB130" s="1288">
        <v>0</v>
      </c>
      <c r="AC130" s="1292"/>
      <c r="AD130" s="1292"/>
      <c r="AE130" s="1288">
        <v>0</v>
      </c>
      <c r="AF130" s="1292"/>
      <c r="AG130" s="1292"/>
      <c r="AH130" s="1288">
        <v>0</v>
      </c>
      <c r="AI130" s="1292"/>
      <c r="AJ130" s="1292"/>
      <c r="AK130" s="1288">
        <v>0</v>
      </c>
      <c r="AL130" s="1292"/>
      <c r="AM130" s="1292"/>
      <c r="AN130" s="1288">
        <v>0</v>
      </c>
      <c r="AO130" s="1292"/>
      <c r="AP130" s="1292"/>
      <c r="AQ130" s="1288">
        <v>0</v>
      </c>
      <c r="AR130" s="1292"/>
      <c r="AS130" s="1292"/>
      <c r="AT130" s="1288">
        <v>0</v>
      </c>
      <c r="AU130" s="1292"/>
      <c r="AV130" s="1292"/>
      <c r="AW130" s="1288">
        <v>0</v>
      </c>
      <c r="AX130" s="1292"/>
      <c r="AY130" s="1292"/>
      <c r="AZ130" s="1288">
        <v>0</v>
      </c>
      <c r="BA130" s="1292"/>
      <c r="BB130" s="1292"/>
      <c r="BC130" s="1288">
        <v>0</v>
      </c>
      <c r="BD130" s="1292"/>
      <c r="BE130" s="1292"/>
      <c r="BF130" s="1288">
        <v>0</v>
      </c>
      <c r="BG130" s="1292"/>
      <c r="BH130" s="1292"/>
      <c r="BI130" s="1288">
        <v>0</v>
      </c>
      <c r="BJ130" s="1292"/>
      <c r="BK130" s="1292"/>
      <c r="BL130" s="1288">
        <v>0</v>
      </c>
      <c r="BM130" s="1292"/>
      <c r="BN130" s="1292"/>
      <c r="BO130" s="1288">
        <v>0</v>
      </c>
      <c r="BP130" s="1292"/>
      <c r="BQ130" s="1292"/>
      <c r="BR130" s="1288">
        <v>0</v>
      </c>
      <c r="BS130" s="1292"/>
      <c r="BT130" s="1292"/>
      <c r="BU130" s="1288">
        <v>0</v>
      </c>
      <c r="BV130" s="1292"/>
      <c r="BW130" s="1292"/>
      <c r="BX130" s="1288">
        <v>0</v>
      </c>
      <c r="BY130" s="1292"/>
      <c r="BZ130" s="1292"/>
      <c r="CA130" s="1288">
        <v>0</v>
      </c>
      <c r="CB130" s="1292"/>
      <c r="CC130" s="1292"/>
      <c r="CD130" s="1288">
        <v>0</v>
      </c>
      <c r="CE130" s="1292"/>
      <c r="CF130" s="1292"/>
      <c r="CG130" s="1288">
        <v>0</v>
      </c>
      <c r="CH130" s="1292"/>
      <c r="CI130" s="1292"/>
      <c r="CJ130" s="1288">
        <v>0</v>
      </c>
      <c r="CK130" s="1292"/>
      <c r="CL130" s="1292"/>
      <c r="CM130" s="1288">
        <v>0</v>
      </c>
      <c r="CN130" s="1292"/>
      <c r="CO130" s="1292"/>
      <c r="CP130" s="1288">
        <v>0</v>
      </c>
      <c r="CQ130" s="1292"/>
      <c r="CR130" s="1292"/>
      <c r="CS130" s="1288">
        <v>0</v>
      </c>
      <c r="CT130" s="1292"/>
      <c r="CU130" s="1292"/>
      <c r="CV130" s="1288">
        <v>0</v>
      </c>
      <c r="CW130" s="1292"/>
      <c r="CX130" s="1292"/>
      <c r="CY130" s="1288">
        <v>0</v>
      </c>
      <c r="CZ130" s="1292"/>
      <c r="DA130" s="1292"/>
      <c r="DB130" s="1288">
        <v>0</v>
      </c>
      <c r="DC130" s="1292"/>
      <c r="DD130" s="1292"/>
      <c r="DE130" s="1288">
        <v>0</v>
      </c>
      <c r="DF130" s="1292"/>
      <c r="DG130" s="1292"/>
      <c r="DH130" s="1288">
        <v>0</v>
      </c>
      <c r="DI130" s="1292"/>
      <c r="DJ130" s="1292"/>
      <c r="DK130" s="1288">
        <v>0</v>
      </c>
      <c r="DL130" s="1292"/>
      <c r="DM130" s="1292"/>
      <c r="DN130" s="1288">
        <v>0</v>
      </c>
      <c r="DO130" s="1292"/>
      <c r="DP130" s="1292"/>
      <c r="DQ130" s="1288">
        <v>0</v>
      </c>
      <c r="DR130" s="1292"/>
      <c r="DS130" s="1292"/>
      <c r="DT130" s="1288">
        <v>0</v>
      </c>
      <c r="DU130" s="1292"/>
      <c r="DV130" s="1292"/>
      <c r="DW130" s="1288">
        <v>0</v>
      </c>
      <c r="DX130" s="1292"/>
      <c r="DY130" s="1292"/>
      <c r="DZ130" s="1288">
        <v>0</v>
      </c>
      <c r="EA130" s="1292"/>
      <c r="EB130" s="1292"/>
      <c r="EC130" s="1288">
        <v>0</v>
      </c>
      <c r="ED130" s="1292"/>
      <c r="EE130" s="1292"/>
      <c r="EF130" s="1288">
        <v>0</v>
      </c>
      <c r="EG130" s="1292"/>
      <c r="EH130" s="1292"/>
      <c r="EI130" s="1288">
        <v>0</v>
      </c>
      <c r="EJ130" s="1292"/>
      <c r="EK130" s="1292"/>
      <c r="EL130" s="1288">
        <v>0</v>
      </c>
      <c r="EM130" s="1292"/>
      <c r="EN130" s="1292"/>
      <c r="EO130" s="1288">
        <v>0</v>
      </c>
      <c r="EP130" s="1292"/>
      <c r="EQ130" s="1292"/>
      <c r="ER130" s="1288">
        <v>0</v>
      </c>
      <c r="ES130" s="1292"/>
      <c r="ET130" s="1292"/>
      <c r="EU130" s="1288">
        <v>0</v>
      </c>
      <c r="EV130" s="1292"/>
      <c r="EW130" s="1292"/>
      <c r="EX130" s="1288">
        <v>0</v>
      </c>
      <c r="EY130" s="1292"/>
      <c r="EZ130" s="1292"/>
      <c r="FA130" s="1288">
        <v>0</v>
      </c>
      <c r="FB130" s="1292"/>
      <c r="FC130" s="1292"/>
      <c r="FD130" s="1288">
        <v>0</v>
      </c>
      <c r="FE130" s="1292"/>
      <c r="FF130" s="1292"/>
      <c r="FG130" s="1288">
        <v>0</v>
      </c>
    </row>
    <row r="131" spans="1:163">
      <c r="A131" s="1179"/>
      <c r="B131" s="1179"/>
      <c r="C131" s="1179"/>
      <c r="D131" s="1179"/>
      <c r="E131" s="1179"/>
      <c r="F131" s="1179"/>
      <c r="G131" s="1045" t="b">
        <v>1</v>
      </c>
      <c r="H131" s="1179"/>
      <c r="I131" s="1179"/>
      <c r="J131" s="1179"/>
      <c r="K131" s="1179"/>
      <c r="L131" s="1296"/>
      <c r="M131" s="1297"/>
      <c r="N131" s="1298"/>
      <c r="O131" s="1298"/>
      <c r="P131" s="1298"/>
      <c r="Q131" s="1298"/>
      <c r="R131" s="1298"/>
      <c r="S131" s="1298"/>
      <c r="T131" s="1298"/>
      <c r="U131" s="1298"/>
      <c r="V131" s="1298"/>
      <c r="W131" s="1298"/>
      <c r="X131" s="1298"/>
      <c r="Y131" s="1298"/>
      <c r="Z131" s="1298"/>
      <c r="AA131" s="1298"/>
      <c r="AB131" s="1298"/>
      <c r="AC131" s="1298"/>
      <c r="AD131" s="1298"/>
      <c r="AE131" s="1298"/>
      <c r="AF131" s="1298"/>
      <c r="AG131" s="1298"/>
      <c r="AH131" s="1298"/>
      <c r="AI131" s="1298"/>
      <c r="AJ131" s="1298"/>
      <c r="AK131" s="1298"/>
      <c r="AL131" s="1298"/>
      <c r="AM131" s="1298"/>
      <c r="AN131" s="1298"/>
      <c r="AO131" s="1298"/>
      <c r="AP131" s="1298"/>
      <c r="AQ131" s="1298"/>
      <c r="AR131" s="1298"/>
      <c r="AS131" s="1298"/>
      <c r="AT131" s="1298"/>
      <c r="AU131" s="1298"/>
      <c r="AV131" s="1298"/>
      <c r="AW131" s="1298"/>
      <c r="AX131" s="1298"/>
      <c r="AY131" s="1298"/>
      <c r="AZ131" s="1298"/>
      <c r="BA131" s="1298"/>
      <c r="BB131" s="1298"/>
      <c r="BC131" s="1298"/>
      <c r="BD131" s="1298"/>
      <c r="BE131" s="1298"/>
      <c r="BF131" s="1298"/>
      <c r="BG131" s="1298"/>
      <c r="BH131" s="1298"/>
      <c r="BI131" s="1298"/>
      <c r="BJ131" s="1298"/>
      <c r="BK131" s="1298"/>
      <c r="BL131" s="1298"/>
      <c r="BM131" s="1298"/>
      <c r="BN131" s="1298"/>
      <c r="BO131" s="1298"/>
      <c r="BP131" s="1298"/>
      <c r="BQ131" s="1298"/>
      <c r="BR131" s="1298"/>
      <c r="BS131" s="1298"/>
      <c r="BT131" s="1298"/>
      <c r="BU131" s="1298"/>
      <c r="BV131" s="1298"/>
      <c r="BW131" s="1298"/>
      <c r="BX131" s="1298"/>
      <c r="BY131" s="1298"/>
      <c r="BZ131" s="1298"/>
      <c r="CA131" s="1298"/>
      <c r="CB131" s="1298"/>
      <c r="CC131" s="1298"/>
      <c r="CD131" s="1298"/>
      <c r="CE131" s="1298"/>
      <c r="CF131" s="1298"/>
      <c r="CG131" s="1298"/>
      <c r="CH131" s="1298"/>
      <c r="CI131" s="1298"/>
      <c r="CJ131" s="1298"/>
      <c r="CK131" s="1298"/>
      <c r="CL131" s="1298"/>
      <c r="CM131" s="1298"/>
      <c r="CN131" s="1298"/>
      <c r="CO131" s="1298"/>
      <c r="CP131" s="1298"/>
      <c r="CQ131" s="1298"/>
      <c r="CR131" s="1298"/>
      <c r="CS131" s="1298"/>
      <c r="CT131" s="1298"/>
      <c r="CU131" s="1298"/>
      <c r="CV131" s="1298"/>
      <c r="CW131" s="1298"/>
      <c r="CX131" s="1298"/>
      <c r="CY131" s="1298"/>
      <c r="CZ131" s="1298"/>
      <c r="DA131" s="1298"/>
      <c r="DB131" s="1298"/>
      <c r="DC131" s="1298"/>
      <c r="DD131" s="1298"/>
      <c r="DE131" s="1298"/>
      <c r="DF131" s="1298"/>
      <c r="DG131" s="1298"/>
      <c r="DH131" s="1298"/>
      <c r="DI131" s="1298"/>
      <c r="DJ131" s="1298"/>
      <c r="DK131" s="1298"/>
      <c r="DL131" s="1298"/>
      <c r="DM131" s="1298"/>
      <c r="DN131" s="1298"/>
      <c r="DO131" s="1298"/>
      <c r="DP131" s="1298"/>
      <c r="DQ131" s="1298"/>
      <c r="DR131" s="1298"/>
      <c r="DS131" s="1298"/>
      <c r="DT131" s="1298"/>
      <c r="DU131" s="1298"/>
      <c r="DV131" s="1298"/>
      <c r="DW131" s="1298"/>
      <c r="DX131" s="1298"/>
      <c r="DY131" s="1298"/>
      <c r="DZ131" s="1298"/>
      <c r="EA131" s="1298"/>
      <c r="EB131" s="1298"/>
      <c r="EC131" s="1298"/>
      <c r="ED131" s="1298"/>
      <c r="EE131" s="1298"/>
      <c r="EF131" s="1298"/>
      <c r="EG131" s="1298"/>
      <c r="EH131" s="1298"/>
      <c r="EI131" s="1298"/>
      <c r="EJ131" s="1298"/>
      <c r="EK131" s="1298"/>
      <c r="EL131" s="1298"/>
      <c r="EM131" s="1298"/>
      <c r="EN131" s="1298"/>
      <c r="EO131" s="1298"/>
      <c r="EP131" s="1298"/>
      <c r="EQ131" s="1298"/>
      <c r="ER131" s="1298"/>
      <c r="ES131" s="1298"/>
      <c r="ET131" s="1298"/>
      <c r="EU131" s="1298"/>
      <c r="EV131" s="1298"/>
      <c r="EW131" s="1298"/>
      <c r="EX131" s="1298"/>
      <c r="EY131" s="1298"/>
      <c r="EZ131" s="1298"/>
      <c r="FA131" s="1298"/>
      <c r="FB131" s="1298"/>
      <c r="FC131" s="1298"/>
      <c r="FD131" s="1298"/>
      <c r="FE131" s="1298"/>
      <c r="FF131" s="1298"/>
      <c r="FG131" s="1298"/>
    </row>
    <row r="132" spans="1:163" s="296" customFormat="1" ht="0.2" customHeight="1">
      <c r="A132" s="1045"/>
      <c r="B132" s="1045"/>
      <c r="C132" s="1045"/>
      <c r="D132" s="1045"/>
      <c r="E132" s="1045"/>
      <c r="F132" s="1045"/>
      <c r="G132" s="1045" t="b">
        <v>0</v>
      </c>
      <c r="H132" s="1045"/>
      <c r="I132" s="1045"/>
      <c r="J132" s="1045"/>
      <c r="K132" s="1258"/>
      <c r="L132" s="1259" t="s">
        <v>1342</v>
      </c>
      <c r="M132" s="1260"/>
      <c r="N132" s="1260"/>
      <c r="O132" s="1260"/>
      <c r="P132" s="1260"/>
      <c r="Q132" s="1260"/>
      <c r="R132" s="1260"/>
      <c r="S132" s="1260"/>
      <c r="T132" s="1260"/>
      <c r="U132" s="1260"/>
      <c r="V132" s="1260"/>
      <c r="W132" s="1260"/>
      <c r="X132" s="1260"/>
      <c r="Y132" s="1260"/>
      <c r="Z132" s="1260"/>
      <c r="AA132" s="1260"/>
      <c r="AB132" s="1260"/>
      <c r="AC132" s="1260"/>
      <c r="AD132" s="1260"/>
      <c r="AE132" s="1260"/>
      <c r="AF132" s="1260"/>
      <c r="AG132" s="1260"/>
      <c r="AH132" s="1260"/>
      <c r="AI132" s="1260"/>
      <c r="AJ132" s="1260"/>
      <c r="AK132" s="1260"/>
      <c r="AL132" s="1260"/>
      <c r="AM132" s="1260"/>
      <c r="AN132" s="1260"/>
      <c r="AO132" s="1260"/>
      <c r="AP132" s="1260"/>
      <c r="AQ132" s="1261"/>
      <c r="AR132" s="1261"/>
      <c r="AS132" s="1261"/>
      <c r="AT132" s="1261"/>
      <c r="AU132" s="1261"/>
      <c r="AV132" s="1261"/>
      <c r="AW132" s="1261"/>
      <c r="AX132" s="1261"/>
      <c r="AY132" s="1261"/>
      <c r="AZ132" s="1261"/>
      <c r="BA132" s="1261"/>
      <c r="BB132" s="1261"/>
      <c r="BC132" s="1261"/>
      <c r="BD132" s="1261"/>
      <c r="BE132" s="1261"/>
      <c r="BF132" s="1261"/>
      <c r="BG132" s="1261"/>
      <c r="BH132" s="1261"/>
      <c r="BI132" s="1261"/>
      <c r="BJ132" s="1261"/>
      <c r="BK132" s="1261"/>
      <c r="BL132" s="1261"/>
      <c r="BM132" s="1261"/>
      <c r="BN132" s="1261"/>
      <c r="BO132" s="1261"/>
      <c r="BP132" s="1261"/>
      <c r="BQ132" s="1261"/>
      <c r="BR132" s="1261"/>
      <c r="BS132" s="1261"/>
      <c r="BT132" s="1261"/>
      <c r="BU132" s="1261"/>
      <c r="BV132" s="1261"/>
      <c r="BW132" s="1261"/>
      <c r="BX132" s="1261"/>
      <c r="BY132" s="1261"/>
      <c r="BZ132" s="1261"/>
      <c r="CA132" s="1261"/>
      <c r="CB132" s="1261"/>
      <c r="CC132" s="1261"/>
      <c r="CD132" s="1261"/>
      <c r="CE132" s="1261"/>
      <c r="CF132" s="1261"/>
      <c r="CG132" s="1261"/>
      <c r="CH132" s="1261"/>
      <c r="CI132" s="1261"/>
      <c r="CJ132" s="1261"/>
      <c r="CK132" s="1261"/>
      <c r="CL132" s="1261"/>
      <c r="CM132" s="1261"/>
      <c r="CN132" s="1261"/>
      <c r="CO132" s="1261"/>
      <c r="CP132" s="1261"/>
      <c r="CQ132" s="1261"/>
      <c r="CR132" s="1261"/>
      <c r="CS132" s="1261"/>
      <c r="CT132" s="1261"/>
      <c r="CU132" s="1261"/>
      <c r="CV132" s="1261"/>
      <c r="CW132" s="1261"/>
      <c r="CX132" s="1261"/>
      <c r="CY132" s="1261"/>
      <c r="CZ132" s="1261"/>
      <c r="DA132" s="1261"/>
      <c r="DB132" s="1261"/>
      <c r="DC132" s="1261"/>
      <c r="DD132" s="1261"/>
      <c r="DE132" s="1261"/>
      <c r="DF132" s="1261"/>
      <c r="DG132" s="1261"/>
      <c r="DH132" s="1261"/>
      <c r="DI132" s="1261"/>
      <c r="DJ132" s="1261"/>
      <c r="DK132" s="1261"/>
      <c r="DL132" s="1261"/>
      <c r="DM132" s="1261"/>
      <c r="DN132" s="1261"/>
      <c r="DO132" s="1261"/>
      <c r="DP132" s="1261"/>
      <c r="DQ132" s="1261"/>
      <c r="DR132" s="1261"/>
      <c r="DS132" s="1261"/>
      <c r="DT132" s="1261"/>
      <c r="DU132" s="1261"/>
      <c r="DV132" s="1261"/>
      <c r="DW132" s="1261"/>
      <c r="DX132" s="1261"/>
      <c r="DY132" s="1261"/>
      <c r="DZ132" s="1261"/>
      <c r="EA132" s="1261"/>
      <c r="EB132" s="1261"/>
      <c r="EC132" s="1261"/>
      <c r="ED132" s="1261"/>
      <c r="EE132" s="1261"/>
      <c r="EF132" s="1261"/>
      <c r="EG132" s="1261"/>
      <c r="EH132" s="1261"/>
      <c r="EI132" s="1261"/>
      <c r="EJ132" s="1261"/>
      <c r="EK132" s="1261"/>
      <c r="EL132" s="1261"/>
      <c r="EM132" s="1261"/>
      <c r="EN132" s="1261"/>
      <c r="EO132" s="1261"/>
      <c r="EP132" s="1261"/>
      <c r="EQ132" s="1261"/>
      <c r="ER132" s="1261"/>
      <c r="ES132" s="1261"/>
      <c r="ET132" s="1261"/>
      <c r="EU132" s="1261"/>
      <c r="EV132" s="1261"/>
      <c r="EW132" s="1261"/>
      <c r="EX132" s="1261"/>
      <c r="EY132" s="1261"/>
      <c r="EZ132" s="1261"/>
      <c r="FA132" s="1261"/>
      <c r="FB132" s="1261"/>
      <c r="FC132" s="1261"/>
      <c r="FD132" s="1261"/>
      <c r="FE132" s="1261"/>
      <c r="FF132" s="1261"/>
      <c r="FG132" s="1261"/>
    </row>
    <row r="133" spans="1:163" ht="0.2" customHeight="1">
      <c r="A133" s="1179"/>
      <c r="B133" s="1179"/>
      <c r="C133" s="1179"/>
      <c r="D133" s="1179"/>
      <c r="E133" s="1179"/>
      <c r="F133" s="1179"/>
      <c r="G133" s="1045" t="b">
        <v>0</v>
      </c>
      <c r="H133" s="1179"/>
      <c r="I133" s="1179"/>
      <c r="J133" s="1179"/>
      <c r="K133" s="1179"/>
      <c r="L133" s="1148" t="s">
        <v>121</v>
      </c>
      <c r="M133" s="1148" t="s">
        <v>135</v>
      </c>
      <c r="N133" s="1263" t="s">
        <v>3033</v>
      </c>
      <c r="O133" s="1264"/>
      <c r="P133" s="1265"/>
      <c r="Q133" s="1263" t="s">
        <v>3065</v>
      </c>
      <c r="R133" s="1264"/>
      <c r="S133" s="1265"/>
      <c r="T133" s="1263" t="s">
        <v>3066</v>
      </c>
      <c r="U133" s="1264"/>
      <c r="V133" s="1265"/>
      <c r="W133" s="1263" t="s">
        <v>3067</v>
      </c>
      <c r="X133" s="1264"/>
      <c r="Y133" s="1265"/>
      <c r="Z133" s="1263" t="s">
        <v>3068</v>
      </c>
      <c r="AA133" s="1264"/>
      <c r="AB133" s="1265"/>
      <c r="AC133" s="1263" t="s">
        <v>3069</v>
      </c>
      <c r="AD133" s="1264"/>
      <c r="AE133" s="1265"/>
      <c r="AF133" s="1263" t="s">
        <v>3070</v>
      </c>
      <c r="AG133" s="1264"/>
      <c r="AH133" s="1265"/>
      <c r="AI133" s="1263" t="s">
        <v>3071</v>
      </c>
      <c r="AJ133" s="1264"/>
      <c r="AK133" s="1265"/>
      <c r="AL133" s="1263" t="s">
        <v>3072</v>
      </c>
      <c r="AM133" s="1264"/>
      <c r="AN133" s="1265"/>
      <c r="AO133" s="1263" t="s">
        <v>3073</v>
      </c>
      <c r="AP133" s="1264"/>
      <c r="AQ133" s="1265"/>
      <c r="AR133" s="1263" t="s">
        <v>3224</v>
      </c>
      <c r="AS133" s="1264"/>
      <c r="AT133" s="1265"/>
      <c r="AU133" s="1263" t="s">
        <v>3225</v>
      </c>
      <c r="AV133" s="1264"/>
      <c r="AW133" s="1265"/>
      <c r="AX133" s="1263" t="s">
        <v>3226</v>
      </c>
      <c r="AY133" s="1264"/>
      <c r="AZ133" s="1265"/>
      <c r="BA133" s="1263" t="s">
        <v>3227</v>
      </c>
      <c r="BB133" s="1264"/>
      <c r="BC133" s="1265"/>
      <c r="BD133" s="1263" t="s">
        <v>3228</v>
      </c>
      <c r="BE133" s="1264"/>
      <c r="BF133" s="1265"/>
      <c r="BG133" s="1263" t="s">
        <v>3229</v>
      </c>
      <c r="BH133" s="1264"/>
      <c r="BI133" s="1265"/>
      <c r="BJ133" s="1263" t="s">
        <v>3230</v>
      </c>
      <c r="BK133" s="1264"/>
      <c r="BL133" s="1265"/>
      <c r="BM133" s="1263" t="s">
        <v>3231</v>
      </c>
      <c r="BN133" s="1264"/>
      <c r="BO133" s="1265"/>
      <c r="BP133" s="1263" t="s">
        <v>3232</v>
      </c>
      <c r="BQ133" s="1264"/>
      <c r="BR133" s="1265"/>
      <c r="BS133" s="1263" t="s">
        <v>3233</v>
      </c>
      <c r="BT133" s="1264"/>
      <c r="BU133" s="1265"/>
      <c r="BV133" s="1263" t="s">
        <v>3234</v>
      </c>
      <c r="BW133" s="1264"/>
      <c r="BX133" s="1265"/>
      <c r="BY133" s="1263" t="s">
        <v>3235</v>
      </c>
      <c r="BZ133" s="1264"/>
      <c r="CA133" s="1265"/>
      <c r="CB133" s="1263" t="s">
        <v>3236</v>
      </c>
      <c r="CC133" s="1264"/>
      <c r="CD133" s="1265"/>
      <c r="CE133" s="1263" t="s">
        <v>3237</v>
      </c>
      <c r="CF133" s="1264"/>
      <c r="CG133" s="1265"/>
      <c r="CH133" s="1263" t="s">
        <v>3238</v>
      </c>
      <c r="CI133" s="1264"/>
      <c r="CJ133" s="1265"/>
      <c r="CK133" s="1263" t="s">
        <v>3239</v>
      </c>
      <c r="CL133" s="1264"/>
      <c r="CM133" s="1265"/>
      <c r="CN133" s="1263" t="s">
        <v>3240</v>
      </c>
      <c r="CO133" s="1264"/>
      <c r="CP133" s="1265"/>
      <c r="CQ133" s="1263" t="s">
        <v>3241</v>
      </c>
      <c r="CR133" s="1264"/>
      <c r="CS133" s="1265"/>
      <c r="CT133" s="1263" t="s">
        <v>3242</v>
      </c>
      <c r="CU133" s="1264"/>
      <c r="CV133" s="1265"/>
      <c r="CW133" s="1263" t="s">
        <v>3243</v>
      </c>
      <c r="CX133" s="1264"/>
      <c r="CY133" s="1265"/>
      <c r="CZ133" s="1263" t="s">
        <v>3244</v>
      </c>
      <c r="DA133" s="1264"/>
      <c r="DB133" s="1265"/>
      <c r="DC133" s="1263" t="s">
        <v>3245</v>
      </c>
      <c r="DD133" s="1264"/>
      <c r="DE133" s="1265"/>
      <c r="DF133" s="1263" t="s">
        <v>3246</v>
      </c>
      <c r="DG133" s="1264"/>
      <c r="DH133" s="1265"/>
      <c r="DI133" s="1263" t="s">
        <v>3247</v>
      </c>
      <c r="DJ133" s="1264"/>
      <c r="DK133" s="1265"/>
      <c r="DL133" s="1263" t="s">
        <v>3248</v>
      </c>
      <c r="DM133" s="1264"/>
      <c r="DN133" s="1265"/>
      <c r="DO133" s="1263" t="s">
        <v>3249</v>
      </c>
      <c r="DP133" s="1264"/>
      <c r="DQ133" s="1265"/>
      <c r="DR133" s="1263" t="s">
        <v>3250</v>
      </c>
      <c r="DS133" s="1264"/>
      <c r="DT133" s="1265"/>
      <c r="DU133" s="1263" t="s">
        <v>3251</v>
      </c>
      <c r="DV133" s="1264"/>
      <c r="DW133" s="1265"/>
      <c r="DX133" s="1263" t="s">
        <v>3252</v>
      </c>
      <c r="DY133" s="1264"/>
      <c r="DZ133" s="1265"/>
      <c r="EA133" s="1263" t="s">
        <v>3253</v>
      </c>
      <c r="EB133" s="1264"/>
      <c r="EC133" s="1265"/>
      <c r="ED133" s="1263" t="s">
        <v>3254</v>
      </c>
      <c r="EE133" s="1264"/>
      <c r="EF133" s="1265"/>
      <c r="EG133" s="1263" t="s">
        <v>3255</v>
      </c>
      <c r="EH133" s="1264"/>
      <c r="EI133" s="1265"/>
      <c r="EJ133" s="1263" t="s">
        <v>3256</v>
      </c>
      <c r="EK133" s="1264"/>
      <c r="EL133" s="1265"/>
      <c r="EM133" s="1263" t="s">
        <v>3257</v>
      </c>
      <c r="EN133" s="1264"/>
      <c r="EO133" s="1265"/>
      <c r="EP133" s="1263" t="s">
        <v>3258</v>
      </c>
      <c r="EQ133" s="1264"/>
      <c r="ER133" s="1265"/>
      <c r="ES133" s="1263" t="s">
        <v>3259</v>
      </c>
      <c r="ET133" s="1264"/>
      <c r="EU133" s="1265"/>
      <c r="EV133" s="1263" t="s">
        <v>3260</v>
      </c>
      <c r="EW133" s="1264"/>
      <c r="EX133" s="1265"/>
      <c r="EY133" s="1263" t="s">
        <v>3261</v>
      </c>
      <c r="EZ133" s="1264"/>
      <c r="FA133" s="1265"/>
      <c r="FB133" s="1263" t="s">
        <v>3262</v>
      </c>
      <c r="FC133" s="1264"/>
      <c r="FD133" s="1265"/>
      <c r="FE133" s="1263" t="s">
        <v>3263</v>
      </c>
      <c r="FF133" s="1264"/>
      <c r="FG133" s="1265"/>
    </row>
    <row r="134" spans="1:163" ht="0.2" customHeight="1">
      <c r="A134" s="1179"/>
      <c r="B134" s="1179"/>
      <c r="C134" s="1179"/>
      <c r="D134" s="1179"/>
      <c r="E134" s="1179"/>
      <c r="F134" s="1179"/>
      <c r="G134" s="1045" t="b">
        <v>0</v>
      </c>
      <c r="H134" s="1179"/>
      <c r="I134" s="1179"/>
      <c r="J134" s="1179"/>
      <c r="K134" s="1179"/>
      <c r="L134" s="1148"/>
      <c r="M134" s="1148"/>
      <c r="N134" s="1177" t="s">
        <v>268</v>
      </c>
      <c r="O134" s="1177" t="s">
        <v>267</v>
      </c>
      <c r="P134" s="1177" t="s">
        <v>1359</v>
      </c>
      <c r="Q134" s="1177" t="s">
        <v>268</v>
      </c>
      <c r="R134" s="1177" t="s">
        <v>267</v>
      </c>
      <c r="S134" s="1177" t="s">
        <v>1359</v>
      </c>
      <c r="T134" s="1177" t="s">
        <v>268</v>
      </c>
      <c r="U134" s="1177" t="s">
        <v>267</v>
      </c>
      <c r="V134" s="1177" t="s">
        <v>1359</v>
      </c>
      <c r="W134" s="1177" t="s">
        <v>268</v>
      </c>
      <c r="X134" s="1177" t="s">
        <v>267</v>
      </c>
      <c r="Y134" s="1177" t="s">
        <v>1359</v>
      </c>
      <c r="Z134" s="1177" t="s">
        <v>268</v>
      </c>
      <c r="AA134" s="1177" t="s">
        <v>267</v>
      </c>
      <c r="AB134" s="1177" t="s">
        <v>1359</v>
      </c>
      <c r="AC134" s="1177" t="s">
        <v>268</v>
      </c>
      <c r="AD134" s="1177" t="s">
        <v>267</v>
      </c>
      <c r="AE134" s="1177" t="s">
        <v>1359</v>
      </c>
      <c r="AF134" s="1177" t="s">
        <v>268</v>
      </c>
      <c r="AG134" s="1177" t="s">
        <v>267</v>
      </c>
      <c r="AH134" s="1177" t="s">
        <v>1359</v>
      </c>
      <c r="AI134" s="1177" t="s">
        <v>268</v>
      </c>
      <c r="AJ134" s="1177" t="s">
        <v>267</v>
      </c>
      <c r="AK134" s="1177" t="s">
        <v>1359</v>
      </c>
      <c r="AL134" s="1177" t="s">
        <v>268</v>
      </c>
      <c r="AM134" s="1177" t="s">
        <v>267</v>
      </c>
      <c r="AN134" s="1177" t="s">
        <v>1359</v>
      </c>
      <c r="AO134" s="1177" t="s">
        <v>268</v>
      </c>
      <c r="AP134" s="1177" t="s">
        <v>267</v>
      </c>
      <c r="AQ134" s="1177" t="s">
        <v>1359</v>
      </c>
      <c r="AR134" s="1177" t="s">
        <v>268</v>
      </c>
      <c r="AS134" s="1177" t="s">
        <v>267</v>
      </c>
      <c r="AT134" s="1177" t="s">
        <v>1359</v>
      </c>
      <c r="AU134" s="1177" t="s">
        <v>268</v>
      </c>
      <c r="AV134" s="1177" t="s">
        <v>267</v>
      </c>
      <c r="AW134" s="1177" t="s">
        <v>1359</v>
      </c>
      <c r="AX134" s="1177" t="s">
        <v>268</v>
      </c>
      <c r="AY134" s="1177" t="s">
        <v>267</v>
      </c>
      <c r="AZ134" s="1177" t="s">
        <v>1359</v>
      </c>
      <c r="BA134" s="1177" t="s">
        <v>268</v>
      </c>
      <c r="BB134" s="1177" t="s">
        <v>267</v>
      </c>
      <c r="BC134" s="1177" t="s">
        <v>1359</v>
      </c>
      <c r="BD134" s="1177" t="s">
        <v>268</v>
      </c>
      <c r="BE134" s="1177" t="s">
        <v>267</v>
      </c>
      <c r="BF134" s="1177" t="s">
        <v>1359</v>
      </c>
      <c r="BG134" s="1177" t="s">
        <v>268</v>
      </c>
      <c r="BH134" s="1177" t="s">
        <v>267</v>
      </c>
      <c r="BI134" s="1177" t="s">
        <v>1359</v>
      </c>
      <c r="BJ134" s="1177" t="s">
        <v>268</v>
      </c>
      <c r="BK134" s="1177" t="s">
        <v>267</v>
      </c>
      <c r="BL134" s="1177" t="s">
        <v>1359</v>
      </c>
      <c r="BM134" s="1177" t="s">
        <v>268</v>
      </c>
      <c r="BN134" s="1177" t="s">
        <v>267</v>
      </c>
      <c r="BO134" s="1177" t="s">
        <v>1359</v>
      </c>
      <c r="BP134" s="1177" t="s">
        <v>268</v>
      </c>
      <c r="BQ134" s="1177" t="s">
        <v>267</v>
      </c>
      <c r="BR134" s="1177" t="s">
        <v>1359</v>
      </c>
      <c r="BS134" s="1177" t="s">
        <v>268</v>
      </c>
      <c r="BT134" s="1177" t="s">
        <v>267</v>
      </c>
      <c r="BU134" s="1177" t="s">
        <v>1359</v>
      </c>
      <c r="BV134" s="1177" t="s">
        <v>268</v>
      </c>
      <c r="BW134" s="1177" t="s">
        <v>267</v>
      </c>
      <c r="BX134" s="1177" t="s">
        <v>1359</v>
      </c>
      <c r="BY134" s="1177" t="s">
        <v>268</v>
      </c>
      <c r="BZ134" s="1177" t="s">
        <v>267</v>
      </c>
      <c r="CA134" s="1177" t="s">
        <v>1359</v>
      </c>
      <c r="CB134" s="1177" t="s">
        <v>268</v>
      </c>
      <c r="CC134" s="1177" t="s">
        <v>267</v>
      </c>
      <c r="CD134" s="1177" t="s">
        <v>1359</v>
      </c>
      <c r="CE134" s="1177" t="s">
        <v>268</v>
      </c>
      <c r="CF134" s="1177" t="s">
        <v>267</v>
      </c>
      <c r="CG134" s="1177" t="s">
        <v>1359</v>
      </c>
      <c r="CH134" s="1177" t="s">
        <v>268</v>
      </c>
      <c r="CI134" s="1177" t="s">
        <v>267</v>
      </c>
      <c r="CJ134" s="1177" t="s">
        <v>1359</v>
      </c>
      <c r="CK134" s="1177" t="s">
        <v>268</v>
      </c>
      <c r="CL134" s="1177" t="s">
        <v>267</v>
      </c>
      <c r="CM134" s="1177" t="s">
        <v>1359</v>
      </c>
      <c r="CN134" s="1177" t="s">
        <v>268</v>
      </c>
      <c r="CO134" s="1177" t="s">
        <v>267</v>
      </c>
      <c r="CP134" s="1177" t="s">
        <v>1359</v>
      </c>
      <c r="CQ134" s="1177" t="s">
        <v>268</v>
      </c>
      <c r="CR134" s="1177" t="s">
        <v>267</v>
      </c>
      <c r="CS134" s="1177" t="s">
        <v>1359</v>
      </c>
      <c r="CT134" s="1177" t="s">
        <v>268</v>
      </c>
      <c r="CU134" s="1177" t="s">
        <v>267</v>
      </c>
      <c r="CV134" s="1177" t="s">
        <v>1359</v>
      </c>
      <c r="CW134" s="1177" t="s">
        <v>268</v>
      </c>
      <c r="CX134" s="1177" t="s">
        <v>267</v>
      </c>
      <c r="CY134" s="1177" t="s">
        <v>1359</v>
      </c>
      <c r="CZ134" s="1177" t="s">
        <v>268</v>
      </c>
      <c r="DA134" s="1177" t="s">
        <v>267</v>
      </c>
      <c r="DB134" s="1177" t="s">
        <v>1359</v>
      </c>
      <c r="DC134" s="1177" t="s">
        <v>268</v>
      </c>
      <c r="DD134" s="1177" t="s">
        <v>267</v>
      </c>
      <c r="DE134" s="1177" t="s">
        <v>1359</v>
      </c>
      <c r="DF134" s="1177" t="s">
        <v>268</v>
      </c>
      <c r="DG134" s="1177" t="s">
        <v>267</v>
      </c>
      <c r="DH134" s="1177" t="s">
        <v>1359</v>
      </c>
      <c r="DI134" s="1177" t="s">
        <v>268</v>
      </c>
      <c r="DJ134" s="1177" t="s">
        <v>267</v>
      </c>
      <c r="DK134" s="1177" t="s">
        <v>1359</v>
      </c>
      <c r="DL134" s="1177" t="s">
        <v>268</v>
      </c>
      <c r="DM134" s="1177" t="s">
        <v>267</v>
      </c>
      <c r="DN134" s="1177" t="s">
        <v>1359</v>
      </c>
      <c r="DO134" s="1177" t="s">
        <v>268</v>
      </c>
      <c r="DP134" s="1177" t="s">
        <v>267</v>
      </c>
      <c r="DQ134" s="1177" t="s">
        <v>1359</v>
      </c>
      <c r="DR134" s="1177" t="s">
        <v>268</v>
      </c>
      <c r="DS134" s="1177" t="s">
        <v>267</v>
      </c>
      <c r="DT134" s="1177" t="s">
        <v>1359</v>
      </c>
      <c r="DU134" s="1177" t="s">
        <v>268</v>
      </c>
      <c r="DV134" s="1177" t="s">
        <v>267</v>
      </c>
      <c r="DW134" s="1177" t="s">
        <v>1359</v>
      </c>
      <c r="DX134" s="1177" t="s">
        <v>268</v>
      </c>
      <c r="DY134" s="1177" t="s">
        <v>267</v>
      </c>
      <c r="DZ134" s="1177" t="s">
        <v>1359</v>
      </c>
      <c r="EA134" s="1177" t="s">
        <v>268</v>
      </c>
      <c r="EB134" s="1177" t="s">
        <v>267</v>
      </c>
      <c r="EC134" s="1177" t="s">
        <v>1359</v>
      </c>
      <c r="ED134" s="1177" t="s">
        <v>268</v>
      </c>
      <c r="EE134" s="1177" t="s">
        <v>267</v>
      </c>
      <c r="EF134" s="1177" t="s">
        <v>1359</v>
      </c>
      <c r="EG134" s="1177" t="s">
        <v>268</v>
      </c>
      <c r="EH134" s="1177" t="s">
        <v>267</v>
      </c>
      <c r="EI134" s="1177" t="s">
        <v>1359</v>
      </c>
      <c r="EJ134" s="1177" t="s">
        <v>268</v>
      </c>
      <c r="EK134" s="1177" t="s">
        <v>267</v>
      </c>
      <c r="EL134" s="1177" t="s">
        <v>1359</v>
      </c>
      <c r="EM134" s="1177" t="s">
        <v>268</v>
      </c>
      <c r="EN134" s="1177" t="s">
        <v>267</v>
      </c>
      <c r="EO134" s="1177" t="s">
        <v>1359</v>
      </c>
      <c r="EP134" s="1177" t="s">
        <v>268</v>
      </c>
      <c r="EQ134" s="1177" t="s">
        <v>267</v>
      </c>
      <c r="ER134" s="1177" t="s">
        <v>1359</v>
      </c>
      <c r="ES134" s="1177" t="s">
        <v>268</v>
      </c>
      <c r="ET134" s="1177" t="s">
        <v>267</v>
      </c>
      <c r="EU134" s="1177" t="s">
        <v>1359</v>
      </c>
      <c r="EV134" s="1177" t="s">
        <v>268</v>
      </c>
      <c r="EW134" s="1177" t="s">
        <v>267</v>
      </c>
      <c r="EX134" s="1177" t="s">
        <v>1359</v>
      </c>
      <c r="EY134" s="1177" t="s">
        <v>268</v>
      </c>
      <c r="EZ134" s="1177" t="s">
        <v>267</v>
      </c>
      <c r="FA134" s="1177" t="s">
        <v>1359</v>
      </c>
      <c r="FB134" s="1177" t="s">
        <v>268</v>
      </c>
      <c r="FC134" s="1177" t="s">
        <v>267</v>
      </c>
      <c r="FD134" s="1177" t="s">
        <v>1359</v>
      </c>
      <c r="FE134" s="1177" t="s">
        <v>268</v>
      </c>
      <c r="FF134" s="1177" t="s">
        <v>267</v>
      </c>
      <c r="FG134" s="1299" t="s">
        <v>1359</v>
      </c>
    </row>
    <row r="135" spans="1:163" ht="0.2" customHeight="1">
      <c r="A135" s="1179"/>
      <c r="B135" s="1179"/>
      <c r="C135" s="1179"/>
      <c r="D135" s="1179"/>
      <c r="E135" s="1179"/>
      <c r="F135" s="1179"/>
      <c r="G135" s="1045" t="b">
        <v>0</v>
      </c>
      <c r="H135" s="1179"/>
      <c r="I135" s="1179"/>
      <c r="J135" s="1179"/>
      <c r="K135" s="1179"/>
      <c r="L135" s="1255"/>
      <c r="M135" s="1256"/>
      <c r="N135" s="1179"/>
      <c r="O135" s="1179"/>
      <c r="P135" s="1179"/>
      <c r="Q135" s="1179"/>
      <c r="R135" s="1179"/>
      <c r="S135" s="1179"/>
      <c r="T135" s="1179"/>
      <c r="U135" s="1179"/>
      <c r="V135" s="1179"/>
      <c r="W135" s="1179"/>
      <c r="X135" s="1179"/>
      <c r="Y135" s="1179"/>
      <c r="Z135" s="1179"/>
      <c r="AA135" s="1179"/>
      <c r="AB135" s="1179"/>
      <c r="AC135" s="1179"/>
      <c r="AD135" s="1179"/>
      <c r="AE135" s="1179"/>
      <c r="AF135" s="1179"/>
      <c r="AG135" s="1179"/>
      <c r="AH135" s="1179"/>
      <c r="AI135" s="1179"/>
      <c r="AJ135" s="1179"/>
      <c r="AK135" s="1179"/>
      <c r="AL135" s="1179"/>
      <c r="AM135" s="1179"/>
      <c r="AN135" s="1179"/>
      <c r="AO135" s="1179"/>
      <c r="AP135" s="1179"/>
      <c r="AQ135" s="1179"/>
      <c r="AR135" s="1179"/>
      <c r="AS135" s="1179"/>
      <c r="AT135" s="1179"/>
      <c r="AU135" s="1179"/>
      <c r="AV135" s="1179"/>
      <c r="AW135" s="1179"/>
      <c r="AX135" s="1179"/>
      <c r="AY135" s="1179"/>
      <c r="AZ135" s="1179"/>
      <c r="BA135" s="1179"/>
      <c r="BB135" s="1179"/>
      <c r="BC135" s="1179"/>
      <c r="BD135" s="1179"/>
      <c r="BE135" s="1179"/>
      <c r="BF135" s="1179"/>
      <c r="BG135" s="1179"/>
      <c r="BH135" s="1179"/>
      <c r="BI135" s="1179"/>
      <c r="BJ135" s="1179"/>
      <c r="BK135" s="1179"/>
      <c r="BL135" s="1179"/>
      <c r="BM135" s="1179"/>
      <c r="BN135" s="1179"/>
      <c r="BO135" s="1179"/>
      <c r="BP135" s="1179"/>
      <c r="BQ135" s="1179"/>
      <c r="BR135" s="1179"/>
      <c r="BS135" s="1179"/>
      <c r="BT135" s="1179"/>
      <c r="BU135" s="1179"/>
      <c r="BV135" s="1179"/>
      <c r="BW135" s="1179"/>
      <c r="BX135" s="1179"/>
      <c r="BY135" s="1179"/>
      <c r="BZ135" s="1179"/>
      <c r="CA135" s="1179"/>
      <c r="CB135" s="1179"/>
      <c r="CC135" s="1179"/>
      <c r="CD135" s="1179"/>
      <c r="CE135" s="1179"/>
      <c r="CF135" s="1179"/>
      <c r="CG135" s="1179"/>
      <c r="CH135" s="1179"/>
      <c r="CI135" s="1179"/>
      <c r="CJ135" s="1179"/>
      <c r="CK135" s="1179"/>
      <c r="CL135" s="1179"/>
      <c r="CM135" s="1179"/>
      <c r="CN135" s="1179"/>
      <c r="CO135" s="1179"/>
      <c r="CP135" s="1179"/>
      <c r="CQ135" s="1179"/>
      <c r="CR135" s="1179"/>
      <c r="CS135" s="1179"/>
      <c r="CT135" s="1179"/>
      <c r="CU135" s="1179"/>
      <c r="CV135" s="1179"/>
      <c r="CW135" s="1179"/>
      <c r="CX135" s="1179"/>
      <c r="CY135" s="1179"/>
      <c r="CZ135" s="1179"/>
      <c r="DA135" s="1179"/>
      <c r="DB135" s="1179"/>
      <c r="DC135" s="1179"/>
      <c r="DD135" s="1179"/>
      <c r="DE135" s="1179"/>
      <c r="DF135" s="1179"/>
      <c r="DG135" s="1179"/>
      <c r="DH135" s="1179"/>
      <c r="DI135" s="1179"/>
      <c r="DJ135" s="1179"/>
      <c r="DK135" s="1179"/>
      <c r="DL135" s="1179"/>
      <c r="DM135" s="1179"/>
      <c r="DN135" s="1179"/>
      <c r="DO135" s="1179"/>
      <c r="DP135" s="1179"/>
      <c r="DQ135" s="1179"/>
      <c r="DR135" s="1179"/>
      <c r="DS135" s="1179"/>
      <c r="DT135" s="1179"/>
      <c r="DU135" s="1179"/>
      <c r="DV135" s="1179"/>
      <c r="DW135" s="1179"/>
      <c r="DX135" s="1179"/>
      <c r="DY135" s="1179"/>
      <c r="DZ135" s="1179"/>
      <c r="EA135" s="1179"/>
      <c r="EB135" s="1179"/>
      <c r="EC135" s="1179"/>
      <c r="ED135" s="1179"/>
      <c r="EE135" s="1179"/>
      <c r="EF135" s="1179"/>
      <c r="EG135" s="1179"/>
      <c r="EH135" s="1179"/>
      <c r="EI135" s="1179"/>
      <c r="EJ135" s="1179"/>
      <c r="EK135" s="1179"/>
      <c r="EL135" s="1179"/>
      <c r="EM135" s="1179"/>
      <c r="EN135" s="1179"/>
      <c r="EO135" s="1179"/>
      <c r="EP135" s="1179"/>
      <c r="EQ135" s="1179"/>
      <c r="ER135" s="1179"/>
      <c r="ES135" s="1179"/>
      <c r="ET135" s="1179"/>
      <c r="EU135" s="1179"/>
      <c r="EV135" s="1179"/>
      <c r="EW135" s="1179"/>
      <c r="EX135" s="1179"/>
      <c r="EY135" s="1179"/>
      <c r="EZ135" s="1179"/>
      <c r="FA135" s="1179"/>
      <c r="FB135" s="1179"/>
      <c r="FC135" s="1179"/>
      <c r="FD135" s="1179"/>
      <c r="FE135" s="1179"/>
      <c r="FF135" s="1179"/>
      <c r="FG135" s="1179"/>
    </row>
    <row r="136" spans="1:163">
      <c r="A136" s="1179"/>
      <c r="B136" s="1179"/>
      <c r="C136" s="1179"/>
      <c r="D136" s="1179"/>
      <c r="E136" s="1179"/>
      <c r="F136" s="1179"/>
      <c r="G136" s="1179"/>
      <c r="H136" s="1179"/>
      <c r="I136" s="1179"/>
      <c r="J136" s="1179"/>
      <c r="K136" s="1179"/>
      <c r="L136" s="1148" t="s">
        <v>1425</v>
      </c>
      <c r="M136" s="1148"/>
      <c r="N136" s="1148"/>
      <c r="O136" s="1148"/>
      <c r="P136" s="1148"/>
      <c r="Q136" s="1148"/>
      <c r="R136" s="1148"/>
      <c r="S136" s="1148"/>
      <c r="T136" s="1148"/>
      <c r="U136" s="1148"/>
      <c r="V136" s="1148"/>
      <c r="W136" s="1148"/>
      <c r="X136" s="1148"/>
      <c r="Y136" s="1148"/>
      <c r="Z136" s="1148"/>
      <c r="AA136" s="1148"/>
      <c r="AB136" s="1148"/>
      <c r="AC136" s="1148"/>
      <c r="AD136" s="1148"/>
      <c r="AE136" s="1148"/>
      <c r="AF136" s="1148"/>
      <c r="AG136" s="1148"/>
      <c r="AH136" s="1148"/>
      <c r="AI136" s="1148"/>
      <c r="AJ136" s="1148"/>
      <c r="AK136" s="1148"/>
      <c r="AL136" s="1148"/>
      <c r="AM136" s="1148"/>
      <c r="AN136" s="1148"/>
      <c r="AO136" s="1148"/>
      <c r="AP136" s="1148"/>
      <c r="AQ136" s="1148"/>
      <c r="AR136" s="1179"/>
      <c r="AS136" s="1179"/>
      <c r="AT136" s="1179"/>
      <c r="AU136" s="1179"/>
      <c r="AV136" s="1179"/>
      <c r="AW136" s="1179"/>
      <c r="AX136" s="1179"/>
      <c r="AY136" s="1179"/>
      <c r="AZ136" s="1179"/>
      <c r="BA136" s="1179"/>
      <c r="BB136" s="1179"/>
      <c r="BC136" s="1179"/>
      <c r="BD136" s="1179"/>
      <c r="BE136" s="1179"/>
      <c r="BF136" s="1179"/>
      <c r="BG136" s="1179"/>
      <c r="BH136" s="1179"/>
      <c r="BI136" s="1179"/>
      <c r="BJ136" s="1179"/>
      <c r="BK136" s="1179"/>
      <c r="BL136" s="1179"/>
      <c r="BM136" s="1179"/>
      <c r="BN136" s="1179"/>
      <c r="BO136" s="1179"/>
      <c r="BP136" s="1179"/>
      <c r="BQ136" s="1179"/>
      <c r="BR136" s="1179"/>
      <c r="BS136" s="1179"/>
      <c r="BT136" s="1179"/>
      <c r="BU136" s="1179"/>
      <c r="BV136" s="1179"/>
      <c r="BW136" s="1179"/>
      <c r="BX136" s="1179"/>
      <c r="BY136" s="1179"/>
      <c r="BZ136" s="1179"/>
      <c r="CA136" s="1179"/>
      <c r="CB136" s="1179"/>
      <c r="CC136" s="1179"/>
      <c r="CD136" s="1179"/>
      <c r="CE136" s="1179"/>
      <c r="CF136" s="1179"/>
      <c r="CG136" s="1179"/>
      <c r="CH136" s="1179"/>
      <c r="CI136" s="1179"/>
      <c r="CJ136" s="1179"/>
      <c r="CK136" s="1179"/>
      <c r="CL136" s="1179"/>
      <c r="CM136" s="1179"/>
      <c r="CN136" s="1179"/>
      <c r="CO136" s="1179"/>
      <c r="CP136" s="1179"/>
      <c r="CQ136" s="1179"/>
      <c r="CR136" s="1179"/>
      <c r="CS136" s="1179"/>
      <c r="CT136" s="1179"/>
      <c r="CU136" s="1179"/>
      <c r="CV136" s="1179"/>
      <c r="CW136" s="1179"/>
      <c r="CX136" s="1179"/>
      <c r="CY136" s="1179"/>
      <c r="CZ136" s="1179"/>
      <c r="DA136" s="1179"/>
      <c r="DB136" s="1179"/>
      <c r="DC136" s="1179"/>
      <c r="DD136" s="1179"/>
      <c r="DE136" s="1179"/>
      <c r="DF136" s="1179"/>
      <c r="DG136" s="1179"/>
      <c r="DH136" s="1179"/>
      <c r="DI136" s="1179"/>
      <c r="DJ136" s="1179"/>
      <c r="DK136" s="1179"/>
      <c r="DL136" s="1179"/>
      <c r="DM136" s="1179"/>
      <c r="DN136" s="1179"/>
      <c r="DO136" s="1179"/>
      <c r="DP136" s="1179"/>
      <c r="DQ136" s="1179"/>
      <c r="DR136" s="1179"/>
      <c r="DS136" s="1179"/>
      <c r="DT136" s="1179"/>
      <c r="DU136" s="1179"/>
      <c r="DV136" s="1179"/>
      <c r="DW136" s="1179"/>
      <c r="DX136" s="1179"/>
      <c r="DY136" s="1179"/>
      <c r="DZ136" s="1179"/>
      <c r="EA136" s="1179"/>
      <c r="EB136" s="1179"/>
      <c r="EC136" s="1179"/>
      <c r="ED136" s="1179"/>
      <c r="EE136" s="1179"/>
      <c r="EF136" s="1179"/>
      <c r="EG136" s="1179"/>
      <c r="EH136" s="1179"/>
      <c r="EI136" s="1179"/>
      <c r="EJ136" s="1179"/>
      <c r="EK136" s="1179"/>
      <c r="EL136" s="1179"/>
      <c r="EM136" s="1179"/>
      <c r="EN136" s="1179"/>
      <c r="EO136" s="1179"/>
      <c r="EP136" s="1179"/>
      <c r="EQ136" s="1179"/>
      <c r="ER136" s="1179"/>
      <c r="ES136" s="1179"/>
      <c r="ET136" s="1179"/>
      <c r="EU136" s="1179"/>
      <c r="EV136" s="1179"/>
      <c r="EW136" s="1179"/>
      <c r="EX136" s="1179"/>
      <c r="EY136" s="1179"/>
      <c r="EZ136" s="1179"/>
      <c r="FA136" s="1179"/>
      <c r="FB136" s="1179"/>
      <c r="FC136" s="1179"/>
      <c r="FD136" s="1179"/>
      <c r="FE136" s="1179"/>
      <c r="FF136" s="1179"/>
      <c r="FG136" s="1179"/>
    </row>
    <row r="137" spans="1:163" ht="14.25">
      <c r="A137" s="1179"/>
      <c r="B137" s="1179"/>
      <c r="C137" s="1179"/>
      <c r="D137" s="1179"/>
      <c r="E137" s="1179"/>
      <c r="F137" s="1179"/>
      <c r="G137" s="1179"/>
      <c r="H137" s="1179"/>
      <c r="I137" s="1179"/>
      <c r="J137" s="1179"/>
      <c r="K137" s="804"/>
      <c r="L137" s="1300"/>
      <c r="M137" s="1300"/>
      <c r="N137" s="1300"/>
      <c r="O137" s="1300"/>
      <c r="P137" s="1300"/>
      <c r="Q137" s="1300"/>
      <c r="R137" s="1300"/>
      <c r="S137" s="1300"/>
      <c r="T137" s="1300"/>
      <c r="U137" s="1300"/>
      <c r="V137" s="1300"/>
      <c r="W137" s="1300"/>
      <c r="X137" s="1300"/>
      <c r="Y137" s="1300"/>
      <c r="Z137" s="1300"/>
      <c r="AA137" s="1300"/>
      <c r="AB137" s="1300"/>
      <c r="AC137" s="1300"/>
      <c r="AD137" s="1300"/>
      <c r="AE137" s="1300"/>
      <c r="AF137" s="1300"/>
      <c r="AG137" s="1300"/>
      <c r="AH137" s="1300"/>
      <c r="AI137" s="1300"/>
      <c r="AJ137" s="1300"/>
      <c r="AK137" s="1300"/>
      <c r="AL137" s="1300"/>
      <c r="AM137" s="1300"/>
      <c r="AN137" s="1300"/>
      <c r="AO137" s="1300"/>
      <c r="AP137" s="1300"/>
      <c r="AQ137" s="1300"/>
      <c r="AR137" s="1179"/>
      <c r="AS137" s="1179"/>
      <c r="AT137" s="1179"/>
      <c r="AU137" s="1179"/>
      <c r="AV137" s="1179"/>
      <c r="AW137" s="1179"/>
      <c r="AX137" s="1179"/>
      <c r="AY137" s="1179"/>
      <c r="AZ137" s="1179"/>
      <c r="BA137" s="1179"/>
      <c r="BB137" s="1179"/>
      <c r="BC137" s="1179"/>
      <c r="BD137" s="1179"/>
      <c r="BE137" s="1179"/>
      <c r="BF137" s="1179"/>
      <c r="BG137" s="1179"/>
      <c r="BH137" s="1179"/>
      <c r="BI137" s="1179"/>
      <c r="BJ137" s="1179"/>
      <c r="BK137" s="1179"/>
      <c r="BL137" s="1179"/>
      <c r="BM137" s="1179"/>
      <c r="BN137" s="1179"/>
      <c r="BO137" s="1179"/>
      <c r="BP137" s="1179"/>
      <c r="BQ137" s="1179"/>
      <c r="BR137" s="1179"/>
      <c r="BS137" s="1179"/>
      <c r="BT137" s="1179"/>
      <c r="BU137" s="1179"/>
      <c r="BV137" s="1179"/>
      <c r="BW137" s="1179"/>
      <c r="BX137" s="1179"/>
      <c r="BY137" s="1179"/>
      <c r="BZ137" s="1179"/>
      <c r="CA137" s="1179"/>
      <c r="CB137" s="1179"/>
      <c r="CC137" s="1179"/>
      <c r="CD137" s="1179"/>
      <c r="CE137" s="1179"/>
      <c r="CF137" s="1179"/>
      <c r="CG137" s="1179"/>
      <c r="CH137" s="1179"/>
      <c r="CI137" s="1179"/>
      <c r="CJ137" s="1179"/>
      <c r="CK137" s="1179"/>
      <c r="CL137" s="1179"/>
      <c r="CM137" s="1179"/>
      <c r="CN137" s="1179"/>
      <c r="CO137" s="1179"/>
      <c r="CP137" s="1179"/>
      <c r="CQ137" s="1179"/>
      <c r="CR137" s="1179"/>
      <c r="CS137" s="1179"/>
      <c r="CT137" s="1179"/>
      <c r="CU137" s="1179"/>
      <c r="CV137" s="1179"/>
      <c r="CW137" s="1179"/>
      <c r="CX137" s="1179"/>
      <c r="CY137" s="1179"/>
      <c r="CZ137" s="1179"/>
      <c r="DA137" s="1179"/>
      <c r="DB137" s="1179"/>
      <c r="DC137" s="1179"/>
      <c r="DD137" s="1179"/>
      <c r="DE137" s="1179"/>
      <c r="DF137" s="1179"/>
      <c r="DG137" s="1179"/>
      <c r="DH137" s="1179"/>
      <c r="DI137" s="1179"/>
      <c r="DJ137" s="1179"/>
      <c r="DK137" s="1179"/>
      <c r="DL137" s="1179"/>
      <c r="DM137" s="1179"/>
      <c r="DN137" s="1179"/>
      <c r="DO137" s="1179"/>
      <c r="DP137" s="1179"/>
      <c r="DQ137" s="1179"/>
      <c r="DR137" s="1179"/>
      <c r="DS137" s="1179"/>
      <c r="DT137" s="1179"/>
      <c r="DU137" s="1179"/>
      <c r="DV137" s="1179"/>
      <c r="DW137" s="1179"/>
      <c r="DX137" s="1179"/>
      <c r="DY137" s="1179"/>
      <c r="DZ137" s="1179"/>
      <c r="EA137" s="1179"/>
      <c r="EB137" s="1179"/>
      <c r="EC137" s="1179"/>
      <c r="ED137" s="1179"/>
      <c r="EE137" s="1179"/>
      <c r="EF137" s="1179"/>
      <c r="EG137" s="1179"/>
      <c r="EH137" s="1179"/>
      <c r="EI137" s="1179"/>
      <c r="EJ137" s="1179"/>
      <c r="EK137" s="1179"/>
      <c r="EL137" s="1179"/>
      <c r="EM137" s="1179"/>
      <c r="EN137" s="1179"/>
      <c r="EO137" s="1179"/>
      <c r="EP137" s="1179"/>
      <c r="EQ137" s="1179"/>
      <c r="ER137" s="1179"/>
      <c r="ES137" s="1179"/>
      <c r="ET137" s="1179"/>
      <c r="EU137" s="1179"/>
      <c r="EV137" s="1179"/>
      <c r="EW137" s="1179"/>
      <c r="EX137" s="1179"/>
      <c r="EY137" s="1179"/>
      <c r="EZ137" s="1179"/>
      <c r="FA137" s="1179"/>
      <c r="FB137" s="1179"/>
      <c r="FC137" s="1179"/>
      <c r="FD137" s="1179"/>
      <c r="FE137" s="1179"/>
      <c r="FF137" s="1179"/>
      <c r="FG137" s="1179"/>
    </row>
  </sheetData>
  <sheetProtection formatColumns="0" formatRows="0" autoFilter="0"/>
  <mergeCells count="118">
    <mergeCell ref="DI133:DK133"/>
    <mergeCell ref="DL133:DN133"/>
    <mergeCell ref="DO133:DQ133"/>
    <mergeCell ref="DR133:DT133"/>
    <mergeCell ref="DU133:DW133"/>
    <mergeCell ref="CT133:CV133"/>
    <mergeCell ref="CW133:CY133"/>
    <mergeCell ref="CZ133:DB133"/>
    <mergeCell ref="FB133:FD133"/>
    <mergeCell ref="DC133:DE133"/>
    <mergeCell ref="DF133:DH133"/>
    <mergeCell ref="FE133:FG133"/>
    <mergeCell ref="EM133:EO133"/>
    <mergeCell ref="EP133:ER133"/>
    <mergeCell ref="ES133:EU133"/>
    <mergeCell ref="EV133:EX133"/>
    <mergeCell ref="EY133:FA133"/>
    <mergeCell ref="DX133:DZ133"/>
    <mergeCell ref="EA133:EC133"/>
    <mergeCell ref="ED133:EF133"/>
    <mergeCell ref="EG133:EI133"/>
    <mergeCell ref="EJ133:EL133"/>
    <mergeCell ref="CE133:CG133"/>
    <mergeCell ref="CH133:CJ133"/>
    <mergeCell ref="CK133:CM133"/>
    <mergeCell ref="CN133:CP133"/>
    <mergeCell ref="CQ133:CS133"/>
    <mergeCell ref="AU133:AW133"/>
    <mergeCell ref="AX133:AZ133"/>
    <mergeCell ref="BA133:BC133"/>
    <mergeCell ref="BD133:BF133"/>
    <mergeCell ref="BG133:BI133"/>
    <mergeCell ref="BJ133:BL133"/>
    <mergeCell ref="BM133:BO133"/>
    <mergeCell ref="BP133:BR133"/>
    <mergeCell ref="BS133:BU133"/>
    <mergeCell ref="BV133:BX133"/>
    <mergeCell ref="BY133:CA133"/>
    <mergeCell ref="CB133:CD133"/>
    <mergeCell ref="EV15:EX15"/>
    <mergeCell ref="EY15:FA15"/>
    <mergeCell ref="FB15:FD15"/>
    <mergeCell ref="FE15:FG15"/>
    <mergeCell ref="EG15:EI15"/>
    <mergeCell ref="EJ15:EL15"/>
    <mergeCell ref="EM15:EO15"/>
    <mergeCell ref="EP15:ER15"/>
    <mergeCell ref="ES15:EU15"/>
    <mergeCell ref="DR15:DT15"/>
    <mergeCell ref="DU15:DW15"/>
    <mergeCell ref="DX15:DZ15"/>
    <mergeCell ref="EA15:EC15"/>
    <mergeCell ref="ED15:EF15"/>
    <mergeCell ref="DC15:DE15"/>
    <mergeCell ref="DF15:DH15"/>
    <mergeCell ref="DI15:DK15"/>
    <mergeCell ref="DL15:DN15"/>
    <mergeCell ref="DO15:DQ15"/>
    <mergeCell ref="CN15:CP15"/>
    <mergeCell ref="CQ15:CS15"/>
    <mergeCell ref="CT15:CV15"/>
    <mergeCell ref="CW15:CY15"/>
    <mergeCell ref="CZ15:DB15"/>
    <mergeCell ref="BY15:CA15"/>
    <mergeCell ref="CB15:CD15"/>
    <mergeCell ref="CE15:CG15"/>
    <mergeCell ref="CH15:CJ15"/>
    <mergeCell ref="CK15:CM15"/>
    <mergeCell ref="BJ15:BL15"/>
    <mergeCell ref="BM15:BO15"/>
    <mergeCell ref="BP15:BR15"/>
    <mergeCell ref="BS15:BU15"/>
    <mergeCell ref="BV15:BX15"/>
    <mergeCell ref="AU15:AW15"/>
    <mergeCell ref="AX15:AZ15"/>
    <mergeCell ref="BA15:BC15"/>
    <mergeCell ref="BD15:BF15"/>
    <mergeCell ref="BG15:BI15"/>
    <mergeCell ref="L93:M93"/>
    <mergeCell ref="L94:M94"/>
    <mergeCell ref="L137:AQ137"/>
    <mergeCell ref="L133:L134"/>
    <mergeCell ref="M133:M134"/>
    <mergeCell ref="AL133:AN133"/>
    <mergeCell ref="N133:P133"/>
    <mergeCell ref="Q133:S133"/>
    <mergeCell ref="AO133:AQ133"/>
    <mergeCell ref="L136:AQ136"/>
    <mergeCell ref="T133:V133"/>
    <mergeCell ref="W133:Y133"/>
    <mergeCell ref="AC133:AE133"/>
    <mergeCell ref="AF133:AH133"/>
    <mergeCell ref="AI133:AK133"/>
    <mergeCell ref="Z133:AB133"/>
    <mergeCell ref="L95:M95"/>
    <mergeCell ref="L96:M96"/>
    <mergeCell ref="AR15:AT15"/>
    <mergeCell ref="AR133:AT133"/>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 ref="L55:M55"/>
    <mergeCell ref="L56:M56"/>
    <mergeCell ref="L57:M57"/>
    <mergeCell ref="L58:M58"/>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AR82:AS83 AR91:AS92 AR76:AS77 AR88:AS89 AR73:AS74 AR79:AS80 AR70:AS71 AR85:AS86 AU82:AV83 AX82:AY83 BA82:BB83 BD82:BE83 BG82:BH83 BJ82:BK83 BM82:BN83 BP82:BQ83 BS82:BT83 BV82:BW83 BY82:BZ83 CB82:CC83 CE82:CF83 CH82:CI83 CK82:CL83 CN82:CO83 CQ82:CR83 CT82:CU83 CW82:CX83 CZ82:DA83 DC82:DD83 DF82:DG83 DI82:DJ83 DL82:DM83 DO82:DP83 DR82:DS83 DU82:DV83 DX82:DY83 EA82:EB83 ED82:EE83 EG82:EH83 EJ82:EK83 EM82:EN83 EP82:EQ83 ES82:ET83 EV82:EW83 EY82:EZ83 FB82:FC83 FE82:FF83 AU91:AV92 AX91:AY92 BA91:BB92 BD91:BE92 BG91:BH92 BJ91:BK92 BM91:BN92 BP91:BQ92 BS91:BT92 BV91:BW92 BY91:BZ92 CB91:CC92 CE91:CF92 CH91:CI92 CK91:CL92 CN91:CO92 CQ91:CR92 CT91:CU92 CW91:CX92 CZ91:DA92 DC91:DD92 DF91:DG92 DI91:DJ92 DL91:DM92 DO91:DP92 DR91:DS92 DU91:DV92 DX91:DY92 EA91:EB92 ED91:EE92 EG91:EH92 EJ91:EK92 EM91:EN92 EP91:EQ92 ES91:ET92 EV91:EW92 EY91:EZ92 FB91:FC92 FE91:FF92 AU76:AV77 AX76:AY77 BA76:BB77 BD76:BE77 BG76:BH77 BJ76:BK77 BM76:BN77 BP76:BQ77 BS76:BT77 BV76:BW77 BY76:BZ77 CB76:CC77 CE76:CF77 CH76:CI77 CK76:CL77 CN76:CO77 CQ76:CR77 CT76:CU77 CW76:CX77 CZ76:DA77 DC76:DD77 DF76:DG77 DI76:DJ77 DL76:DM77 DO76:DP77 DR76:DS77 DU76:DV77 DX76:DY77 EA76:EB77 ED76:EE77 EG76:EH77 EJ76:EK77 EM76:EN77 EP76:EQ77 ES76:ET77 EV76:EW77 EY76:EZ77 FB76:FC77 FE76:FF77 AU88:AV89 AX88:AY89 BA88:BB89 BD88:BE89 BG88:BH89 BJ88:BK89 BM88:BN89 BP88:BQ89 BS88:BT89 BV88:BW89 BY88:BZ89 CB88:CC89 CE88:CF89 CH88:CI89 CK88:CL89 CN88:CO89 CQ88:CR89 CT88:CU89 CW88:CX89 CZ88:DA89 DC88:DD89 DF88:DG89 DI88:DJ89 DL88:DM89 DO88:DP89 DR88:DS89 DU88:DV89 DX88:DY89 EA88:EB89 ED88:EE89 EG88:EH89 EJ88:EK89 EM88:EN89 EP88:EQ89 ES88:ET89 EV88:EW89 EY88:EZ89 FB88:FC89 FE88:FF89 AU73:AV74 AX73:AY74 BA73:BB74 BD73:BE74 BG73:BH74 BJ73:BK74 BM73:BN74 BP73:BQ74 BS73:BT74 BV73:BW74 BY73:BZ74 CB73:CC74 CE73:CF74 CH73:CI74 CK73:CL74 CN73:CO74 CQ73:CR74 CT73:CU74 CW73:CX74 CZ73:DA74 DC73:DD74 DF73:DG74 DI73:DJ74 DL73:DM74 DO73:DP74 DR73:DS74 DU73:DV74 DX73:DY74 EA73:EB74 ED73:EE74 EG73:EH74 EJ73:EK74 EM73:EN74 EP73:EQ74 ES73:ET74 EV73:EW74 EY73:EZ74 FB73:FC74 FE73:FF74 AU79:AV80 AX79:AY80 BA79:BB80 BD79:BE80 BG79:BH80 BJ79:BK80 BM79:BN80 BP79:BQ80 BS79:BT80 BV79:BW80 BY79:BZ80 CB79:CC80 CE79:CF80 CH79:CI80 CK79:CL80 CN79:CO80 CQ79:CR80 CT79:CU80 CW79:CX80 CZ79:DA80 DC79:DD80 DF79:DG80 DI79:DJ80 DL79:DM80 DO79:DP80 DR79:DS80 DU79:DV80 DX79:DY80 EA79:EB80 ED79:EE80 EG79:EH80 EJ79:EK80 EM79:EN80 EP79:EQ80 ES79:ET80 EV79:EW80 EY79:EZ80 FB79:FC80 FE79:FF80 AU70:AV71 AX70:AY71 BA70:BB71 BD70:BE71 BG70:BH71 BJ70:BK71 BM70:BN71 BP70:BQ71 BS70:BT71 BV70:BW71 BY70:BZ71 CB70:CC71 CE70:CF71 CH70:CI71 CK70:CL71 CN70:CO71 CQ70:CR71 CT70:CU71 CW70:CX71 CZ70:DA71 DC70:DD71 DF70:DG71 DI70:DJ71 DL70:DM71 DO70:DP71 DR70:DS71 DU70:DV71 DX70:DY71 EA70:EB71 ED70:EE71 EG70:EH71 EJ70:EK71 EM70:EN71 EP70:EQ71 ES70:ET71 EV70:EW71 EY70:EZ71 FB70:FC71 FE70:FF71 AU85:AV86 AX85:AY86 BA85:BB86 BD85:BE86 BG85:BH86 BJ85:BK86 BM85:BN86 BP85:BQ86 BS85:BT86 BV85:BW86 BY85:BZ86 CB85:CC86 CE85:CF86 CH85:CI86 CK85:CL86 CN85:CO86 CQ85:CR86 CT85:CU86 CW85:CX86 CZ85:DA86 DC85:DD86 DF85:DG86 DI85:DJ86 DL85:DM86 DO85:DP86 DR85:DS86 DU85:DV86 DX85:DY86 EA85:EB86 ED85:EE86 EG85:EH86 EJ85:EK86 EM85:EN86 EP85:EQ86 ES85:ET86 EV85:EW86 EY85:EZ86 FB85:FC86 FE85:FF86 N126:O127 AI111:AJ112 AF111:AG112 AC111:AD112 Z111:AA112 W111:X112 T111:U112 Q111:R112 Q126:R127 N111:O112 Q117:R118 AL111:AM112 AI117:AJ118 AF117:AG118 AC117:AD118 Z117:AA118 W117:X118 T117:U118 AL120:AM121 N117:O118 AL117:AM118 AI120:AJ121 AF120:AG121 AC120:AD121 Z120:AA121 W120:X121 T120:U121 N120:O121 Q108:R109 AO120:AP121 N108:O109 AL108:AM109 AI108:AJ109 AF108:AG109 AC108:AD109 Z108:AA109 W108:X109 T108:U109 N129:O130 AL129:AM130 AI129:AJ130 AF129:AG130 AC129:AD130 Z129:AA130 W129:X130 T129:U130 AO129:AP130 AI114:AJ115 AF114:AG115 AC114:AD115 Z114:AA115 W114:X115 T114:U115 Q114:R115 N114:O115 AO114:AP115 N123:O124 AL123:AM124 AI123:AJ124 AF123:AG124 AC123:AD124 Z123:AA124 W123:X124 T123:U124 Q123:R124 T126:U127 W126:X127 Z126:AA127 AC126:AD127 AF126:AG127 AI126:AJ127 AL126:AM127 AO126:AP127 Q120:R121 AO111:AP112 AO117:AP118 AL114:AM115 AO108:AP109 AO123:AP124 Q129:R130 AR120:AS121 AR129:AS130 AR114:AS115 AR126:AS127 AR111:AS112 AR117:AS118 AR108:AS109 AR123:AS124 AU120:AV121 AX120:AY121 BA120:BB121 BD120:BE121 BG120:BH121 BJ120:BK121 BM120:BN121 BP120:BQ121 BS120:BT121 BV120:BW121 BY120:BZ121 CB120:CC121 CE120:CF121 CH120:CI121 CK120:CL121 CN120:CO121 CQ120:CR121 CT120:CU121 CW120:CX121 CZ120:DA121 DC120:DD121 DF120:DG121 DI120:DJ121 DL120:DM121 DO120:DP121 DR120:DS121 DU120:DV121 DX120:DY121 EA120:EB121 ED120:EE121 EG120:EH121 EJ120:EK121 EM120:EN121 EP120:EQ121 ES120:ET121 EV120:EW121 EY120:EZ121 FB120:FC121 FE120:FF121 AU129:AV130 AX129:AY130 BA129:BB130 BD129:BE130 BG129:BH130 BJ129:BK130 BM129:BN130 BP129:BQ130 BS129:BT130 BV129:BW130 BY129:BZ130 CB129:CC130 CE129:CF130 CH129:CI130 CK129:CL130 CN129:CO130 CQ129:CR130 CT129:CU130 CW129:CX130 CZ129:DA130 DC129:DD130 DF129:DG130 DI129:DJ130 DL129:DM130 DO129:DP130 DR129:DS130 DU129:DV130 DX129:DY130 EA129:EB130 ED129:EE130 EG129:EH130 EJ129:EK130 EM129:EN130 EP129:EQ130 ES129:ET130 EV129:EW130 EY129:EZ130 FB129:FC130 FE129:FF130 AU114:AV115 AX114:AY115 BA114:BB115 BD114:BE115 BG114:BH115 BJ114:BK115 BM114:BN115 BP114:BQ115 BS114:BT115 BV114:BW115 BY114:BZ115 CB114:CC115 CE114:CF115 CH114:CI115 CK114:CL115 CN114:CO115 CQ114:CR115 CT114:CU115 CW114:CX115 CZ114:DA115 DC114:DD115 DF114:DG115 DI114:DJ115 DL114:DM115 DO114:DP115 DR114:DS115 DU114:DV115 DX114:DY115 EA114:EB115 ED114:EE115 EG114:EH115 EJ114:EK115 EM114:EN115 EP114:EQ115 ES114:ET115 EV114:EW115 EY114:EZ115 FB114:FC115 FE114:FF115 AU126:AV127 AX126:AY127 BA126:BB127 BD126:BE127 BG126:BH127 BJ126:BK127 BM126:BN127 BP126:BQ127 BS126:BT127 BV126:BW127 BY126:BZ127 CB126:CC127 CE126:CF127 CH126:CI127 CK126:CL127 CN126:CO127 CQ126:CR127 CT126:CU127 CW126:CX127 CZ126:DA127 DC126:DD127 DF126:DG127 DI126:DJ127 DL126:DM127 DO126:DP127 DR126:DS127 DU126:DV127 DX126:DY127 EA126:EB127 ED126:EE127 EG126:EH127 EJ126:EK127 EM126:EN127 EP126:EQ127 ES126:ET127 EV126:EW127 EY126:EZ127 FB126:FC127 FE126:FF127 AU111:AV112 AX111:AY112 BA111:BB112 BD111:BE112 BG111:BH112 BJ111:BK112 BM111:BN112 BP111:BQ112 BS111:BT112 BV111:BW112 BY111:BZ112 CB111:CC112 CE111:CF112 CH111:CI112 CK111:CL112 CN111:CO112 CQ111:CR112 CT111:CU112 CW111:CX112 CZ111:DA112 DC111:DD112 DF111:DG112 DI111:DJ112 DL111:DM112 DO111:DP112 DR111:DS112 DU111:DV112 DX111:DY112 EA111:EB112 ED111:EE112 EG111:EH112 EJ111:EK112 EM111:EN112 EP111:EQ112 ES111:ET112 EV111:EW112 EY111:EZ112 FB111:FC112 FE111:FF112 AU117:AV118 AX117:AY118 BA117:BB118 BD117:BE118 BG117:BH118 BJ117:BK118 BM117:BN118 BP117:BQ118 BS117:BT118 BV117:BW118 BY117:BZ118 CB117:CC118 CE117:CF118 CH117:CI118 CK117:CL118 CN117:CO118 CQ117:CR118 CT117:CU118 CW117:CX118 CZ117:DA118 DC117:DD118 DF117:DG118 DI117:DJ118 DL117:DM118 DO117:DP118 DR117:DS118 DU117:DV118 DX117:DY118 EA117:EB118 ED117:EE118 EG117:EH118 EJ117:EK118 EM117:EN118 EP117:EQ118 ES117:ET118 EV117:EW118 EY117:EZ118 FB117:FC118 FE117:FF118 AU108:AV109 AX108:AY109 BA108:BB109 BD108:BE109 BG108:BH109 BJ108:BK109 BM108:BN109 BP108:BQ109 BS108:BT109 BV108:BW109 BY108:BZ109 CB108:CC109 CE108:CF109 CH108:CI109 CK108:CL109 CN108:CO109 CQ108:CR109 CT108:CU109 CW108:CX109 CZ108:DA109 DC108:DD109 DF108:DG109 DI108:DJ109 DL108:DM109 DO108:DP109 DR108:DS109 DU108:DV109 DX108:DY109 EA108:EB109 ED108:EE109 EG108:EH109 EJ108:EK109 EM108:EN109 EP108:EQ109 ES108:ET109 EV108:EW109 EY108:EZ109 FB108:FC109 FE108:FF109 AU123:AV124 AX123:AY124 BA123:BB124 BD123:BE124 BG123:BH124 BJ123:BK124 BM123:BN124 BP123:BQ124 BS123:BT124 BV123:BW124 BY123:BZ124 CB123:CC124 CE123:CF124 CH123:CI124 CK123:CL124 CN123:CO124 CQ123:CR124 CT123:CU124 CW123:CX124 CZ123:DA124 DC123:DD124 DF123:DG124 DI123:DJ124 DL123:DM124 DO123:DP124 DR123:DS124 DU123:DV124 DX123:DY124 EA123:EB124 ED123:EE124 EG123:EH124 EJ123:EK124 EM123:EN124 EP123:EQ124 ES123:ET124 EV123:EW124 EY123:EZ124 FB123:FC124 FE123:FF12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174"/>
  <sheetViews>
    <sheetView showGridLines="0" view="pageBreakPreview" topLeftCell="K11" zoomScale="70" zoomScaleNormal="100" zoomScaleSheetLayoutView="70" workbookViewId="0"/>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9"/>
      <c r="B1" s="1179"/>
      <c r="C1" s="1179"/>
      <c r="D1" s="1179"/>
      <c r="E1" s="1179"/>
      <c r="F1" s="1179"/>
      <c r="G1" s="1179"/>
      <c r="H1" s="1179"/>
      <c r="I1" s="1179"/>
      <c r="J1" s="1179"/>
      <c r="K1" s="1179"/>
      <c r="L1" s="1255"/>
      <c r="M1" s="1179" t="s">
        <v>1480</v>
      </c>
      <c r="N1" s="1179" t="s">
        <v>1481</v>
      </c>
      <c r="O1" s="1179" t="s">
        <v>1483</v>
      </c>
      <c r="P1" s="1179" t="s">
        <v>1499</v>
      </c>
      <c r="Q1" s="1179" t="s">
        <v>1500</v>
      </c>
      <c r="R1" s="1179" t="s">
        <v>1749</v>
      </c>
      <c r="S1" s="1179" t="s">
        <v>1750</v>
      </c>
      <c r="T1" s="1179" t="s">
        <v>1751</v>
      </c>
      <c r="U1" s="1179" t="s">
        <v>1752</v>
      </c>
      <c r="V1" s="1179"/>
      <c r="W1" s="1179"/>
      <c r="X1" s="1179"/>
      <c r="Y1" s="1179"/>
      <c r="Z1" s="1179"/>
      <c r="AA1" s="1179"/>
      <c r="AB1" s="1179"/>
      <c r="AC1" s="1179"/>
      <c r="AD1" s="1179"/>
      <c r="AE1" s="1179"/>
      <c r="AF1" s="1179"/>
      <c r="AG1" s="1179"/>
      <c r="AH1" s="1179"/>
      <c r="AI1" s="1179"/>
      <c r="AJ1" s="1179"/>
      <c r="AK1" s="1179"/>
      <c r="AL1" s="1179"/>
      <c r="AM1" s="1179"/>
    </row>
    <row r="2" spans="1:39" hidden="1">
      <c r="A2" s="1179"/>
      <c r="B2" s="1179"/>
      <c r="C2" s="1179"/>
      <c r="D2" s="1179"/>
      <c r="E2" s="1179"/>
      <c r="F2" s="1179"/>
      <c r="G2" s="1179"/>
      <c r="H2" s="1179"/>
      <c r="I2" s="1179"/>
      <c r="J2" s="1179"/>
      <c r="K2" s="1179"/>
      <c r="L2" s="1255"/>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c r="AJ2" s="1179"/>
      <c r="AK2" s="1179"/>
      <c r="AL2" s="1179"/>
      <c r="AM2" s="1179"/>
    </row>
    <row r="3" spans="1:39" hidden="1">
      <c r="A3" s="1179"/>
      <c r="B3" s="1179"/>
      <c r="C3" s="1179"/>
      <c r="D3" s="1179"/>
      <c r="E3" s="1179"/>
      <c r="F3" s="1179"/>
      <c r="G3" s="1179"/>
      <c r="H3" s="1179"/>
      <c r="I3" s="1179"/>
      <c r="J3" s="1179"/>
      <c r="K3" s="1179"/>
      <c r="L3" s="1255"/>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row>
    <row r="4" spans="1:39" hidden="1">
      <c r="A4" s="1179"/>
      <c r="B4" s="1179"/>
      <c r="C4" s="1179"/>
      <c r="D4" s="1179"/>
      <c r="E4" s="1179"/>
      <c r="F4" s="1179"/>
      <c r="G4" s="1179"/>
      <c r="H4" s="1179"/>
      <c r="I4" s="1179"/>
      <c r="J4" s="1179"/>
      <c r="K4" s="1179"/>
      <c r="L4" s="1255"/>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row>
    <row r="5" spans="1:39" hidden="1">
      <c r="A5" s="1179"/>
      <c r="B5" s="1179"/>
      <c r="C5" s="1179"/>
      <c r="D5" s="1179"/>
      <c r="E5" s="1179"/>
      <c r="F5" s="1179"/>
      <c r="G5" s="1179"/>
      <c r="H5" s="1179"/>
      <c r="I5" s="1179"/>
      <c r="J5" s="1179"/>
      <c r="K5" s="1179"/>
      <c r="L5" s="1255"/>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row>
    <row r="6" spans="1:39" hidden="1">
      <c r="A6" s="1179"/>
      <c r="B6" s="1179"/>
      <c r="C6" s="1179"/>
      <c r="D6" s="1179"/>
      <c r="E6" s="1179"/>
      <c r="F6" s="1179"/>
      <c r="G6" s="1179"/>
      <c r="H6" s="1179"/>
      <c r="I6" s="1179"/>
      <c r="J6" s="1179"/>
      <c r="K6" s="1179"/>
      <c r="L6" s="1255"/>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row>
    <row r="7" spans="1:39" hidden="1">
      <c r="A7" s="1179"/>
      <c r="B7" s="1179"/>
      <c r="C7" s="1179"/>
      <c r="D7" s="1179"/>
      <c r="E7" s="1179"/>
      <c r="F7" s="1179"/>
      <c r="G7" s="1179"/>
      <c r="H7" s="1179"/>
      <c r="I7" s="1179"/>
      <c r="J7" s="1179"/>
      <c r="K7" s="1179"/>
      <c r="L7" s="1255"/>
      <c r="M7" s="1179"/>
      <c r="N7" s="1179"/>
      <c r="O7" s="1179"/>
      <c r="P7" s="1179"/>
      <c r="Q7" s="1179" t="b">
        <v>1</v>
      </c>
      <c r="R7" s="1179" t="b">
        <v>0</v>
      </c>
      <c r="S7" s="1179" t="b">
        <v>0</v>
      </c>
      <c r="T7" s="1179" t="b">
        <v>0</v>
      </c>
      <c r="U7" s="1179" t="b">
        <v>0</v>
      </c>
      <c r="V7" s="1179"/>
      <c r="W7" s="1179"/>
      <c r="X7" s="1179"/>
      <c r="Y7" s="1179"/>
      <c r="Z7" s="1179"/>
      <c r="AA7" s="1179"/>
      <c r="AB7" s="1179"/>
      <c r="AC7" s="1179"/>
      <c r="AD7" s="1179"/>
      <c r="AE7" s="1179"/>
      <c r="AF7" s="1179"/>
      <c r="AG7" s="1179"/>
      <c r="AH7" s="1179"/>
      <c r="AI7" s="1179"/>
      <c r="AJ7" s="1179"/>
      <c r="AK7" s="1179"/>
      <c r="AL7" s="1179"/>
      <c r="AM7" s="1179"/>
    </row>
    <row r="8" spans="1:39" hidden="1">
      <c r="A8" s="1179"/>
      <c r="B8" s="1179"/>
      <c r="C8" s="1179"/>
      <c r="D8" s="1179"/>
      <c r="E8" s="1179"/>
      <c r="F8" s="1179"/>
      <c r="G8" s="1179"/>
      <c r="H8" s="1179"/>
      <c r="I8" s="1179"/>
      <c r="J8" s="1179"/>
      <c r="K8" s="1179"/>
      <c r="L8" s="1255"/>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row>
    <row r="9" spans="1:39" hidden="1">
      <c r="A9" s="1179"/>
      <c r="B9" s="1179"/>
      <c r="C9" s="1179"/>
      <c r="D9" s="1179"/>
      <c r="E9" s="1179"/>
      <c r="F9" s="1179"/>
      <c r="G9" s="1179"/>
      <c r="H9" s="1179"/>
      <c r="I9" s="1179"/>
      <c r="J9" s="1179"/>
      <c r="K9" s="1179"/>
      <c r="L9" s="1255"/>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row>
    <row r="10" spans="1:39" hidden="1">
      <c r="A10" s="1179"/>
      <c r="B10" s="1179"/>
      <c r="C10" s="1179"/>
      <c r="D10" s="1179"/>
      <c r="E10" s="1179"/>
      <c r="F10" s="1179"/>
      <c r="G10" s="1179"/>
      <c r="H10" s="1179"/>
      <c r="I10" s="1179"/>
      <c r="J10" s="1179"/>
      <c r="K10" s="1179"/>
      <c r="L10" s="1255"/>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row>
    <row r="11" spans="1:39" ht="15" hidden="1" customHeight="1">
      <c r="A11" s="1179"/>
      <c r="B11" s="1179"/>
      <c r="C11" s="1179"/>
      <c r="D11" s="1179"/>
      <c r="E11" s="1179"/>
      <c r="F11" s="1179"/>
      <c r="G11" s="1179"/>
      <c r="H11" s="1179"/>
      <c r="I11" s="1179"/>
      <c r="J11" s="1179"/>
      <c r="K11" s="1179"/>
      <c r="L11" s="1257"/>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row>
    <row r="12" spans="1:39" s="296" customFormat="1" ht="24" customHeight="1">
      <c r="A12" s="1045"/>
      <c r="B12" s="1045"/>
      <c r="C12" s="1045"/>
      <c r="D12" s="1045"/>
      <c r="E12" s="1045"/>
      <c r="F12" s="1045"/>
      <c r="G12" s="1045"/>
      <c r="H12" s="1045"/>
      <c r="I12" s="1045"/>
      <c r="J12" s="1045"/>
      <c r="K12" s="1045"/>
      <c r="L12" s="436" t="s">
        <v>1343</v>
      </c>
      <c r="M12" s="273"/>
      <c r="N12" s="273"/>
      <c r="O12" s="273"/>
      <c r="P12" s="273"/>
      <c r="Q12" s="273"/>
      <c r="R12" s="273"/>
      <c r="S12" s="273"/>
      <c r="T12" s="273"/>
      <c r="U12" s="273"/>
      <c r="V12" s="1045"/>
      <c r="W12" s="1045"/>
      <c r="X12" s="1045"/>
      <c r="Y12" s="1045"/>
      <c r="Z12" s="1045"/>
      <c r="AA12" s="1045"/>
      <c r="AB12" s="1045"/>
      <c r="AC12" s="1045"/>
      <c r="AD12" s="1045"/>
      <c r="AE12" s="1045"/>
      <c r="AF12" s="1045"/>
      <c r="AG12" s="1045"/>
      <c r="AH12" s="1045"/>
      <c r="AI12" s="1045"/>
      <c r="AJ12" s="1045"/>
      <c r="AK12" s="1045"/>
      <c r="AL12" s="1045"/>
      <c r="AM12" s="1045"/>
    </row>
    <row r="13" spans="1:39">
      <c r="A13" s="1179"/>
      <c r="B13" s="1179"/>
      <c r="C13" s="1179"/>
      <c r="D13" s="1179"/>
      <c r="E13" s="1179"/>
      <c r="F13" s="1179"/>
      <c r="G13" s="1179"/>
      <c r="H13" s="1179"/>
      <c r="I13" s="1179"/>
      <c r="J13" s="1179"/>
      <c r="K13" s="1179"/>
      <c r="L13" s="1256"/>
      <c r="M13" s="1256"/>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256"/>
    </row>
    <row r="14" spans="1:39" s="630" customFormat="1" ht="20.25" customHeight="1">
      <c r="A14" s="1179"/>
      <c r="B14" s="1179"/>
      <c r="C14" s="1179"/>
      <c r="D14" s="1179"/>
      <c r="E14" s="1179"/>
      <c r="F14" s="1179"/>
      <c r="G14" s="1179"/>
      <c r="H14" s="1179"/>
      <c r="I14" s="1179"/>
      <c r="J14" s="1179"/>
      <c r="K14" s="1179"/>
      <c r="L14" s="1132" t="s">
        <v>1744</v>
      </c>
      <c r="M14" s="1132"/>
      <c r="N14" s="1132"/>
      <c r="O14" s="1132"/>
      <c r="P14" s="1133" t="s">
        <v>21</v>
      </c>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256"/>
    </row>
    <row r="15" spans="1:39" s="630" customFormat="1">
      <c r="A15" s="1179"/>
      <c r="B15" s="1179"/>
      <c r="C15" s="1179"/>
      <c r="D15" s="1179"/>
      <c r="E15" s="1179"/>
      <c r="F15" s="1179"/>
      <c r="G15" s="1179"/>
      <c r="H15" s="1179"/>
      <c r="I15" s="1179"/>
      <c r="J15" s="1179"/>
      <c r="K15" s="1179"/>
      <c r="L15" s="1256"/>
      <c r="M15" s="1256"/>
      <c r="N15" s="1179"/>
      <c r="O15" s="1179"/>
      <c r="P15" s="1179"/>
      <c r="Q15" s="1179"/>
      <c r="R15" s="1179"/>
      <c r="S15" s="1179"/>
      <c r="T15" s="1179"/>
      <c r="U15" s="1179"/>
      <c r="V15" s="1179"/>
      <c r="W15" s="1179"/>
      <c r="X15" s="1179"/>
      <c r="Y15" s="1179"/>
      <c r="Z15" s="1179"/>
      <c r="AA15" s="1179"/>
      <c r="AB15" s="1179"/>
      <c r="AC15" s="1179"/>
      <c r="AD15" s="1179"/>
      <c r="AE15" s="1179"/>
      <c r="AF15" s="1179"/>
      <c r="AG15" s="1179"/>
      <c r="AH15" s="1179"/>
      <c r="AI15" s="1179"/>
      <c r="AJ15" s="1179"/>
      <c r="AK15" s="1179"/>
      <c r="AL15" s="1179"/>
      <c r="AM15" s="1256"/>
    </row>
    <row r="16" spans="1:39" s="297" customFormat="1" ht="39" customHeight="1">
      <c r="A16" s="1256"/>
      <c r="B16" s="1256"/>
      <c r="C16" s="1256"/>
      <c r="D16" s="1256"/>
      <c r="E16" s="1256"/>
      <c r="F16" s="1256"/>
      <c r="G16" s="1256"/>
      <c r="H16" s="1256"/>
      <c r="I16" s="1256"/>
      <c r="J16" s="1256"/>
      <c r="K16" s="1256"/>
      <c r="L16" s="1301" t="s">
        <v>14</v>
      </c>
      <c r="M16" s="1302" t="s">
        <v>673</v>
      </c>
      <c r="N16" s="1302" t="s">
        <v>288</v>
      </c>
      <c r="O16" s="1302" t="s">
        <v>674</v>
      </c>
      <c r="P16" s="1302" t="s">
        <v>675</v>
      </c>
      <c r="Q16" s="1302"/>
      <c r="R16" s="1302"/>
      <c r="S16" s="1302"/>
      <c r="T16" s="1302"/>
      <c r="U16" s="1302"/>
      <c r="V16" s="1303"/>
      <c r="W16" s="1256"/>
      <c r="X16" s="1256"/>
      <c r="Y16" s="1256"/>
      <c r="Z16" s="1256"/>
      <c r="AA16" s="1256"/>
      <c r="AB16" s="1256"/>
      <c r="AC16" s="1256"/>
      <c r="AD16" s="1256"/>
      <c r="AE16" s="1256"/>
      <c r="AF16" s="1256"/>
      <c r="AG16" s="1256"/>
      <c r="AH16" s="1256"/>
      <c r="AI16" s="1256"/>
      <c r="AJ16" s="1256"/>
      <c r="AK16" s="1256"/>
      <c r="AL16" s="1256"/>
      <c r="AM16" s="1256"/>
    </row>
    <row r="17" spans="1:39" s="297" customFormat="1" ht="36" customHeight="1">
      <c r="A17" s="1256"/>
      <c r="B17" s="1256"/>
      <c r="C17" s="1256"/>
      <c r="D17" s="1256"/>
      <c r="E17" s="1256"/>
      <c r="F17" s="1256"/>
      <c r="G17" s="1256"/>
      <c r="H17" s="1256"/>
      <c r="I17" s="1256"/>
      <c r="J17" s="1256"/>
      <c r="K17" s="1256"/>
      <c r="L17" s="1304"/>
      <c r="M17" s="1302"/>
      <c r="N17" s="1302"/>
      <c r="O17" s="1302"/>
      <c r="P17" s="1305" t="s">
        <v>321</v>
      </c>
      <c r="Q17" s="1305" t="s">
        <v>676</v>
      </c>
      <c r="R17" s="1305" t="s">
        <v>1745</v>
      </c>
      <c r="S17" s="1305" t="s">
        <v>1746</v>
      </c>
      <c r="T17" s="1305" t="s">
        <v>1747</v>
      </c>
      <c r="U17" s="1305" t="s">
        <v>1748</v>
      </c>
      <c r="V17" s="1256"/>
      <c r="W17" s="1256"/>
      <c r="X17" s="1256"/>
      <c r="Y17" s="1256"/>
      <c r="Z17" s="1256"/>
      <c r="AA17" s="1256"/>
      <c r="AB17" s="1256"/>
      <c r="AC17" s="1256"/>
      <c r="AD17" s="1256"/>
      <c r="AE17" s="1256"/>
      <c r="AF17" s="1256"/>
      <c r="AG17" s="1256"/>
      <c r="AH17" s="1256"/>
      <c r="AI17" s="1256"/>
      <c r="AJ17" s="1256"/>
      <c r="AK17" s="1256"/>
      <c r="AL17" s="1256"/>
      <c r="AM17" s="1256"/>
    </row>
    <row r="18" spans="1:39" s="298" customFormat="1">
      <c r="A18" s="1306"/>
      <c r="B18" s="1306"/>
      <c r="C18" s="1306"/>
      <c r="D18" s="1306"/>
      <c r="E18" s="1306"/>
      <c r="F18" s="1306"/>
      <c r="G18" s="1306"/>
      <c r="H18" s="1306"/>
      <c r="I18" s="1306"/>
      <c r="J18" s="1306"/>
      <c r="K18" s="1306"/>
      <c r="L18" s="1307"/>
      <c r="M18" s="1305" t="s">
        <v>351</v>
      </c>
      <c r="N18" s="1305" t="s">
        <v>137</v>
      </c>
      <c r="O18" s="1139" t="s">
        <v>137</v>
      </c>
      <c r="P18" s="1305" t="s">
        <v>137</v>
      </c>
      <c r="Q18" s="1305" t="s">
        <v>677</v>
      </c>
      <c r="R18" s="1305" t="s">
        <v>677</v>
      </c>
      <c r="S18" s="1305" t="s">
        <v>677</v>
      </c>
      <c r="T18" s="1305" t="s">
        <v>677</v>
      </c>
      <c r="U18" s="1305" t="s">
        <v>677</v>
      </c>
      <c r="V18" s="1306"/>
      <c r="W18" s="1306"/>
      <c r="X18" s="1306"/>
      <c r="Y18" s="1306"/>
      <c r="Z18" s="1306"/>
      <c r="AA18" s="1306"/>
      <c r="AB18" s="1306"/>
      <c r="AC18" s="1306"/>
      <c r="AD18" s="1306"/>
      <c r="AE18" s="1306"/>
      <c r="AF18" s="1306"/>
      <c r="AG18" s="1306"/>
      <c r="AH18" s="1306"/>
      <c r="AI18" s="1306"/>
      <c r="AJ18" s="1306"/>
      <c r="AK18" s="1306"/>
      <c r="AL18" s="1306"/>
      <c r="AM18" s="1306"/>
    </row>
    <row r="19" spans="1:39" s="101" customFormat="1">
      <c r="A19" s="943" t="s">
        <v>18</v>
      </c>
      <c r="B19" s="1129"/>
      <c r="C19" s="1129"/>
      <c r="D19" s="1129"/>
      <c r="E19" s="1129"/>
      <c r="F19" s="1129"/>
      <c r="G19" s="1129"/>
      <c r="H19" s="1129"/>
      <c r="I19" s="1129"/>
      <c r="J19" s="1129"/>
      <c r="K19" s="1129"/>
      <c r="L19" s="1057" t="s">
        <v>3024</v>
      </c>
      <c r="M19" s="1146"/>
      <c r="N19" s="1146"/>
      <c r="O19" s="1146"/>
      <c r="P19" s="1146"/>
      <c r="Q19" s="1146"/>
      <c r="R19" s="1146"/>
      <c r="S19" s="1146"/>
      <c r="T19" s="1146"/>
      <c r="U19" s="1146"/>
      <c r="V19" s="1308"/>
      <c r="W19" s="1129"/>
      <c r="X19" s="1129"/>
      <c r="Y19" s="1129"/>
      <c r="Z19" s="1129"/>
      <c r="AA19" s="1129"/>
      <c r="AB19" s="1129"/>
      <c r="AC19" s="1129"/>
      <c r="AD19" s="1129"/>
      <c r="AE19" s="1129"/>
      <c r="AF19" s="1129"/>
      <c r="AG19" s="1129"/>
      <c r="AH19" s="1129"/>
      <c r="AI19" s="1129"/>
      <c r="AJ19" s="1129"/>
      <c r="AK19" s="1129"/>
      <c r="AL19" s="1129"/>
      <c r="AM19" s="1129"/>
    </row>
    <row r="20" spans="1:39" s="104" customFormat="1">
      <c r="A20" s="1094">
        <v>1</v>
      </c>
      <c r="B20" s="1094"/>
      <c r="C20" s="1094"/>
      <c r="D20" s="1094"/>
      <c r="E20" s="1094"/>
      <c r="F20" s="1094">
        <v>2024</v>
      </c>
      <c r="G20" s="1094" t="b">
        <v>1</v>
      </c>
      <c r="H20" s="1094"/>
      <c r="I20" s="1094"/>
      <c r="J20" s="1094"/>
      <c r="K20" s="1094"/>
      <c r="L20" s="1309" t="s">
        <v>3033</v>
      </c>
      <c r="M20" s="1310">
        <v>1569.9762000000001</v>
      </c>
      <c r="N20" s="1311">
        <v>0</v>
      </c>
      <c r="O20" s="1310"/>
      <c r="P20" s="537"/>
      <c r="Q20" s="1311">
        <v>0.7142857142857143</v>
      </c>
      <c r="R20" s="537"/>
      <c r="S20" s="537"/>
      <c r="T20" s="1311">
        <v>0.7142857142857143</v>
      </c>
      <c r="U20" s="1311">
        <v>0.7142857142857143</v>
      </c>
      <c r="V20" s="1312"/>
      <c r="W20" s="1094"/>
      <c r="X20" s="1094"/>
      <c r="Y20" s="1094"/>
      <c r="Z20" s="1094"/>
      <c r="AA20" s="1094"/>
      <c r="AB20" s="1094"/>
      <c r="AC20" s="1094"/>
      <c r="AD20" s="1094"/>
      <c r="AE20" s="1094"/>
      <c r="AF20" s="1094"/>
      <c r="AG20" s="1094"/>
      <c r="AH20" s="1094"/>
      <c r="AI20" s="1094"/>
      <c r="AJ20" s="1094"/>
      <c r="AK20" s="1094"/>
      <c r="AL20" s="1094"/>
      <c r="AM20" s="1094"/>
    </row>
    <row r="21" spans="1:39" s="104" customFormat="1">
      <c r="A21" s="1094">
        <v>1</v>
      </c>
      <c r="B21" s="1094"/>
      <c r="C21" s="1094"/>
      <c r="D21" s="1094"/>
      <c r="E21" s="1094"/>
      <c r="F21" s="1094">
        <v>2025</v>
      </c>
      <c r="G21" s="1094" t="b">
        <v>1</v>
      </c>
      <c r="H21" s="1094"/>
      <c r="I21" s="1094"/>
      <c r="J21" s="1094"/>
      <c r="K21" s="1094"/>
      <c r="L21" s="1309" t="s">
        <v>3065</v>
      </c>
      <c r="M21" s="666"/>
      <c r="N21" s="1311">
        <v>0</v>
      </c>
      <c r="O21" s="1310"/>
      <c r="P21" s="537"/>
      <c r="Q21" s="1311">
        <v>0</v>
      </c>
      <c r="R21" s="537"/>
      <c r="S21" s="537"/>
      <c r="T21" s="1311">
        <v>0</v>
      </c>
      <c r="U21" s="1311">
        <v>0</v>
      </c>
      <c r="V21" s="1312"/>
      <c r="W21" s="1094"/>
      <c r="X21" s="1094"/>
      <c r="Y21" s="1094"/>
      <c r="Z21" s="1094"/>
      <c r="AA21" s="1094"/>
      <c r="AB21" s="1094"/>
      <c r="AC21" s="1094"/>
      <c r="AD21" s="1094"/>
      <c r="AE21" s="1094"/>
      <c r="AF21" s="1094"/>
      <c r="AG21" s="1094"/>
      <c r="AH21" s="1094"/>
      <c r="AI21" s="1094"/>
      <c r="AJ21" s="1094"/>
      <c r="AK21" s="1094"/>
      <c r="AL21" s="1094"/>
      <c r="AM21" s="1094"/>
    </row>
    <row r="22" spans="1:39" s="104" customFormat="1">
      <c r="A22" s="1094">
        <v>1</v>
      </c>
      <c r="B22" s="1094"/>
      <c r="C22" s="1094"/>
      <c r="D22" s="1094"/>
      <c r="E22" s="1094"/>
      <c r="F22" s="1094">
        <v>2026</v>
      </c>
      <c r="G22" s="1094" t="b">
        <v>1</v>
      </c>
      <c r="H22" s="1094"/>
      <c r="I22" s="1094"/>
      <c r="J22" s="1094"/>
      <c r="K22" s="1094"/>
      <c r="L22" s="1309" t="s">
        <v>3066</v>
      </c>
      <c r="M22" s="666"/>
      <c r="N22" s="1311">
        <v>0</v>
      </c>
      <c r="O22" s="1310"/>
      <c r="P22" s="537"/>
      <c r="Q22" s="1311">
        <v>0</v>
      </c>
      <c r="R22" s="537"/>
      <c r="S22" s="537"/>
      <c r="T22" s="1311">
        <v>0</v>
      </c>
      <c r="U22" s="1311">
        <v>0</v>
      </c>
      <c r="V22" s="1312"/>
      <c r="W22" s="1094"/>
      <c r="X22" s="1094"/>
      <c r="Y22" s="1094"/>
      <c r="Z22" s="1094"/>
      <c r="AA22" s="1094"/>
      <c r="AB22" s="1094"/>
      <c r="AC22" s="1094"/>
      <c r="AD22" s="1094"/>
      <c r="AE22" s="1094"/>
      <c r="AF22" s="1094"/>
      <c r="AG22" s="1094"/>
      <c r="AH22" s="1094"/>
      <c r="AI22" s="1094"/>
      <c r="AJ22" s="1094"/>
      <c r="AK22" s="1094"/>
      <c r="AL22" s="1094"/>
      <c r="AM22" s="1094"/>
    </row>
    <row r="23" spans="1:39" s="104" customFormat="1">
      <c r="A23" s="1094">
        <v>1</v>
      </c>
      <c r="B23" s="1094"/>
      <c r="C23" s="1094"/>
      <c r="D23" s="1094"/>
      <c r="E23" s="1094"/>
      <c r="F23" s="1094">
        <v>2027</v>
      </c>
      <c r="G23" s="1094" t="b">
        <v>1</v>
      </c>
      <c r="H23" s="1094"/>
      <c r="I23" s="1094"/>
      <c r="J23" s="1094"/>
      <c r="K23" s="1094"/>
      <c r="L23" s="1309" t="s">
        <v>3067</v>
      </c>
      <c r="M23" s="666"/>
      <c r="N23" s="1311">
        <v>0</v>
      </c>
      <c r="O23" s="1310"/>
      <c r="P23" s="537"/>
      <c r="Q23" s="1311">
        <v>0</v>
      </c>
      <c r="R23" s="537"/>
      <c r="S23" s="537"/>
      <c r="T23" s="1311">
        <v>0</v>
      </c>
      <c r="U23" s="1311">
        <v>0</v>
      </c>
      <c r="V23" s="1312"/>
      <c r="W23" s="1094"/>
      <c r="X23" s="1094"/>
      <c r="Y23" s="1094"/>
      <c r="Z23" s="1094"/>
      <c r="AA23" s="1094"/>
      <c r="AB23" s="1094"/>
      <c r="AC23" s="1094"/>
      <c r="AD23" s="1094"/>
      <c r="AE23" s="1094"/>
      <c r="AF23" s="1094"/>
      <c r="AG23" s="1094"/>
      <c r="AH23" s="1094"/>
      <c r="AI23" s="1094"/>
      <c r="AJ23" s="1094"/>
      <c r="AK23" s="1094"/>
      <c r="AL23" s="1094"/>
      <c r="AM23" s="1094"/>
    </row>
    <row r="24" spans="1:39" s="104" customFormat="1">
      <c r="A24" s="1094">
        <v>1</v>
      </c>
      <c r="B24" s="1094"/>
      <c r="C24" s="1094"/>
      <c r="D24" s="1094"/>
      <c r="E24" s="1094"/>
      <c r="F24" s="1094">
        <v>2028</v>
      </c>
      <c r="G24" s="1094" t="b">
        <v>1</v>
      </c>
      <c r="H24" s="1094"/>
      <c r="I24" s="1094"/>
      <c r="J24" s="1094"/>
      <c r="K24" s="1094"/>
      <c r="L24" s="1309" t="s">
        <v>3068</v>
      </c>
      <c r="M24" s="666"/>
      <c r="N24" s="1311">
        <v>0</v>
      </c>
      <c r="O24" s="1310"/>
      <c r="P24" s="537"/>
      <c r="Q24" s="1311">
        <v>0</v>
      </c>
      <c r="R24" s="537"/>
      <c r="S24" s="537"/>
      <c r="T24" s="1311">
        <v>0</v>
      </c>
      <c r="U24" s="1311">
        <v>0</v>
      </c>
      <c r="V24" s="1312"/>
      <c r="W24" s="1094"/>
      <c r="X24" s="1094"/>
      <c r="Y24" s="1094"/>
      <c r="Z24" s="1094"/>
      <c r="AA24" s="1094"/>
      <c r="AB24" s="1094"/>
      <c r="AC24" s="1094"/>
      <c r="AD24" s="1094"/>
      <c r="AE24" s="1094"/>
      <c r="AF24" s="1094"/>
      <c r="AG24" s="1094"/>
      <c r="AH24" s="1094"/>
      <c r="AI24" s="1094"/>
      <c r="AJ24" s="1094"/>
      <c r="AK24" s="1094"/>
      <c r="AL24" s="1094"/>
      <c r="AM24" s="1094"/>
    </row>
    <row r="25" spans="1:39" s="104" customFormat="1" ht="0.2" customHeight="1">
      <c r="A25" s="1094">
        <v>1</v>
      </c>
      <c r="B25" s="1094"/>
      <c r="C25" s="1094"/>
      <c r="D25" s="1094"/>
      <c r="E25" s="1094"/>
      <c r="F25" s="1094">
        <v>2029</v>
      </c>
      <c r="G25" s="1094" t="b">
        <v>0</v>
      </c>
      <c r="H25" s="1094"/>
      <c r="I25" s="1094"/>
      <c r="J25" s="1094"/>
      <c r="K25" s="1094"/>
      <c r="L25" s="1309" t="s">
        <v>3069</v>
      </c>
      <c r="M25" s="666"/>
      <c r="N25" s="1311">
        <v>0</v>
      </c>
      <c r="O25" s="1310"/>
      <c r="P25" s="537"/>
      <c r="Q25" s="1311">
        <v>0</v>
      </c>
      <c r="R25" s="537"/>
      <c r="S25" s="537"/>
      <c r="T25" s="1311">
        <v>0</v>
      </c>
      <c r="U25" s="1311">
        <v>0</v>
      </c>
      <c r="V25" s="1312"/>
      <c r="W25" s="1094"/>
      <c r="X25" s="1094"/>
      <c r="Y25" s="1094"/>
      <c r="Z25" s="1094"/>
      <c r="AA25" s="1094"/>
      <c r="AB25" s="1094"/>
      <c r="AC25" s="1094"/>
      <c r="AD25" s="1094"/>
      <c r="AE25" s="1094"/>
      <c r="AF25" s="1094"/>
      <c r="AG25" s="1094"/>
      <c r="AH25" s="1094"/>
      <c r="AI25" s="1094"/>
      <c r="AJ25" s="1094"/>
      <c r="AK25" s="1094"/>
      <c r="AL25" s="1094"/>
      <c r="AM25" s="1094"/>
    </row>
    <row r="26" spans="1:39" s="104" customFormat="1" ht="0.2" customHeight="1">
      <c r="A26" s="1094">
        <v>1</v>
      </c>
      <c r="B26" s="1094"/>
      <c r="C26" s="1094"/>
      <c r="D26" s="1094"/>
      <c r="E26" s="1094"/>
      <c r="F26" s="1094">
        <v>2030</v>
      </c>
      <c r="G26" s="1094" t="b">
        <v>0</v>
      </c>
      <c r="H26" s="1094"/>
      <c r="I26" s="1094"/>
      <c r="J26" s="1094"/>
      <c r="K26" s="1094"/>
      <c r="L26" s="1309" t="s">
        <v>3070</v>
      </c>
      <c r="M26" s="666"/>
      <c r="N26" s="1311">
        <v>0</v>
      </c>
      <c r="O26" s="1310"/>
      <c r="P26" s="537"/>
      <c r="Q26" s="1311">
        <v>0</v>
      </c>
      <c r="R26" s="537"/>
      <c r="S26" s="537"/>
      <c r="T26" s="1311">
        <v>0</v>
      </c>
      <c r="U26" s="1311">
        <v>0</v>
      </c>
      <c r="V26" s="1312"/>
      <c r="W26" s="1094"/>
      <c r="X26" s="1094"/>
      <c r="Y26" s="1094"/>
      <c r="Z26" s="1094"/>
      <c r="AA26" s="1094"/>
      <c r="AB26" s="1094"/>
      <c r="AC26" s="1094"/>
      <c r="AD26" s="1094"/>
      <c r="AE26" s="1094"/>
      <c r="AF26" s="1094"/>
      <c r="AG26" s="1094"/>
      <c r="AH26" s="1094"/>
      <c r="AI26" s="1094"/>
      <c r="AJ26" s="1094"/>
      <c r="AK26" s="1094"/>
      <c r="AL26" s="1094"/>
      <c r="AM26" s="1094"/>
    </row>
    <row r="27" spans="1:39" s="104" customFormat="1" ht="0.2" customHeight="1">
      <c r="A27" s="1094">
        <v>1</v>
      </c>
      <c r="B27" s="1094"/>
      <c r="C27" s="1094"/>
      <c r="D27" s="1094"/>
      <c r="E27" s="1094"/>
      <c r="F27" s="1094">
        <v>2031</v>
      </c>
      <c r="G27" s="1094" t="b">
        <v>0</v>
      </c>
      <c r="H27" s="1094"/>
      <c r="I27" s="1094"/>
      <c r="J27" s="1094"/>
      <c r="K27" s="1094"/>
      <c r="L27" s="1309" t="s">
        <v>3071</v>
      </c>
      <c r="M27" s="666"/>
      <c r="N27" s="1311">
        <v>0</v>
      </c>
      <c r="O27" s="1310"/>
      <c r="P27" s="537"/>
      <c r="Q27" s="1311">
        <v>0</v>
      </c>
      <c r="R27" s="537"/>
      <c r="S27" s="537"/>
      <c r="T27" s="1311">
        <v>0</v>
      </c>
      <c r="U27" s="1311">
        <v>0</v>
      </c>
      <c r="V27" s="1312"/>
      <c r="W27" s="1094"/>
      <c r="X27" s="1094"/>
      <c r="Y27" s="1094"/>
      <c r="Z27" s="1094"/>
      <c r="AA27" s="1094"/>
      <c r="AB27" s="1094"/>
      <c r="AC27" s="1094"/>
      <c r="AD27" s="1094"/>
      <c r="AE27" s="1094"/>
      <c r="AF27" s="1094"/>
      <c r="AG27" s="1094"/>
      <c r="AH27" s="1094"/>
      <c r="AI27" s="1094"/>
      <c r="AJ27" s="1094"/>
      <c r="AK27" s="1094"/>
      <c r="AL27" s="1094"/>
      <c r="AM27" s="1094"/>
    </row>
    <row r="28" spans="1:39" s="104" customFormat="1" ht="0.2" customHeight="1">
      <c r="A28" s="1094">
        <v>1</v>
      </c>
      <c r="B28" s="1094"/>
      <c r="C28" s="1094"/>
      <c r="D28" s="1094"/>
      <c r="E28" s="1094"/>
      <c r="F28" s="1094">
        <v>2032</v>
      </c>
      <c r="G28" s="1094" t="b">
        <v>0</v>
      </c>
      <c r="H28" s="1094"/>
      <c r="I28" s="1094"/>
      <c r="J28" s="1094"/>
      <c r="K28" s="1094"/>
      <c r="L28" s="1309" t="s">
        <v>3072</v>
      </c>
      <c r="M28" s="666"/>
      <c r="N28" s="1311">
        <v>0</v>
      </c>
      <c r="O28" s="1310"/>
      <c r="P28" s="537"/>
      <c r="Q28" s="1311">
        <v>0</v>
      </c>
      <c r="R28" s="537"/>
      <c r="S28" s="537"/>
      <c r="T28" s="1311">
        <v>0</v>
      </c>
      <c r="U28" s="1311">
        <v>0</v>
      </c>
      <c r="V28" s="1312"/>
      <c r="W28" s="1094"/>
      <c r="X28" s="1094"/>
      <c r="Y28" s="1094"/>
      <c r="Z28" s="1094"/>
      <c r="AA28" s="1094"/>
      <c r="AB28" s="1094"/>
      <c r="AC28" s="1094"/>
      <c r="AD28" s="1094"/>
      <c r="AE28" s="1094"/>
      <c r="AF28" s="1094"/>
      <c r="AG28" s="1094"/>
      <c r="AH28" s="1094"/>
      <c r="AI28" s="1094"/>
      <c r="AJ28" s="1094"/>
      <c r="AK28" s="1094"/>
      <c r="AL28" s="1094"/>
      <c r="AM28" s="1094"/>
    </row>
    <row r="29" spans="1:39" s="104" customFormat="1" ht="0.2" customHeight="1">
      <c r="A29" s="1094">
        <v>1</v>
      </c>
      <c r="B29" s="1094"/>
      <c r="C29" s="1094"/>
      <c r="D29" s="1094"/>
      <c r="E29" s="1094"/>
      <c r="F29" s="1094">
        <v>2033</v>
      </c>
      <c r="G29" s="1094" t="b">
        <v>0</v>
      </c>
      <c r="H29" s="1094"/>
      <c r="I29" s="1094"/>
      <c r="J29" s="1094"/>
      <c r="K29" s="1094"/>
      <c r="L29" s="1309" t="s">
        <v>3073</v>
      </c>
      <c r="M29" s="666"/>
      <c r="N29" s="1311">
        <v>0</v>
      </c>
      <c r="O29" s="1310"/>
      <c r="P29" s="537"/>
      <c r="Q29" s="1311">
        <v>0</v>
      </c>
      <c r="R29" s="537"/>
      <c r="S29" s="537"/>
      <c r="T29" s="1311">
        <v>0</v>
      </c>
      <c r="U29" s="1311">
        <v>0</v>
      </c>
      <c r="V29" s="1312"/>
      <c r="W29" s="1094"/>
      <c r="X29" s="1094"/>
      <c r="Y29" s="1094"/>
      <c r="Z29" s="1094"/>
      <c r="AA29" s="1094"/>
      <c r="AB29" s="1094"/>
      <c r="AC29" s="1094"/>
      <c r="AD29" s="1094"/>
      <c r="AE29" s="1094"/>
      <c r="AF29" s="1094"/>
      <c r="AG29" s="1094"/>
      <c r="AH29" s="1094"/>
      <c r="AI29" s="1094"/>
      <c r="AJ29" s="1094"/>
      <c r="AK29" s="1094"/>
      <c r="AL29" s="1094"/>
      <c r="AM29" s="1094"/>
    </row>
    <row r="30" spans="1:39" s="104" customFormat="1" ht="0.2" customHeight="1">
      <c r="A30" s="1094">
        <v>1</v>
      </c>
      <c r="B30" s="1094"/>
      <c r="C30" s="1094"/>
      <c r="D30" s="1094"/>
      <c r="E30" s="1094"/>
      <c r="F30" s="1094">
        <v>2034</v>
      </c>
      <c r="G30" s="1094" t="b">
        <v>0</v>
      </c>
      <c r="H30" s="1094"/>
      <c r="I30" s="1094"/>
      <c r="J30" s="1094"/>
      <c r="K30" s="1094"/>
      <c r="L30" s="1309" t="s">
        <v>3224</v>
      </c>
      <c r="M30" s="666"/>
      <c r="N30" s="1311"/>
      <c r="O30" s="1310"/>
      <c r="P30" s="537"/>
      <c r="Q30" s="1311"/>
      <c r="R30" s="537"/>
      <c r="S30" s="537"/>
      <c r="T30" s="1311"/>
      <c r="U30" s="1311"/>
      <c r="V30" s="1312"/>
      <c r="W30" s="1094"/>
      <c r="X30" s="1094"/>
      <c r="Y30" s="1094"/>
      <c r="Z30" s="1094"/>
      <c r="AA30" s="1094"/>
      <c r="AB30" s="1094"/>
      <c r="AC30" s="1094"/>
      <c r="AD30" s="1094"/>
      <c r="AE30" s="1094"/>
      <c r="AF30" s="1094"/>
      <c r="AG30" s="1094"/>
      <c r="AH30" s="1094"/>
      <c r="AI30" s="1094"/>
      <c r="AJ30" s="1094"/>
      <c r="AK30" s="1094"/>
      <c r="AL30" s="1094"/>
      <c r="AM30" s="1094"/>
    </row>
    <row r="31" spans="1:39" s="104" customFormat="1" ht="0.2" customHeight="1">
      <c r="A31" s="1094">
        <v>1</v>
      </c>
      <c r="B31" s="1094"/>
      <c r="C31" s="1094"/>
      <c r="D31" s="1094"/>
      <c r="E31" s="1094"/>
      <c r="F31" s="1094">
        <v>2035</v>
      </c>
      <c r="G31" s="1094" t="b">
        <v>0</v>
      </c>
      <c r="H31" s="1094"/>
      <c r="I31" s="1094"/>
      <c r="J31" s="1094"/>
      <c r="K31" s="1094"/>
      <c r="L31" s="1309" t="s">
        <v>3225</v>
      </c>
      <c r="M31" s="666"/>
      <c r="N31" s="1311"/>
      <c r="O31" s="1310"/>
      <c r="P31" s="537"/>
      <c r="Q31" s="1311"/>
      <c r="R31" s="537"/>
      <c r="S31" s="537"/>
      <c r="T31" s="1311"/>
      <c r="U31" s="1311"/>
      <c r="V31" s="1312"/>
      <c r="W31" s="1094"/>
      <c r="X31" s="1094"/>
      <c r="Y31" s="1094"/>
      <c r="Z31" s="1094"/>
      <c r="AA31" s="1094"/>
      <c r="AB31" s="1094"/>
      <c r="AC31" s="1094"/>
      <c r="AD31" s="1094"/>
      <c r="AE31" s="1094"/>
      <c r="AF31" s="1094"/>
      <c r="AG31" s="1094"/>
      <c r="AH31" s="1094"/>
      <c r="AI31" s="1094"/>
      <c r="AJ31" s="1094"/>
      <c r="AK31" s="1094"/>
      <c r="AL31" s="1094"/>
      <c r="AM31" s="1094"/>
    </row>
    <row r="32" spans="1:39" s="104" customFormat="1" ht="0.2" customHeight="1">
      <c r="A32" s="1094">
        <v>1</v>
      </c>
      <c r="B32" s="1094"/>
      <c r="C32" s="1094"/>
      <c r="D32" s="1094"/>
      <c r="E32" s="1094"/>
      <c r="F32" s="1094">
        <v>2036</v>
      </c>
      <c r="G32" s="1094" t="b">
        <v>0</v>
      </c>
      <c r="H32" s="1094"/>
      <c r="I32" s="1094"/>
      <c r="J32" s="1094"/>
      <c r="K32" s="1094"/>
      <c r="L32" s="1309" t="s">
        <v>3226</v>
      </c>
      <c r="M32" s="666"/>
      <c r="N32" s="1311"/>
      <c r="O32" s="1310"/>
      <c r="P32" s="537"/>
      <c r="Q32" s="1311"/>
      <c r="R32" s="537"/>
      <c r="S32" s="537"/>
      <c r="T32" s="1311"/>
      <c r="U32" s="1311"/>
      <c r="V32" s="1312"/>
      <c r="W32" s="1094"/>
      <c r="X32" s="1094"/>
      <c r="Y32" s="1094"/>
      <c r="Z32" s="1094"/>
      <c r="AA32" s="1094"/>
      <c r="AB32" s="1094"/>
      <c r="AC32" s="1094"/>
      <c r="AD32" s="1094"/>
      <c r="AE32" s="1094"/>
      <c r="AF32" s="1094"/>
      <c r="AG32" s="1094"/>
      <c r="AH32" s="1094"/>
      <c r="AI32" s="1094"/>
      <c r="AJ32" s="1094"/>
      <c r="AK32" s="1094"/>
      <c r="AL32" s="1094"/>
      <c r="AM32" s="1094"/>
    </row>
    <row r="33" spans="1:39" s="104" customFormat="1" ht="0.2" customHeight="1">
      <c r="A33" s="1094">
        <v>1</v>
      </c>
      <c r="B33" s="1094"/>
      <c r="C33" s="1094"/>
      <c r="D33" s="1094"/>
      <c r="E33" s="1094"/>
      <c r="F33" s="1094">
        <v>2037</v>
      </c>
      <c r="G33" s="1094" t="b">
        <v>0</v>
      </c>
      <c r="H33" s="1094"/>
      <c r="I33" s="1094"/>
      <c r="J33" s="1094"/>
      <c r="K33" s="1094"/>
      <c r="L33" s="1309" t="s">
        <v>3227</v>
      </c>
      <c r="M33" s="666"/>
      <c r="N33" s="1311"/>
      <c r="O33" s="1310"/>
      <c r="P33" s="537"/>
      <c r="Q33" s="1311"/>
      <c r="R33" s="537"/>
      <c r="S33" s="537"/>
      <c r="T33" s="1311"/>
      <c r="U33" s="1311"/>
      <c r="V33" s="1312"/>
      <c r="W33" s="1094"/>
      <c r="X33" s="1094"/>
      <c r="Y33" s="1094"/>
      <c r="Z33" s="1094"/>
      <c r="AA33" s="1094"/>
      <c r="AB33" s="1094"/>
      <c r="AC33" s="1094"/>
      <c r="AD33" s="1094"/>
      <c r="AE33" s="1094"/>
      <c r="AF33" s="1094"/>
      <c r="AG33" s="1094"/>
      <c r="AH33" s="1094"/>
      <c r="AI33" s="1094"/>
      <c r="AJ33" s="1094"/>
      <c r="AK33" s="1094"/>
      <c r="AL33" s="1094"/>
      <c r="AM33" s="1094"/>
    </row>
    <row r="34" spans="1:39" s="104" customFormat="1" ht="0.2" customHeight="1">
      <c r="A34" s="1094">
        <v>1</v>
      </c>
      <c r="B34" s="1094"/>
      <c r="C34" s="1094"/>
      <c r="D34" s="1094"/>
      <c r="E34" s="1094"/>
      <c r="F34" s="1094">
        <v>2038</v>
      </c>
      <c r="G34" s="1094" t="b">
        <v>0</v>
      </c>
      <c r="H34" s="1094"/>
      <c r="I34" s="1094"/>
      <c r="J34" s="1094"/>
      <c r="K34" s="1094"/>
      <c r="L34" s="1309" t="s">
        <v>3228</v>
      </c>
      <c r="M34" s="666"/>
      <c r="N34" s="1311"/>
      <c r="O34" s="1310"/>
      <c r="P34" s="537"/>
      <c r="Q34" s="1311"/>
      <c r="R34" s="537"/>
      <c r="S34" s="537"/>
      <c r="T34" s="1311"/>
      <c r="U34" s="1311"/>
      <c r="V34" s="1312"/>
      <c r="W34" s="1094"/>
      <c r="X34" s="1094"/>
      <c r="Y34" s="1094"/>
      <c r="Z34" s="1094"/>
      <c r="AA34" s="1094"/>
      <c r="AB34" s="1094"/>
      <c r="AC34" s="1094"/>
      <c r="AD34" s="1094"/>
      <c r="AE34" s="1094"/>
      <c r="AF34" s="1094"/>
      <c r="AG34" s="1094"/>
      <c r="AH34" s="1094"/>
      <c r="AI34" s="1094"/>
      <c r="AJ34" s="1094"/>
      <c r="AK34" s="1094"/>
      <c r="AL34" s="1094"/>
      <c r="AM34" s="1094"/>
    </row>
    <row r="35" spans="1:39" s="104" customFormat="1" ht="0.2" customHeight="1">
      <c r="A35" s="1094">
        <v>1</v>
      </c>
      <c r="B35" s="1094"/>
      <c r="C35" s="1094"/>
      <c r="D35" s="1094"/>
      <c r="E35" s="1094"/>
      <c r="F35" s="1094">
        <v>2039</v>
      </c>
      <c r="G35" s="1094" t="b">
        <v>0</v>
      </c>
      <c r="H35" s="1094"/>
      <c r="I35" s="1094"/>
      <c r="J35" s="1094"/>
      <c r="K35" s="1094"/>
      <c r="L35" s="1309" t="s">
        <v>3229</v>
      </c>
      <c r="M35" s="666"/>
      <c r="N35" s="1311"/>
      <c r="O35" s="1310"/>
      <c r="P35" s="537"/>
      <c r="Q35" s="1311"/>
      <c r="R35" s="537"/>
      <c r="S35" s="537"/>
      <c r="T35" s="1311"/>
      <c r="U35" s="1311"/>
      <c r="V35" s="1312"/>
      <c r="W35" s="1094"/>
      <c r="X35" s="1094"/>
      <c r="Y35" s="1094"/>
      <c r="Z35" s="1094"/>
      <c r="AA35" s="1094"/>
      <c r="AB35" s="1094"/>
      <c r="AC35" s="1094"/>
      <c r="AD35" s="1094"/>
      <c r="AE35" s="1094"/>
      <c r="AF35" s="1094"/>
      <c r="AG35" s="1094"/>
      <c r="AH35" s="1094"/>
      <c r="AI35" s="1094"/>
      <c r="AJ35" s="1094"/>
      <c r="AK35" s="1094"/>
      <c r="AL35" s="1094"/>
      <c r="AM35" s="1094"/>
    </row>
    <row r="36" spans="1:39" s="104" customFormat="1" ht="0.2" customHeight="1">
      <c r="A36" s="1094">
        <v>1</v>
      </c>
      <c r="B36" s="1094"/>
      <c r="C36" s="1094"/>
      <c r="D36" s="1094"/>
      <c r="E36" s="1094"/>
      <c r="F36" s="1094">
        <v>2040</v>
      </c>
      <c r="G36" s="1094" t="b">
        <v>0</v>
      </c>
      <c r="H36" s="1094"/>
      <c r="I36" s="1094"/>
      <c r="J36" s="1094"/>
      <c r="K36" s="1094"/>
      <c r="L36" s="1309" t="s">
        <v>3230</v>
      </c>
      <c r="M36" s="666"/>
      <c r="N36" s="1311"/>
      <c r="O36" s="1310"/>
      <c r="P36" s="537"/>
      <c r="Q36" s="1311"/>
      <c r="R36" s="537"/>
      <c r="S36" s="537"/>
      <c r="T36" s="1311"/>
      <c r="U36" s="1311"/>
      <c r="V36" s="1312"/>
      <c r="W36" s="1094"/>
      <c r="X36" s="1094"/>
      <c r="Y36" s="1094"/>
      <c r="Z36" s="1094"/>
      <c r="AA36" s="1094"/>
      <c r="AB36" s="1094"/>
      <c r="AC36" s="1094"/>
      <c r="AD36" s="1094"/>
      <c r="AE36" s="1094"/>
      <c r="AF36" s="1094"/>
      <c r="AG36" s="1094"/>
      <c r="AH36" s="1094"/>
      <c r="AI36" s="1094"/>
      <c r="AJ36" s="1094"/>
      <c r="AK36" s="1094"/>
      <c r="AL36" s="1094"/>
      <c r="AM36" s="1094"/>
    </row>
    <row r="37" spans="1:39" s="104" customFormat="1" ht="0.2" customHeight="1">
      <c r="A37" s="1094">
        <v>1</v>
      </c>
      <c r="B37" s="1094"/>
      <c r="C37" s="1094"/>
      <c r="D37" s="1094"/>
      <c r="E37" s="1094"/>
      <c r="F37" s="1094">
        <v>2041</v>
      </c>
      <c r="G37" s="1094" t="b">
        <v>0</v>
      </c>
      <c r="H37" s="1094"/>
      <c r="I37" s="1094"/>
      <c r="J37" s="1094"/>
      <c r="K37" s="1094"/>
      <c r="L37" s="1309" t="s">
        <v>3231</v>
      </c>
      <c r="M37" s="666"/>
      <c r="N37" s="1311"/>
      <c r="O37" s="1310"/>
      <c r="P37" s="537"/>
      <c r="Q37" s="1311"/>
      <c r="R37" s="537"/>
      <c r="S37" s="537"/>
      <c r="T37" s="1311"/>
      <c r="U37" s="1311"/>
      <c r="V37" s="1312"/>
      <c r="W37" s="1094"/>
      <c r="X37" s="1094"/>
      <c r="Y37" s="1094"/>
      <c r="Z37" s="1094"/>
      <c r="AA37" s="1094"/>
      <c r="AB37" s="1094"/>
      <c r="AC37" s="1094"/>
      <c r="AD37" s="1094"/>
      <c r="AE37" s="1094"/>
      <c r="AF37" s="1094"/>
      <c r="AG37" s="1094"/>
      <c r="AH37" s="1094"/>
      <c r="AI37" s="1094"/>
      <c r="AJ37" s="1094"/>
      <c r="AK37" s="1094"/>
      <c r="AL37" s="1094"/>
      <c r="AM37" s="1094"/>
    </row>
    <row r="38" spans="1:39" s="104" customFormat="1" ht="0.2" customHeight="1">
      <c r="A38" s="1094">
        <v>1</v>
      </c>
      <c r="B38" s="1094"/>
      <c r="C38" s="1094"/>
      <c r="D38" s="1094"/>
      <c r="E38" s="1094"/>
      <c r="F38" s="1094">
        <v>2042</v>
      </c>
      <c r="G38" s="1094" t="b">
        <v>0</v>
      </c>
      <c r="H38" s="1094"/>
      <c r="I38" s="1094"/>
      <c r="J38" s="1094"/>
      <c r="K38" s="1094"/>
      <c r="L38" s="1309" t="s">
        <v>3232</v>
      </c>
      <c r="M38" s="666"/>
      <c r="N38" s="1311"/>
      <c r="O38" s="1310"/>
      <c r="P38" s="537"/>
      <c r="Q38" s="1311"/>
      <c r="R38" s="537"/>
      <c r="S38" s="537"/>
      <c r="T38" s="1311"/>
      <c r="U38" s="1311"/>
      <c r="V38" s="1312"/>
      <c r="W38" s="1094"/>
      <c r="X38" s="1094"/>
      <c r="Y38" s="1094"/>
      <c r="Z38" s="1094"/>
      <c r="AA38" s="1094"/>
      <c r="AB38" s="1094"/>
      <c r="AC38" s="1094"/>
      <c r="AD38" s="1094"/>
      <c r="AE38" s="1094"/>
      <c r="AF38" s="1094"/>
      <c r="AG38" s="1094"/>
      <c r="AH38" s="1094"/>
      <c r="AI38" s="1094"/>
      <c r="AJ38" s="1094"/>
      <c r="AK38" s="1094"/>
      <c r="AL38" s="1094"/>
      <c r="AM38" s="1094"/>
    </row>
    <row r="39" spans="1:39" s="104" customFormat="1" ht="0.2" customHeight="1">
      <c r="A39" s="1094">
        <v>1</v>
      </c>
      <c r="B39" s="1094"/>
      <c r="C39" s="1094"/>
      <c r="D39" s="1094"/>
      <c r="E39" s="1094"/>
      <c r="F39" s="1094">
        <v>2043</v>
      </c>
      <c r="G39" s="1094" t="b">
        <v>0</v>
      </c>
      <c r="H39" s="1094"/>
      <c r="I39" s="1094"/>
      <c r="J39" s="1094"/>
      <c r="K39" s="1094"/>
      <c r="L39" s="1309" t="s">
        <v>3233</v>
      </c>
      <c r="M39" s="666"/>
      <c r="N39" s="1311"/>
      <c r="O39" s="1310"/>
      <c r="P39" s="537"/>
      <c r="Q39" s="1311"/>
      <c r="R39" s="537"/>
      <c r="S39" s="537"/>
      <c r="T39" s="1311"/>
      <c r="U39" s="1311"/>
      <c r="V39" s="1312"/>
      <c r="W39" s="1094"/>
      <c r="X39" s="1094"/>
      <c r="Y39" s="1094"/>
      <c r="Z39" s="1094"/>
      <c r="AA39" s="1094"/>
      <c r="AB39" s="1094"/>
      <c r="AC39" s="1094"/>
      <c r="AD39" s="1094"/>
      <c r="AE39" s="1094"/>
      <c r="AF39" s="1094"/>
      <c r="AG39" s="1094"/>
      <c r="AH39" s="1094"/>
      <c r="AI39" s="1094"/>
      <c r="AJ39" s="1094"/>
      <c r="AK39" s="1094"/>
      <c r="AL39" s="1094"/>
      <c r="AM39" s="1094"/>
    </row>
    <row r="40" spans="1:39" s="104" customFormat="1" ht="0.2" customHeight="1">
      <c r="A40" s="1094">
        <v>1</v>
      </c>
      <c r="B40" s="1094"/>
      <c r="C40" s="1094"/>
      <c r="D40" s="1094"/>
      <c r="E40" s="1094"/>
      <c r="F40" s="1094">
        <v>2044</v>
      </c>
      <c r="G40" s="1094" t="b">
        <v>0</v>
      </c>
      <c r="H40" s="1094"/>
      <c r="I40" s="1094"/>
      <c r="J40" s="1094"/>
      <c r="K40" s="1094"/>
      <c r="L40" s="1309" t="s">
        <v>3234</v>
      </c>
      <c r="M40" s="666"/>
      <c r="N40" s="1311"/>
      <c r="O40" s="1310"/>
      <c r="P40" s="537"/>
      <c r="Q40" s="1311"/>
      <c r="R40" s="537"/>
      <c r="S40" s="537"/>
      <c r="T40" s="1311"/>
      <c r="U40" s="1311"/>
      <c r="V40" s="1312"/>
      <c r="W40" s="1094"/>
      <c r="X40" s="1094"/>
      <c r="Y40" s="1094"/>
      <c r="Z40" s="1094"/>
      <c r="AA40" s="1094"/>
      <c r="AB40" s="1094"/>
      <c r="AC40" s="1094"/>
      <c r="AD40" s="1094"/>
      <c r="AE40" s="1094"/>
      <c r="AF40" s="1094"/>
      <c r="AG40" s="1094"/>
      <c r="AH40" s="1094"/>
      <c r="AI40" s="1094"/>
      <c r="AJ40" s="1094"/>
      <c r="AK40" s="1094"/>
      <c r="AL40" s="1094"/>
      <c r="AM40" s="1094"/>
    </row>
    <row r="41" spans="1:39" s="104" customFormat="1" ht="0.2" customHeight="1">
      <c r="A41" s="1094">
        <v>1</v>
      </c>
      <c r="B41" s="1094"/>
      <c r="C41" s="1094"/>
      <c r="D41" s="1094"/>
      <c r="E41" s="1094"/>
      <c r="F41" s="1094">
        <v>2045</v>
      </c>
      <c r="G41" s="1094" t="b">
        <v>0</v>
      </c>
      <c r="H41" s="1094"/>
      <c r="I41" s="1094"/>
      <c r="J41" s="1094"/>
      <c r="K41" s="1094"/>
      <c r="L41" s="1309" t="s">
        <v>3235</v>
      </c>
      <c r="M41" s="666"/>
      <c r="N41" s="1311"/>
      <c r="O41" s="1310"/>
      <c r="P41" s="537"/>
      <c r="Q41" s="1311"/>
      <c r="R41" s="537"/>
      <c r="S41" s="537"/>
      <c r="T41" s="1311"/>
      <c r="U41" s="1311"/>
      <c r="V41" s="1312"/>
      <c r="W41" s="1094"/>
      <c r="X41" s="1094"/>
      <c r="Y41" s="1094"/>
      <c r="Z41" s="1094"/>
      <c r="AA41" s="1094"/>
      <c r="AB41" s="1094"/>
      <c r="AC41" s="1094"/>
      <c r="AD41" s="1094"/>
      <c r="AE41" s="1094"/>
      <c r="AF41" s="1094"/>
      <c r="AG41" s="1094"/>
      <c r="AH41" s="1094"/>
      <c r="AI41" s="1094"/>
      <c r="AJ41" s="1094"/>
      <c r="AK41" s="1094"/>
      <c r="AL41" s="1094"/>
      <c r="AM41" s="1094"/>
    </row>
    <row r="42" spans="1:39" s="104" customFormat="1" ht="0.2" customHeight="1">
      <c r="A42" s="1094">
        <v>1</v>
      </c>
      <c r="B42" s="1094"/>
      <c r="C42" s="1094"/>
      <c r="D42" s="1094"/>
      <c r="E42" s="1094"/>
      <c r="F42" s="1094">
        <v>2046</v>
      </c>
      <c r="G42" s="1094" t="b">
        <v>0</v>
      </c>
      <c r="H42" s="1094"/>
      <c r="I42" s="1094"/>
      <c r="J42" s="1094"/>
      <c r="K42" s="1094"/>
      <c r="L42" s="1309" t="s">
        <v>3236</v>
      </c>
      <c r="M42" s="666"/>
      <c r="N42" s="1311"/>
      <c r="O42" s="1310"/>
      <c r="P42" s="537"/>
      <c r="Q42" s="1311"/>
      <c r="R42" s="537"/>
      <c r="S42" s="537"/>
      <c r="T42" s="1311"/>
      <c r="U42" s="1311"/>
      <c r="V42" s="1312"/>
      <c r="W42" s="1094"/>
      <c r="X42" s="1094"/>
      <c r="Y42" s="1094"/>
      <c r="Z42" s="1094"/>
      <c r="AA42" s="1094"/>
      <c r="AB42" s="1094"/>
      <c r="AC42" s="1094"/>
      <c r="AD42" s="1094"/>
      <c r="AE42" s="1094"/>
      <c r="AF42" s="1094"/>
      <c r="AG42" s="1094"/>
      <c r="AH42" s="1094"/>
      <c r="AI42" s="1094"/>
      <c r="AJ42" s="1094"/>
      <c r="AK42" s="1094"/>
      <c r="AL42" s="1094"/>
      <c r="AM42" s="1094"/>
    </row>
    <row r="43" spans="1:39" s="104" customFormat="1" ht="0.2" customHeight="1">
      <c r="A43" s="1094">
        <v>1</v>
      </c>
      <c r="B43" s="1094"/>
      <c r="C43" s="1094"/>
      <c r="D43" s="1094"/>
      <c r="E43" s="1094"/>
      <c r="F43" s="1094">
        <v>2047</v>
      </c>
      <c r="G43" s="1094" t="b">
        <v>0</v>
      </c>
      <c r="H43" s="1094"/>
      <c r="I43" s="1094"/>
      <c r="J43" s="1094"/>
      <c r="K43" s="1094"/>
      <c r="L43" s="1309" t="s">
        <v>3237</v>
      </c>
      <c r="M43" s="666"/>
      <c r="N43" s="1311"/>
      <c r="O43" s="1310"/>
      <c r="P43" s="537"/>
      <c r="Q43" s="1311"/>
      <c r="R43" s="537"/>
      <c r="S43" s="537"/>
      <c r="T43" s="1311"/>
      <c r="U43" s="1311"/>
      <c r="V43" s="1312"/>
      <c r="W43" s="1094"/>
      <c r="X43" s="1094"/>
      <c r="Y43" s="1094"/>
      <c r="Z43" s="1094"/>
      <c r="AA43" s="1094"/>
      <c r="AB43" s="1094"/>
      <c r="AC43" s="1094"/>
      <c r="AD43" s="1094"/>
      <c r="AE43" s="1094"/>
      <c r="AF43" s="1094"/>
      <c r="AG43" s="1094"/>
      <c r="AH43" s="1094"/>
      <c r="AI43" s="1094"/>
      <c r="AJ43" s="1094"/>
      <c r="AK43" s="1094"/>
      <c r="AL43" s="1094"/>
      <c r="AM43" s="1094"/>
    </row>
    <row r="44" spans="1:39" s="104" customFormat="1" ht="0.2" customHeight="1">
      <c r="A44" s="1094">
        <v>1</v>
      </c>
      <c r="B44" s="1094"/>
      <c r="C44" s="1094"/>
      <c r="D44" s="1094"/>
      <c r="E44" s="1094"/>
      <c r="F44" s="1094">
        <v>2048</v>
      </c>
      <c r="G44" s="1094" t="b">
        <v>0</v>
      </c>
      <c r="H44" s="1094"/>
      <c r="I44" s="1094"/>
      <c r="J44" s="1094"/>
      <c r="K44" s="1094"/>
      <c r="L44" s="1309" t="s">
        <v>3238</v>
      </c>
      <c r="M44" s="666"/>
      <c r="N44" s="1311"/>
      <c r="O44" s="1310"/>
      <c r="P44" s="537"/>
      <c r="Q44" s="1311"/>
      <c r="R44" s="537"/>
      <c r="S44" s="537"/>
      <c r="T44" s="1311"/>
      <c r="U44" s="1311"/>
      <c r="V44" s="1312"/>
      <c r="W44" s="1094"/>
      <c r="X44" s="1094"/>
      <c r="Y44" s="1094"/>
      <c r="Z44" s="1094"/>
      <c r="AA44" s="1094"/>
      <c r="AB44" s="1094"/>
      <c r="AC44" s="1094"/>
      <c r="AD44" s="1094"/>
      <c r="AE44" s="1094"/>
      <c r="AF44" s="1094"/>
      <c r="AG44" s="1094"/>
      <c r="AH44" s="1094"/>
      <c r="AI44" s="1094"/>
      <c r="AJ44" s="1094"/>
      <c r="AK44" s="1094"/>
      <c r="AL44" s="1094"/>
      <c r="AM44" s="1094"/>
    </row>
    <row r="45" spans="1:39" s="104" customFormat="1" ht="0.2" customHeight="1">
      <c r="A45" s="1094">
        <v>1</v>
      </c>
      <c r="B45" s="1094"/>
      <c r="C45" s="1094"/>
      <c r="D45" s="1094"/>
      <c r="E45" s="1094"/>
      <c r="F45" s="1094">
        <v>2049</v>
      </c>
      <c r="G45" s="1094" t="b">
        <v>0</v>
      </c>
      <c r="H45" s="1094"/>
      <c r="I45" s="1094"/>
      <c r="J45" s="1094"/>
      <c r="K45" s="1094"/>
      <c r="L45" s="1309" t="s">
        <v>3239</v>
      </c>
      <c r="M45" s="666"/>
      <c r="N45" s="1311"/>
      <c r="O45" s="1310"/>
      <c r="P45" s="537"/>
      <c r="Q45" s="1311"/>
      <c r="R45" s="537"/>
      <c r="S45" s="537"/>
      <c r="T45" s="1311"/>
      <c r="U45" s="1311"/>
      <c r="V45" s="1312"/>
      <c r="W45" s="1094"/>
      <c r="X45" s="1094"/>
      <c r="Y45" s="1094"/>
      <c r="Z45" s="1094"/>
      <c r="AA45" s="1094"/>
      <c r="AB45" s="1094"/>
      <c r="AC45" s="1094"/>
      <c r="AD45" s="1094"/>
      <c r="AE45" s="1094"/>
      <c r="AF45" s="1094"/>
      <c r="AG45" s="1094"/>
      <c r="AH45" s="1094"/>
      <c r="AI45" s="1094"/>
      <c r="AJ45" s="1094"/>
      <c r="AK45" s="1094"/>
      <c r="AL45" s="1094"/>
      <c r="AM45" s="1094"/>
    </row>
    <row r="46" spans="1:39" s="104" customFormat="1" ht="0.2" customHeight="1">
      <c r="A46" s="1094">
        <v>1</v>
      </c>
      <c r="B46" s="1094"/>
      <c r="C46" s="1094"/>
      <c r="D46" s="1094"/>
      <c r="E46" s="1094"/>
      <c r="F46" s="1094">
        <v>2050</v>
      </c>
      <c r="G46" s="1094" t="b">
        <v>0</v>
      </c>
      <c r="H46" s="1094"/>
      <c r="I46" s="1094"/>
      <c r="J46" s="1094"/>
      <c r="K46" s="1094"/>
      <c r="L46" s="1309" t="s">
        <v>3240</v>
      </c>
      <c r="M46" s="666"/>
      <c r="N46" s="1311"/>
      <c r="O46" s="1310"/>
      <c r="P46" s="537"/>
      <c r="Q46" s="1311"/>
      <c r="R46" s="537"/>
      <c r="S46" s="537"/>
      <c r="T46" s="1311"/>
      <c r="U46" s="1311"/>
      <c r="V46" s="1312"/>
      <c r="W46" s="1094"/>
      <c r="X46" s="1094"/>
      <c r="Y46" s="1094"/>
      <c r="Z46" s="1094"/>
      <c r="AA46" s="1094"/>
      <c r="AB46" s="1094"/>
      <c r="AC46" s="1094"/>
      <c r="AD46" s="1094"/>
      <c r="AE46" s="1094"/>
      <c r="AF46" s="1094"/>
      <c r="AG46" s="1094"/>
      <c r="AH46" s="1094"/>
      <c r="AI46" s="1094"/>
      <c r="AJ46" s="1094"/>
      <c r="AK46" s="1094"/>
      <c r="AL46" s="1094"/>
      <c r="AM46" s="1094"/>
    </row>
    <row r="47" spans="1:39" s="104" customFormat="1" ht="0.2" customHeight="1">
      <c r="A47" s="1094">
        <v>1</v>
      </c>
      <c r="B47" s="1094"/>
      <c r="C47" s="1094"/>
      <c r="D47" s="1094"/>
      <c r="E47" s="1094"/>
      <c r="F47" s="1094">
        <v>2051</v>
      </c>
      <c r="G47" s="1094" t="b">
        <v>0</v>
      </c>
      <c r="H47" s="1094"/>
      <c r="I47" s="1094"/>
      <c r="J47" s="1094"/>
      <c r="K47" s="1094"/>
      <c r="L47" s="1309" t="s">
        <v>3241</v>
      </c>
      <c r="M47" s="666"/>
      <c r="N47" s="1311"/>
      <c r="O47" s="1310"/>
      <c r="P47" s="537"/>
      <c r="Q47" s="1311"/>
      <c r="R47" s="537"/>
      <c r="S47" s="537"/>
      <c r="T47" s="1311"/>
      <c r="U47" s="1311"/>
      <c r="V47" s="1312"/>
      <c r="W47" s="1094"/>
      <c r="X47" s="1094"/>
      <c r="Y47" s="1094"/>
      <c r="Z47" s="1094"/>
      <c r="AA47" s="1094"/>
      <c r="AB47" s="1094"/>
      <c r="AC47" s="1094"/>
      <c r="AD47" s="1094"/>
      <c r="AE47" s="1094"/>
      <c r="AF47" s="1094"/>
      <c r="AG47" s="1094"/>
      <c r="AH47" s="1094"/>
      <c r="AI47" s="1094"/>
      <c r="AJ47" s="1094"/>
      <c r="AK47" s="1094"/>
      <c r="AL47" s="1094"/>
      <c r="AM47" s="1094"/>
    </row>
    <row r="48" spans="1:39" s="104" customFormat="1" ht="0.2" customHeight="1">
      <c r="A48" s="1094">
        <v>1</v>
      </c>
      <c r="B48" s="1094"/>
      <c r="C48" s="1094"/>
      <c r="D48" s="1094"/>
      <c r="E48" s="1094"/>
      <c r="F48" s="1094">
        <v>2052</v>
      </c>
      <c r="G48" s="1094" t="b">
        <v>0</v>
      </c>
      <c r="H48" s="1094"/>
      <c r="I48" s="1094"/>
      <c r="J48" s="1094"/>
      <c r="K48" s="1094"/>
      <c r="L48" s="1309" t="s">
        <v>3242</v>
      </c>
      <c r="M48" s="666"/>
      <c r="N48" s="1311"/>
      <c r="O48" s="1310"/>
      <c r="P48" s="537"/>
      <c r="Q48" s="1311"/>
      <c r="R48" s="537"/>
      <c r="S48" s="537"/>
      <c r="T48" s="1311"/>
      <c r="U48" s="1311"/>
      <c r="V48" s="1312"/>
      <c r="W48" s="1094"/>
      <c r="X48" s="1094"/>
      <c r="Y48" s="1094"/>
      <c r="Z48" s="1094"/>
      <c r="AA48" s="1094"/>
      <c r="AB48" s="1094"/>
      <c r="AC48" s="1094"/>
      <c r="AD48" s="1094"/>
      <c r="AE48" s="1094"/>
      <c r="AF48" s="1094"/>
      <c r="AG48" s="1094"/>
      <c r="AH48" s="1094"/>
      <c r="AI48" s="1094"/>
      <c r="AJ48" s="1094"/>
      <c r="AK48" s="1094"/>
      <c r="AL48" s="1094"/>
      <c r="AM48" s="1094"/>
    </row>
    <row r="49" spans="1:39" s="104" customFormat="1" ht="0.2" customHeight="1">
      <c r="A49" s="1094">
        <v>1</v>
      </c>
      <c r="B49" s="1094"/>
      <c r="C49" s="1094"/>
      <c r="D49" s="1094"/>
      <c r="E49" s="1094"/>
      <c r="F49" s="1094">
        <v>2053</v>
      </c>
      <c r="G49" s="1094" t="b">
        <v>0</v>
      </c>
      <c r="H49" s="1094"/>
      <c r="I49" s="1094"/>
      <c r="J49" s="1094"/>
      <c r="K49" s="1094"/>
      <c r="L49" s="1309" t="s">
        <v>3243</v>
      </c>
      <c r="M49" s="666"/>
      <c r="N49" s="1311"/>
      <c r="O49" s="1310"/>
      <c r="P49" s="537"/>
      <c r="Q49" s="1311"/>
      <c r="R49" s="537"/>
      <c r="S49" s="537"/>
      <c r="T49" s="1311"/>
      <c r="U49" s="1311"/>
      <c r="V49" s="1312"/>
      <c r="W49" s="1094"/>
      <c r="X49" s="1094"/>
      <c r="Y49" s="1094"/>
      <c r="Z49" s="1094"/>
      <c r="AA49" s="1094"/>
      <c r="AB49" s="1094"/>
      <c r="AC49" s="1094"/>
      <c r="AD49" s="1094"/>
      <c r="AE49" s="1094"/>
      <c r="AF49" s="1094"/>
      <c r="AG49" s="1094"/>
      <c r="AH49" s="1094"/>
      <c r="AI49" s="1094"/>
      <c r="AJ49" s="1094"/>
      <c r="AK49" s="1094"/>
      <c r="AL49" s="1094"/>
      <c r="AM49" s="1094"/>
    </row>
    <row r="50" spans="1:39" s="104" customFormat="1" ht="0.2" customHeight="1">
      <c r="A50" s="1094">
        <v>1</v>
      </c>
      <c r="B50" s="1094"/>
      <c r="C50" s="1094"/>
      <c r="D50" s="1094"/>
      <c r="E50" s="1094"/>
      <c r="F50" s="1094">
        <v>2054</v>
      </c>
      <c r="G50" s="1094" t="b">
        <v>0</v>
      </c>
      <c r="H50" s="1094"/>
      <c r="I50" s="1094"/>
      <c r="J50" s="1094"/>
      <c r="K50" s="1094"/>
      <c r="L50" s="1309" t="s">
        <v>3244</v>
      </c>
      <c r="M50" s="666"/>
      <c r="N50" s="1311"/>
      <c r="O50" s="1310"/>
      <c r="P50" s="537"/>
      <c r="Q50" s="1311"/>
      <c r="R50" s="537"/>
      <c r="S50" s="537"/>
      <c r="T50" s="1311"/>
      <c r="U50" s="1311"/>
      <c r="V50" s="1312"/>
      <c r="W50" s="1094"/>
      <c r="X50" s="1094"/>
      <c r="Y50" s="1094"/>
      <c r="Z50" s="1094"/>
      <c r="AA50" s="1094"/>
      <c r="AB50" s="1094"/>
      <c r="AC50" s="1094"/>
      <c r="AD50" s="1094"/>
      <c r="AE50" s="1094"/>
      <c r="AF50" s="1094"/>
      <c r="AG50" s="1094"/>
      <c r="AH50" s="1094"/>
      <c r="AI50" s="1094"/>
      <c r="AJ50" s="1094"/>
      <c r="AK50" s="1094"/>
      <c r="AL50" s="1094"/>
      <c r="AM50" s="1094"/>
    </row>
    <row r="51" spans="1:39" s="104" customFormat="1" ht="0.2" customHeight="1">
      <c r="A51" s="1094">
        <v>1</v>
      </c>
      <c r="B51" s="1094"/>
      <c r="C51" s="1094"/>
      <c r="D51" s="1094"/>
      <c r="E51" s="1094"/>
      <c r="F51" s="1094">
        <v>2055</v>
      </c>
      <c r="G51" s="1094" t="b">
        <v>0</v>
      </c>
      <c r="H51" s="1094"/>
      <c r="I51" s="1094"/>
      <c r="J51" s="1094"/>
      <c r="K51" s="1094"/>
      <c r="L51" s="1309" t="s">
        <v>3245</v>
      </c>
      <c r="M51" s="666"/>
      <c r="N51" s="1311"/>
      <c r="O51" s="1310"/>
      <c r="P51" s="537"/>
      <c r="Q51" s="1311"/>
      <c r="R51" s="537"/>
      <c r="S51" s="537"/>
      <c r="T51" s="1311"/>
      <c r="U51" s="1311"/>
      <c r="V51" s="1312"/>
      <c r="W51" s="1094"/>
      <c r="X51" s="1094"/>
      <c r="Y51" s="1094"/>
      <c r="Z51" s="1094"/>
      <c r="AA51" s="1094"/>
      <c r="AB51" s="1094"/>
      <c r="AC51" s="1094"/>
      <c r="AD51" s="1094"/>
      <c r="AE51" s="1094"/>
      <c r="AF51" s="1094"/>
      <c r="AG51" s="1094"/>
      <c r="AH51" s="1094"/>
      <c r="AI51" s="1094"/>
      <c r="AJ51" s="1094"/>
      <c r="AK51" s="1094"/>
      <c r="AL51" s="1094"/>
      <c r="AM51" s="1094"/>
    </row>
    <row r="52" spans="1:39" s="104" customFormat="1" ht="0.2" customHeight="1">
      <c r="A52" s="1094">
        <v>1</v>
      </c>
      <c r="B52" s="1094"/>
      <c r="C52" s="1094"/>
      <c r="D52" s="1094"/>
      <c r="E52" s="1094"/>
      <c r="F52" s="1094">
        <v>2056</v>
      </c>
      <c r="G52" s="1094" t="b">
        <v>0</v>
      </c>
      <c r="H52" s="1094"/>
      <c r="I52" s="1094"/>
      <c r="J52" s="1094"/>
      <c r="K52" s="1094"/>
      <c r="L52" s="1309" t="s">
        <v>3246</v>
      </c>
      <c r="M52" s="666"/>
      <c r="N52" s="1311"/>
      <c r="O52" s="1310"/>
      <c r="P52" s="537"/>
      <c r="Q52" s="1311"/>
      <c r="R52" s="537"/>
      <c r="S52" s="537"/>
      <c r="T52" s="1311"/>
      <c r="U52" s="1311"/>
      <c r="V52" s="1312"/>
      <c r="W52" s="1094"/>
      <c r="X52" s="1094"/>
      <c r="Y52" s="1094"/>
      <c r="Z52" s="1094"/>
      <c r="AA52" s="1094"/>
      <c r="AB52" s="1094"/>
      <c r="AC52" s="1094"/>
      <c r="AD52" s="1094"/>
      <c r="AE52" s="1094"/>
      <c r="AF52" s="1094"/>
      <c r="AG52" s="1094"/>
      <c r="AH52" s="1094"/>
      <c r="AI52" s="1094"/>
      <c r="AJ52" s="1094"/>
      <c r="AK52" s="1094"/>
      <c r="AL52" s="1094"/>
      <c r="AM52" s="1094"/>
    </row>
    <row r="53" spans="1:39" s="104" customFormat="1" ht="0.2" customHeight="1">
      <c r="A53" s="1094">
        <v>1</v>
      </c>
      <c r="B53" s="1094"/>
      <c r="C53" s="1094"/>
      <c r="D53" s="1094"/>
      <c r="E53" s="1094"/>
      <c r="F53" s="1094">
        <v>2057</v>
      </c>
      <c r="G53" s="1094" t="b">
        <v>0</v>
      </c>
      <c r="H53" s="1094"/>
      <c r="I53" s="1094"/>
      <c r="J53" s="1094"/>
      <c r="K53" s="1094"/>
      <c r="L53" s="1309" t="s">
        <v>3247</v>
      </c>
      <c r="M53" s="666"/>
      <c r="N53" s="1311"/>
      <c r="O53" s="1310"/>
      <c r="P53" s="537"/>
      <c r="Q53" s="1311"/>
      <c r="R53" s="537"/>
      <c r="S53" s="537"/>
      <c r="T53" s="1311"/>
      <c r="U53" s="1311"/>
      <c r="V53" s="1312"/>
      <c r="W53" s="1094"/>
      <c r="X53" s="1094"/>
      <c r="Y53" s="1094"/>
      <c r="Z53" s="1094"/>
      <c r="AA53" s="1094"/>
      <c r="AB53" s="1094"/>
      <c r="AC53" s="1094"/>
      <c r="AD53" s="1094"/>
      <c r="AE53" s="1094"/>
      <c r="AF53" s="1094"/>
      <c r="AG53" s="1094"/>
      <c r="AH53" s="1094"/>
      <c r="AI53" s="1094"/>
      <c r="AJ53" s="1094"/>
      <c r="AK53" s="1094"/>
      <c r="AL53" s="1094"/>
      <c r="AM53" s="1094"/>
    </row>
    <row r="54" spans="1:39" s="104" customFormat="1" ht="0.2" customHeight="1">
      <c r="A54" s="1094">
        <v>1</v>
      </c>
      <c r="B54" s="1094"/>
      <c r="C54" s="1094"/>
      <c r="D54" s="1094"/>
      <c r="E54" s="1094"/>
      <c r="F54" s="1094">
        <v>2058</v>
      </c>
      <c r="G54" s="1094" t="b">
        <v>0</v>
      </c>
      <c r="H54" s="1094"/>
      <c r="I54" s="1094"/>
      <c r="J54" s="1094"/>
      <c r="K54" s="1094"/>
      <c r="L54" s="1309" t="s">
        <v>3248</v>
      </c>
      <c r="M54" s="666"/>
      <c r="N54" s="1311"/>
      <c r="O54" s="1310"/>
      <c r="P54" s="537"/>
      <c r="Q54" s="1311"/>
      <c r="R54" s="537"/>
      <c r="S54" s="537"/>
      <c r="T54" s="1311"/>
      <c r="U54" s="1311"/>
      <c r="V54" s="1312"/>
      <c r="W54" s="1094"/>
      <c r="X54" s="1094"/>
      <c r="Y54" s="1094"/>
      <c r="Z54" s="1094"/>
      <c r="AA54" s="1094"/>
      <c r="AB54" s="1094"/>
      <c r="AC54" s="1094"/>
      <c r="AD54" s="1094"/>
      <c r="AE54" s="1094"/>
      <c r="AF54" s="1094"/>
      <c r="AG54" s="1094"/>
      <c r="AH54" s="1094"/>
      <c r="AI54" s="1094"/>
      <c r="AJ54" s="1094"/>
      <c r="AK54" s="1094"/>
      <c r="AL54" s="1094"/>
      <c r="AM54" s="1094"/>
    </row>
    <row r="55" spans="1:39" s="104" customFormat="1" ht="0.2" customHeight="1">
      <c r="A55" s="1094">
        <v>1</v>
      </c>
      <c r="B55" s="1094"/>
      <c r="C55" s="1094"/>
      <c r="D55" s="1094"/>
      <c r="E55" s="1094"/>
      <c r="F55" s="1094">
        <v>2059</v>
      </c>
      <c r="G55" s="1094" t="b">
        <v>0</v>
      </c>
      <c r="H55" s="1094"/>
      <c r="I55" s="1094"/>
      <c r="J55" s="1094"/>
      <c r="K55" s="1094"/>
      <c r="L55" s="1309" t="s">
        <v>3249</v>
      </c>
      <c r="M55" s="666"/>
      <c r="N55" s="1311"/>
      <c r="O55" s="1310"/>
      <c r="P55" s="537"/>
      <c r="Q55" s="1311"/>
      <c r="R55" s="537"/>
      <c r="S55" s="537"/>
      <c r="T55" s="1311"/>
      <c r="U55" s="1311"/>
      <c r="V55" s="1312"/>
      <c r="W55" s="1094"/>
      <c r="X55" s="1094"/>
      <c r="Y55" s="1094"/>
      <c r="Z55" s="1094"/>
      <c r="AA55" s="1094"/>
      <c r="AB55" s="1094"/>
      <c r="AC55" s="1094"/>
      <c r="AD55" s="1094"/>
      <c r="AE55" s="1094"/>
      <c r="AF55" s="1094"/>
      <c r="AG55" s="1094"/>
      <c r="AH55" s="1094"/>
      <c r="AI55" s="1094"/>
      <c r="AJ55" s="1094"/>
      <c r="AK55" s="1094"/>
      <c r="AL55" s="1094"/>
      <c r="AM55" s="1094"/>
    </row>
    <row r="56" spans="1:39" s="104" customFormat="1" ht="0.2" customHeight="1">
      <c r="A56" s="1094">
        <v>1</v>
      </c>
      <c r="B56" s="1094"/>
      <c r="C56" s="1094"/>
      <c r="D56" s="1094"/>
      <c r="E56" s="1094"/>
      <c r="F56" s="1094">
        <v>2060</v>
      </c>
      <c r="G56" s="1094" t="b">
        <v>0</v>
      </c>
      <c r="H56" s="1094"/>
      <c r="I56" s="1094"/>
      <c r="J56" s="1094"/>
      <c r="K56" s="1094"/>
      <c r="L56" s="1309" t="s">
        <v>3250</v>
      </c>
      <c r="M56" s="666"/>
      <c r="N56" s="1311"/>
      <c r="O56" s="1310"/>
      <c r="P56" s="537"/>
      <c r="Q56" s="1311"/>
      <c r="R56" s="537"/>
      <c r="S56" s="537"/>
      <c r="T56" s="1311"/>
      <c r="U56" s="1311"/>
      <c r="V56" s="1312"/>
      <c r="W56" s="1094"/>
      <c r="X56" s="1094"/>
      <c r="Y56" s="1094"/>
      <c r="Z56" s="1094"/>
      <c r="AA56" s="1094"/>
      <c r="AB56" s="1094"/>
      <c r="AC56" s="1094"/>
      <c r="AD56" s="1094"/>
      <c r="AE56" s="1094"/>
      <c r="AF56" s="1094"/>
      <c r="AG56" s="1094"/>
      <c r="AH56" s="1094"/>
      <c r="AI56" s="1094"/>
      <c r="AJ56" s="1094"/>
      <c r="AK56" s="1094"/>
      <c r="AL56" s="1094"/>
      <c r="AM56" s="1094"/>
    </row>
    <row r="57" spans="1:39" s="104" customFormat="1" ht="0.2" customHeight="1">
      <c r="A57" s="1094">
        <v>1</v>
      </c>
      <c r="B57" s="1094"/>
      <c r="C57" s="1094"/>
      <c r="D57" s="1094"/>
      <c r="E57" s="1094"/>
      <c r="F57" s="1094">
        <v>2061</v>
      </c>
      <c r="G57" s="1094" t="b">
        <v>0</v>
      </c>
      <c r="H57" s="1094"/>
      <c r="I57" s="1094"/>
      <c r="J57" s="1094"/>
      <c r="K57" s="1094"/>
      <c r="L57" s="1309" t="s">
        <v>3251</v>
      </c>
      <c r="M57" s="666"/>
      <c r="N57" s="1311"/>
      <c r="O57" s="1310"/>
      <c r="P57" s="537"/>
      <c r="Q57" s="1311"/>
      <c r="R57" s="537"/>
      <c r="S57" s="537"/>
      <c r="T57" s="1311"/>
      <c r="U57" s="1311"/>
      <c r="V57" s="1312"/>
      <c r="W57" s="1094"/>
      <c r="X57" s="1094"/>
      <c r="Y57" s="1094"/>
      <c r="Z57" s="1094"/>
      <c r="AA57" s="1094"/>
      <c r="AB57" s="1094"/>
      <c r="AC57" s="1094"/>
      <c r="AD57" s="1094"/>
      <c r="AE57" s="1094"/>
      <c r="AF57" s="1094"/>
      <c r="AG57" s="1094"/>
      <c r="AH57" s="1094"/>
      <c r="AI57" s="1094"/>
      <c r="AJ57" s="1094"/>
      <c r="AK57" s="1094"/>
      <c r="AL57" s="1094"/>
      <c r="AM57" s="1094"/>
    </row>
    <row r="58" spans="1:39" s="104" customFormat="1" ht="0.2" customHeight="1">
      <c r="A58" s="1094">
        <v>1</v>
      </c>
      <c r="B58" s="1094"/>
      <c r="C58" s="1094"/>
      <c r="D58" s="1094"/>
      <c r="E58" s="1094"/>
      <c r="F58" s="1094">
        <v>2062</v>
      </c>
      <c r="G58" s="1094" t="b">
        <v>0</v>
      </c>
      <c r="H58" s="1094"/>
      <c r="I58" s="1094"/>
      <c r="J58" s="1094"/>
      <c r="K58" s="1094"/>
      <c r="L58" s="1309" t="s">
        <v>3252</v>
      </c>
      <c r="M58" s="666"/>
      <c r="N58" s="1311"/>
      <c r="O58" s="1310"/>
      <c r="P58" s="537"/>
      <c r="Q58" s="1311"/>
      <c r="R58" s="537"/>
      <c r="S58" s="537"/>
      <c r="T58" s="1311"/>
      <c r="U58" s="1311"/>
      <c r="V58" s="1312"/>
      <c r="W58" s="1094"/>
      <c r="X58" s="1094"/>
      <c r="Y58" s="1094"/>
      <c r="Z58" s="1094"/>
      <c r="AA58" s="1094"/>
      <c r="AB58" s="1094"/>
      <c r="AC58" s="1094"/>
      <c r="AD58" s="1094"/>
      <c r="AE58" s="1094"/>
      <c r="AF58" s="1094"/>
      <c r="AG58" s="1094"/>
      <c r="AH58" s="1094"/>
      <c r="AI58" s="1094"/>
      <c r="AJ58" s="1094"/>
      <c r="AK58" s="1094"/>
      <c r="AL58" s="1094"/>
      <c r="AM58" s="1094"/>
    </row>
    <row r="59" spans="1:39" s="104" customFormat="1" ht="0.2" customHeight="1">
      <c r="A59" s="1094">
        <v>1</v>
      </c>
      <c r="B59" s="1094"/>
      <c r="C59" s="1094"/>
      <c r="D59" s="1094"/>
      <c r="E59" s="1094"/>
      <c r="F59" s="1094">
        <v>2063</v>
      </c>
      <c r="G59" s="1094" t="b">
        <v>0</v>
      </c>
      <c r="H59" s="1094"/>
      <c r="I59" s="1094"/>
      <c r="J59" s="1094"/>
      <c r="K59" s="1094"/>
      <c r="L59" s="1309" t="s">
        <v>3253</v>
      </c>
      <c r="M59" s="666"/>
      <c r="N59" s="1311"/>
      <c r="O59" s="1310"/>
      <c r="P59" s="537"/>
      <c r="Q59" s="1311"/>
      <c r="R59" s="537"/>
      <c r="S59" s="537"/>
      <c r="T59" s="1311"/>
      <c r="U59" s="1311"/>
      <c r="V59" s="1312"/>
      <c r="W59" s="1094"/>
      <c r="X59" s="1094"/>
      <c r="Y59" s="1094"/>
      <c r="Z59" s="1094"/>
      <c r="AA59" s="1094"/>
      <c r="AB59" s="1094"/>
      <c r="AC59" s="1094"/>
      <c r="AD59" s="1094"/>
      <c r="AE59" s="1094"/>
      <c r="AF59" s="1094"/>
      <c r="AG59" s="1094"/>
      <c r="AH59" s="1094"/>
      <c r="AI59" s="1094"/>
      <c r="AJ59" s="1094"/>
      <c r="AK59" s="1094"/>
      <c r="AL59" s="1094"/>
      <c r="AM59" s="1094"/>
    </row>
    <row r="60" spans="1:39" s="104" customFormat="1" ht="0.2" customHeight="1">
      <c r="A60" s="1094">
        <v>1</v>
      </c>
      <c r="B60" s="1094"/>
      <c r="C60" s="1094"/>
      <c r="D60" s="1094"/>
      <c r="E60" s="1094"/>
      <c r="F60" s="1094">
        <v>2064</v>
      </c>
      <c r="G60" s="1094" t="b">
        <v>0</v>
      </c>
      <c r="H60" s="1094"/>
      <c r="I60" s="1094"/>
      <c r="J60" s="1094"/>
      <c r="K60" s="1094"/>
      <c r="L60" s="1309" t="s">
        <v>3254</v>
      </c>
      <c r="M60" s="666"/>
      <c r="N60" s="1311"/>
      <c r="O60" s="1310"/>
      <c r="P60" s="537"/>
      <c r="Q60" s="1311"/>
      <c r="R60" s="537"/>
      <c r="S60" s="537"/>
      <c r="T60" s="1311"/>
      <c r="U60" s="1311"/>
      <c r="V60" s="1312"/>
      <c r="W60" s="1094"/>
      <c r="X60" s="1094"/>
      <c r="Y60" s="1094"/>
      <c r="Z60" s="1094"/>
      <c r="AA60" s="1094"/>
      <c r="AB60" s="1094"/>
      <c r="AC60" s="1094"/>
      <c r="AD60" s="1094"/>
      <c r="AE60" s="1094"/>
      <c r="AF60" s="1094"/>
      <c r="AG60" s="1094"/>
      <c r="AH60" s="1094"/>
      <c r="AI60" s="1094"/>
      <c r="AJ60" s="1094"/>
      <c r="AK60" s="1094"/>
      <c r="AL60" s="1094"/>
      <c r="AM60" s="1094"/>
    </row>
    <row r="61" spans="1:39" s="104" customFormat="1" ht="0.2" customHeight="1">
      <c r="A61" s="1094">
        <v>1</v>
      </c>
      <c r="B61" s="1094"/>
      <c r="C61" s="1094"/>
      <c r="D61" s="1094"/>
      <c r="E61" s="1094"/>
      <c r="F61" s="1094">
        <v>2065</v>
      </c>
      <c r="G61" s="1094" t="b">
        <v>0</v>
      </c>
      <c r="H61" s="1094"/>
      <c r="I61" s="1094"/>
      <c r="J61" s="1094"/>
      <c r="K61" s="1094"/>
      <c r="L61" s="1309" t="s">
        <v>3255</v>
      </c>
      <c r="M61" s="666"/>
      <c r="N61" s="1311"/>
      <c r="O61" s="1310"/>
      <c r="P61" s="537"/>
      <c r="Q61" s="1311"/>
      <c r="R61" s="537"/>
      <c r="S61" s="537"/>
      <c r="T61" s="1311"/>
      <c r="U61" s="1311"/>
      <c r="V61" s="1312"/>
      <c r="W61" s="1094"/>
      <c r="X61" s="1094"/>
      <c r="Y61" s="1094"/>
      <c r="Z61" s="1094"/>
      <c r="AA61" s="1094"/>
      <c r="AB61" s="1094"/>
      <c r="AC61" s="1094"/>
      <c r="AD61" s="1094"/>
      <c r="AE61" s="1094"/>
      <c r="AF61" s="1094"/>
      <c r="AG61" s="1094"/>
      <c r="AH61" s="1094"/>
      <c r="AI61" s="1094"/>
      <c r="AJ61" s="1094"/>
      <c r="AK61" s="1094"/>
      <c r="AL61" s="1094"/>
      <c r="AM61" s="1094"/>
    </row>
    <row r="62" spans="1:39" s="104" customFormat="1" ht="0.2" customHeight="1">
      <c r="A62" s="1094">
        <v>1</v>
      </c>
      <c r="B62" s="1094"/>
      <c r="C62" s="1094"/>
      <c r="D62" s="1094"/>
      <c r="E62" s="1094"/>
      <c r="F62" s="1094">
        <v>2066</v>
      </c>
      <c r="G62" s="1094" t="b">
        <v>0</v>
      </c>
      <c r="H62" s="1094"/>
      <c r="I62" s="1094"/>
      <c r="J62" s="1094"/>
      <c r="K62" s="1094"/>
      <c r="L62" s="1309" t="s">
        <v>3256</v>
      </c>
      <c r="M62" s="666"/>
      <c r="N62" s="1311"/>
      <c r="O62" s="1310"/>
      <c r="P62" s="537"/>
      <c r="Q62" s="1311"/>
      <c r="R62" s="537"/>
      <c r="S62" s="537"/>
      <c r="T62" s="1311"/>
      <c r="U62" s="1311"/>
      <c r="V62" s="1312"/>
      <c r="W62" s="1094"/>
      <c r="X62" s="1094"/>
      <c r="Y62" s="1094"/>
      <c r="Z62" s="1094"/>
      <c r="AA62" s="1094"/>
      <c r="AB62" s="1094"/>
      <c r="AC62" s="1094"/>
      <c r="AD62" s="1094"/>
      <c r="AE62" s="1094"/>
      <c r="AF62" s="1094"/>
      <c r="AG62" s="1094"/>
      <c r="AH62" s="1094"/>
      <c r="AI62" s="1094"/>
      <c r="AJ62" s="1094"/>
      <c r="AK62" s="1094"/>
      <c r="AL62" s="1094"/>
      <c r="AM62" s="1094"/>
    </row>
    <row r="63" spans="1:39" s="104" customFormat="1" ht="0.2" customHeight="1">
      <c r="A63" s="1094">
        <v>1</v>
      </c>
      <c r="B63" s="1094"/>
      <c r="C63" s="1094"/>
      <c r="D63" s="1094"/>
      <c r="E63" s="1094"/>
      <c r="F63" s="1094">
        <v>2067</v>
      </c>
      <c r="G63" s="1094" t="b">
        <v>0</v>
      </c>
      <c r="H63" s="1094"/>
      <c r="I63" s="1094"/>
      <c r="J63" s="1094"/>
      <c r="K63" s="1094"/>
      <c r="L63" s="1309" t="s">
        <v>3257</v>
      </c>
      <c r="M63" s="666"/>
      <c r="N63" s="1311"/>
      <c r="O63" s="1310"/>
      <c r="P63" s="537"/>
      <c r="Q63" s="1311"/>
      <c r="R63" s="537"/>
      <c r="S63" s="537"/>
      <c r="T63" s="1311"/>
      <c r="U63" s="1311"/>
      <c r="V63" s="1312"/>
      <c r="W63" s="1094"/>
      <c r="X63" s="1094"/>
      <c r="Y63" s="1094"/>
      <c r="Z63" s="1094"/>
      <c r="AA63" s="1094"/>
      <c r="AB63" s="1094"/>
      <c r="AC63" s="1094"/>
      <c r="AD63" s="1094"/>
      <c r="AE63" s="1094"/>
      <c r="AF63" s="1094"/>
      <c r="AG63" s="1094"/>
      <c r="AH63" s="1094"/>
      <c r="AI63" s="1094"/>
      <c r="AJ63" s="1094"/>
      <c r="AK63" s="1094"/>
      <c r="AL63" s="1094"/>
      <c r="AM63" s="1094"/>
    </row>
    <row r="64" spans="1:39" s="104" customFormat="1" ht="0.2" customHeight="1">
      <c r="A64" s="1094">
        <v>1</v>
      </c>
      <c r="B64" s="1094"/>
      <c r="C64" s="1094"/>
      <c r="D64" s="1094"/>
      <c r="E64" s="1094"/>
      <c r="F64" s="1094">
        <v>2068</v>
      </c>
      <c r="G64" s="1094" t="b">
        <v>0</v>
      </c>
      <c r="H64" s="1094"/>
      <c r="I64" s="1094"/>
      <c r="J64" s="1094"/>
      <c r="K64" s="1094"/>
      <c r="L64" s="1309" t="s">
        <v>3258</v>
      </c>
      <c r="M64" s="666"/>
      <c r="N64" s="1311"/>
      <c r="O64" s="1310"/>
      <c r="P64" s="537"/>
      <c r="Q64" s="1311"/>
      <c r="R64" s="537"/>
      <c r="S64" s="537"/>
      <c r="T64" s="1311"/>
      <c r="U64" s="1311"/>
      <c r="V64" s="1312"/>
      <c r="W64" s="1094"/>
      <c r="X64" s="1094"/>
      <c r="Y64" s="1094"/>
      <c r="Z64" s="1094"/>
      <c r="AA64" s="1094"/>
      <c r="AB64" s="1094"/>
      <c r="AC64" s="1094"/>
      <c r="AD64" s="1094"/>
      <c r="AE64" s="1094"/>
      <c r="AF64" s="1094"/>
      <c r="AG64" s="1094"/>
      <c r="AH64" s="1094"/>
      <c r="AI64" s="1094"/>
      <c r="AJ64" s="1094"/>
      <c r="AK64" s="1094"/>
      <c r="AL64" s="1094"/>
      <c r="AM64" s="1094"/>
    </row>
    <row r="65" spans="1:39" s="104" customFormat="1" ht="0.2" customHeight="1">
      <c r="A65" s="1094">
        <v>1</v>
      </c>
      <c r="B65" s="1094"/>
      <c r="C65" s="1094"/>
      <c r="D65" s="1094"/>
      <c r="E65" s="1094"/>
      <c r="F65" s="1094">
        <v>2069</v>
      </c>
      <c r="G65" s="1094" t="b">
        <v>0</v>
      </c>
      <c r="H65" s="1094"/>
      <c r="I65" s="1094"/>
      <c r="J65" s="1094"/>
      <c r="K65" s="1094"/>
      <c r="L65" s="1309" t="s">
        <v>3259</v>
      </c>
      <c r="M65" s="666"/>
      <c r="N65" s="1311"/>
      <c r="O65" s="1310"/>
      <c r="P65" s="537"/>
      <c r="Q65" s="1311"/>
      <c r="R65" s="537"/>
      <c r="S65" s="537"/>
      <c r="T65" s="1311"/>
      <c r="U65" s="1311"/>
      <c r="V65" s="1312"/>
      <c r="W65" s="1094"/>
      <c r="X65" s="1094"/>
      <c r="Y65" s="1094"/>
      <c r="Z65" s="1094"/>
      <c r="AA65" s="1094"/>
      <c r="AB65" s="1094"/>
      <c r="AC65" s="1094"/>
      <c r="AD65" s="1094"/>
      <c r="AE65" s="1094"/>
      <c r="AF65" s="1094"/>
      <c r="AG65" s="1094"/>
      <c r="AH65" s="1094"/>
      <c r="AI65" s="1094"/>
      <c r="AJ65" s="1094"/>
      <c r="AK65" s="1094"/>
      <c r="AL65" s="1094"/>
      <c r="AM65" s="1094"/>
    </row>
    <row r="66" spans="1:39" s="104" customFormat="1" ht="0.2" customHeight="1">
      <c r="A66" s="1094">
        <v>1</v>
      </c>
      <c r="B66" s="1094"/>
      <c r="C66" s="1094"/>
      <c r="D66" s="1094"/>
      <c r="E66" s="1094"/>
      <c r="F66" s="1094">
        <v>2070</v>
      </c>
      <c r="G66" s="1094" t="b">
        <v>0</v>
      </c>
      <c r="H66" s="1094"/>
      <c r="I66" s="1094"/>
      <c r="J66" s="1094"/>
      <c r="K66" s="1094"/>
      <c r="L66" s="1309" t="s">
        <v>3260</v>
      </c>
      <c r="M66" s="666"/>
      <c r="N66" s="1311"/>
      <c r="O66" s="1310"/>
      <c r="P66" s="537"/>
      <c r="Q66" s="1311"/>
      <c r="R66" s="537"/>
      <c r="S66" s="537"/>
      <c r="T66" s="1311"/>
      <c r="U66" s="1311"/>
      <c r="V66" s="1312"/>
      <c r="W66" s="1094"/>
      <c r="X66" s="1094"/>
      <c r="Y66" s="1094"/>
      <c r="Z66" s="1094"/>
      <c r="AA66" s="1094"/>
      <c r="AB66" s="1094"/>
      <c r="AC66" s="1094"/>
      <c r="AD66" s="1094"/>
      <c r="AE66" s="1094"/>
      <c r="AF66" s="1094"/>
      <c r="AG66" s="1094"/>
      <c r="AH66" s="1094"/>
      <c r="AI66" s="1094"/>
      <c r="AJ66" s="1094"/>
      <c r="AK66" s="1094"/>
      <c r="AL66" s="1094"/>
      <c r="AM66" s="1094"/>
    </row>
    <row r="67" spans="1:39" s="104" customFormat="1" ht="0.2" customHeight="1">
      <c r="A67" s="1094">
        <v>1</v>
      </c>
      <c r="B67" s="1094"/>
      <c r="C67" s="1094"/>
      <c r="D67" s="1094"/>
      <c r="E67" s="1094"/>
      <c r="F67" s="1094">
        <v>2071</v>
      </c>
      <c r="G67" s="1094" t="b">
        <v>0</v>
      </c>
      <c r="H67" s="1094"/>
      <c r="I67" s="1094"/>
      <c r="J67" s="1094"/>
      <c r="K67" s="1094"/>
      <c r="L67" s="1309" t="s">
        <v>3261</v>
      </c>
      <c r="M67" s="666"/>
      <c r="N67" s="1311"/>
      <c r="O67" s="1310"/>
      <c r="P67" s="537"/>
      <c r="Q67" s="1311"/>
      <c r="R67" s="537"/>
      <c r="S67" s="537"/>
      <c r="T67" s="1311"/>
      <c r="U67" s="1311"/>
      <c r="V67" s="1312"/>
      <c r="W67" s="1094"/>
      <c r="X67" s="1094"/>
      <c r="Y67" s="1094"/>
      <c r="Z67" s="1094"/>
      <c r="AA67" s="1094"/>
      <c r="AB67" s="1094"/>
      <c r="AC67" s="1094"/>
      <c r="AD67" s="1094"/>
      <c r="AE67" s="1094"/>
      <c r="AF67" s="1094"/>
      <c r="AG67" s="1094"/>
      <c r="AH67" s="1094"/>
      <c r="AI67" s="1094"/>
      <c r="AJ67" s="1094"/>
      <c r="AK67" s="1094"/>
      <c r="AL67" s="1094"/>
      <c r="AM67" s="1094"/>
    </row>
    <row r="68" spans="1:39" s="104" customFormat="1" ht="0.2" customHeight="1">
      <c r="A68" s="1094">
        <v>1</v>
      </c>
      <c r="B68" s="1094"/>
      <c r="C68" s="1094"/>
      <c r="D68" s="1094"/>
      <c r="E68" s="1094"/>
      <c r="F68" s="1094">
        <v>2072</v>
      </c>
      <c r="G68" s="1094" t="b">
        <v>0</v>
      </c>
      <c r="H68" s="1094"/>
      <c r="I68" s="1094"/>
      <c r="J68" s="1094"/>
      <c r="K68" s="1094"/>
      <c r="L68" s="1309" t="s">
        <v>3262</v>
      </c>
      <c r="M68" s="666"/>
      <c r="N68" s="1311"/>
      <c r="O68" s="1310"/>
      <c r="P68" s="537"/>
      <c r="Q68" s="1311"/>
      <c r="R68" s="537"/>
      <c r="S68" s="537"/>
      <c r="T68" s="1311"/>
      <c r="U68" s="1311"/>
      <c r="V68" s="1312"/>
      <c r="W68" s="1094"/>
      <c r="X68" s="1094"/>
      <c r="Y68" s="1094"/>
      <c r="Z68" s="1094"/>
      <c r="AA68" s="1094"/>
      <c r="AB68" s="1094"/>
      <c r="AC68" s="1094"/>
      <c r="AD68" s="1094"/>
      <c r="AE68" s="1094"/>
      <c r="AF68" s="1094"/>
      <c r="AG68" s="1094"/>
      <c r="AH68" s="1094"/>
      <c r="AI68" s="1094"/>
      <c r="AJ68" s="1094"/>
      <c r="AK68" s="1094"/>
      <c r="AL68" s="1094"/>
      <c r="AM68" s="1094"/>
    </row>
    <row r="69" spans="1:39" s="104" customFormat="1" ht="0.2" customHeight="1">
      <c r="A69" s="1094">
        <v>1</v>
      </c>
      <c r="B69" s="1094"/>
      <c r="C69" s="1094"/>
      <c r="D69" s="1094"/>
      <c r="E69" s="1094"/>
      <c r="F69" s="1094">
        <v>2073</v>
      </c>
      <c r="G69" s="1094" t="b">
        <v>0</v>
      </c>
      <c r="H69" s="1094"/>
      <c r="I69" s="1094"/>
      <c r="J69" s="1094"/>
      <c r="K69" s="1094"/>
      <c r="L69" s="1309" t="s">
        <v>3263</v>
      </c>
      <c r="M69" s="666"/>
      <c r="N69" s="1311"/>
      <c r="O69" s="1310"/>
      <c r="P69" s="537"/>
      <c r="Q69" s="1311"/>
      <c r="R69" s="537"/>
      <c r="S69" s="537"/>
      <c r="T69" s="1311"/>
      <c r="U69" s="1311"/>
      <c r="V69" s="1312"/>
      <c r="W69" s="1094"/>
      <c r="X69" s="1094"/>
      <c r="Y69" s="1094"/>
      <c r="Z69" s="1094"/>
      <c r="AA69" s="1094"/>
      <c r="AB69" s="1094"/>
      <c r="AC69" s="1094"/>
      <c r="AD69" s="1094"/>
      <c r="AE69" s="1094"/>
      <c r="AF69" s="1094"/>
      <c r="AG69" s="1094"/>
      <c r="AH69" s="1094"/>
      <c r="AI69" s="1094"/>
      <c r="AJ69" s="1094"/>
      <c r="AK69" s="1094"/>
      <c r="AL69" s="1094"/>
      <c r="AM69" s="1094"/>
    </row>
    <row r="70" spans="1:39" s="101" customFormat="1">
      <c r="A70" s="943" t="s">
        <v>102</v>
      </c>
      <c r="B70" s="1129"/>
      <c r="C70" s="1129"/>
      <c r="D70" s="1129"/>
      <c r="E70" s="1129"/>
      <c r="F70" s="1129"/>
      <c r="G70" s="1129"/>
      <c r="H70" s="1129"/>
      <c r="I70" s="1129"/>
      <c r="J70" s="1129"/>
      <c r="K70" s="1129"/>
      <c r="L70" s="1057" t="s">
        <v>3028</v>
      </c>
      <c r="M70" s="1146"/>
      <c r="N70" s="1146"/>
      <c r="O70" s="1146"/>
      <c r="P70" s="1146"/>
      <c r="Q70" s="1146"/>
      <c r="R70" s="1146"/>
      <c r="S70" s="1146"/>
      <c r="T70" s="1146"/>
      <c r="U70" s="1146"/>
      <c r="V70" s="1308"/>
      <c r="W70" s="1129"/>
      <c r="X70" s="1129"/>
      <c r="Y70" s="1129"/>
      <c r="Z70" s="1129"/>
      <c r="AA70" s="1129"/>
      <c r="AB70" s="1129"/>
      <c r="AC70" s="1129"/>
      <c r="AD70" s="1129"/>
      <c r="AE70" s="1129"/>
      <c r="AF70" s="1129"/>
      <c r="AG70" s="1129"/>
      <c r="AH70" s="1129"/>
      <c r="AI70" s="1129"/>
      <c r="AJ70" s="1129"/>
      <c r="AK70" s="1129"/>
      <c r="AL70" s="1129"/>
      <c r="AM70" s="1129"/>
    </row>
    <row r="71" spans="1:39" s="104" customFormat="1">
      <c r="A71" s="1094">
        <v>2</v>
      </c>
      <c r="B71" s="1094"/>
      <c r="C71" s="1094"/>
      <c r="D71" s="1094"/>
      <c r="E71" s="1094"/>
      <c r="F71" s="1094">
        <v>2024</v>
      </c>
      <c r="G71" s="1094" t="b">
        <v>1</v>
      </c>
      <c r="H71" s="1094"/>
      <c r="I71" s="1094"/>
      <c r="J71" s="1094"/>
      <c r="K71" s="1094"/>
      <c r="L71" s="1309" t="s">
        <v>3033</v>
      </c>
      <c r="M71" s="1310">
        <v>974.39472000000001</v>
      </c>
      <c r="N71" s="1311">
        <v>0</v>
      </c>
      <c r="O71" s="1310"/>
      <c r="P71" s="537"/>
      <c r="Q71" s="1311">
        <v>0.14285714285714285</v>
      </c>
      <c r="R71" s="537"/>
      <c r="S71" s="537"/>
      <c r="T71" s="1311">
        <v>0.14285714285714285</v>
      </c>
      <c r="U71" s="1311">
        <v>0.14285714285714285</v>
      </c>
      <c r="V71" s="1312"/>
      <c r="W71" s="1094"/>
      <c r="X71" s="1094"/>
      <c r="Y71" s="1094"/>
      <c r="Z71" s="1094"/>
      <c r="AA71" s="1094"/>
      <c r="AB71" s="1094"/>
      <c r="AC71" s="1094"/>
      <c r="AD71" s="1094"/>
      <c r="AE71" s="1094"/>
      <c r="AF71" s="1094"/>
      <c r="AG71" s="1094"/>
      <c r="AH71" s="1094"/>
      <c r="AI71" s="1094"/>
      <c r="AJ71" s="1094"/>
      <c r="AK71" s="1094"/>
      <c r="AL71" s="1094"/>
      <c r="AM71" s="1094"/>
    </row>
    <row r="72" spans="1:39" s="104" customFormat="1">
      <c r="A72" s="1094">
        <v>2</v>
      </c>
      <c r="B72" s="1094"/>
      <c r="C72" s="1094"/>
      <c r="D72" s="1094"/>
      <c r="E72" s="1094"/>
      <c r="F72" s="1094">
        <v>2025</v>
      </c>
      <c r="G72" s="1094" t="b">
        <v>1</v>
      </c>
      <c r="H72" s="1094"/>
      <c r="I72" s="1094"/>
      <c r="J72" s="1094"/>
      <c r="K72" s="1094"/>
      <c r="L72" s="1309" t="s">
        <v>3065</v>
      </c>
      <c r="M72" s="666"/>
      <c r="N72" s="1311">
        <v>0</v>
      </c>
      <c r="O72" s="1310"/>
      <c r="P72" s="537"/>
      <c r="Q72" s="1311">
        <v>0</v>
      </c>
      <c r="R72" s="537"/>
      <c r="S72" s="537"/>
      <c r="T72" s="1311">
        <v>0</v>
      </c>
      <c r="U72" s="1311">
        <v>0</v>
      </c>
      <c r="V72" s="1312"/>
      <c r="W72" s="1094"/>
      <c r="X72" s="1094"/>
      <c r="Y72" s="1094"/>
      <c r="Z72" s="1094"/>
      <c r="AA72" s="1094"/>
      <c r="AB72" s="1094"/>
      <c r="AC72" s="1094"/>
      <c r="AD72" s="1094"/>
      <c r="AE72" s="1094"/>
      <c r="AF72" s="1094"/>
      <c r="AG72" s="1094"/>
      <c r="AH72" s="1094"/>
      <c r="AI72" s="1094"/>
      <c r="AJ72" s="1094"/>
      <c r="AK72" s="1094"/>
      <c r="AL72" s="1094"/>
      <c r="AM72" s="1094"/>
    </row>
    <row r="73" spans="1:39" s="104" customFormat="1">
      <c r="A73" s="1094">
        <v>2</v>
      </c>
      <c r="B73" s="1094"/>
      <c r="C73" s="1094"/>
      <c r="D73" s="1094"/>
      <c r="E73" s="1094"/>
      <c r="F73" s="1094">
        <v>2026</v>
      </c>
      <c r="G73" s="1094" t="b">
        <v>1</v>
      </c>
      <c r="H73" s="1094"/>
      <c r="I73" s="1094"/>
      <c r="J73" s="1094"/>
      <c r="K73" s="1094"/>
      <c r="L73" s="1309" t="s">
        <v>3066</v>
      </c>
      <c r="M73" s="666"/>
      <c r="N73" s="1311">
        <v>0</v>
      </c>
      <c r="O73" s="1310"/>
      <c r="P73" s="537"/>
      <c r="Q73" s="1311">
        <v>0</v>
      </c>
      <c r="R73" s="537"/>
      <c r="S73" s="537"/>
      <c r="T73" s="1311">
        <v>0</v>
      </c>
      <c r="U73" s="1311">
        <v>0</v>
      </c>
      <c r="V73" s="1312"/>
      <c r="W73" s="1094"/>
      <c r="X73" s="1094"/>
      <c r="Y73" s="1094"/>
      <c r="Z73" s="1094"/>
      <c r="AA73" s="1094"/>
      <c r="AB73" s="1094"/>
      <c r="AC73" s="1094"/>
      <c r="AD73" s="1094"/>
      <c r="AE73" s="1094"/>
      <c r="AF73" s="1094"/>
      <c r="AG73" s="1094"/>
      <c r="AH73" s="1094"/>
      <c r="AI73" s="1094"/>
      <c r="AJ73" s="1094"/>
      <c r="AK73" s="1094"/>
      <c r="AL73" s="1094"/>
      <c r="AM73" s="1094"/>
    </row>
    <row r="74" spans="1:39" s="104" customFormat="1">
      <c r="A74" s="1094">
        <v>2</v>
      </c>
      <c r="B74" s="1094"/>
      <c r="C74" s="1094"/>
      <c r="D74" s="1094"/>
      <c r="E74" s="1094"/>
      <c r="F74" s="1094">
        <v>2027</v>
      </c>
      <c r="G74" s="1094" t="b">
        <v>1</v>
      </c>
      <c r="H74" s="1094"/>
      <c r="I74" s="1094"/>
      <c r="J74" s="1094"/>
      <c r="K74" s="1094"/>
      <c r="L74" s="1309" t="s">
        <v>3067</v>
      </c>
      <c r="M74" s="666"/>
      <c r="N74" s="1311">
        <v>0</v>
      </c>
      <c r="O74" s="1310"/>
      <c r="P74" s="537"/>
      <c r="Q74" s="1311">
        <v>0</v>
      </c>
      <c r="R74" s="537"/>
      <c r="S74" s="537"/>
      <c r="T74" s="1311">
        <v>0</v>
      </c>
      <c r="U74" s="1311">
        <v>0</v>
      </c>
      <c r="V74" s="1312"/>
      <c r="W74" s="1094"/>
      <c r="X74" s="1094"/>
      <c r="Y74" s="1094"/>
      <c r="Z74" s="1094"/>
      <c r="AA74" s="1094"/>
      <c r="AB74" s="1094"/>
      <c r="AC74" s="1094"/>
      <c r="AD74" s="1094"/>
      <c r="AE74" s="1094"/>
      <c r="AF74" s="1094"/>
      <c r="AG74" s="1094"/>
      <c r="AH74" s="1094"/>
      <c r="AI74" s="1094"/>
      <c r="AJ74" s="1094"/>
      <c r="AK74" s="1094"/>
      <c r="AL74" s="1094"/>
      <c r="AM74" s="1094"/>
    </row>
    <row r="75" spans="1:39" s="104" customFormat="1">
      <c r="A75" s="1094">
        <v>2</v>
      </c>
      <c r="B75" s="1094"/>
      <c r="C75" s="1094"/>
      <c r="D75" s="1094"/>
      <c r="E75" s="1094"/>
      <c r="F75" s="1094">
        <v>2028</v>
      </c>
      <c r="G75" s="1094" t="b">
        <v>1</v>
      </c>
      <c r="H75" s="1094"/>
      <c r="I75" s="1094"/>
      <c r="J75" s="1094"/>
      <c r="K75" s="1094"/>
      <c r="L75" s="1309" t="s">
        <v>3068</v>
      </c>
      <c r="M75" s="666"/>
      <c r="N75" s="1311">
        <v>0</v>
      </c>
      <c r="O75" s="1310"/>
      <c r="P75" s="537"/>
      <c r="Q75" s="1311">
        <v>0</v>
      </c>
      <c r="R75" s="537"/>
      <c r="S75" s="537"/>
      <c r="T75" s="1311">
        <v>0</v>
      </c>
      <c r="U75" s="1311">
        <v>0</v>
      </c>
      <c r="V75" s="1312"/>
      <c r="W75" s="1094"/>
      <c r="X75" s="1094"/>
      <c r="Y75" s="1094"/>
      <c r="Z75" s="1094"/>
      <c r="AA75" s="1094"/>
      <c r="AB75" s="1094"/>
      <c r="AC75" s="1094"/>
      <c r="AD75" s="1094"/>
      <c r="AE75" s="1094"/>
      <c r="AF75" s="1094"/>
      <c r="AG75" s="1094"/>
      <c r="AH75" s="1094"/>
      <c r="AI75" s="1094"/>
      <c r="AJ75" s="1094"/>
      <c r="AK75" s="1094"/>
      <c r="AL75" s="1094"/>
      <c r="AM75" s="1094"/>
    </row>
    <row r="76" spans="1:39" s="104" customFormat="1" ht="0.2" customHeight="1">
      <c r="A76" s="1094">
        <v>2</v>
      </c>
      <c r="B76" s="1094"/>
      <c r="C76" s="1094"/>
      <c r="D76" s="1094"/>
      <c r="E76" s="1094"/>
      <c r="F76" s="1094">
        <v>2029</v>
      </c>
      <c r="G76" s="1094" t="b">
        <v>0</v>
      </c>
      <c r="H76" s="1094"/>
      <c r="I76" s="1094"/>
      <c r="J76" s="1094"/>
      <c r="K76" s="1094"/>
      <c r="L76" s="1309" t="s">
        <v>3069</v>
      </c>
      <c r="M76" s="666"/>
      <c r="N76" s="1311">
        <v>0</v>
      </c>
      <c r="O76" s="1310"/>
      <c r="P76" s="537"/>
      <c r="Q76" s="1311">
        <v>0</v>
      </c>
      <c r="R76" s="537"/>
      <c r="S76" s="537"/>
      <c r="T76" s="1311">
        <v>0</v>
      </c>
      <c r="U76" s="1311">
        <v>0</v>
      </c>
      <c r="V76" s="1312"/>
      <c r="W76" s="1094"/>
      <c r="X76" s="1094"/>
      <c r="Y76" s="1094"/>
      <c r="Z76" s="1094"/>
      <c r="AA76" s="1094"/>
      <c r="AB76" s="1094"/>
      <c r="AC76" s="1094"/>
      <c r="AD76" s="1094"/>
      <c r="AE76" s="1094"/>
      <c r="AF76" s="1094"/>
      <c r="AG76" s="1094"/>
      <c r="AH76" s="1094"/>
      <c r="AI76" s="1094"/>
      <c r="AJ76" s="1094"/>
      <c r="AK76" s="1094"/>
      <c r="AL76" s="1094"/>
      <c r="AM76" s="1094"/>
    </row>
    <row r="77" spans="1:39" s="104" customFormat="1" ht="0.2" customHeight="1">
      <c r="A77" s="1094">
        <v>2</v>
      </c>
      <c r="B77" s="1094"/>
      <c r="C77" s="1094"/>
      <c r="D77" s="1094"/>
      <c r="E77" s="1094"/>
      <c r="F77" s="1094">
        <v>2030</v>
      </c>
      <c r="G77" s="1094" t="b">
        <v>0</v>
      </c>
      <c r="H77" s="1094"/>
      <c r="I77" s="1094"/>
      <c r="J77" s="1094"/>
      <c r="K77" s="1094"/>
      <c r="L77" s="1309" t="s">
        <v>3070</v>
      </c>
      <c r="M77" s="666"/>
      <c r="N77" s="1311">
        <v>0</v>
      </c>
      <c r="O77" s="1310"/>
      <c r="P77" s="537"/>
      <c r="Q77" s="1311">
        <v>0</v>
      </c>
      <c r="R77" s="537"/>
      <c r="S77" s="537"/>
      <c r="T77" s="1311">
        <v>0</v>
      </c>
      <c r="U77" s="1311">
        <v>0</v>
      </c>
      <c r="V77" s="1312"/>
      <c r="W77" s="1094"/>
      <c r="X77" s="1094"/>
      <c r="Y77" s="1094"/>
      <c r="Z77" s="1094"/>
      <c r="AA77" s="1094"/>
      <c r="AB77" s="1094"/>
      <c r="AC77" s="1094"/>
      <c r="AD77" s="1094"/>
      <c r="AE77" s="1094"/>
      <c r="AF77" s="1094"/>
      <c r="AG77" s="1094"/>
      <c r="AH77" s="1094"/>
      <c r="AI77" s="1094"/>
      <c r="AJ77" s="1094"/>
      <c r="AK77" s="1094"/>
      <c r="AL77" s="1094"/>
      <c r="AM77" s="1094"/>
    </row>
    <row r="78" spans="1:39" s="104" customFormat="1" ht="0.2" customHeight="1">
      <c r="A78" s="1094">
        <v>2</v>
      </c>
      <c r="B78" s="1094"/>
      <c r="C78" s="1094"/>
      <c r="D78" s="1094"/>
      <c r="E78" s="1094"/>
      <c r="F78" s="1094">
        <v>2031</v>
      </c>
      <c r="G78" s="1094" t="b">
        <v>0</v>
      </c>
      <c r="H78" s="1094"/>
      <c r="I78" s="1094"/>
      <c r="J78" s="1094"/>
      <c r="K78" s="1094"/>
      <c r="L78" s="1309" t="s">
        <v>3071</v>
      </c>
      <c r="M78" s="666"/>
      <c r="N78" s="1311">
        <v>0</v>
      </c>
      <c r="O78" s="1310"/>
      <c r="P78" s="537"/>
      <c r="Q78" s="1311">
        <v>0</v>
      </c>
      <c r="R78" s="537"/>
      <c r="S78" s="537"/>
      <c r="T78" s="1311">
        <v>0</v>
      </c>
      <c r="U78" s="1311">
        <v>0</v>
      </c>
      <c r="V78" s="1312"/>
      <c r="W78" s="1094"/>
      <c r="X78" s="1094"/>
      <c r="Y78" s="1094"/>
      <c r="Z78" s="1094"/>
      <c r="AA78" s="1094"/>
      <c r="AB78" s="1094"/>
      <c r="AC78" s="1094"/>
      <c r="AD78" s="1094"/>
      <c r="AE78" s="1094"/>
      <c r="AF78" s="1094"/>
      <c r="AG78" s="1094"/>
      <c r="AH78" s="1094"/>
      <c r="AI78" s="1094"/>
      <c r="AJ78" s="1094"/>
      <c r="AK78" s="1094"/>
      <c r="AL78" s="1094"/>
      <c r="AM78" s="1094"/>
    </row>
    <row r="79" spans="1:39" s="104" customFormat="1" ht="0.2" customHeight="1">
      <c r="A79" s="1094">
        <v>2</v>
      </c>
      <c r="B79" s="1094"/>
      <c r="C79" s="1094"/>
      <c r="D79" s="1094"/>
      <c r="E79" s="1094"/>
      <c r="F79" s="1094">
        <v>2032</v>
      </c>
      <c r="G79" s="1094" t="b">
        <v>0</v>
      </c>
      <c r="H79" s="1094"/>
      <c r="I79" s="1094"/>
      <c r="J79" s="1094"/>
      <c r="K79" s="1094"/>
      <c r="L79" s="1309" t="s">
        <v>3072</v>
      </c>
      <c r="M79" s="666"/>
      <c r="N79" s="1311">
        <v>0</v>
      </c>
      <c r="O79" s="1310"/>
      <c r="P79" s="537"/>
      <c r="Q79" s="1311">
        <v>0</v>
      </c>
      <c r="R79" s="537"/>
      <c r="S79" s="537"/>
      <c r="T79" s="1311">
        <v>0</v>
      </c>
      <c r="U79" s="1311">
        <v>0</v>
      </c>
      <c r="V79" s="1312"/>
      <c r="W79" s="1094"/>
      <c r="X79" s="1094"/>
      <c r="Y79" s="1094"/>
      <c r="Z79" s="1094"/>
      <c r="AA79" s="1094"/>
      <c r="AB79" s="1094"/>
      <c r="AC79" s="1094"/>
      <c r="AD79" s="1094"/>
      <c r="AE79" s="1094"/>
      <c r="AF79" s="1094"/>
      <c r="AG79" s="1094"/>
      <c r="AH79" s="1094"/>
      <c r="AI79" s="1094"/>
      <c r="AJ79" s="1094"/>
      <c r="AK79" s="1094"/>
      <c r="AL79" s="1094"/>
      <c r="AM79" s="1094"/>
    </row>
    <row r="80" spans="1:39" s="104" customFormat="1" ht="0.2" customHeight="1">
      <c r="A80" s="1094">
        <v>2</v>
      </c>
      <c r="B80" s="1094"/>
      <c r="C80" s="1094"/>
      <c r="D80" s="1094"/>
      <c r="E80" s="1094"/>
      <c r="F80" s="1094">
        <v>2033</v>
      </c>
      <c r="G80" s="1094" t="b">
        <v>0</v>
      </c>
      <c r="H80" s="1094"/>
      <c r="I80" s="1094"/>
      <c r="J80" s="1094"/>
      <c r="K80" s="1094"/>
      <c r="L80" s="1309" t="s">
        <v>3073</v>
      </c>
      <c r="M80" s="666"/>
      <c r="N80" s="1311">
        <v>0</v>
      </c>
      <c r="O80" s="1310"/>
      <c r="P80" s="537"/>
      <c r="Q80" s="1311">
        <v>0</v>
      </c>
      <c r="R80" s="537"/>
      <c r="S80" s="537"/>
      <c r="T80" s="1311">
        <v>0</v>
      </c>
      <c r="U80" s="1311">
        <v>0</v>
      </c>
      <c r="V80" s="1312"/>
      <c r="W80" s="1094"/>
      <c r="X80" s="1094"/>
      <c r="Y80" s="1094"/>
      <c r="Z80" s="1094"/>
      <c r="AA80" s="1094"/>
      <c r="AB80" s="1094"/>
      <c r="AC80" s="1094"/>
      <c r="AD80" s="1094"/>
      <c r="AE80" s="1094"/>
      <c r="AF80" s="1094"/>
      <c r="AG80" s="1094"/>
      <c r="AH80" s="1094"/>
      <c r="AI80" s="1094"/>
      <c r="AJ80" s="1094"/>
      <c r="AK80" s="1094"/>
      <c r="AL80" s="1094"/>
      <c r="AM80" s="1094"/>
    </row>
    <row r="81" spans="1:39" s="104" customFormat="1" ht="0.2" customHeight="1">
      <c r="A81" s="1094">
        <v>2</v>
      </c>
      <c r="B81" s="1094"/>
      <c r="C81" s="1094"/>
      <c r="D81" s="1094"/>
      <c r="E81" s="1094"/>
      <c r="F81" s="1094">
        <v>2034</v>
      </c>
      <c r="G81" s="1094" t="b">
        <v>0</v>
      </c>
      <c r="H81" s="1094"/>
      <c r="I81" s="1094"/>
      <c r="J81" s="1094"/>
      <c r="K81" s="1094"/>
      <c r="L81" s="1309" t="s">
        <v>3224</v>
      </c>
      <c r="M81" s="666"/>
      <c r="N81" s="1311"/>
      <c r="O81" s="1310"/>
      <c r="P81" s="537"/>
      <c r="Q81" s="1311"/>
      <c r="R81" s="537"/>
      <c r="S81" s="537"/>
      <c r="T81" s="1311"/>
      <c r="U81" s="1311"/>
      <c r="V81" s="1312"/>
      <c r="W81" s="1094"/>
      <c r="X81" s="1094"/>
      <c r="Y81" s="1094"/>
      <c r="Z81" s="1094"/>
      <c r="AA81" s="1094"/>
      <c r="AB81" s="1094"/>
      <c r="AC81" s="1094"/>
      <c r="AD81" s="1094"/>
      <c r="AE81" s="1094"/>
      <c r="AF81" s="1094"/>
      <c r="AG81" s="1094"/>
      <c r="AH81" s="1094"/>
      <c r="AI81" s="1094"/>
      <c r="AJ81" s="1094"/>
      <c r="AK81" s="1094"/>
      <c r="AL81" s="1094"/>
      <c r="AM81" s="1094"/>
    </row>
    <row r="82" spans="1:39" s="104" customFormat="1" ht="0.2" customHeight="1">
      <c r="A82" s="1094">
        <v>2</v>
      </c>
      <c r="B82" s="1094"/>
      <c r="C82" s="1094"/>
      <c r="D82" s="1094"/>
      <c r="E82" s="1094"/>
      <c r="F82" s="1094">
        <v>2035</v>
      </c>
      <c r="G82" s="1094" t="b">
        <v>0</v>
      </c>
      <c r="H82" s="1094"/>
      <c r="I82" s="1094"/>
      <c r="J82" s="1094"/>
      <c r="K82" s="1094"/>
      <c r="L82" s="1309" t="s">
        <v>3225</v>
      </c>
      <c r="M82" s="666"/>
      <c r="N82" s="1311"/>
      <c r="O82" s="1310"/>
      <c r="P82" s="537"/>
      <c r="Q82" s="1311"/>
      <c r="R82" s="537"/>
      <c r="S82" s="537"/>
      <c r="T82" s="1311"/>
      <c r="U82" s="1311"/>
      <c r="V82" s="1312"/>
      <c r="W82" s="1094"/>
      <c r="X82" s="1094"/>
      <c r="Y82" s="1094"/>
      <c r="Z82" s="1094"/>
      <c r="AA82" s="1094"/>
      <c r="AB82" s="1094"/>
      <c r="AC82" s="1094"/>
      <c r="AD82" s="1094"/>
      <c r="AE82" s="1094"/>
      <c r="AF82" s="1094"/>
      <c r="AG82" s="1094"/>
      <c r="AH82" s="1094"/>
      <c r="AI82" s="1094"/>
      <c r="AJ82" s="1094"/>
      <c r="AK82" s="1094"/>
      <c r="AL82" s="1094"/>
      <c r="AM82" s="1094"/>
    </row>
    <row r="83" spans="1:39" s="104" customFormat="1" ht="0.2" customHeight="1">
      <c r="A83" s="1094">
        <v>2</v>
      </c>
      <c r="B83" s="1094"/>
      <c r="C83" s="1094"/>
      <c r="D83" s="1094"/>
      <c r="E83" s="1094"/>
      <c r="F83" s="1094">
        <v>2036</v>
      </c>
      <c r="G83" s="1094" t="b">
        <v>0</v>
      </c>
      <c r="H83" s="1094"/>
      <c r="I83" s="1094"/>
      <c r="J83" s="1094"/>
      <c r="K83" s="1094"/>
      <c r="L83" s="1309" t="s">
        <v>3226</v>
      </c>
      <c r="M83" s="666"/>
      <c r="N83" s="1311"/>
      <c r="O83" s="1310"/>
      <c r="P83" s="537"/>
      <c r="Q83" s="1311"/>
      <c r="R83" s="537"/>
      <c r="S83" s="537"/>
      <c r="T83" s="1311"/>
      <c r="U83" s="1311"/>
      <c r="V83" s="1312"/>
      <c r="W83" s="1094"/>
      <c r="X83" s="1094"/>
      <c r="Y83" s="1094"/>
      <c r="Z83" s="1094"/>
      <c r="AA83" s="1094"/>
      <c r="AB83" s="1094"/>
      <c r="AC83" s="1094"/>
      <c r="AD83" s="1094"/>
      <c r="AE83" s="1094"/>
      <c r="AF83" s="1094"/>
      <c r="AG83" s="1094"/>
      <c r="AH83" s="1094"/>
      <c r="AI83" s="1094"/>
      <c r="AJ83" s="1094"/>
      <c r="AK83" s="1094"/>
      <c r="AL83" s="1094"/>
      <c r="AM83" s="1094"/>
    </row>
    <row r="84" spans="1:39" s="104" customFormat="1" ht="0.2" customHeight="1">
      <c r="A84" s="1094">
        <v>2</v>
      </c>
      <c r="B84" s="1094"/>
      <c r="C84" s="1094"/>
      <c r="D84" s="1094"/>
      <c r="E84" s="1094"/>
      <c r="F84" s="1094">
        <v>2037</v>
      </c>
      <c r="G84" s="1094" t="b">
        <v>0</v>
      </c>
      <c r="H84" s="1094"/>
      <c r="I84" s="1094"/>
      <c r="J84" s="1094"/>
      <c r="K84" s="1094"/>
      <c r="L84" s="1309" t="s">
        <v>3227</v>
      </c>
      <c r="M84" s="666"/>
      <c r="N84" s="1311"/>
      <c r="O84" s="1310"/>
      <c r="P84" s="537"/>
      <c r="Q84" s="1311"/>
      <c r="R84" s="537"/>
      <c r="S84" s="537"/>
      <c r="T84" s="1311"/>
      <c r="U84" s="1311"/>
      <c r="V84" s="1312"/>
      <c r="W84" s="1094"/>
      <c r="X84" s="1094"/>
      <c r="Y84" s="1094"/>
      <c r="Z84" s="1094"/>
      <c r="AA84" s="1094"/>
      <c r="AB84" s="1094"/>
      <c r="AC84" s="1094"/>
      <c r="AD84" s="1094"/>
      <c r="AE84" s="1094"/>
      <c r="AF84" s="1094"/>
      <c r="AG84" s="1094"/>
      <c r="AH84" s="1094"/>
      <c r="AI84" s="1094"/>
      <c r="AJ84" s="1094"/>
      <c r="AK84" s="1094"/>
      <c r="AL84" s="1094"/>
      <c r="AM84" s="1094"/>
    </row>
    <row r="85" spans="1:39" s="104" customFormat="1" ht="0.2" customHeight="1">
      <c r="A85" s="1094">
        <v>2</v>
      </c>
      <c r="B85" s="1094"/>
      <c r="C85" s="1094"/>
      <c r="D85" s="1094"/>
      <c r="E85" s="1094"/>
      <c r="F85" s="1094">
        <v>2038</v>
      </c>
      <c r="G85" s="1094" t="b">
        <v>0</v>
      </c>
      <c r="H85" s="1094"/>
      <c r="I85" s="1094"/>
      <c r="J85" s="1094"/>
      <c r="K85" s="1094"/>
      <c r="L85" s="1309" t="s">
        <v>3228</v>
      </c>
      <c r="M85" s="666"/>
      <c r="N85" s="1311"/>
      <c r="O85" s="1310"/>
      <c r="P85" s="537"/>
      <c r="Q85" s="1311"/>
      <c r="R85" s="537"/>
      <c r="S85" s="537"/>
      <c r="T85" s="1311"/>
      <c r="U85" s="1311"/>
      <c r="V85" s="1312"/>
      <c r="W85" s="1094"/>
      <c r="X85" s="1094"/>
      <c r="Y85" s="1094"/>
      <c r="Z85" s="1094"/>
      <c r="AA85" s="1094"/>
      <c r="AB85" s="1094"/>
      <c r="AC85" s="1094"/>
      <c r="AD85" s="1094"/>
      <c r="AE85" s="1094"/>
      <c r="AF85" s="1094"/>
      <c r="AG85" s="1094"/>
      <c r="AH85" s="1094"/>
      <c r="AI85" s="1094"/>
      <c r="AJ85" s="1094"/>
      <c r="AK85" s="1094"/>
      <c r="AL85" s="1094"/>
      <c r="AM85" s="1094"/>
    </row>
    <row r="86" spans="1:39" s="104" customFormat="1" ht="0.2" customHeight="1">
      <c r="A86" s="1094">
        <v>2</v>
      </c>
      <c r="B86" s="1094"/>
      <c r="C86" s="1094"/>
      <c r="D86" s="1094"/>
      <c r="E86" s="1094"/>
      <c r="F86" s="1094">
        <v>2039</v>
      </c>
      <c r="G86" s="1094" t="b">
        <v>0</v>
      </c>
      <c r="H86" s="1094"/>
      <c r="I86" s="1094"/>
      <c r="J86" s="1094"/>
      <c r="K86" s="1094"/>
      <c r="L86" s="1309" t="s">
        <v>3229</v>
      </c>
      <c r="M86" s="666"/>
      <c r="N86" s="1311"/>
      <c r="O86" s="1310"/>
      <c r="P86" s="537"/>
      <c r="Q86" s="1311"/>
      <c r="R86" s="537"/>
      <c r="S86" s="537"/>
      <c r="T86" s="1311"/>
      <c r="U86" s="1311"/>
      <c r="V86" s="1312"/>
      <c r="W86" s="1094"/>
      <c r="X86" s="1094"/>
      <c r="Y86" s="1094"/>
      <c r="Z86" s="1094"/>
      <c r="AA86" s="1094"/>
      <c r="AB86" s="1094"/>
      <c r="AC86" s="1094"/>
      <c r="AD86" s="1094"/>
      <c r="AE86" s="1094"/>
      <c r="AF86" s="1094"/>
      <c r="AG86" s="1094"/>
      <c r="AH86" s="1094"/>
      <c r="AI86" s="1094"/>
      <c r="AJ86" s="1094"/>
      <c r="AK86" s="1094"/>
      <c r="AL86" s="1094"/>
      <c r="AM86" s="1094"/>
    </row>
    <row r="87" spans="1:39" s="104" customFormat="1" ht="0.2" customHeight="1">
      <c r="A87" s="1094">
        <v>2</v>
      </c>
      <c r="B87" s="1094"/>
      <c r="C87" s="1094"/>
      <c r="D87" s="1094"/>
      <c r="E87" s="1094"/>
      <c r="F87" s="1094">
        <v>2040</v>
      </c>
      <c r="G87" s="1094" t="b">
        <v>0</v>
      </c>
      <c r="H87" s="1094"/>
      <c r="I87" s="1094"/>
      <c r="J87" s="1094"/>
      <c r="K87" s="1094"/>
      <c r="L87" s="1309" t="s">
        <v>3230</v>
      </c>
      <c r="M87" s="666"/>
      <c r="N87" s="1311"/>
      <c r="O87" s="1310"/>
      <c r="P87" s="537"/>
      <c r="Q87" s="1311"/>
      <c r="R87" s="537"/>
      <c r="S87" s="537"/>
      <c r="T87" s="1311"/>
      <c r="U87" s="1311"/>
      <c r="V87" s="1312"/>
      <c r="W87" s="1094"/>
      <c r="X87" s="1094"/>
      <c r="Y87" s="1094"/>
      <c r="Z87" s="1094"/>
      <c r="AA87" s="1094"/>
      <c r="AB87" s="1094"/>
      <c r="AC87" s="1094"/>
      <c r="AD87" s="1094"/>
      <c r="AE87" s="1094"/>
      <c r="AF87" s="1094"/>
      <c r="AG87" s="1094"/>
      <c r="AH87" s="1094"/>
      <c r="AI87" s="1094"/>
      <c r="AJ87" s="1094"/>
      <c r="AK87" s="1094"/>
      <c r="AL87" s="1094"/>
      <c r="AM87" s="1094"/>
    </row>
    <row r="88" spans="1:39" s="104" customFormat="1" ht="0.2" customHeight="1">
      <c r="A88" s="1094">
        <v>2</v>
      </c>
      <c r="B88" s="1094"/>
      <c r="C88" s="1094"/>
      <c r="D88" s="1094"/>
      <c r="E88" s="1094"/>
      <c r="F88" s="1094">
        <v>2041</v>
      </c>
      <c r="G88" s="1094" t="b">
        <v>0</v>
      </c>
      <c r="H88" s="1094"/>
      <c r="I88" s="1094"/>
      <c r="J88" s="1094"/>
      <c r="K88" s="1094"/>
      <c r="L88" s="1309" t="s">
        <v>3231</v>
      </c>
      <c r="M88" s="666"/>
      <c r="N88" s="1311"/>
      <c r="O88" s="1310"/>
      <c r="P88" s="537"/>
      <c r="Q88" s="1311"/>
      <c r="R88" s="537"/>
      <c r="S88" s="537"/>
      <c r="T88" s="1311"/>
      <c r="U88" s="1311"/>
      <c r="V88" s="1312"/>
      <c r="W88" s="1094"/>
      <c r="X88" s="1094"/>
      <c r="Y88" s="1094"/>
      <c r="Z88" s="1094"/>
      <c r="AA88" s="1094"/>
      <c r="AB88" s="1094"/>
      <c r="AC88" s="1094"/>
      <c r="AD88" s="1094"/>
      <c r="AE88" s="1094"/>
      <c r="AF88" s="1094"/>
      <c r="AG88" s="1094"/>
      <c r="AH88" s="1094"/>
      <c r="AI88" s="1094"/>
      <c r="AJ88" s="1094"/>
      <c r="AK88" s="1094"/>
      <c r="AL88" s="1094"/>
      <c r="AM88" s="1094"/>
    </row>
    <row r="89" spans="1:39" s="104" customFormat="1" ht="0.2" customHeight="1">
      <c r="A89" s="1094">
        <v>2</v>
      </c>
      <c r="B89" s="1094"/>
      <c r="C89" s="1094"/>
      <c r="D89" s="1094"/>
      <c r="E89" s="1094"/>
      <c r="F89" s="1094">
        <v>2042</v>
      </c>
      <c r="G89" s="1094" t="b">
        <v>0</v>
      </c>
      <c r="H89" s="1094"/>
      <c r="I89" s="1094"/>
      <c r="J89" s="1094"/>
      <c r="K89" s="1094"/>
      <c r="L89" s="1309" t="s">
        <v>3232</v>
      </c>
      <c r="M89" s="666"/>
      <c r="N89" s="1311"/>
      <c r="O89" s="1310"/>
      <c r="P89" s="537"/>
      <c r="Q89" s="1311"/>
      <c r="R89" s="537"/>
      <c r="S89" s="537"/>
      <c r="T89" s="1311"/>
      <c r="U89" s="1311"/>
      <c r="V89" s="1312"/>
      <c r="W89" s="1094"/>
      <c r="X89" s="1094"/>
      <c r="Y89" s="1094"/>
      <c r="Z89" s="1094"/>
      <c r="AA89" s="1094"/>
      <c r="AB89" s="1094"/>
      <c r="AC89" s="1094"/>
      <c r="AD89" s="1094"/>
      <c r="AE89" s="1094"/>
      <c r="AF89" s="1094"/>
      <c r="AG89" s="1094"/>
      <c r="AH89" s="1094"/>
      <c r="AI89" s="1094"/>
      <c r="AJ89" s="1094"/>
      <c r="AK89" s="1094"/>
      <c r="AL89" s="1094"/>
      <c r="AM89" s="1094"/>
    </row>
    <row r="90" spans="1:39" s="104" customFormat="1" ht="0.2" customHeight="1">
      <c r="A90" s="1094">
        <v>2</v>
      </c>
      <c r="B90" s="1094"/>
      <c r="C90" s="1094"/>
      <c r="D90" s="1094"/>
      <c r="E90" s="1094"/>
      <c r="F90" s="1094">
        <v>2043</v>
      </c>
      <c r="G90" s="1094" t="b">
        <v>0</v>
      </c>
      <c r="H90" s="1094"/>
      <c r="I90" s="1094"/>
      <c r="J90" s="1094"/>
      <c r="K90" s="1094"/>
      <c r="L90" s="1309" t="s">
        <v>3233</v>
      </c>
      <c r="M90" s="666"/>
      <c r="N90" s="1311"/>
      <c r="O90" s="1310"/>
      <c r="P90" s="537"/>
      <c r="Q90" s="1311"/>
      <c r="R90" s="537"/>
      <c r="S90" s="537"/>
      <c r="T90" s="1311"/>
      <c r="U90" s="1311"/>
      <c r="V90" s="1312"/>
      <c r="W90" s="1094"/>
      <c r="X90" s="1094"/>
      <c r="Y90" s="1094"/>
      <c r="Z90" s="1094"/>
      <c r="AA90" s="1094"/>
      <c r="AB90" s="1094"/>
      <c r="AC90" s="1094"/>
      <c r="AD90" s="1094"/>
      <c r="AE90" s="1094"/>
      <c r="AF90" s="1094"/>
      <c r="AG90" s="1094"/>
      <c r="AH90" s="1094"/>
      <c r="AI90" s="1094"/>
      <c r="AJ90" s="1094"/>
      <c r="AK90" s="1094"/>
      <c r="AL90" s="1094"/>
      <c r="AM90" s="1094"/>
    </row>
    <row r="91" spans="1:39" s="104" customFormat="1" ht="0.2" customHeight="1">
      <c r="A91" s="1094">
        <v>2</v>
      </c>
      <c r="B91" s="1094"/>
      <c r="C91" s="1094"/>
      <c r="D91" s="1094"/>
      <c r="E91" s="1094"/>
      <c r="F91" s="1094">
        <v>2044</v>
      </c>
      <c r="G91" s="1094" t="b">
        <v>0</v>
      </c>
      <c r="H91" s="1094"/>
      <c r="I91" s="1094"/>
      <c r="J91" s="1094"/>
      <c r="K91" s="1094"/>
      <c r="L91" s="1309" t="s">
        <v>3234</v>
      </c>
      <c r="M91" s="666"/>
      <c r="N91" s="1311"/>
      <c r="O91" s="1310"/>
      <c r="P91" s="537"/>
      <c r="Q91" s="1311"/>
      <c r="R91" s="537"/>
      <c r="S91" s="537"/>
      <c r="T91" s="1311"/>
      <c r="U91" s="1311"/>
      <c r="V91" s="1312"/>
      <c r="W91" s="1094"/>
      <c r="X91" s="1094"/>
      <c r="Y91" s="1094"/>
      <c r="Z91" s="1094"/>
      <c r="AA91" s="1094"/>
      <c r="AB91" s="1094"/>
      <c r="AC91" s="1094"/>
      <c r="AD91" s="1094"/>
      <c r="AE91" s="1094"/>
      <c r="AF91" s="1094"/>
      <c r="AG91" s="1094"/>
      <c r="AH91" s="1094"/>
      <c r="AI91" s="1094"/>
      <c r="AJ91" s="1094"/>
      <c r="AK91" s="1094"/>
      <c r="AL91" s="1094"/>
      <c r="AM91" s="1094"/>
    </row>
    <row r="92" spans="1:39" s="104" customFormat="1" ht="0.2" customHeight="1">
      <c r="A92" s="1094">
        <v>2</v>
      </c>
      <c r="B92" s="1094"/>
      <c r="C92" s="1094"/>
      <c r="D92" s="1094"/>
      <c r="E92" s="1094"/>
      <c r="F92" s="1094">
        <v>2045</v>
      </c>
      <c r="G92" s="1094" t="b">
        <v>0</v>
      </c>
      <c r="H92" s="1094"/>
      <c r="I92" s="1094"/>
      <c r="J92" s="1094"/>
      <c r="K92" s="1094"/>
      <c r="L92" s="1309" t="s">
        <v>3235</v>
      </c>
      <c r="M92" s="666"/>
      <c r="N92" s="1311"/>
      <c r="O92" s="1310"/>
      <c r="P92" s="537"/>
      <c r="Q92" s="1311"/>
      <c r="R92" s="537"/>
      <c r="S92" s="537"/>
      <c r="T92" s="1311"/>
      <c r="U92" s="1311"/>
      <c r="V92" s="1312"/>
      <c r="W92" s="1094"/>
      <c r="X92" s="1094"/>
      <c r="Y92" s="1094"/>
      <c r="Z92" s="1094"/>
      <c r="AA92" s="1094"/>
      <c r="AB92" s="1094"/>
      <c r="AC92" s="1094"/>
      <c r="AD92" s="1094"/>
      <c r="AE92" s="1094"/>
      <c r="AF92" s="1094"/>
      <c r="AG92" s="1094"/>
      <c r="AH92" s="1094"/>
      <c r="AI92" s="1094"/>
      <c r="AJ92" s="1094"/>
      <c r="AK92" s="1094"/>
      <c r="AL92" s="1094"/>
      <c r="AM92" s="1094"/>
    </row>
    <row r="93" spans="1:39" s="104" customFormat="1" ht="0.2" customHeight="1">
      <c r="A93" s="1094">
        <v>2</v>
      </c>
      <c r="B93" s="1094"/>
      <c r="C93" s="1094"/>
      <c r="D93" s="1094"/>
      <c r="E93" s="1094"/>
      <c r="F93" s="1094">
        <v>2046</v>
      </c>
      <c r="G93" s="1094" t="b">
        <v>0</v>
      </c>
      <c r="H93" s="1094"/>
      <c r="I93" s="1094"/>
      <c r="J93" s="1094"/>
      <c r="K93" s="1094"/>
      <c r="L93" s="1309" t="s">
        <v>3236</v>
      </c>
      <c r="M93" s="666"/>
      <c r="N93" s="1311"/>
      <c r="O93" s="1310"/>
      <c r="P93" s="537"/>
      <c r="Q93" s="1311"/>
      <c r="R93" s="537"/>
      <c r="S93" s="537"/>
      <c r="T93" s="1311"/>
      <c r="U93" s="1311"/>
      <c r="V93" s="1312"/>
      <c r="W93" s="1094"/>
      <c r="X93" s="1094"/>
      <c r="Y93" s="1094"/>
      <c r="Z93" s="1094"/>
      <c r="AA93" s="1094"/>
      <c r="AB93" s="1094"/>
      <c r="AC93" s="1094"/>
      <c r="AD93" s="1094"/>
      <c r="AE93" s="1094"/>
      <c r="AF93" s="1094"/>
      <c r="AG93" s="1094"/>
      <c r="AH93" s="1094"/>
      <c r="AI93" s="1094"/>
      <c r="AJ93" s="1094"/>
      <c r="AK93" s="1094"/>
      <c r="AL93" s="1094"/>
      <c r="AM93" s="1094"/>
    </row>
    <row r="94" spans="1:39" s="104" customFormat="1" ht="0.2" customHeight="1">
      <c r="A94" s="1094">
        <v>2</v>
      </c>
      <c r="B94" s="1094"/>
      <c r="C94" s="1094"/>
      <c r="D94" s="1094"/>
      <c r="E94" s="1094"/>
      <c r="F94" s="1094">
        <v>2047</v>
      </c>
      <c r="G94" s="1094" t="b">
        <v>0</v>
      </c>
      <c r="H94" s="1094"/>
      <c r="I94" s="1094"/>
      <c r="J94" s="1094"/>
      <c r="K94" s="1094"/>
      <c r="L94" s="1309" t="s">
        <v>3237</v>
      </c>
      <c r="M94" s="666"/>
      <c r="N94" s="1311"/>
      <c r="O94" s="1310"/>
      <c r="P94" s="537"/>
      <c r="Q94" s="1311"/>
      <c r="R94" s="537"/>
      <c r="S94" s="537"/>
      <c r="T94" s="1311"/>
      <c r="U94" s="1311"/>
      <c r="V94" s="1312"/>
      <c r="W94" s="1094"/>
      <c r="X94" s="1094"/>
      <c r="Y94" s="1094"/>
      <c r="Z94" s="1094"/>
      <c r="AA94" s="1094"/>
      <c r="AB94" s="1094"/>
      <c r="AC94" s="1094"/>
      <c r="AD94" s="1094"/>
      <c r="AE94" s="1094"/>
      <c r="AF94" s="1094"/>
      <c r="AG94" s="1094"/>
      <c r="AH94" s="1094"/>
      <c r="AI94" s="1094"/>
      <c r="AJ94" s="1094"/>
      <c r="AK94" s="1094"/>
      <c r="AL94" s="1094"/>
      <c r="AM94" s="1094"/>
    </row>
    <row r="95" spans="1:39" s="104" customFormat="1" ht="0.2" customHeight="1">
      <c r="A95" s="1094">
        <v>2</v>
      </c>
      <c r="B95" s="1094"/>
      <c r="C95" s="1094"/>
      <c r="D95" s="1094"/>
      <c r="E95" s="1094"/>
      <c r="F95" s="1094">
        <v>2048</v>
      </c>
      <c r="G95" s="1094" t="b">
        <v>0</v>
      </c>
      <c r="H95" s="1094"/>
      <c r="I95" s="1094"/>
      <c r="J95" s="1094"/>
      <c r="K95" s="1094"/>
      <c r="L95" s="1309" t="s">
        <v>3238</v>
      </c>
      <c r="M95" s="666"/>
      <c r="N95" s="1311"/>
      <c r="O95" s="1310"/>
      <c r="P95" s="537"/>
      <c r="Q95" s="1311"/>
      <c r="R95" s="537"/>
      <c r="S95" s="537"/>
      <c r="T95" s="1311"/>
      <c r="U95" s="1311"/>
      <c r="V95" s="1312"/>
      <c r="W95" s="1094"/>
      <c r="X95" s="1094"/>
      <c r="Y95" s="1094"/>
      <c r="Z95" s="1094"/>
      <c r="AA95" s="1094"/>
      <c r="AB95" s="1094"/>
      <c r="AC95" s="1094"/>
      <c r="AD95" s="1094"/>
      <c r="AE95" s="1094"/>
      <c r="AF95" s="1094"/>
      <c r="AG95" s="1094"/>
      <c r="AH95" s="1094"/>
      <c r="AI95" s="1094"/>
      <c r="AJ95" s="1094"/>
      <c r="AK95" s="1094"/>
      <c r="AL95" s="1094"/>
      <c r="AM95" s="1094"/>
    </row>
    <row r="96" spans="1:39" s="104" customFormat="1" ht="0.2" customHeight="1">
      <c r="A96" s="1094">
        <v>2</v>
      </c>
      <c r="B96" s="1094"/>
      <c r="C96" s="1094"/>
      <c r="D96" s="1094"/>
      <c r="E96" s="1094"/>
      <c r="F96" s="1094">
        <v>2049</v>
      </c>
      <c r="G96" s="1094" t="b">
        <v>0</v>
      </c>
      <c r="H96" s="1094"/>
      <c r="I96" s="1094"/>
      <c r="J96" s="1094"/>
      <c r="K96" s="1094"/>
      <c r="L96" s="1309" t="s">
        <v>3239</v>
      </c>
      <c r="M96" s="666"/>
      <c r="N96" s="1311"/>
      <c r="O96" s="1310"/>
      <c r="P96" s="537"/>
      <c r="Q96" s="1311"/>
      <c r="R96" s="537"/>
      <c r="S96" s="537"/>
      <c r="T96" s="1311"/>
      <c r="U96" s="1311"/>
      <c r="V96" s="1312"/>
      <c r="W96" s="1094"/>
      <c r="X96" s="1094"/>
      <c r="Y96" s="1094"/>
      <c r="Z96" s="1094"/>
      <c r="AA96" s="1094"/>
      <c r="AB96" s="1094"/>
      <c r="AC96" s="1094"/>
      <c r="AD96" s="1094"/>
      <c r="AE96" s="1094"/>
      <c r="AF96" s="1094"/>
      <c r="AG96" s="1094"/>
      <c r="AH96" s="1094"/>
      <c r="AI96" s="1094"/>
      <c r="AJ96" s="1094"/>
      <c r="AK96" s="1094"/>
      <c r="AL96" s="1094"/>
      <c r="AM96" s="1094"/>
    </row>
    <row r="97" spans="1:39" s="104" customFormat="1" ht="0.2" customHeight="1">
      <c r="A97" s="1094">
        <v>2</v>
      </c>
      <c r="B97" s="1094"/>
      <c r="C97" s="1094"/>
      <c r="D97" s="1094"/>
      <c r="E97" s="1094"/>
      <c r="F97" s="1094">
        <v>2050</v>
      </c>
      <c r="G97" s="1094" t="b">
        <v>0</v>
      </c>
      <c r="H97" s="1094"/>
      <c r="I97" s="1094"/>
      <c r="J97" s="1094"/>
      <c r="K97" s="1094"/>
      <c r="L97" s="1309" t="s">
        <v>3240</v>
      </c>
      <c r="M97" s="666"/>
      <c r="N97" s="1311"/>
      <c r="O97" s="1310"/>
      <c r="P97" s="537"/>
      <c r="Q97" s="1311"/>
      <c r="R97" s="537"/>
      <c r="S97" s="537"/>
      <c r="T97" s="1311"/>
      <c r="U97" s="1311"/>
      <c r="V97" s="1312"/>
      <c r="W97" s="1094"/>
      <c r="X97" s="1094"/>
      <c r="Y97" s="1094"/>
      <c r="Z97" s="1094"/>
      <c r="AA97" s="1094"/>
      <c r="AB97" s="1094"/>
      <c r="AC97" s="1094"/>
      <c r="AD97" s="1094"/>
      <c r="AE97" s="1094"/>
      <c r="AF97" s="1094"/>
      <c r="AG97" s="1094"/>
      <c r="AH97" s="1094"/>
      <c r="AI97" s="1094"/>
      <c r="AJ97" s="1094"/>
      <c r="AK97" s="1094"/>
      <c r="AL97" s="1094"/>
      <c r="AM97" s="1094"/>
    </row>
    <row r="98" spans="1:39" s="104" customFormat="1" ht="0.2" customHeight="1">
      <c r="A98" s="1094">
        <v>2</v>
      </c>
      <c r="B98" s="1094"/>
      <c r="C98" s="1094"/>
      <c r="D98" s="1094"/>
      <c r="E98" s="1094"/>
      <c r="F98" s="1094">
        <v>2051</v>
      </c>
      <c r="G98" s="1094" t="b">
        <v>0</v>
      </c>
      <c r="H98" s="1094"/>
      <c r="I98" s="1094"/>
      <c r="J98" s="1094"/>
      <c r="K98" s="1094"/>
      <c r="L98" s="1309" t="s">
        <v>3241</v>
      </c>
      <c r="M98" s="666"/>
      <c r="N98" s="1311"/>
      <c r="O98" s="1310"/>
      <c r="P98" s="537"/>
      <c r="Q98" s="1311"/>
      <c r="R98" s="537"/>
      <c r="S98" s="537"/>
      <c r="T98" s="1311"/>
      <c r="U98" s="1311"/>
      <c r="V98" s="1312"/>
      <c r="W98" s="1094"/>
      <c r="X98" s="1094"/>
      <c r="Y98" s="1094"/>
      <c r="Z98" s="1094"/>
      <c r="AA98" s="1094"/>
      <c r="AB98" s="1094"/>
      <c r="AC98" s="1094"/>
      <c r="AD98" s="1094"/>
      <c r="AE98" s="1094"/>
      <c r="AF98" s="1094"/>
      <c r="AG98" s="1094"/>
      <c r="AH98" s="1094"/>
      <c r="AI98" s="1094"/>
      <c r="AJ98" s="1094"/>
      <c r="AK98" s="1094"/>
      <c r="AL98" s="1094"/>
      <c r="AM98" s="1094"/>
    </row>
    <row r="99" spans="1:39" s="104" customFormat="1" ht="0.2" customHeight="1">
      <c r="A99" s="1094">
        <v>2</v>
      </c>
      <c r="B99" s="1094"/>
      <c r="C99" s="1094"/>
      <c r="D99" s="1094"/>
      <c r="E99" s="1094"/>
      <c r="F99" s="1094">
        <v>2052</v>
      </c>
      <c r="G99" s="1094" t="b">
        <v>0</v>
      </c>
      <c r="H99" s="1094"/>
      <c r="I99" s="1094"/>
      <c r="J99" s="1094"/>
      <c r="K99" s="1094"/>
      <c r="L99" s="1309" t="s">
        <v>3242</v>
      </c>
      <c r="M99" s="666"/>
      <c r="N99" s="1311"/>
      <c r="O99" s="1310"/>
      <c r="P99" s="537"/>
      <c r="Q99" s="1311"/>
      <c r="R99" s="537"/>
      <c r="S99" s="537"/>
      <c r="T99" s="1311"/>
      <c r="U99" s="1311"/>
      <c r="V99" s="1312"/>
      <c r="W99" s="1094"/>
      <c r="X99" s="1094"/>
      <c r="Y99" s="1094"/>
      <c r="Z99" s="1094"/>
      <c r="AA99" s="1094"/>
      <c r="AB99" s="1094"/>
      <c r="AC99" s="1094"/>
      <c r="AD99" s="1094"/>
      <c r="AE99" s="1094"/>
      <c r="AF99" s="1094"/>
      <c r="AG99" s="1094"/>
      <c r="AH99" s="1094"/>
      <c r="AI99" s="1094"/>
      <c r="AJ99" s="1094"/>
      <c r="AK99" s="1094"/>
      <c r="AL99" s="1094"/>
      <c r="AM99" s="1094"/>
    </row>
    <row r="100" spans="1:39" s="104" customFormat="1" ht="0.2" customHeight="1">
      <c r="A100" s="1094">
        <v>2</v>
      </c>
      <c r="B100" s="1094"/>
      <c r="C100" s="1094"/>
      <c r="D100" s="1094"/>
      <c r="E100" s="1094"/>
      <c r="F100" s="1094">
        <v>2053</v>
      </c>
      <c r="G100" s="1094" t="b">
        <v>0</v>
      </c>
      <c r="H100" s="1094"/>
      <c r="I100" s="1094"/>
      <c r="J100" s="1094"/>
      <c r="K100" s="1094"/>
      <c r="L100" s="1309" t="s">
        <v>3243</v>
      </c>
      <c r="M100" s="666"/>
      <c r="N100" s="1311"/>
      <c r="O100" s="1310"/>
      <c r="P100" s="537"/>
      <c r="Q100" s="1311"/>
      <c r="R100" s="537"/>
      <c r="S100" s="537"/>
      <c r="T100" s="1311"/>
      <c r="U100" s="1311"/>
      <c r="V100" s="1312"/>
      <c r="W100" s="1094"/>
      <c r="X100" s="1094"/>
      <c r="Y100" s="1094"/>
      <c r="Z100" s="1094"/>
      <c r="AA100" s="1094"/>
      <c r="AB100" s="1094"/>
      <c r="AC100" s="1094"/>
      <c r="AD100" s="1094"/>
      <c r="AE100" s="1094"/>
      <c r="AF100" s="1094"/>
      <c r="AG100" s="1094"/>
      <c r="AH100" s="1094"/>
      <c r="AI100" s="1094"/>
      <c r="AJ100" s="1094"/>
      <c r="AK100" s="1094"/>
      <c r="AL100" s="1094"/>
      <c r="AM100" s="1094"/>
    </row>
    <row r="101" spans="1:39" s="104" customFormat="1" ht="0.2" customHeight="1">
      <c r="A101" s="1094">
        <v>2</v>
      </c>
      <c r="B101" s="1094"/>
      <c r="C101" s="1094"/>
      <c r="D101" s="1094"/>
      <c r="E101" s="1094"/>
      <c r="F101" s="1094">
        <v>2054</v>
      </c>
      <c r="G101" s="1094" t="b">
        <v>0</v>
      </c>
      <c r="H101" s="1094"/>
      <c r="I101" s="1094"/>
      <c r="J101" s="1094"/>
      <c r="K101" s="1094"/>
      <c r="L101" s="1309" t="s">
        <v>3244</v>
      </c>
      <c r="M101" s="666"/>
      <c r="N101" s="1311"/>
      <c r="O101" s="1310"/>
      <c r="P101" s="537"/>
      <c r="Q101" s="1311"/>
      <c r="R101" s="537"/>
      <c r="S101" s="537"/>
      <c r="T101" s="1311"/>
      <c r="U101" s="1311"/>
      <c r="V101" s="1312"/>
      <c r="W101" s="1094"/>
      <c r="X101" s="1094"/>
      <c r="Y101" s="1094"/>
      <c r="Z101" s="1094"/>
      <c r="AA101" s="1094"/>
      <c r="AB101" s="1094"/>
      <c r="AC101" s="1094"/>
      <c r="AD101" s="1094"/>
      <c r="AE101" s="1094"/>
      <c r="AF101" s="1094"/>
      <c r="AG101" s="1094"/>
      <c r="AH101" s="1094"/>
      <c r="AI101" s="1094"/>
      <c r="AJ101" s="1094"/>
      <c r="AK101" s="1094"/>
      <c r="AL101" s="1094"/>
      <c r="AM101" s="1094"/>
    </row>
    <row r="102" spans="1:39" s="104" customFormat="1" ht="0.2" customHeight="1">
      <c r="A102" s="1094">
        <v>2</v>
      </c>
      <c r="B102" s="1094"/>
      <c r="C102" s="1094"/>
      <c r="D102" s="1094"/>
      <c r="E102" s="1094"/>
      <c r="F102" s="1094">
        <v>2055</v>
      </c>
      <c r="G102" s="1094" t="b">
        <v>0</v>
      </c>
      <c r="H102" s="1094"/>
      <c r="I102" s="1094"/>
      <c r="J102" s="1094"/>
      <c r="K102" s="1094"/>
      <c r="L102" s="1309" t="s">
        <v>3245</v>
      </c>
      <c r="M102" s="666"/>
      <c r="N102" s="1311"/>
      <c r="O102" s="1310"/>
      <c r="P102" s="537"/>
      <c r="Q102" s="1311"/>
      <c r="R102" s="537"/>
      <c r="S102" s="537"/>
      <c r="T102" s="1311"/>
      <c r="U102" s="1311"/>
      <c r="V102" s="1312"/>
      <c r="W102" s="1094"/>
      <c r="X102" s="1094"/>
      <c r="Y102" s="1094"/>
      <c r="Z102" s="1094"/>
      <c r="AA102" s="1094"/>
      <c r="AB102" s="1094"/>
      <c r="AC102" s="1094"/>
      <c r="AD102" s="1094"/>
      <c r="AE102" s="1094"/>
      <c r="AF102" s="1094"/>
      <c r="AG102" s="1094"/>
      <c r="AH102" s="1094"/>
      <c r="AI102" s="1094"/>
      <c r="AJ102" s="1094"/>
      <c r="AK102" s="1094"/>
      <c r="AL102" s="1094"/>
      <c r="AM102" s="1094"/>
    </row>
    <row r="103" spans="1:39" s="104" customFormat="1" ht="0.2" customHeight="1">
      <c r="A103" s="1094">
        <v>2</v>
      </c>
      <c r="B103" s="1094"/>
      <c r="C103" s="1094"/>
      <c r="D103" s="1094"/>
      <c r="E103" s="1094"/>
      <c r="F103" s="1094">
        <v>2056</v>
      </c>
      <c r="G103" s="1094" t="b">
        <v>0</v>
      </c>
      <c r="H103" s="1094"/>
      <c r="I103" s="1094"/>
      <c r="J103" s="1094"/>
      <c r="K103" s="1094"/>
      <c r="L103" s="1309" t="s">
        <v>3246</v>
      </c>
      <c r="M103" s="666"/>
      <c r="N103" s="1311"/>
      <c r="O103" s="1310"/>
      <c r="P103" s="537"/>
      <c r="Q103" s="1311"/>
      <c r="R103" s="537"/>
      <c r="S103" s="537"/>
      <c r="T103" s="1311"/>
      <c r="U103" s="1311"/>
      <c r="V103" s="1312"/>
      <c r="W103" s="1094"/>
      <c r="X103" s="1094"/>
      <c r="Y103" s="1094"/>
      <c r="Z103" s="1094"/>
      <c r="AA103" s="1094"/>
      <c r="AB103" s="1094"/>
      <c r="AC103" s="1094"/>
      <c r="AD103" s="1094"/>
      <c r="AE103" s="1094"/>
      <c r="AF103" s="1094"/>
      <c r="AG103" s="1094"/>
      <c r="AH103" s="1094"/>
      <c r="AI103" s="1094"/>
      <c r="AJ103" s="1094"/>
      <c r="AK103" s="1094"/>
      <c r="AL103" s="1094"/>
      <c r="AM103" s="1094"/>
    </row>
    <row r="104" spans="1:39" s="104" customFormat="1" ht="0.2" customHeight="1">
      <c r="A104" s="1094">
        <v>2</v>
      </c>
      <c r="B104" s="1094"/>
      <c r="C104" s="1094"/>
      <c r="D104" s="1094"/>
      <c r="E104" s="1094"/>
      <c r="F104" s="1094">
        <v>2057</v>
      </c>
      <c r="G104" s="1094" t="b">
        <v>0</v>
      </c>
      <c r="H104" s="1094"/>
      <c r="I104" s="1094"/>
      <c r="J104" s="1094"/>
      <c r="K104" s="1094"/>
      <c r="L104" s="1309" t="s">
        <v>3247</v>
      </c>
      <c r="M104" s="666"/>
      <c r="N104" s="1311"/>
      <c r="O104" s="1310"/>
      <c r="P104" s="537"/>
      <c r="Q104" s="1311"/>
      <c r="R104" s="537"/>
      <c r="S104" s="537"/>
      <c r="T104" s="1311"/>
      <c r="U104" s="1311"/>
      <c r="V104" s="1312"/>
      <c r="W104" s="1094"/>
      <c r="X104" s="1094"/>
      <c r="Y104" s="1094"/>
      <c r="Z104" s="1094"/>
      <c r="AA104" s="1094"/>
      <c r="AB104" s="1094"/>
      <c r="AC104" s="1094"/>
      <c r="AD104" s="1094"/>
      <c r="AE104" s="1094"/>
      <c r="AF104" s="1094"/>
      <c r="AG104" s="1094"/>
      <c r="AH104" s="1094"/>
      <c r="AI104" s="1094"/>
      <c r="AJ104" s="1094"/>
      <c r="AK104" s="1094"/>
      <c r="AL104" s="1094"/>
      <c r="AM104" s="1094"/>
    </row>
    <row r="105" spans="1:39" s="104" customFormat="1" ht="0.2" customHeight="1">
      <c r="A105" s="1094">
        <v>2</v>
      </c>
      <c r="B105" s="1094"/>
      <c r="C105" s="1094"/>
      <c r="D105" s="1094"/>
      <c r="E105" s="1094"/>
      <c r="F105" s="1094">
        <v>2058</v>
      </c>
      <c r="G105" s="1094" t="b">
        <v>0</v>
      </c>
      <c r="H105" s="1094"/>
      <c r="I105" s="1094"/>
      <c r="J105" s="1094"/>
      <c r="K105" s="1094"/>
      <c r="L105" s="1309" t="s">
        <v>3248</v>
      </c>
      <c r="M105" s="666"/>
      <c r="N105" s="1311"/>
      <c r="O105" s="1310"/>
      <c r="P105" s="537"/>
      <c r="Q105" s="1311"/>
      <c r="R105" s="537"/>
      <c r="S105" s="537"/>
      <c r="T105" s="1311"/>
      <c r="U105" s="1311"/>
      <c r="V105" s="1312"/>
      <c r="W105" s="1094"/>
      <c r="X105" s="1094"/>
      <c r="Y105" s="1094"/>
      <c r="Z105" s="1094"/>
      <c r="AA105" s="1094"/>
      <c r="AB105" s="1094"/>
      <c r="AC105" s="1094"/>
      <c r="AD105" s="1094"/>
      <c r="AE105" s="1094"/>
      <c r="AF105" s="1094"/>
      <c r="AG105" s="1094"/>
      <c r="AH105" s="1094"/>
      <c r="AI105" s="1094"/>
      <c r="AJ105" s="1094"/>
      <c r="AK105" s="1094"/>
      <c r="AL105" s="1094"/>
      <c r="AM105" s="1094"/>
    </row>
    <row r="106" spans="1:39" s="104" customFormat="1" ht="0.2" customHeight="1">
      <c r="A106" s="1094">
        <v>2</v>
      </c>
      <c r="B106" s="1094"/>
      <c r="C106" s="1094"/>
      <c r="D106" s="1094"/>
      <c r="E106" s="1094"/>
      <c r="F106" s="1094">
        <v>2059</v>
      </c>
      <c r="G106" s="1094" t="b">
        <v>0</v>
      </c>
      <c r="H106" s="1094"/>
      <c r="I106" s="1094"/>
      <c r="J106" s="1094"/>
      <c r="K106" s="1094"/>
      <c r="L106" s="1309" t="s">
        <v>3249</v>
      </c>
      <c r="M106" s="666"/>
      <c r="N106" s="1311"/>
      <c r="O106" s="1310"/>
      <c r="P106" s="537"/>
      <c r="Q106" s="1311"/>
      <c r="R106" s="537"/>
      <c r="S106" s="537"/>
      <c r="T106" s="1311"/>
      <c r="U106" s="1311"/>
      <c r="V106" s="1312"/>
      <c r="W106" s="1094"/>
      <c r="X106" s="1094"/>
      <c r="Y106" s="1094"/>
      <c r="Z106" s="1094"/>
      <c r="AA106" s="1094"/>
      <c r="AB106" s="1094"/>
      <c r="AC106" s="1094"/>
      <c r="AD106" s="1094"/>
      <c r="AE106" s="1094"/>
      <c r="AF106" s="1094"/>
      <c r="AG106" s="1094"/>
      <c r="AH106" s="1094"/>
      <c r="AI106" s="1094"/>
      <c r="AJ106" s="1094"/>
      <c r="AK106" s="1094"/>
      <c r="AL106" s="1094"/>
      <c r="AM106" s="1094"/>
    </row>
    <row r="107" spans="1:39" s="104" customFormat="1" ht="0.2" customHeight="1">
      <c r="A107" s="1094">
        <v>2</v>
      </c>
      <c r="B107" s="1094"/>
      <c r="C107" s="1094"/>
      <c r="D107" s="1094"/>
      <c r="E107" s="1094"/>
      <c r="F107" s="1094">
        <v>2060</v>
      </c>
      <c r="G107" s="1094" t="b">
        <v>0</v>
      </c>
      <c r="H107" s="1094"/>
      <c r="I107" s="1094"/>
      <c r="J107" s="1094"/>
      <c r="K107" s="1094"/>
      <c r="L107" s="1309" t="s">
        <v>3250</v>
      </c>
      <c r="M107" s="666"/>
      <c r="N107" s="1311"/>
      <c r="O107" s="1310"/>
      <c r="P107" s="537"/>
      <c r="Q107" s="1311"/>
      <c r="R107" s="537"/>
      <c r="S107" s="537"/>
      <c r="T107" s="1311"/>
      <c r="U107" s="1311"/>
      <c r="V107" s="1312"/>
      <c r="W107" s="1094"/>
      <c r="X107" s="1094"/>
      <c r="Y107" s="1094"/>
      <c r="Z107" s="1094"/>
      <c r="AA107" s="1094"/>
      <c r="AB107" s="1094"/>
      <c r="AC107" s="1094"/>
      <c r="AD107" s="1094"/>
      <c r="AE107" s="1094"/>
      <c r="AF107" s="1094"/>
      <c r="AG107" s="1094"/>
      <c r="AH107" s="1094"/>
      <c r="AI107" s="1094"/>
      <c r="AJ107" s="1094"/>
      <c r="AK107" s="1094"/>
      <c r="AL107" s="1094"/>
      <c r="AM107" s="1094"/>
    </row>
    <row r="108" spans="1:39" s="104" customFormat="1" ht="0.2" customHeight="1">
      <c r="A108" s="1094">
        <v>2</v>
      </c>
      <c r="B108" s="1094"/>
      <c r="C108" s="1094"/>
      <c r="D108" s="1094"/>
      <c r="E108" s="1094"/>
      <c r="F108" s="1094">
        <v>2061</v>
      </c>
      <c r="G108" s="1094" t="b">
        <v>0</v>
      </c>
      <c r="H108" s="1094"/>
      <c r="I108" s="1094"/>
      <c r="J108" s="1094"/>
      <c r="K108" s="1094"/>
      <c r="L108" s="1309" t="s">
        <v>3251</v>
      </c>
      <c r="M108" s="666"/>
      <c r="N108" s="1311"/>
      <c r="O108" s="1310"/>
      <c r="P108" s="537"/>
      <c r="Q108" s="1311"/>
      <c r="R108" s="537"/>
      <c r="S108" s="537"/>
      <c r="T108" s="1311"/>
      <c r="U108" s="1311"/>
      <c r="V108" s="1312"/>
      <c r="W108" s="1094"/>
      <c r="X108" s="1094"/>
      <c r="Y108" s="1094"/>
      <c r="Z108" s="1094"/>
      <c r="AA108" s="1094"/>
      <c r="AB108" s="1094"/>
      <c r="AC108" s="1094"/>
      <c r="AD108" s="1094"/>
      <c r="AE108" s="1094"/>
      <c r="AF108" s="1094"/>
      <c r="AG108" s="1094"/>
      <c r="AH108" s="1094"/>
      <c r="AI108" s="1094"/>
      <c r="AJ108" s="1094"/>
      <c r="AK108" s="1094"/>
      <c r="AL108" s="1094"/>
      <c r="AM108" s="1094"/>
    </row>
    <row r="109" spans="1:39" s="104" customFormat="1" ht="0.2" customHeight="1">
      <c r="A109" s="1094">
        <v>2</v>
      </c>
      <c r="B109" s="1094"/>
      <c r="C109" s="1094"/>
      <c r="D109" s="1094"/>
      <c r="E109" s="1094"/>
      <c r="F109" s="1094">
        <v>2062</v>
      </c>
      <c r="G109" s="1094" t="b">
        <v>0</v>
      </c>
      <c r="H109" s="1094"/>
      <c r="I109" s="1094"/>
      <c r="J109" s="1094"/>
      <c r="K109" s="1094"/>
      <c r="L109" s="1309" t="s">
        <v>3252</v>
      </c>
      <c r="M109" s="666"/>
      <c r="N109" s="1311"/>
      <c r="O109" s="1310"/>
      <c r="P109" s="537"/>
      <c r="Q109" s="1311"/>
      <c r="R109" s="537"/>
      <c r="S109" s="537"/>
      <c r="T109" s="1311"/>
      <c r="U109" s="1311"/>
      <c r="V109" s="1312"/>
      <c r="W109" s="1094"/>
      <c r="X109" s="1094"/>
      <c r="Y109" s="1094"/>
      <c r="Z109" s="1094"/>
      <c r="AA109" s="1094"/>
      <c r="AB109" s="1094"/>
      <c r="AC109" s="1094"/>
      <c r="AD109" s="1094"/>
      <c r="AE109" s="1094"/>
      <c r="AF109" s="1094"/>
      <c r="AG109" s="1094"/>
      <c r="AH109" s="1094"/>
      <c r="AI109" s="1094"/>
      <c r="AJ109" s="1094"/>
      <c r="AK109" s="1094"/>
      <c r="AL109" s="1094"/>
      <c r="AM109" s="1094"/>
    </row>
    <row r="110" spans="1:39" s="104" customFormat="1" ht="0.2" customHeight="1">
      <c r="A110" s="1094">
        <v>2</v>
      </c>
      <c r="B110" s="1094"/>
      <c r="C110" s="1094"/>
      <c r="D110" s="1094"/>
      <c r="E110" s="1094"/>
      <c r="F110" s="1094">
        <v>2063</v>
      </c>
      <c r="G110" s="1094" t="b">
        <v>0</v>
      </c>
      <c r="H110" s="1094"/>
      <c r="I110" s="1094"/>
      <c r="J110" s="1094"/>
      <c r="K110" s="1094"/>
      <c r="L110" s="1309" t="s">
        <v>3253</v>
      </c>
      <c r="M110" s="666"/>
      <c r="N110" s="1311"/>
      <c r="O110" s="1310"/>
      <c r="P110" s="537"/>
      <c r="Q110" s="1311"/>
      <c r="R110" s="537"/>
      <c r="S110" s="537"/>
      <c r="T110" s="1311"/>
      <c r="U110" s="1311"/>
      <c r="V110" s="1312"/>
      <c r="W110" s="1094"/>
      <c r="X110" s="1094"/>
      <c r="Y110" s="1094"/>
      <c r="Z110" s="1094"/>
      <c r="AA110" s="1094"/>
      <c r="AB110" s="1094"/>
      <c r="AC110" s="1094"/>
      <c r="AD110" s="1094"/>
      <c r="AE110" s="1094"/>
      <c r="AF110" s="1094"/>
      <c r="AG110" s="1094"/>
      <c r="AH110" s="1094"/>
      <c r="AI110" s="1094"/>
      <c r="AJ110" s="1094"/>
      <c r="AK110" s="1094"/>
      <c r="AL110" s="1094"/>
      <c r="AM110" s="1094"/>
    </row>
    <row r="111" spans="1:39" s="104" customFormat="1" ht="0.2" customHeight="1">
      <c r="A111" s="1094">
        <v>2</v>
      </c>
      <c r="B111" s="1094"/>
      <c r="C111" s="1094"/>
      <c r="D111" s="1094"/>
      <c r="E111" s="1094"/>
      <c r="F111" s="1094">
        <v>2064</v>
      </c>
      <c r="G111" s="1094" t="b">
        <v>0</v>
      </c>
      <c r="H111" s="1094"/>
      <c r="I111" s="1094"/>
      <c r="J111" s="1094"/>
      <c r="K111" s="1094"/>
      <c r="L111" s="1309" t="s">
        <v>3254</v>
      </c>
      <c r="M111" s="666"/>
      <c r="N111" s="1311"/>
      <c r="O111" s="1310"/>
      <c r="P111" s="537"/>
      <c r="Q111" s="1311"/>
      <c r="R111" s="537"/>
      <c r="S111" s="537"/>
      <c r="T111" s="1311"/>
      <c r="U111" s="1311"/>
      <c r="V111" s="1312"/>
      <c r="W111" s="1094"/>
      <c r="X111" s="1094"/>
      <c r="Y111" s="1094"/>
      <c r="Z111" s="1094"/>
      <c r="AA111" s="1094"/>
      <c r="AB111" s="1094"/>
      <c r="AC111" s="1094"/>
      <c r="AD111" s="1094"/>
      <c r="AE111" s="1094"/>
      <c r="AF111" s="1094"/>
      <c r="AG111" s="1094"/>
      <c r="AH111" s="1094"/>
      <c r="AI111" s="1094"/>
      <c r="AJ111" s="1094"/>
      <c r="AK111" s="1094"/>
      <c r="AL111" s="1094"/>
      <c r="AM111" s="1094"/>
    </row>
    <row r="112" spans="1:39" s="104" customFormat="1" ht="0.2" customHeight="1">
      <c r="A112" s="1094">
        <v>2</v>
      </c>
      <c r="B112" s="1094"/>
      <c r="C112" s="1094"/>
      <c r="D112" s="1094"/>
      <c r="E112" s="1094"/>
      <c r="F112" s="1094">
        <v>2065</v>
      </c>
      <c r="G112" s="1094" t="b">
        <v>0</v>
      </c>
      <c r="H112" s="1094"/>
      <c r="I112" s="1094"/>
      <c r="J112" s="1094"/>
      <c r="K112" s="1094"/>
      <c r="L112" s="1309" t="s">
        <v>3255</v>
      </c>
      <c r="M112" s="666"/>
      <c r="N112" s="1311"/>
      <c r="O112" s="1310"/>
      <c r="P112" s="537"/>
      <c r="Q112" s="1311"/>
      <c r="R112" s="537"/>
      <c r="S112" s="537"/>
      <c r="T112" s="1311"/>
      <c r="U112" s="1311"/>
      <c r="V112" s="1312"/>
      <c r="W112" s="1094"/>
      <c r="X112" s="1094"/>
      <c r="Y112" s="1094"/>
      <c r="Z112" s="1094"/>
      <c r="AA112" s="1094"/>
      <c r="AB112" s="1094"/>
      <c r="AC112" s="1094"/>
      <c r="AD112" s="1094"/>
      <c r="AE112" s="1094"/>
      <c r="AF112" s="1094"/>
      <c r="AG112" s="1094"/>
      <c r="AH112" s="1094"/>
      <c r="AI112" s="1094"/>
      <c r="AJ112" s="1094"/>
      <c r="AK112" s="1094"/>
      <c r="AL112" s="1094"/>
      <c r="AM112" s="1094"/>
    </row>
    <row r="113" spans="1:39" s="104" customFormat="1" ht="0.2" customHeight="1">
      <c r="A113" s="1094">
        <v>2</v>
      </c>
      <c r="B113" s="1094"/>
      <c r="C113" s="1094"/>
      <c r="D113" s="1094"/>
      <c r="E113" s="1094"/>
      <c r="F113" s="1094">
        <v>2066</v>
      </c>
      <c r="G113" s="1094" t="b">
        <v>0</v>
      </c>
      <c r="H113" s="1094"/>
      <c r="I113" s="1094"/>
      <c r="J113" s="1094"/>
      <c r="K113" s="1094"/>
      <c r="L113" s="1309" t="s">
        <v>3256</v>
      </c>
      <c r="M113" s="666"/>
      <c r="N113" s="1311"/>
      <c r="O113" s="1310"/>
      <c r="P113" s="537"/>
      <c r="Q113" s="1311"/>
      <c r="R113" s="537"/>
      <c r="S113" s="537"/>
      <c r="T113" s="1311"/>
      <c r="U113" s="1311"/>
      <c r="V113" s="1312"/>
      <c r="W113" s="1094"/>
      <c r="X113" s="1094"/>
      <c r="Y113" s="1094"/>
      <c r="Z113" s="1094"/>
      <c r="AA113" s="1094"/>
      <c r="AB113" s="1094"/>
      <c r="AC113" s="1094"/>
      <c r="AD113" s="1094"/>
      <c r="AE113" s="1094"/>
      <c r="AF113" s="1094"/>
      <c r="AG113" s="1094"/>
      <c r="AH113" s="1094"/>
      <c r="AI113" s="1094"/>
      <c r="AJ113" s="1094"/>
      <c r="AK113" s="1094"/>
      <c r="AL113" s="1094"/>
      <c r="AM113" s="1094"/>
    </row>
    <row r="114" spans="1:39" s="104" customFormat="1" ht="0.2" customHeight="1">
      <c r="A114" s="1094">
        <v>2</v>
      </c>
      <c r="B114" s="1094"/>
      <c r="C114" s="1094"/>
      <c r="D114" s="1094"/>
      <c r="E114" s="1094"/>
      <c r="F114" s="1094">
        <v>2067</v>
      </c>
      <c r="G114" s="1094" t="b">
        <v>0</v>
      </c>
      <c r="H114" s="1094"/>
      <c r="I114" s="1094"/>
      <c r="J114" s="1094"/>
      <c r="K114" s="1094"/>
      <c r="L114" s="1309" t="s">
        <v>3257</v>
      </c>
      <c r="M114" s="666"/>
      <c r="N114" s="1311"/>
      <c r="O114" s="1310"/>
      <c r="P114" s="537"/>
      <c r="Q114" s="1311"/>
      <c r="R114" s="537"/>
      <c r="S114" s="537"/>
      <c r="T114" s="1311"/>
      <c r="U114" s="1311"/>
      <c r="V114" s="1312"/>
      <c r="W114" s="1094"/>
      <c r="X114" s="1094"/>
      <c r="Y114" s="1094"/>
      <c r="Z114" s="1094"/>
      <c r="AA114" s="1094"/>
      <c r="AB114" s="1094"/>
      <c r="AC114" s="1094"/>
      <c r="AD114" s="1094"/>
      <c r="AE114" s="1094"/>
      <c r="AF114" s="1094"/>
      <c r="AG114" s="1094"/>
      <c r="AH114" s="1094"/>
      <c r="AI114" s="1094"/>
      <c r="AJ114" s="1094"/>
      <c r="AK114" s="1094"/>
      <c r="AL114" s="1094"/>
      <c r="AM114" s="1094"/>
    </row>
    <row r="115" spans="1:39" s="104" customFormat="1" ht="0.2" customHeight="1">
      <c r="A115" s="1094">
        <v>2</v>
      </c>
      <c r="B115" s="1094"/>
      <c r="C115" s="1094"/>
      <c r="D115" s="1094"/>
      <c r="E115" s="1094"/>
      <c r="F115" s="1094">
        <v>2068</v>
      </c>
      <c r="G115" s="1094" t="b">
        <v>0</v>
      </c>
      <c r="H115" s="1094"/>
      <c r="I115" s="1094"/>
      <c r="J115" s="1094"/>
      <c r="K115" s="1094"/>
      <c r="L115" s="1309" t="s">
        <v>3258</v>
      </c>
      <c r="M115" s="666"/>
      <c r="N115" s="1311"/>
      <c r="O115" s="1310"/>
      <c r="P115" s="537"/>
      <c r="Q115" s="1311"/>
      <c r="R115" s="537"/>
      <c r="S115" s="537"/>
      <c r="T115" s="1311"/>
      <c r="U115" s="1311"/>
      <c r="V115" s="1312"/>
      <c r="W115" s="1094"/>
      <c r="X115" s="1094"/>
      <c r="Y115" s="1094"/>
      <c r="Z115" s="1094"/>
      <c r="AA115" s="1094"/>
      <c r="AB115" s="1094"/>
      <c r="AC115" s="1094"/>
      <c r="AD115" s="1094"/>
      <c r="AE115" s="1094"/>
      <c r="AF115" s="1094"/>
      <c r="AG115" s="1094"/>
      <c r="AH115" s="1094"/>
      <c r="AI115" s="1094"/>
      <c r="AJ115" s="1094"/>
      <c r="AK115" s="1094"/>
      <c r="AL115" s="1094"/>
      <c r="AM115" s="1094"/>
    </row>
    <row r="116" spans="1:39" s="104" customFormat="1" ht="0.2" customHeight="1">
      <c r="A116" s="1094">
        <v>2</v>
      </c>
      <c r="B116" s="1094"/>
      <c r="C116" s="1094"/>
      <c r="D116" s="1094"/>
      <c r="E116" s="1094"/>
      <c r="F116" s="1094">
        <v>2069</v>
      </c>
      <c r="G116" s="1094" t="b">
        <v>0</v>
      </c>
      <c r="H116" s="1094"/>
      <c r="I116" s="1094"/>
      <c r="J116" s="1094"/>
      <c r="K116" s="1094"/>
      <c r="L116" s="1309" t="s">
        <v>3259</v>
      </c>
      <c r="M116" s="666"/>
      <c r="N116" s="1311"/>
      <c r="O116" s="1310"/>
      <c r="P116" s="537"/>
      <c r="Q116" s="1311"/>
      <c r="R116" s="537"/>
      <c r="S116" s="537"/>
      <c r="T116" s="1311"/>
      <c r="U116" s="1311"/>
      <c r="V116" s="1312"/>
      <c r="W116" s="1094"/>
      <c r="X116" s="1094"/>
      <c r="Y116" s="1094"/>
      <c r="Z116" s="1094"/>
      <c r="AA116" s="1094"/>
      <c r="AB116" s="1094"/>
      <c r="AC116" s="1094"/>
      <c r="AD116" s="1094"/>
      <c r="AE116" s="1094"/>
      <c r="AF116" s="1094"/>
      <c r="AG116" s="1094"/>
      <c r="AH116" s="1094"/>
      <c r="AI116" s="1094"/>
      <c r="AJ116" s="1094"/>
      <c r="AK116" s="1094"/>
      <c r="AL116" s="1094"/>
      <c r="AM116" s="1094"/>
    </row>
    <row r="117" spans="1:39" s="104" customFormat="1" ht="0.2" customHeight="1">
      <c r="A117" s="1094">
        <v>2</v>
      </c>
      <c r="B117" s="1094"/>
      <c r="C117" s="1094"/>
      <c r="D117" s="1094"/>
      <c r="E117" s="1094"/>
      <c r="F117" s="1094">
        <v>2070</v>
      </c>
      <c r="G117" s="1094" t="b">
        <v>0</v>
      </c>
      <c r="H117" s="1094"/>
      <c r="I117" s="1094"/>
      <c r="J117" s="1094"/>
      <c r="K117" s="1094"/>
      <c r="L117" s="1309" t="s">
        <v>3260</v>
      </c>
      <c r="M117" s="666"/>
      <c r="N117" s="1311"/>
      <c r="O117" s="1310"/>
      <c r="P117" s="537"/>
      <c r="Q117" s="1311"/>
      <c r="R117" s="537"/>
      <c r="S117" s="537"/>
      <c r="T117" s="1311"/>
      <c r="U117" s="1311"/>
      <c r="V117" s="1312"/>
      <c r="W117" s="1094"/>
      <c r="X117" s="1094"/>
      <c r="Y117" s="1094"/>
      <c r="Z117" s="1094"/>
      <c r="AA117" s="1094"/>
      <c r="AB117" s="1094"/>
      <c r="AC117" s="1094"/>
      <c r="AD117" s="1094"/>
      <c r="AE117" s="1094"/>
      <c r="AF117" s="1094"/>
      <c r="AG117" s="1094"/>
      <c r="AH117" s="1094"/>
      <c r="AI117" s="1094"/>
      <c r="AJ117" s="1094"/>
      <c r="AK117" s="1094"/>
      <c r="AL117" s="1094"/>
      <c r="AM117" s="1094"/>
    </row>
    <row r="118" spans="1:39" s="104" customFormat="1" ht="0.2" customHeight="1">
      <c r="A118" s="1094">
        <v>2</v>
      </c>
      <c r="B118" s="1094"/>
      <c r="C118" s="1094"/>
      <c r="D118" s="1094"/>
      <c r="E118" s="1094"/>
      <c r="F118" s="1094">
        <v>2071</v>
      </c>
      <c r="G118" s="1094" t="b">
        <v>0</v>
      </c>
      <c r="H118" s="1094"/>
      <c r="I118" s="1094"/>
      <c r="J118" s="1094"/>
      <c r="K118" s="1094"/>
      <c r="L118" s="1309" t="s">
        <v>3261</v>
      </c>
      <c r="M118" s="666"/>
      <c r="N118" s="1311"/>
      <c r="O118" s="1310"/>
      <c r="P118" s="537"/>
      <c r="Q118" s="1311"/>
      <c r="R118" s="537"/>
      <c r="S118" s="537"/>
      <c r="T118" s="1311"/>
      <c r="U118" s="1311"/>
      <c r="V118" s="1312"/>
      <c r="W118" s="1094"/>
      <c r="X118" s="1094"/>
      <c r="Y118" s="1094"/>
      <c r="Z118" s="1094"/>
      <c r="AA118" s="1094"/>
      <c r="AB118" s="1094"/>
      <c r="AC118" s="1094"/>
      <c r="AD118" s="1094"/>
      <c r="AE118" s="1094"/>
      <c r="AF118" s="1094"/>
      <c r="AG118" s="1094"/>
      <c r="AH118" s="1094"/>
      <c r="AI118" s="1094"/>
      <c r="AJ118" s="1094"/>
      <c r="AK118" s="1094"/>
      <c r="AL118" s="1094"/>
      <c r="AM118" s="1094"/>
    </row>
    <row r="119" spans="1:39" s="104" customFormat="1" ht="0.2" customHeight="1">
      <c r="A119" s="1094">
        <v>2</v>
      </c>
      <c r="B119" s="1094"/>
      <c r="C119" s="1094"/>
      <c r="D119" s="1094"/>
      <c r="E119" s="1094"/>
      <c r="F119" s="1094">
        <v>2072</v>
      </c>
      <c r="G119" s="1094" t="b">
        <v>0</v>
      </c>
      <c r="H119" s="1094"/>
      <c r="I119" s="1094"/>
      <c r="J119" s="1094"/>
      <c r="K119" s="1094"/>
      <c r="L119" s="1309" t="s">
        <v>3262</v>
      </c>
      <c r="M119" s="666"/>
      <c r="N119" s="1311"/>
      <c r="O119" s="1310"/>
      <c r="P119" s="537"/>
      <c r="Q119" s="1311"/>
      <c r="R119" s="537"/>
      <c r="S119" s="537"/>
      <c r="T119" s="1311"/>
      <c r="U119" s="1311"/>
      <c r="V119" s="1312"/>
      <c r="W119" s="1094"/>
      <c r="X119" s="1094"/>
      <c r="Y119" s="1094"/>
      <c r="Z119" s="1094"/>
      <c r="AA119" s="1094"/>
      <c r="AB119" s="1094"/>
      <c r="AC119" s="1094"/>
      <c r="AD119" s="1094"/>
      <c r="AE119" s="1094"/>
      <c r="AF119" s="1094"/>
      <c r="AG119" s="1094"/>
      <c r="AH119" s="1094"/>
      <c r="AI119" s="1094"/>
      <c r="AJ119" s="1094"/>
      <c r="AK119" s="1094"/>
      <c r="AL119" s="1094"/>
      <c r="AM119" s="1094"/>
    </row>
    <row r="120" spans="1:39" s="104" customFormat="1" ht="0.2" customHeight="1">
      <c r="A120" s="1094">
        <v>2</v>
      </c>
      <c r="B120" s="1094"/>
      <c r="C120" s="1094"/>
      <c r="D120" s="1094"/>
      <c r="E120" s="1094"/>
      <c r="F120" s="1094">
        <v>2073</v>
      </c>
      <c r="G120" s="1094" t="b">
        <v>0</v>
      </c>
      <c r="H120" s="1094"/>
      <c r="I120" s="1094"/>
      <c r="J120" s="1094"/>
      <c r="K120" s="1094"/>
      <c r="L120" s="1309" t="s">
        <v>3263</v>
      </c>
      <c r="M120" s="666"/>
      <c r="N120" s="1311"/>
      <c r="O120" s="1310"/>
      <c r="P120" s="537"/>
      <c r="Q120" s="1311"/>
      <c r="R120" s="537"/>
      <c r="S120" s="537"/>
      <c r="T120" s="1311"/>
      <c r="U120" s="1311"/>
      <c r="V120" s="1312"/>
      <c r="W120" s="1094"/>
      <c r="X120" s="1094"/>
      <c r="Y120" s="1094"/>
      <c r="Z120" s="1094"/>
      <c r="AA120" s="1094"/>
      <c r="AB120" s="1094"/>
      <c r="AC120" s="1094"/>
      <c r="AD120" s="1094"/>
      <c r="AE120" s="1094"/>
      <c r="AF120" s="1094"/>
      <c r="AG120" s="1094"/>
      <c r="AH120" s="1094"/>
      <c r="AI120" s="1094"/>
      <c r="AJ120" s="1094"/>
      <c r="AK120" s="1094"/>
      <c r="AL120" s="1094"/>
      <c r="AM120" s="1094"/>
    </row>
    <row r="121" spans="1:39" s="101" customFormat="1">
      <c r="A121" s="943" t="s">
        <v>103</v>
      </c>
      <c r="B121" s="1129"/>
      <c r="C121" s="1129"/>
      <c r="D121" s="1129"/>
      <c r="E121" s="1129"/>
      <c r="F121" s="1129"/>
      <c r="G121" s="1129"/>
      <c r="H121" s="1129"/>
      <c r="I121" s="1129"/>
      <c r="J121" s="1129"/>
      <c r="K121" s="1129"/>
      <c r="L121" s="1057" t="s">
        <v>3030</v>
      </c>
      <c r="M121" s="1146"/>
      <c r="N121" s="1146"/>
      <c r="O121" s="1146"/>
      <c r="P121" s="1146"/>
      <c r="Q121" s="1146"/>
      <c r="R121" s="1146"/>
      <c r="S121" s="1146"/>
      <c r="T121" s="1146"/>
      <c r="U121" s="1146"/>
      <c r="V121" s="1308"/>
      <c r="W121" s="1129"/>
      <c r="X121" s="1129"/>
      <c r="Y121" s="1129"/>
      <c r="Z121" s="1129"/>
      <c r="AA121" s="1129"/>
      <c r="AB121" s="1129"/>
      <c r="AC121" s="1129"/>
      <c r="AD121" s="1129"/>
      <c r="AE121" s="1129"/>
      <c r="AF121" s="1129"/>
      <c r="AG121" s="1129"/>
      <c r="AH121" s="1129"/>
      <c r="AI121" s="1129"/>
      <c r="AJ121" s="1129"/>
      <c r="AK121" s="1129"/>
      <c r="AL121" s="1129"/>
      <c r="AM121" s="1129"/>
    </row>
    <row r="122" spans="1:39" s="104" customFormat="1">
      <c r="A122" s="1094">
        <v>3</v>
      </c>
      <c r="B122" s="1094"/>
      <c r="C122" s="1094"/>
      <c r="D122" s="1094"/>
      <c r="E122" s="1094"/>
      <c r="F122" s="1094">
        <v>2024</v>
      </c>
      <c r="G122" s="1094" t="b">
        <v>1</v>
      </c>
      <c r="H122" s="1094"/>
      <c r="I122" s="1094"/>
      <c r="J122" s="1094"/>
      <c r="K122" s="1094"/>
      <c r="L122" s="1309" t="s">
        <v>3033</v>
      </c>
      <c r="M122" s="1310">
        <v>2161.4443999999999</v>
      </c>
      <c r="N122" s="1311">
        <v>0</v>
      </c>
      <c r="O122" s="1310"/>
      <c r="P122" s="537"/>
      <c r="Q122" s="1311">
        <v>0.42808219178082191</v>
      </c>
      <c r="R122" s="537"/>
      <c r="S122" s="537"/>
      <c r="T122" s="1311">
        <v>0.42808219178082191</v>
      </c>
      <c r="U122" s="1311">
        <v>0.42808219178082191</v>
      </c>
      <c r="V122" s="1312"/>
      <c r="W122" s="1094"/>
      <c r="X122" s="1094"/>
      <c r="Y122" s="1094"/>
      <c r="Z122" s="1094"/>
      <c r="AA122" s="1094"/>
      <c r="AB122" s="1094"/>
      <c r="AC122" s="1094"/>
      <c r="AD122" s="1094"/>
      <c r="AE122" s="1094"/>
      <c r="AF122" s="1094"/>
      <c r="AG122" s="1094"/>
      <c r="AH122" s="1094"/>
      <c r="AI122" s="1094"/>
      <c r="AJ122" s="1094"/>
      <c r="AK122" s="1094"/>
      <c r="AL122" s="1094"/>
      <c r="AM122" s="1094"/>
    </row>
    <row r="123" spans="1:39" s="104" customFormat="1">
      <c r="A123" s="1094">
        <v>3</v>
      </c>
      <c r="B123" s="1094"/>
      <c r="C123" s="1094"/>
      <c r="D123" s="1094"/>
      <c r="E123" s="1094"/>
      <c r="F123" s="1094">
        <v>2025</v>
      </c>
      <c r="G123" s="1094" t="b">
        <v>1</v>
      </c>
      <c r="H123" s="1094"/>
      <c r="I123" s="1094"/>
      <c r="J123" s="1094"/>
      <c r="K123" s="1094"/>
      <c r="L123" s="1309" t="s">
        <v>3065</v>
      </c>
      <c r="M123" s="666"/>
      <c r="N123" s="1311">
        <v>0</v>
      </c>
      <c r="O123" s="1310"/>
      <c r="P123" s="537"/>
      <c r="Q123" s="1311">
        <v>0</v>
      </c>
      <c r="R123" s="537"/>
      <c r="S123" s="537"/>
      <c r="T123" s="1311">
        <v>0</v>
      </c>
      <c r="U123" s="1311">
        <v>0</v>
      </c>
      <c r="V123" s="1312"/>
      <c r="W123" s="1094"/>
      <c r="X123" s="1094"/>
      <c r="Y123" s="1094"/>
      <c r="Z123" s="1094"/>
      <c r="AA123" s="1094"/>
      <c r="AB123" s="1094"/>
      <c r="AC123" s="1094"/>
      <c r="AD123" s="1094"/>
      <c r="AE123" s="1094"/>
      <c r="AF123" s="1094"/>
      <c r="AG123" s="1094"/>
      <c r="AH123" s="1094"/>
      <c r="AI123" s="1094"/>
      <c r="AJ123" s="1094"/>
      <c r="AK123" s="1094"/>
      <c r="AL123" s="1094"/>
      <c r="AM123" s="1094"/>
    </row>
    <row r="124" spans="1:39" s="104" customFormat="1">
      <c r="A124" s="1094">
        <v>3</v>
      </c>
      <c r="B124" s="1094"/>
      <c r="C124" s="1094"/>
      <c r="D124" s="1094"/>
      <c r="E124" s="1094"/>
      <c r="F124" s="1094">
        <v>2026</v>
      </c>
      <c r="G124" s="1094" t="b">
        <v>1</v>
      </c>
      <c r="H124" s="1094"/>
      <c r="I124" s="1094"/>
      <c r="J124" s="1094"/>
      <c r="K124" s="1094"/>
      <c r="L124" s="1309" t="s">
        <v>3066</v>
      </c>
      <c r="M124" s="666"/>
      <c r="N124" s="1311">
        <v>0</v>
      </c>
      <c r="O124" s="1310"/>
      <c r="P124" s="537"/>
      <c r="Q124" s="1311">
        <v>0</v>
      </c>
      <c r="R124" s="537"/>
      <c r="S124" s="537"/>
      <c r="T124" s="1311">
        <v>0</v>
      </c>
      <c r="U124" s="1311">
        <v>0</v>
      </c>
      <c r="V124" s="1312"/>
      <c r="W124" s="1094"/>
      <c r="X124" s="1094"/>
      <c r="Y124" s="1094"/>
      <c r="Z124" s="1094"/>
      <c r="AA124" s="1094"/>
      <c r="AB124" s="1094"/>
      <c r="AC124" s="1094"/>
      <c r="AD124" s="1094"/>
      <c r="AE124" s="1094"/>
      <c r="AF124" s="1094"/>
      <c r="AG124" s="1094"/>
      <c r="AH124" s="1094"/>
      <c r="AI124" s="1094"/>
      <c r="AJ124" s="1094"/>
      <c r="AK124" s="1094"/>
      <c r="AL124" s="1094"/>
      <c r="AM124" s="1094"/>
    </row>
    <row r="125" spans="1:39" s="104" customFormat="1">
      <c r="A125" s="1094">
        <v>3</v>
      </c>
      <c r="B125" s="1094"/>
      <c r="C125" s="1094"/>
      <c r="D125" s="1094"/>
      <c r="E125" s="1094"/>
      <c r="F125" s="1094">
        <v>2027</v>
      </c>
      <c r="G125" s="1094" t="b">
        <v>1</v>
      </c>
      <c r="H125" s="1094"/>
      <c r="I125" s="1094"/>
      <c r="J125" s="1094"/>
      <c r="K125" s="1094"/>
      <c r="L125" s="1309" t="s">
        <v>3067</v>
      </c>
      <c r="M125" s="666"/>
      <c r="N125" s="1311">
        <v>0</v>
      </c>
      <c r="O125" s="1310"/>
      <c r="P125" s="537"/>
      <c r="Q125" s="1311">
        <v>0</v>
      </c>
      <c r="R125" s="537"/>
      <c r="S125" s="537"/>
      <c r="T125" s="1311">
        <v>0</v>
      </c>
      <c r="U125" s="1311">
        <v>0</v>
      </c>
      <c r="V125" s="1312"/>
      <c r="W125" s="1094"/>
      <c r="X125" s="1094"/>
      <c r="Y125" s="1094"/>
      <c r="Z125" s="1094"/>
      <c r="AA125" s="1094"/>
      <c r="AB125" s="1094"/>
      <c r="AC125" s="1094"/>
      <c r="AD125" s="1094"/>
      <c r="AE125" s="1094"/>
      <c r="AF125" s="1094"/>
      <c r="AG125" s="1094"/>
      <c r="AH125" s="1094"/>
      <c r="AI125" s="1094"/>
      <c r="AJ125" s="1094"/>
      <c r="AK125" s="1094"/>
      <c r="AL125" s="1094"/>
      <c r="AM125" s="1094"/>
    </row>
    <row r="126" spans="1:39" s="104" customFormat="1">
      <c r="A126" s="1094">
        <v>3</v>
      </c>
      <c r="B126" s="1094"/>
      <c r="C126" s="1094"/>
      <c r="D126" s="1094"/>
      <c r="E126" s="1094"/>
      <c r="F126" s="1094">
        <v>2028</v>
      </c>
      <c r="G126" s="1094" t="b">
        <v>1</v>
      </c>
      <c r="H126" s="1094"/>
      <c r="I126" s="1094"/>
      <c r="J126" s="1094"/>
      <c r="K126" s="1094"/>
      <c r="L126" s="1309" t="s">
        <v>3068</v>
      </c>
      <c r="M126" s="666"/>
      <c r="N126" s="1311">
        <v>0</v>
      </c>
      <c r="O126" s="1310"/>
      <c r="P126" s="537"/>
      <c r="Q126" s="1311">
        <v>0</v>
      </c>
      <c r="R126" s="537"/>
      <c r="S126" s="537"/>
      <c r="T126" s="1311">
        <v>0</v>
      </c>
      <c r="U126" s="1311">
        <v>0</v>
      </c>
      <c r="V126" s="1312"/>
      <c r="W126" s="1094"/>
      <c r="X126" s="1094"/>
      <c r="Y126" s="1094"/>
      <c r="Z126" s="1094"/>
      <c r="AA126" s="1094"/>
      <c r="AB126" s="1094"/>
      <c r="AC126" s="1094"/>
      <c r="AD126" s="1094"/>
      <c r="AE126" s="1094"/>
      <c r="AF126" s="1094"/>
      <c r="AG126" s="1094"/>
      <c r="AH126" s="1094"/>
      <c r="AI126" s="1094"/>
      <c r="AJ126" s="1094"/>
      <c r="AK126" s="1094"/>
      <c r="AL126" s="1094"/>
      <c r="AM126" s="1094"/>
    </row>
    <row r="127" spans="1:39" s="104" customFormat="1" ht="0.2" customHeight="1">
      <c r="A127" s="1094">
        <v>3</v>
      </c>
      <c r="B127" s="1094"/>
      <c r="C127" s="1094"/>
      <c r="D127" s="1094"/>
      <c r="E127" s="1094"/>
      <c r="F127" s="1094">
        <v>2029</v>
      </c>
      <c r="G127" s="1094" t="b">
        <v>0</v>
      </c>
      <c r="H127" s="1094"/>
      <c r="I127" s="1094"/>
      <c r="J127" s="1094"/>
      <c r="K127" s="1094"/>
      <c r="L127" s="1309" t="s">
        <v>3069</v>
      </c>
      <c r="M127" s="666"/>
      <c r="N127" s="1311">
        <v>0</v>
      </c>
      <c r="O127" s="1310"/>
      <c r="P127" s="537"/>
      <c r="Q127" s="1311">
        <v>0</v>
      </c>
      <c r="R127" s="537"/>
      <c r="S127" s="537"/>
      <c r="T127" s="1311">
        <v>0</v>
      </c>
      <c r="U127" s="1311">
        <v>0</v>
      </c>
      <c r="V127" s="1312"/>
      <c r="W127" s="1094"/>
      <c r="X127" s="1094"/>
      <c r="Y127" s="1094"/>
      <c r="Z127" s="1094"/>
      <c r="AA127" s="1094"/>
      <c r="AB127" s="1094"/>
      <c r="AC127" s="1094"/>
      <c r="AD127" s="1094"/>
      <c r="AE127" s="1094"/>
      <c r="AF127" s="1094"/>
      <c r="AG127" s="1094"/>
      <c r="AH127" s="1094"/>
      <c r="AI127" s="1094"/>
      <c r="AJ127" s="1094"/>
      <c r="AK127" s="1094"/>
      <c r="AL127" s="1094"/>
      <c r="AM127" s="1094"/>
    </row>
    <row r="128" spans="1:39" s="104" customFormat="1" ht="0.2" customHeight="1">
      <c r="A128" s="1094">
        <v>3</v>
      </c>
      <c r="B128" s="1094"/>
      <c r="C128" s="1094"/>
      <c r="D128" s="1094"/>
      <c r="E128" s="1094"/>
      <c r="F128" s="1094">
        <v>2030</v>
      </c>
      <c r="G128" s="1094" t="b">
        <v>0</v>
      </c>
      <c r="H128" s="1094"/>
      <c r="I128" s="1094"/>
      <c r="J128" s="1094"/>
      <c r="K128" s="1094"/>
      <c r="L128" s="1309" t="s">
        <v>3070</v>
      </c>
      <c r="M128" s="666"/>
      <c r="N128" s="1311">
        <v>0</v>
      </c>
      <c r="O128" s="1310"/>
      <c r="P128" s="537"/>
      <c r="Q128" s="1311">
        <v>0</v>
      </c>
      <c r="R128" s="537"/>
      <c r="S128" s="537"/>
      <c r="T128" s="1311">
        <v>0</v>
      </c>
      <c r="U128" s="1311">
        <v>0</v>
      </c>
      <c r="V128" s="1312"/>
      <c r="W128" s="1094"/>
      <c r="X128" s="1094"/>
      <c r="Y128" s="1094"/>
      <c r="Z128" s="1094"/>
      <c r="AA128" s="1094"/>
      <c r="AB128" s="1094"/>
      <c r="AC128" s="1094"/>
      <c r="AD128" s="1094"/>
      <c r="AE128" s="1094"/>
      <c r="AF128" s="1094"/>
      <c r="AG128" s="1094"/>
      <c r="AH128" s="1094"/>
      <c r="AI128" s="1094"/>
      <c r="AJ128" s="1094"/>
      <c r="AK128" s="1094"/>
      <c r="AL128" s="1094"/>
      <c r="AM128" s="1094"/>
    </row>
    <row r="129" spans="1:39" s="104" customFormat="1" ht="0.2" customHeight="1">
      <c r="A129" s="1094">
        <v>3</v>
      </c>
      <c r="B129" s="1094"/>
      <c r="C129" s="1094"/>
      <c r="D129" s="1094"/>
      <c r="E129" s="1094"/>
      <c r="F129" s="1094">
        <v>2031</v>
      </c>
      <c r="G129" s="1094" t="b">
        <v>0</v>
      </c>
      <c r="H129" s="1094"/>
      <c r="I129" s="1094"/>
      <c r="J129" s="1094"/>
      <c r="K129" s="1094"/>
      <c r="L129" s="1309" t="s">
        <v>3071</v>
      </c>
      <c r="M129" s="666"/>
      <c r="N129" s="1311">
        <v>0</v>
      </c>
      <c r="O129" s="1310"/>
      <c r="P129" s="537"/>
      <c r="Q129" s="1311">
        <v>0</v>
      </c>
      <c r="R129" s="537"/>
      <c r="S129" s="537"/>
      <c r="T129" s="1311">
        <v>0</v>
      </c>
      <c r="U129" s="1311">
        <v>0</v>
      </c>
      <c r="V129" s="1312"/>
      <c r="W129" s="1094"/>
      <c r="X129" s="1094"/>
      <c r="Y129" s="1094"/>
      <c r="Z129" s="1094"/>
      <c r="AA129" s="1094"/>
      <c r="AB129" s="1094"/>
      <c r="AC129" s="1094"/>
      <c r="AD129" s="1094"/>
      <c r="AE129" s="1094"/>
      <c r="AF129" s="1094"/>
      <c r="AG129" s="1094"/>
      <c r="AH129" s="1094"/>
      <c r="AI129" s="1094"/>
      <c r="AJ129" s="1094"/>
      <c r="AK129" s="1094"/>
      <c r="AL129" s="1094"/>
      <c r="AM129" s="1094"/>
    </row>
    <row r="130" spans="1:39" s="104" customFormat="1" ht="0.2" customHeight="1">
      <c r="A130" s="1094">
        <v>3</v>
      </c>
      <c r="B130" s="1094"/>
      <c r="C130" s="1094"/>
      <c r="D130" s="1094"/>
      <c r="E130" s="1094"/>
      <c r="F130" s="1094">
        <v>2032</v>
      </c>
      <c r="G130" s="1094" t="b">
        <v>0</v>
      </c>
      <c r="H130" s="1094"/>
      <c r="I130" s="1094"/>
      <c r="J130" s="1094"/>
      <c r="K130" s="1094"/>
      <c r="L130" s="1309" t="s">
        <v>3072</v>
      </c>
      <c r="M130" s="666"/>
      <c r="N130" s="1311">
        <v>0</v>
      </c>
      <c r="O130" s="1310"/>
      <c r="P130" s="537"/>
      <c r="Q130" s="1311">
        <v>0</v>
      </c>
      <c r="R130" s="537"/>
      <c r="S130" s="537"/>
      <c r="T130" s="1311">
        <v>0</v>
      </c>
      <c r="U130" s="1311">
        <v>0</v>
      </c>
      <c r="V130" s="1312"/>
      <c r="W130" s="1094"/>
      <c r="X130" s="1094"/>
      <c r="Y130" s="1094"/>
      <c r="Z130" s="1094"/>
      <c r="AA130" s="1094"/>
      <c r="AB130" s="1094"/>
      <c r="AC130" s="1094"/>
      <c r="AD130" s="1094"/>
      <c r="AE130" s="1094"/>
      <c r="AF130" s="1094"/>
      <c r="AG130" s="1094"/>
      <c r="AH130" s="1094"/>
      <c r="AI130" s="1094"/>
      <c r="AJ130" s="1094"/>
      <c r="AK130" s="1094"/>
      <c r="AL130" s="1094"/>
      <c r="AM130" s="1094"/>
    </row>
    <row r="131" spans="1:39" s="104" customFormat="1" ht="0.2" customHeight="1">
      <c r="A131" s="1094">
        <v>3</v>
      </c>
      <c r="B131" s="1094"/>
      <c r="C131" s="1094"/>
      <c r="D131" s="1094"/>
      <c r="E131" s="1094"/>
      <c r="F131" s="1094">
        <v>2033</v>
      </c>
      <c r="G131" s="1094" t="b">
        <v>0</v>
      </c>
      <c r="H131" s="1094"/>
      <c r="I131" s="1094"/>
      <c r="J131" s="1094"/>
      <c r="K131" s="1094"/>
      <c r="L131" s="1309" t="s">
        <v>3073</v>
      </c>
      <c r="M131" s="666"/>
      <c r="N131" s="1311">
        <v>0</v>
      </c>
      <c r="O131" s="1310"/>
      <c r="P131" s="537"/>
      <c r="Q131" s="1311">
        <v>0</v>
      </c>
      <c r="R131" s="537"/>
      <c r="S131" s="537"/>
      <c r="T131" s="1311">
        <v>0</v>
      </c>
      <c r="U131" s="1311">
        <v>0</v>
      </c>
      <c r="V131" s="1312"/>
      <c r="W131" s="1094"/>
      <c r="X131" s="1094"/>
      <c r="Y131" s="1094"/>
      <c r="Z131" s="1094"/>
      <c r="AA131" s="1094"/>
      <c r="AB131" s="1094"/>
      <c r="AC131" s="1094"/>
      <c r="AD131" s="1094"/>
      <c r="AE131" s="1094"/>
      <c r="AF131" s="1094"/>
      <c r="AG131" s="1094"/>
      <c r="AH131" s="1094"/>
      <c r="AI131" s="1094"/>
      <c r="AJ131" s="1094"/>
      <c r="AK131" s="1094"/>
      <c r="AL131" s="1094"/>
      <c r="AM131" s="1094"/>
    </row>
    <row r="132" spans="1:39" s="104" customFormat="1" ht="0.2" customHeight="1">
      <c r="A132" s="1094">
        <v>3</v>
      </c>
      <c r="B132" s="1094"/>
      <c r="C132" s="1094"/>
      <c r="D132" s="1094"/>
      <c r="E132" s="1094"/>
      <c r="F132" s="1094">
        <v>2034</v>
      </c>
      <c r="G132" s="1094" t="b">
        <v>0</v>
      </c>
      <c r="H132" s="1094"/>
      <c r="I132" s="1094"/>
      <c r="J132" s="1094"/>
      <c r="K132" s="1094"/>
      <c r="L132" s="1309" t="s">
        <v>3224</v>
      </c>
      <c r="M132" s="666"/>
      <c r="N132" s="1311"/>
      <c r="O132" s="1310"/>
      <c r="P132" s="537"/>
      <c r="Q132" s="1311"/>
      <c r="R132" s="537"/>
      <c r="S132" s="537"/>
      <c r="T132" s="1311"/>
      <c r="U132" s="1311"/>
      <c r="V132" s="1312"/>
      <c r="W132" s="1094"/>
      <c r="X132" s="1094"/>
      <c r="Y132" s="1094"/>
      <c r="Z132" s="1094"/>
      <c r="AA132" s="1094"/>
      <c r="AB132" s="1094"/>
      <c r="AC132" s="1094"/>
      <c r="AD132" s="1094"/>
      <c r="AE132" s="1094"/>
      <c r="AF132" s="1094"/>
      <c r="AG132" s="1094"/>
      <c r="AH132" s="1094"/>
      <c r="AI132" s="1094"/>
      <c r="AJ132" s="1094"/>
      <c r="AK132" s="1094"/>
      <c r="AL132" s="1094"/>
      <c r="AM132" s="1094"/>
    </row>
    <row r="133" spans="1:39" s="104" customFormat="1" ht="0.2" customHeight="1">
      <c r="A133" s="1094">
        <v>3</v>
      </c>
      <c r="B133" s="1094"/>
      <c r="C133" s="1094"/>
      <c r="D133" s="1094"/>
      <c r="E133" s="1094"/>
      <c r="F133" s="1094">
        <v>2035</v>
      </c>
      <c r="G133" s="1094" t="b">
        <v>0</v>
      </c>
      <c r="H133" s="1094"/>
      <c r="I133" s="1094"/>
      <c r="J133" s="1094"/>
      <c r="K133" s="1094"/>
      <c r="L133" s="1309" t="s">
        <v>3225</v>
      </c>
      <c r="M133" s="666"/>
      <c r="N133" s="1311"/>
      <c r="O133" s="1310"/>
      <c r="P133" s="537"/>
      <c r="Q133" s="1311"/>
      <c r="R133" s="537"/>
      <c r="S133" s="537"/>
      <c r="T133" s="1311"/>
      <c r="U133" s="1311"/>
      <c r="V133" s="1312"/>
      <c r="W133" s="1094"/>
      <c r="X133" s="1094"/>
      <c r="Y133" s="1094"/>
      <c r="Z133" s="1094"/>
      <c r="AA133" s="1094"/>
      <c r="AB133" s="1094"/>
      <c r="AC133" s="1094"/>
      <c r="AD133" s="1094"/>
      <c r="AE133" s="1094"/>
      <c r="AF133" s="1094"/>
      <c r="AG133" s="1094"/>
      <c r="AH133" s="1094"/>
      <c r="AI133" s="1094"/>
      <c r="AJ133" s="1094"/>
      <c r="AK133" s="1094"/>
      <c r="AL133" s="1094"/>
      <c r="AM133" s="1094"/>
    </row>
    <row r="134" spans="1:39" s="104" customFormat="1" ht="0.2" customHeight="1">
      <c r="A134" s="1094">
        <v>3</v>
      </c>
      <c r="B134" s="1094"/>
      <c r="C134" s="1094"/>
      <c r="D134" s="1094"/>
      <c r="E134" s="1094"/>
      <c r="F134" s="1094">
        <v>2036</v>
      </c>
      <c r="G134" s="1094" t="b">
        <v>0</v>
      </c>
      <c r="H134" s="1094"/>
      <c r="I134" s="1094"/>
      <c r="J134" s="1094"/>
      <c r="K134" s="1094"/>
      <c r="L134" s="1309" t="s">
        <v>3226</v>
      </c>
      <c r="M134" s="666"/>
      <c r="N134" s="1311"/>
      <c r="O134" s="1310"/>
      <c r="P134" s="537"/>
      <c r="Q134" s="1311"/>
      <c r="R134" s="537"/>
      <c r="S134" s="537"/>
      <c r="T134" s="1311"/>
      <c r="U134" s="1311"/>
      <c r="V134" s="1312"/>
      <c r="W134" s="1094"/>
      <c r="X134" s="1094"/>
      <c r="Y134" s="1094"/>
      <c r="Z134" s="1094"/>
      <c r="AA134" s="1094"/>
      <c r="AB134" s="1094"/>
      <c r="AC134" s="1094"/>
      <c r="AD134" s="1094"/>
      <c r="AE134" s="1094"/>
      <c r="AF134" s="1094"/>
      <c r="AG134" s="1094"/>
      <c r="AH134" s="1094"/>
      <c r="AI134" s="1094"/>
      <c r="AJ134" s="1094"/>
      <c r="AK134" s="1094"/>
      <c r="AL134" s="1094"/>
      <c r="AM134" s="1094"/>
    </row>
    <row r="135" spans="1:39" s="104" customFormat="1" ht="0.2" customHeight="1">
      <c r="A135" s="1094">
        <v>3</v>
      </c>
      <c r="B135" s="1094"/>
      <c r="C135" s="1094"/>
      <c r="D135" s="1094"/>
      <c r="E135" s="1094"/>
      <c r="F135" s="1094">
        <v>2037</v>
      </c>
      <c r="G135" s="1094" t="b">
        <v>0</v>
      </c>
      <c r="H135" s="1094"/>
      <c r="I135" s="1094"/>
      <c r="J135" s="1094"/>
      <c r="K135" s="1094"/>
      <c r="L135" s="1309" t="s">
        <v>3227</v>
      </c>
      <c r="M135" s="666"/>
      <c r="N135" s="1311"/>
      <c r="O135" s="1310"/>
      <c r="P135" s="537"/>
      <c r="Q135" s="1311"/>
      <c r="R135" s="537"/>
      <c r="S135" s="537"/>
      <c r="T135" s="1311"/>
      <c r="U135" s="1311"/>
      <c r="V135" s="1312"/>
      <c r="W135" s="1094"/>
      <c r="X135" s="1094"/>
      <c r="Y135" s="1094"/>
      <c r="Z135" s="1094"/>
      <c r="AA135" s="1094"/>
      <c r="AB135" s="1094"/>
      <c r="AC135" s="1094"/>
      <c r="AD135" s="1094"/>
      <c r="AE135" s="1094"/>
      <c r="AF135" s="1094"/>
      <c r="AG135" s="1094"/>
      <c r="AH135" s="1094"/>
      <c r="AI135" s="1094"/>
      <c r="AJ135" s="1094"/>
      <c r="AK135" s="1094"/>
      <c r="AL135" s="1094"/>
      <c r="AM135" s="1094"/>
    </row>
    <row r="136" spans="1:39" s="104" customFormat="1" ht="0.2" customHeight="1">
      <c r="A136" s="1094">
        <v>3</v>
      </c>
      <c r="B136" s="1094"/>
      <c r="C136" s="1094"/>
      <c r="D136" s="1094"/>
      <c r="E136" s="1094"/>
      <c r="F136" s="1094">
        <v>2038</v>
      </c>
      <c r="G136" s="1094" t="b">
        <v>0</v>
      </c>
      <c r="H136" s="1094"/>
      <c r="I136" s="1094"/>
      <c r="J136" s="1094"/>
      <c r="K136" s="1094"/>
      <c r="L136" s="1309" t="s">
        <v>3228</v>
      </c>
      <c r="M136" s="666"/>
      <c r="N136" s="1311"/>
      <c r="O136" s="1310"/>
      <c r="P136" s="537"/>
      <c r="Q136" s="1311"/>
      <c r="R136" s="537"/>
      <c r="S136" s="537"/>
      <c r="T136" s="1311"/>
      <c r="U136" s="1311"/>
      <c r="V136" s="1312"/>
      <c r="W136" s="1094"/>
      <c r="X136" s="1094"/>
      <c r="Y136" s="1094"/>
      <c r="Z136" s="1094"/>
      <c r="AA136" s="1094"/>
      <c r="AB136" s="1094"/>
      <c r="AC136" s="1094"/>
      <c r="AD136" s="1094"/>
      <c r="AE136" s="1094"/>
      <c r="AF136" s="1094"/>
      <c r="AG136" s="1094"/>
      <c r="AH136" s="1094"/>
      <c r="AI136" s="1094"/>
      <c r="AJ136" s="1094"/>
      <c r="AK136" s="1094"/>
      <c r="AL136" s="1094"/>
      <c r="AM136" s="1094"/>
    </row>
    <row r="137" spans="1:39" s="104" customFormat="1" ht="0.2" customHeight="1">
      <c r="A137" s="1094">
        <v>3</v>
      </c>
      <c r="B137" s="1094"/>
      <c r="C137" s="1094"/>
      <c r="D137" s="1094"/>
      <c r="E137" s="1094"/>
      <c r="F137" s="1094">
        <v>2039</v>
      </c>
      <c r="G137" s="1094" t="b">
        <v>0</v>
      </c>
      <c r="H137" s="1094"/>
      <c r="I137" s="1094"/>
      <c r="J137" s="1094"/>
      <c r="K137" s="1094"/>
      <c r="L137" s="1309" t="s">
        <v>3229</v>
      </c>
      <c r="M137" s="666"/>
      <c r="N137" s="1311"/>
      <c r="O137" s="1310"/>
      <c r="P137" s="537"/>
      <c r="Q137" s="1311"/>
      <c r="R137" s="537"/>
      <c r="S137" s="537"/>
      <c r="T137" s="1311"/>
      <c r="U137" s="1311"/>
      <c r="V137" s="1312"/>
      <c r="W137" s="1094"/>
      <c r="X137" s="1094"/>
      <c r="Y137" s="1094"/>
      <c r="Z137" s="1094"/>
      <c r="AA137" s="1094"/>
      <c r="AB137" s="1094"/>
      <c r="AC137" s="1094"/>
      <c r="AD137" s="1094"/>
      <c r="AE137" s="1094"/>
      <c r="AF137" s="1094"/>
      <c r="AG137" s="1094"/>
      <c r="AH137" s="1094"/>
      <c r="AI137" s="1094"/>
      <c r="AJ137" s="1094"/>
      <c r="AK137" s="1094"/>
      <c r="AL137" s="1094"/>
      <c r="AM137" s="1094"/>
    </row>
    <row r="138" spans="1:39" s="104" customFormat="1" ht="0.2" customHeight="1">
      <c r="A138" s="1094">
        <v>3</v>
      </c>
      <c r="B138" s="1094"/>
      <c r="C138" s="1094"/>
      <c r="D138" s="1094"/>
      <c r="E138" s="1094"/>
      <c r="F138" s="1094">
        <v>2040</v>
      </c>
      <c r="G138" s="1094" t="b">
        <v>0</v>
      </c>
      <c r="H138" s="1094"/>
      <c r="I138" s="1094"/>
      <c r="J138" s="1094"/>
      <c r="K138" s="1094"/>
      <c r="L138" s="1309" t="s">
        <v>3230</v>
      </c>
      <c r="M138" s="666"/>
      <c r="N138" s="1311"/>
      <c r="O138" s="1310"/>
      <c r="P138" s="537"/>
      <c r="Q138" s="1311"/>
      <c r="R138" s="537"/>
      <c r="S138" s="537"/>
      <c r="T138" s="1311"/>
      <c r="U138" s="1311"/>
      <c r="V138" s="1312"/>
      <c r="W138" s="1094"/>
      <c r="X138" s="1094"/>
      <c r="Y138" s="1094"/>
      <c r="Z138" s="1094"/>
      <c r="AA138" s="1094"/>
      <c r="AB138" s="1094"/>
      <c r="AC138" s="1094"/>
      <c r="AD138" s="1094"/>
      <c r="AE138" s="1094"/>
      <c r="AF138" s="1094"/>
      <c r="AG138" s="1094"/>
      <c r="AH138" s="1094"/>
      <c r="AI138" s="1094"/>
      <c r="AJ138" s="1094"/>
      <c r="AK138" s="1094"/>
      <c r="AL138" s="1094"/>
      <c r="AM138" s="1094"/>
    </row>
    <row r="139" spans="1:39" s="104" customFormat="1" ht="0.2" customHeight="1">
      <c r="A139" s="1094">
        <v>3</v>
      </c>
      <c r="B139" s="1094"/>
      <c r="C139" s="1094"/>
      <c r="D139" s="1094"/>
      <c r="E139" s="1094"/>
      <c r="F139" s="1094">
        <v>2041</v>
      </c>
      <c r="G139" s="1094" t="b">
        <v>0</v>
      </c>
      <c r="H139" s="1094"/>
      <c r="I139" s="1094"/>
      <c r="J139" s="1094"/>
      <c r="K139" s="1094"/>
      <c r="L139" s="1309" t="s">
        <v>3231</v>
      </c>
      <c r="M139" s="666"/>
      <c r="N139" s="1311"/>
      <c r="O139" s="1310"/>
      <c r="P139" s="537"/>
      <c r="Q139" s="1311"/>
      <c r="R139" s="537"/>
      <c r="S139" s="537"/>
      <c r="T139" s="1311"/>
      <c r="U139" s="1311"/>
      <c r="V139" s="1312"/>
      <c r="W139" s="1094"/>
      <c r="X139" s="1094"/>
      <c r="Y139" s="1094"/>
      <c r="Z139" s="1094"/>
      <c r="AA139" s="1094"/>
      <c r="AB139" s="1094"/>
      <c r="AC139" s="1094"/>
      <c r="AD139" s="1094"/>
      <c r="AE139" s="1094"/>
      <c r="AF139" s="1094"/>
      <c r="AG139" s="1094"/>
      <c r="AH139" s="1094"/>
      <c r="AI139" s="1094"/>
      <c r="AJ139" s="1094"/>
      <c r="AK139" s="1094"/>
      <c r="AL139" s="1094"/>
      <c r="AM139" s="1094"/>
    </row>
    <row r="140" spans="1:39" s="104" customFormat="1" ht="0.2" customHeight="1">
      <c r="A140" s="1094">
        <v>3</v>
      </c>
      <c r="B140" s="1094"/>
      <c r="C140" s="1094"/>
      <c r="D140" s="1094"/>
      <c r="E140" s="1094"/>
      <c r="F140" s="1094">
        <v>2042</v>
      </c>
      <c r="G140" s="1094" t="b">
        <v>0</v>
      </c>
      <c r="H140" s="1094"/>
      <c r="I140" s="1094"/>
      <c r="J140" s="1094"/>
      <c r="K140" s="1094"/>
      <c r="L140" s="1309" t="s">
        <v>3232</v>
      </c>
      <c r="M140" s="666"/>
      <c r="N140" s="1311"/>
      <c r="O140" s="1310"/>
      <c r="P140" s="537"/>
      <c r="Q140" s="1311"/>
      <c r="R140" s="537"/>
      <c r="S140" s="537"/>
      <c r="T140" s="1311"/>
      <c r="U140" s="1311"/>
      <c r="V140" s="1312"/>
      <c r="W140" s="1094"/>
      <c r="X140" s="1094"/>
      <c r="Y140" s="1094"/>
      <c r="Z140" s="1094"/>
      <c r="AA140" s="1094"/>
      <c r="AB140" s="1094"/>
      <c r="AC140" s="1094"/>
      <c r="AD140" s="1094"/>
      <c r="AE140" s="1094"/>
      <c r="AF140" s="1094"/>
      <c r="AG140" s="1094"/>
      <c r="AH140" s="1094"/>
      <c r="AI140" s="1094"/>
      <c r="AJ140" s="1094"/>
      <c r="AK140" s="1094"/>
      <c r="AL140" s="1094"/>
      <c r="AM140" s="1094"/>
    </row>
    <row r="141" spans="1:39" s="104" customFormat="1" ht="0.2" customHeight="1">
      <c r="A141" s="1094">
        <v>3</v>
      </c>
      <c r="B141" s="1094"/>
      <c r="C141" s="1094"/>
      <c r="D141" s="1094"/>
      <c r="E141" s="1094"/>
      <c r="F141" s="1094">
        <v>2043</v>
      </c>
      <c r="G141" s="1094" t="b">
        <v>0</v>
      </c>
      <c r="H141" s="1094"/>
      <c r="I141" s="1094"/>
      <c r="J141" s="1094"/>
      <c r="K141" s="1094"/>
      <c r="L141" s="1309" t="s">
        <v>3233</v>
      </c>
      <c r="M141" s="666"/>
      <c r="N141" s="1311"/>
      <c r="O141" s="1310"/>
      <c r="P141" s="537"/>
      <c r="Q141" s="1311"/>
      <c r="R141" s="537"/>
      <c r="S141" s="537"/>
      <c r="T141" s="1311"/>
      <c r="U141" s="1311"/>
      <c r="V141" s="1312"/>
      <c r="W141" s="1094"/>
      <c r="X141" s="1094"/>
      <c r="Y141" s="1094"/>
      <c r="Z141" s="1094"/>
      <c r="AA141" s="1094"/>
      <c r="AB141" s="1094"/>
      <c r="AC141" s="1094"/>
      <c r="AD141" s="1094"/>
      <c r="AE141" s="1094"/>
      <c r="AF141" s="1094"/>
      <c r="AG141" s="1094"/>
      <c r="AH141" s="1094"/>
      <c r="AI141" s="1094"/>
      <c r="AJ141" s="1094"/>
      <c r="AK141" s="1094"/>
      <c r="AL141" s="1094"/>
      <c r="AM141" s="1094"/>
    </row>
    <row r="142" spans="1:39" s="104" customFormat="1" ht="0.2" customHeight="1">
      <c r="A142" s="1094">
        <v>3</v>
      </c>
      <c r="B142" s="1094"/>
      <c r="C142" s="1094"/>
      <c r="D142" s="1094"/>
      <c r="E142" s="1094"/>
      <c r="F142" s="1094">
        <v>2044</v>
      </c>
      <c r="G142" s="1094" t="b">
        <v>0</v>
      </c>
      <c r="H142" s="1094"/>
      <c r="I142" s="1094"/>
      <c r="J142" s="1094"/>
      <c r="K142" s="1094"/>
      <c r="L142" s="1309" t="s">
        <v>3234</v>
      </c>
      <c r="M142" s="666"/>
      <c r="N142" s="1311"/>
      <c r="O142" s="1310"/>
      <c r="P142" s="537"/>
      <c r="Q142" s="1311"/>
      <c r="R142" s="537"/>
      <c r="S142" s="537"/>
      <c r="T142" s="1311"/>
      <c r="U142" s="1311"/>
      <c r="V142" s="1312"/>
      <c r="W142" s="1094"/>
      <c r="X142" s="1094"/>
      <c r="Y142" s="1094"/>
      <c r="Z142" s="1094"/>
      <c r="AA142" s="1094"/>
      <c r="AB142" s="1094"/>
      <c r="AC142" s="1094"/>
      <c r="AD142" s="1094"/>
      <c r="AE142" s="1094"/>
      <c r="AF142" s="1094"/>
      <c r="AG142" s="1094"/>
      <c r="AH142" s="1094"/>
      <c r="AI142" s="1094"/>
      <c r="AJ142" s="1094"/>
      <c r="AK142" s="1094"/>
      <c r="AL142" s="1094"/>
      <c r="AM142" s="1094"/>
    </row>
    <row r="143" spans="1:39" s="104" customFormat="1" ht="0.2" customHeight="1">
      <c r="A143" s="1094">
        <v>3</v>
      </c>
      <c r="B143" s="1094"/>
      <c r="C143" s="1094"/>
      <c r="D143" s="1094"/>
      <c r="E143" s="1094"/>
      <c r="F143" s="1094">
        <v>2045</v>
      </c>
      <c r="G143" s="1094" t="b">
        <v>0</v>
      </c>
      <c r="H143" s="1094"/>
      <c r="I143" s="1094"/>
      <c r="J143" s="1094"/>
      <c r="K143" s="1094"/>
      <c r="L143" s="1309" t="s">
        <v>3235</v>
      </c>
      <c r="M143" s="666"/>
      <c r="N143" s="1311"/>
      <c r="O143" s="1310"/>
      <c r="P143" s="537"/>
      <c r="Q143" s="1311"/>
      <c r="R143" s="537"/>
      <c r="S143" s="537"/>
      <c r="T143" s="1311"/>
      <c r="U143" s="1311"/>
      <c r="V143" s="1312"/>
      <c r="W143" s="1094"/>
      <c r="X143" s="1094"/>
      <c r="Y143" s="1094"/>
      <c r="Z143" s="1094"/>
      <c r="AA143" s="1094"/>
      <c r="AB143" s="1094"/>
      <c r="AC143" s="1094"/>
      <c r="AD143" s="1094"/>
      <c r="AE143" s="1094"/>
      <c r="AF143" s="1094"/>
      <c r="AG143" s="1094"/>
      <c r="AH143" s="1094"/>
      <c r="AI143" s="1094"/>
      <c r="AJ143" s="1094"/>
      <c r="AK143" s="1094"/>
      <c r="AL143" s="1094"/>
      <c r="AM143" s="1094"/>
    </row>
    <row r="144" spans="1:39" s="104" customFormat="1" ht="0.2" customHeight="1">
      <c r="A144" s="1094">
        <v>3</v>
      </c>
      <c r="B144" s="1094"/>
      <c r="C144" s="1094"/>
      <c r="D144" s="1094"/>
      <c r="E144" s="1094"/>
      <c r="F144" s="1094">
        <v>2046</v>
      </c>
      <c r="G144" s="1094" t="b">
        <v>0</v>
      </c>
      <c r="H144" s="1094"/>
      <c r="I144" s="1094"/>
      <c r="J144" s="1094"/>
      <c r="K144" s="1094"/>
      <c r="L144" s="1309" t="s">
        <v>3236</v>
      </c>
      <c r="M144" s="666"/>
      <c r="N144" s="1311"/>
      <c r="O144" s="1310"/>
      <c r="P144" s="537"/>
      <c r="Q144" s="1311"/>
      <c r="R144" s="537"/>
      <c r="S144" s="537"/>
      <c r="T144" s="1311"/>
      <c r="U144" s="1311"/>
      <c r="V144" s="1312"/>
      <c r="W144" s="1094"/>
      <c r="X144" s="1094"/>
      <c r="Y144" s="1094"/>
      <c r="Z144" s="1094"/>
      <c r="AA144" s="1094"/>
      <c r="AB144" s="1094"/>
      <c r="AC144" s="1094"/>
      <c r="AD144" s="1094"/>
      <c r="AE144" s="1094"/>
      <c r="AF144" s="1094"/>
      <c r="AG144" s="1094"/>
      <c r="AH144" s="1094"/>
      <c r="AI144" s="1094"/>
      <c r="AJ144" s="1094"/>
      <c r="AK144" s="1094"/>
      <c r="AL144" s="1094"/>
      <c r="AM144" s="1094"/>
    </row>
    <row r="145" spans="1:39" s="104" customFormat="1" ht="0.2" customHeight="1">
      <c r="A145" s="1094">
        <v>3</v>
      </c>
      <c r="B145" s="1094"/>
      <c r="C145" s="1094"/>
      <c r="D145" s="1094"/>
      <c r="E145" s="1094"/>
      <c r="F145" s="1094">
        <v>2047</v>
      </c>
      <c r="G145" s="1094" t="b">
        <v>0</v>
      </c>
      <c r="H145" s="1094"/>
      <c r="I145" s="1094"/>
      <c r="J145" s="1094"/>
      <c r="K145" s="1094"/>
      <c r="L145" s="1309" t="s">
        <v>3237</v>
      </c>
      <c r="M145" s="666"/>
      <c r="N145" s="1311"/>
      <c r="O145" s="1310"/>
      <c r="P145" s="537"/>
      <c r="Q145" s="1311"/>
      <c r="R145" s="537"/>
      <c r="S145" s="537"/>
      <c r="T145" s="1311"/>
      <c r="U145" s="1311"/>
      <c r="V145" s="1312"/>
      <c r="W145" s="1094"/>
      <c r="X145" s="1094"/>
      <c r="Y145" s="1094"/>
      <c r="Z145" s="1094"/>
      <c r="AA145" s="1094"/>
      <c r="AB145" s="1094"/>
      <c r="AC145" s="1094"/>
      <c r="AD145" s="1094"/>
      <c r="AE145" s="1094"/>
      <c r="AF145" s="1094"/>
      <c r="AG145" s="1094"/>
      <c r="AH145" s="1094"/>
      <c r="AI145" s="1094"/>
      <c r="AJ145" s="1094"/>
      <c r="AK145" s="1094"/>
      <c r="AL145" s="1094"/>
      <c r="AM145" s="1094"/>
    </row>
    <row r="146" spans="1:39" s="104" customFormat="1" ht="0.2" customHeight="1">
      <c r="A146" s="1094">
        <v>3</v>
      </c>
      <c r="B146" s="1094"/>
      <c r="C146" s="1094"/>
      <c r="D146" s="1094"/>
      <c r="E146" s="1094"/>
      <c r="F146" s="1094">
        <v>2048</v>
      </c>
      <c r="G146" s="1094" t="b">
        <v>0</v>
      </c>
      <c r="H146" s="1094"/>
      <c r="I146" s="1094"/>
      <c r="J146" s="1094"/>
      <c r="K146" s="1094"/>
      <c r="L146" s="1309" t="s">
        <v>3238</v>
      </c>
      <c r="M146" s="666"/>
      <c r="N146" s="1311"/>
      <c r="O146" s="1310"/>
      <c r="P146" s="537"/>
      <c r="Q146" s="1311"/>
      <c r="R146" s="537"/>
      <c r="S146" s="537"/>
      <c r="T146" s="1311"/>
      <c r="U146" s="1311"/>
      <c r="V146" s="1312"/>
      <c r="W146" s="1094"/>
      <c r="X146" s="1094"/>
      <c r="Y146" s="1094"/>
      <c r="Z146" s="1094"/>
      <c r="AA146" s="1094"/>
      <c r="AB146" s="1094"/>
      <c r="AC146" s="1094"/>
      <c r="AD146" s="1094"/>
      <c r="AE146" s="1094"/>
      <c r="AF146" s="1094"/>
      <c r="AG146" s="1094"/>
      <c r="AH146" s="1094"/>
      <c r="AI146" s="1094"/>
      <c r="AJ146" s="1094"/>
      <c r="AK146" s="1094"/>
      <c r="AL146" s="1094"/>
      <c r="AM146" s="1094"/>
    </row>
    <row r="147" spans="1:39" s="104" customFormat="1" ht="0.2" customHeight="1">
      <c r="A147" s="1094">
        <v>3</v>
      </c>
      <c r="B147" s="1094"/>
      <c r="C147" s="1094"/>
      <c r="D147" s="1094"/>
      <c r="E147" s="1094"/>
      <c r="F147" s="1094">
        <v>2049</v>
      </c>
      <c r="G147" s="1094" t="b">
        <v>0</v>
      </c>
      <c r="H147" s="1094"/>
      <c r="I147" s="1094"/>
      <c r="J147" s="1094"/>
      <c r="K147" s="1094"/>
      <c r="L147" s="1309" t="s">
        <v>3239</v>
      </c>
      <c r="M147" s="666"/>
      <c r="N147" s="1311"/>
      <c r="O147" s="1310"/>
      <c r="P147" s="537"/>
      <c r="Q147" s="1311"/>
      <c r="R147" s="537"/>
      <c r="S147" s="537"/>
      <c r="T147" s="1311"/>
      <c r="U147" s="1311"/>
      <c r="V147" s="1312"/>
      <c r="W147" s="1094"/>
      <c r="X147" s="1094"/>
      <c r="Y147" s="1094"/>
      <c r="Z147" s="1094"/>
      <c r="AA147" s="1094"/>
      <c r="AB147" s="1094"/>
      <c r="AC147" s="1094"/>
      <c r="AD147" s="1094"/>
      <c r="AE147" s="1094"/>
      <c r="AF147" s="1094"/>
      <c r="AG147" s="1094"/>
      <c r="AH147" s="1094"/>
      <c r="AI147" s="1094"/>
      <c r="AJ147" s="1094"/>
      <c r="AK147" s="1094"/>
      <c r="AL147" s="1094"/>
      <c r="AM147" s="1094"/>
    </row>
    <row r="148" spans="1:39" s="104" customFormat="1" ht="0.2" customHeight="1">
      <c r="A148" s="1094">
        <v>3</v>
      </c>
      <c r="B148" s="1094"/>
      <c r="C148" s="1094"/>
      <c r="D148" s="1094"/>
      <c r="E148" s="1094"/>
      <c r="F148" s="1094">
        <v>2050</v>
      </c>
      <c r="G148" s="1094" t="b">
        <v>0</v>
      </c>
      <c r="H148" s="1094"/>
      <c r="I148" s="1094"/>
      <c r="J148" s="1094"/>
      <c r="K148" s="1094"/>
      <c r="L148" s="1309" t="s">
        <v>3240</v>
      </c>
      <c r="M148" s="666"/>
      <c r="N148" s="1311"/>
      <c r="O148" s="1310"/>
      <c r="P148" s="537"/>
      <c r="Q148" s="1311"/>
      <c r="R148" s="537"/>
      <c r="S148" s="537"/>
      <c r="T148" s="1311"/>
      <c r="U148" s="1311"/>
      <c r="V148" s="1312"/>
      <c r="W148" s="1094"/>
      <c r="X148" s="1094"/>
      <c r="Y148" s="1094"/>
      <c r="Z148" s="1094"/>
      <c r="AA148" s="1094"/>
      <c r="AB148" s="1094"/>
      <c r="AC148" s="1094"/>
      <c r="AD148" s="1094"/>
      <c r="AE148" s="1094"/>
      <c r="AF148" s="1094"/>
      <c r="AG148" s="1094"/>
      <c r="AH148" s="1094"/>
      <c r="AI148" s="1094"/>
      <c r="AJ148" s="1094"/>
      <c r="AK148" s="1094"/>
      <c r="AL148" s="1094"/>
      <c r="AM148" s="1094"/>
    </row>
    <row r="149" spans="1:39" s="104" customFormat="1" ht="0.2" customHeight="1">
      <c r="A149" s="1094">
        <v>3</v>
      </c>
      <c r="B149" s="1094"/>
      <c r="C149" s="1094"/>
      <c r="D149" s="1094"/>
      <c r="E149" s="1094"/>
      <c r="F149" s="1094">
        <v>2051</v>
      </c>
      <c r="G149" s="1094" t="b">
        <v>0</v>
      </c>
      <c r="H149" s="1094"/>
      <c r="I149" s="1094"/>
      <c r="J149" s="1094"/>
      <c r="K149" s="1094"/>
      <c r="L149" s="1309" t="s">
        <v>3241</v>
      </c>
      <c r="M149" s="666"/>
      <c r="N149" s="1311"/>
      <c r="O149" s="1310"/>
      <c r="P149" s="537"/>
      <c r="Q149" s="1311"/>
      <c r="R149" s="537"/>
      <c r="S149" s="537"/>
      <c r="T149" s="1311"/>
      <c r="U149" s="1311"/>
      <c r="V149" s="1312"/>
      <c r="W149" s="1094"/>
      <c r="X149" s="1094"/>
      <c r="Y149" s="1094"/>
      <c r="Z149" s="1094"/>
      <c r="AA149" s="1094"/>
      <c r="AB149" s="1094"/>
      <c r="AC149" s="1094"/>
      <c r="AD149" s="1094"/>
      <c r="AE149" s="1094"/>
      <c r="AF149" s="1094"/>
      <c r="AG149" s="1094"/>
      <c r="AH149" s="1094"/>
      <c r="AI149" s="1094"/>
      <c r="AJ149" s="1094"/>
      <c r="AK149" s="1094"/>
      <c r="AL149" s="1094"/>
      <c r="AM149" s="1094"/>
    </row>
    <row r="150" spans="1:39" s="104" customFormat="1" ht="0.2" customHeight="1">
      <c r="A150" s="1094">
        <v>3</v>
      </c>
      <c r="B150" s="1094"/>
      <c r="C150" s="1094"/>
      <c r="D150" s="1094"/>
      <c r="E150" s="1094"/>
      <c r="F150" s="1094">
        <v>2052</v>
      </c>
      <c r="G150" s="1094" t="b">
        <v>0</v>
      </c>
      <c r="H150" s="1094"/>
      <c r="I150" s="1094"/>
      <c r="J150" s="1094"/>
      <c r="K150" s="1094"/>
      <c r="L150" s="1309" t="s">
        <v>3242</v>
      </c>
      <c r="M150" s="666"/>
      <c r="N150" s="1311"/>
      <c r="O150" s="1310"/>
      <c r="P150" s="537"/>
      <c r="Q150" s="1311"/>
      <c r="R150" s="537"/>
      <c r="S150" s="537"/>
      <c r="T150" s="1311"/>
      <c r="U150" s="1311"/>
      <c r="V150" s="1312"/>
      <c r="W150" s="1094"/>
      <c r="X150" s="1094"/>
      <c r="Y150" s="1094"/>
      <c r="Z150" s="1094"/>
      <c r="AA150" s="1094"/>
      <c r="AB150" s="1094"/>
      <c r="AC150" s="1094"/>
      <c r="AD150" s="1094"/>
      <c r="AE150" s="1094"/>
      <c r="AF150" s="1094"/>
      <c r="AG150" s="1094"/>
      <c r="AH150" s="1094"/>
      <c r="AI150" s="1094"/>
      <c r="AJ150" s="1094"/>
      <c r="AK150" s="1094"/>
      <c r="AL150" s="1094"/>
      <c r="AM150" s="1094"/>
    </row>
    <row r="151" spans="1:39" s="104" customFormat="1" ht="0.2" customHeight="1">
      <c r="A151" s="1094">
        <v>3</v>
      </c>
      <c r="B151" s="1094"/>
      <c r="C151" s="1094"/>
      <c r="D151" s="1094"/>
      <c r="E151" s="1094"/>
      <c r="F151" s="1094">
        <v>2053</v>
      </c>
      <c r="G151" s="1094" t="b">
        <v>0</v>
      </c>
      <c r="H151" s="1094"/>
      <c r="I151" s="1094"/>
      <c r="J151" s="1094"/>
      <c r="K151" s="1094"/>
      <c r="L151" s="1309" t="s">
        <v>3243</v>
      </c>
      <c r="M151" s="666"/>
      <c r="N151" s="1311"/>
      <c r="O151" s="1310"/>
      <c r="P151" s="537"/>
      <c r="Q151" s="1311"/>
      <c r="R151" s="537"/>
      <c r="S151" s="537"/>
      <c r="T151" s="1311"/>
      <c r="U151" s="1311"/>
      <c r="V151" s="1312"/>
      <c r="W151" s="1094"/>
      <c r="X151" s="1094"/>
      <c r="Y151" s="1094"/>
      <c r="Z151" s="1094"/>
      <c r="AA151" s="1094"/>
      <c r="AB151" s="1094"/>
      <c r="AC151" s="1094"/>
      <c r="AD151" s="1094"/>
      <c r="AE151" s="1094"/>
      <c r="AF151" s="1094"/>
      <c r="AG151" s="1094"/>
      <c r="AH151" s="1094"/>
      <c r="AI151" s="1094"/>
      <c r="AJ151" s="1094"/>
      <c r="AK151" s="1094"/>
      <c r="AL151" s="1094"/>
      <c r="AM151" s="1094"/>
    </row>
    <row r="152" spans="1:39" s="104" customFormat="1" ht="0.2" customHeight="1">
      <c r="A152" s="1094">
        <v>3</v>
      </c>
      <c r="B152" s="1094"/>
      <c r="C152" s="1094"/>
      <c r="D152" s="1094"/>
      <c r="E152" s="1094"/>
      <c r="F152" s="1094">
        <v>2054</v>
      </c>
      <c r="G152" s="1094" t="b">
        <v>0</v>
      </c>
      <c r="H152" s="1094"/>
      <c r="I152" s="1094"/>
      <c r="J152" s="1094"/>
      <c r="K152" s="1094"/>
      <c r="L152" s="1309" t="s">
        <v>3244</v>
      </c>
      <c r="M152" s="666"/>
      <c r="N152" s="1311"/>
      <c r="O152" s="1310"/>
      <c r="P152" s="537"/>
      <c r="Q152" s="1311"/>
      <c r="R152" s="537"/>
      <c r="S152" s="537"/>
      <c r="T152" s="1311"/>
      <c r="U152" s="1311"/>
      <c r="V152" s="1312"/>
      <c r="W152" s="1094"/>
      <c r="X152" s="1094"/>
      <c r="Y152" s="1094"/>
      <c r="Z152" s="1094"/>
      <c r="AA152" s="1094"/>
      <c r="AB152" s="1094"/>
      <c r="AC152" s="1094"/>
      <c r="AD152" s="1094"/>
      <c r="AE152" s="1094"/>
      <c r="AF152" s="1094"/>
      <c r="AG152" s="1094"/>
      <c r="AH152" s="1094"/>
      <c r="AI152" s="1094"/>
      <c r="AJ152" s="1094"/>
      <c r="AK152" s="1094"/>
      <c r="AL152" s="1094"/>
      <c r="AM152" s="1094"/>
    </row>
    <row r="153" spans="1:39" s="104" customFormat="1" ht="0.2" customHeight="1">
      <c r="A153" s="1094">
        <v>3</v>
      </c>
      <c r="B153" s="1094"/>
      <c r="C153" s="1094"/>
      <c r="D153" s="1094"/>
      <c r="E153" s="1094"/>
      <c r="F153" s="1094">
        <v>2055</v>
      </c>
      <c r="G153" s="1094" t="b">
        <v>0</v>
      </c>
      <c r="H153" s="1094"/>
      <c r="I153" s="1094"/>
      <c r="J153" s="1094"/>
      <c r="K153" s="1094"/>
      <c r="L153" s="1309" t="s">
        <v>3245</v>
      </c>
      <c r="M153" s="666"/>
      <c r="N153" s="1311"/>
      <c r="O153" s="1310"/>
      <c r="P153" s="537"/>
      <c r="Q153" s="1311"/>
      <c r="R153" s="537"/>
      <c r="S153" s="537"/>
      <c r="T153" s="1311"/>
      <c r="U153" s="1311"/>
      <c r="V153" s="1312"/>
      <c r="W153" s="1094"/>
      <c r="X153" s="1094"/>
      <c r="Y153" s="1094"/>
      <c r="Z153" s="1094"/>
      <c r="AA153" s="1094"/>
      <c r="AB153" s="1094"/>
      <c r="AC153" s="1094"/>
      <c r="AD153" s="1094"/>
      <c r="AE153" s="1094"/>
      <c r="AF153" s="1094"/>
      <c r="AG153" s="1094"/>
      <c r="AH153" s="1094"/>
      <c r="AI153" s="1094"/>
      <c r="AJ153" s="1094"/>
      <c r="AK153" s="1094"/>
      <c r="AL153" s="1094"/>
      <c r="AM153" s="1094"/>
    </row>
    <row r="154" spans="1:39" s="104" customFormat="1" ht="0.2" customHeight="1">
      <c r="A154" s="1094">
        <v>3</v>
      </c>
      <c r="B154" s="1094"/>
      <c r="C154" s="1094"/>
      <c r="D154" s="1094"/>
      <c r="E154" s="1094"/>
      <c r="F154" s="1094">
        <v>2056</v>
      </c>
      <c r="G154" s="1094" t="b">
        <v>0</v>
      </c>
      <c r="H154" s="1094"/>
      <c r="I154" s="1094"/>
      <c r="J154" s="1094"/>
      <c r="K154" s="1094"/>
      <c r="L154" s="1309" t="s">
        <v>3246</v>
      </c>
      <c r="M154" s="666"/>
      <c r="N154" s="1311"/>
      <c r="O154" s="1310"/>
      <c r="P154" s="537"/>
      <c r="Q154" s="1311"/>
      <c r="R154" s="537"/>
      <c r="S154" s="537"/>
      <c r="T154" s="1311"/>
      <c r="U154" s="1311"/>
      <c r="V154" s="1312"/>
      <c r="W154" s="1094"/>
      <c r="X154" s="1094"/>
      <c r="Y154" s="1094"/>
      <c r="Z154" s="1094"/>
      <c r="AA154" s="1094"/>
      <c r="AB154" s="1094"/>
      <c r="AC154" s="1094"/>
      <c r="AD154" s="1094"/>
      <c r="AE154" s="1094"/>
      <c r="AF154" s="1094"/>
      <c r="AG154" s="1094"/>
      <c r="AH154" s="1094"/>
      <c r="AI154" s="1094"/>
      <c r="AJ154" s="1094"/>
      <c r="AK154" s="1094"/>
      <c r="AL154" s="1094"/>
      <c r="AM154" s="1094"/>
    </row>
    <row r="155" spans="1:39" s="104" customFormat="1" ht="0.2" customHeight="1">
      <c r="A155" s="1094">
        <v>3</v>
      </c>
      <c r="B155" s="1094"/>
      <c r="C155" s="1094"/>
      <c r="D155" s="1094"/>
      <c r="E155" s="1094"/>
      <c r="F155" s="1094">
        <v>2057</v>
      </c>
      <c r="G155" s="1094" t="b">
        <v>0</v>
      </c>
      <c r="H155" s="1094"/>
      <c r="I155" s="1094"/>
      <c r="J155" s="1094"/>
      <c r="K155" s="1094"/>
      <c r="L155" s="1309" t="s">
        <v>3247</v>
      </c>
      <c r="M155" s="666"/>
      <c r="N155" s="1311"/>
      <c r="O155" s="1310"/>
      <c r="P155" s="537"/>
      <c r="Q155" s="1311"/>
      <c r="R155" s="537"/>
      <c r="S155" s="537"/>
      <c r="T155" s="1311"/>
      <c r="U155" s="1311"/>
      <c r="V155" s="1312"/>
      <c r="W155" s="1094"/>
      <c r="X155" s="1094"/>
      <c r="Y155" s="1094"/>
      <c r="Z155" s="1094"/>
      <c r="AA155" s="1094"/>
      <c r="AB155" s="1094"/>
      <c r="AC155" s="1094"/>
      <c r="AD155" s="1094"/>
      <c r="AE155" s="1094"/>
      <c r="AF155" s="1094"/>
      <c r="AG155" s="1094"/>
      <c r="AH155" s="1094"/>
      <c r="AI155" s="1094"/>
      <c r="AJ155" s="1094"/>
      <c r="AK155" s="1094"/>
      <c r="AL155" s="1094"/>
      <c r="AM155" s="1094"/>
    </row>
    <row r="156" spans="1:39" s="104" customFormat="1" ht="0.2" customHeight="1">
      <c r="A156" s="1094">
        <v>3</v>
      </c>
      <c r="B156" s="1094"/>
      <c r="C156" s="1094"/>
      <c r="D156" s="1094"/>
      <c r="E156" s="1094"/>
      <c r="F156" s="1094">
        <v>2058</v>
      </c>
      <c r="G156" s="1094" t="b">
        <v>0</v>
      </c>
      <c r="H156" s="1094"/>
      <c r="I156" s="1094"/>
      <c r="J156" s="1094"/>
      <c r="K156" s="1094"/>
      <c r="L156" s="1309" t="s">
        <v>3248</v>
      </c>
      <c r="M156" s="666"/>
      <c r="N156" s="1311"/>
      <c r="O156" s="1310"/>
      <c r="P156" s="537"/>
      <c r="Q156" s="1311"/>
      <c r="R156" s="537"/>
      <c r="S156" s="537"/>
      <c r="T156" s="1311"/>
      <c r="U156" s="1311"/>
      <c r="V156" s="1312"/>
      <c r="W156" s="1094"/>
      <c r="X156" s="1094"/>
      <c r="Y156" s="1094"/>
      <c r="Z156" s="1094"/>
      <c r="AA156" s="1094"/>
      <c r="AB156" s="1094"/>
      <c r="AC156" s="1094"/>
      <c r="AD156" s="1094"/>
      <c r="AE156" s="1094"/>
      <c r="AF156" s="1094"/>
      <c r="AG156" s="1094"/>
      <c r="AH156" s="1094"/>
      <c r="AI156" s="1094"/>
      <c r="AJ156" s="1094"/>
      <c r="AK156" s="1094"/>
      <c r="AL156" s="1094"/>
      <c r="AM156" s="1094"/>
    </row>
    <row r="157" spans="1:39" s="104" customFormat="1" ht="0.2" customHeight="1">
      <c r="A157" s="1094">
        <v>3</v>
      </c>
      <c r="B157" s="1094"/>
      <c r="C157" s="1094"/>
      <c r="D157" s="1094"/>
      <c r="E157" s="1094"/>
      <c r="F157" s="1094">
        <v>2059</v>
      </c>
      <c r="G157" s="1094" t="b">
        <v>0</v>
      </c>
      <c r="H157" s="1094"/>
      <c r="I157" s="1094"/>
      <c r="J157" s="1094"/>
      <c r="K157" s="1094"/>
      <c r="L157" s="1309" t="s">
        <v>3249</v>
      </c>
      <c r="M157" s="666"/>
      <c r="N157" s="1311"/>
      <c r="O157" s="1310"/>
      <c r="P157" s="537"/>
      <c r="Q157" s="1311"/>
      <c r="R157" s="537"/>
      <c r="S157" s="537"/>
      <c r="T157" s="1311"/>
      <c r="U157" s="1311"/>
      <c r="V157" s="1312"/>
      <c r="W157" s="1094"/>
      <c r="X157" s="1094"/>
      <c r="Y157" s="1094"/>
      <c r="Z157" s="1094"/>
      <c r="AA157" s="1094"/>
      <c r="AB157" s="1094"/>
      <c r="AC157" s="1094"/>
      <c r="AD157" s="1094"/>
      <c r="AE157" s="1094"/>
      <c r="AF157" s="1094"/>
      <c r="AG157" s="1094"/>
      <c r="AH157" s="1094"/>
      <c r="AI157" s="1094"/>
      <c r="AJ157" s="1094"/>
      <c r="AK157" s="1094"/>
      <c r="AL157" s="1094"/>
      <c r="AM157" s="1094"/>
    </row>
    <row r="158" spans="1:39" s="104" customFormat="1" ht="0.2" customHeight="1">
      <c r="A158" s="1094">
        <v>3</v>
      </c>
      <c r="B158" s="1094"/>
      <c r="C158" s="1094"/>
      <c r="D158" s="1094"/>
      <c r="E158" s="1094"/>
      <c r="F158" s="1094">
        <v>2060</v>
      </c>
      <c r="G158" s="1094" t="b">
        <v>0</v>
      </c>
      <c r="H158" s="1094"/>
      <c r="I158" s="1094"/>
      <c r="J158" s="1094"/>
      <c r="K158" s="1094"/>
      <c r="L158" s="1309" t="s">
        <v>3250</v>
      </c>
      <c r="M158" s="666"/>
      <c r="N158" s="1311"/>
      <c r="O158" s="1310"/>
      <c r="P158" s="537"/>
      <c r="Q158" s="1311"/>
      <c r="R158" s="537"/>
      <c r="S158" s="537"/>
      <c r="T158" s="1311"/>
      <c r="U158" s="1311"/>
      <c r="V158" s="1312"/>
      <c r="W158" s="1094"/>
      <c r="X158" s="1094"/>
      <c r="Y158" s="1094"/>
      <c r="Z158" s="1094"/>
      <c r="AA158" s="1094"/>
      <c r="AB158" s="1094"/>
      <c r="AC158" s="1094"/>
      <c r="AD158" s="1094"/>
      <c r="AE158" s="1094"/>
      <c r="AF158" s="1094"/>
      <c r="AG158" s="1094"/>
      <c r="AH158" s="1094"/>
      <c r="AI158" s="1094"/>
      <c r="AJ158" s="1094"/>
      <c r="AK158" s="1094"/>
      <c r="AL158" s="1094"/>
      <c r="AM158" s="1094"/>
    </row>
    <row r="159" spans="1:39" s="104" customFormat="1" ht="0.2" customHeight="1">
      <c r="A159" s="1094">
        <v>3</v>
      </c>
      <c r="B159" s="1094"/>
      <c r="C159" s="1094"/>
      <c r="D159" s="1094"/>
      <c r="E159" s="1094"/>
      <c r="F159" s="1094">
        <v>2061</v>
      </c>
      <c r="G159" s="1094" t="b">
        <v>0</v>
      </c>
      <c r="H159" s="1094"/>
      <c r="I159" s="1094"/>
      <c r="J159" s="1094"/>
      <c r="K159" s="1094"/>
      <c r="L159" s="1309" t="s">
        <v>3251</v>
      </c>
      <c r="M159" s="666"/>
      <c r="N159" s="1311"/>
      <c r="O159" s="1310"/>
      <c r="P159" s="537"/>
      <c r="Q159" s="1311"/>
      <c r="R159" s="537"/>
      <c r="S159" s="537"/>
      <c r="T159" s="1311"/>
      <c r="U159" s="1311"/>
      <c r="V159" s="1312"/>
      <c r="W159" s="1094"/>
      <c r="X159" s="1094"/>
      <c r="Y159" s="1094"/>
      <c r="Z159" s="1094"/>
      <c r="AA159" s="1094"/>
      <c r="AB159" s="1094"/>
      <c r="AC159" s="1094"/>
      <c r="AD159" s="1094"/>
      <c r="AE159" s="1094"/>
      <c r="AF159" s="1094"/>
      <c r="AG159" s="1094"/>
      <c r="AH159" s="1094"/>
      <c r="AI159" s="1094"/>
      <c r="AJ159" s="1094"/>
      <c r="AK159" s="1094"/>
      <c r="AL159" s="1094"/>
      <c r="AM159" s="1094"/>
    </row>
    <row r="160" spans="1:39" s="104" customFormat="1" ht="0.2" customHeight="1">
      <c r="A160" s="1094">
        <v>3</v>
      </c>
      <c r="B160" s="1094"/>
      <c r="C160" s="1094"/>
      <c r="D160" s="1094"/>
      <c r="E160" s="1094"/>
      <c r="F160" s="1094">
        <v>2062</v>
      </c>
      <c r="G160" s="1094" t="b">
        <v>0</v>
      </c>
      <c r="H160" s="1094"/>
      <c r="I160" s="1094"/>
      <c r="J160" s="1094"/>
      <c r="K160" s="1094"/>
      <c r="L160" s="1309" t="s">
        <v>3252</v>
      </c>
      <c r="M160" s="666"/>
      <c r="N160" s="1311"/>
      <c r="O160" s="1310"/>
      <c r="P160" s="537"/>
      <c r="Q160" s="1311"/>
      <c r="R160" s="537"/>
      <c r="S160" s="537"/>
      <c r="T160" s="1311"/>
      <c r="U160" s="1311"/>
      <c r="V160" s="1312"/>
      <c r="W160" s="1094"/>
      <c r="X160" s="1094"/>
      <c r="Y160" s="1094"/>
      <c r="Z160" s="1094"/>
      <c r="AA160" s="1094"/>
      <c r="AB160" s="1094"/>
      <c r="AC160" s="1094"/>
      <c r="AD160" s="1094"/>
      <c r="AE160" s="1094"/>
      <c r="AF160" s="1094"/>
      <c r="AG160" s="1094"/>
      <c r="AH160" s="1094"/>
      <c r="AI160" s="1094"/>
      <c r="AJ160" s="1094"/>
      <c r="AK160" s="1094"/>
      <c r="AL160" s="1094"/>
      <c r="AM160" s="1094"/>
    </row>
    <row r="161" spans="1:39" s="104" customFormat="1" ht="0.2" customHeight="1">
      <c r="A161" s="1094">
        <v>3</v>
      </c>
      <c r="B161" s="1094"/>
      <c r="C161" s="1094"/>
      <c r="D161" s="1094"/>
      <c r="E161" s="1094"/>
      <c r="F161" s="1094">
        <v>2063</v>
      </c>
      <c r="G161" s="1094" t="b">
        <v>0</v>
      </c>
      <c r="H161" s="1094"/>
      <c r="I161" s="1094"/>
      <c r="J161" s="1094"/>
      <c r="K161" s="1094"/>
      <c r="L161" s="1309" t="s">
        <v>3253</v>
      </c>
      <c r="M161" s="666"/>
      <c r="N161" s="1311"/>
      <c r="O161" s="1310"/>
      <c r="P161" s="537"/>
      <c r="Q161" s="1311"/>
      <c r="R161" s="537"/>
      <c r="S161" s="537"/>
      <c r="T161" s="1311"/>
      <c r="U161" s="1311"/>
      <c r="V161" s="1312"/>
      <c r="W161" s="1094"/>
      <c r="X161" s="1094"/>
      <c r="Y161" s="1094"/>
      <c r="Z161" s="1094"/>
      <c r="AA161" s="1094"/>
      <c r="AB161" s="1094"/>
      <c r="AC161" s="1094"/>
      <c r="AD161" s="1094"/>
      <c r="AE161" s="1094"/>
      <c r="AF161" s="1094"/>
      <c r="AG161" s="1094"/>
      <c r="AH161" s="1094"/>
      <c r="AI161" s="1094"/>
      <c r="AJ161" s="1094"/>
      <c r="AK161" s="1094"/>
      <c r="AL161" s="1094"/>
      <c r="AM161" s="1094"/>
    </row>
    <row r="162" spans="1:39" s="104" customFormat="1" ht="0.2" customHeight="1">
      <c r="A162" s="1094">
        <v>3</v>
      </c>
      <c r="B162" s="1094"/>
      <c r="C162" s="1094"/>
      <c r="D162" s="1094"/>
      <c r="E162" s="1094"/>
      <c r="F162" s="1094">
        <v>2064</v>
      </c>
      <c r="G162" s="1094" t="b">
        <v>0</v>
      </c>
      <c r="H162" s="1094"/>
      <c r="I162" s="1094"/>
      <c r="J162" s="1094"/>
      <c r="K162" s="1094"/>
      <c r="L162" s="1309" t="s">
        <v>3254</v>
      </c>
      <c r="M162" s="666"/>
      <c r="N162" s="1311"/>
      <c r="O162" s="1310"/>
      <c r="P162" s="537"/>
      <c r="Q162" s="1311"/>
      <c r="R162" s="537"/>
      <c r="S162" s="537"/>
      <c r="T162" s="1311"/>
      <c r="U162" s="1311"/>
      <c r="V162" s="1312"/>
      <c r="W162" s="1094"/>
      <c r="X162" s="1094"/>
      <c r="Y162" s="1094"/>
      <c r="Z162" s="1094"/>
      <c r="AA162" s="1094"/>
      <c r="AB162" s="1094"/>
      <c r="AC162" s="1094"/>
      <c r="AD162" s="1094"/>
      <c r="AE162" s="1094"/>
      <c r="AF162" s="1094"/>
      <c r="AG162" s="1094"/>
      <c r="AH162" s="1094"/>
      <c r="AI162" s="1094"/>
      <c r="AJ162" s="1094"/>
      <c r="AK162" s="1094"/>
      <c r="AL162" s="1094"/>
      <c r="AM162" s="1094"/>
    </row>
    <row r="163" spans="1:39" s="104" customFormat="1" ht="0.2" customHeight="1">
      <c r="A163" s="1094">
        <v>3</v>
      </c>
      <c r="B163" s="1094"/>
      <c r="C163" s="1094"/>
      <c r="D163" s="1094"/>
      <c r="E163" s="1094"/>
      <c r="F163" s="1094">
        <v>2065</v>
      </c>
      <c r="G163" s="1094" t="b">
        <v>0</v>
      </c>
      <c r="H163" s="1094"/>
      <c r="I163" s="1094"/>
      <c r="J163" s="1094"/>
      <c r="K163" s="1094"/>
      <c r="L163" s="1309" t="s">
        <v>3255</v>
      </c>
      <c r="M163" s="666"/>
      <c r="N163" s="1311"/>
      <c r="O163" s="1310"/>
      <c r="P163" s="537"/>
      <c r="Q163" s="1311"/>
      <c r="R163" s="537"/>
      <c r="S163" s="537"/>
      <c r="T163" s="1311"/>
      <c r="U163" s="1311"/>
      <c r="V163" s="1312"/>
      <c r="W163" s="1094"/>
      <c r="X163" s="1094"/>
      <c r="Y163" s="1094"/>
      <c r="Z163" s="1094"/>
      <c r="AA163" s="1094"/>
      <c r="AB163" s="1094"/>
      <c r="AC163" s="1094"/>
      <c r="AD163" s="1094"/>
      <c r="AE163" s="1094"/>
      <c r="AF163" s="1094"/>
      <c r="AG163" s="1094"/>
      <c r="AH163" s="1094"/>
      <c r="AI163" s="1094"/>
      <c r="AJ163" s="1094"/>
      <c r="AK163" s="1094"/>
      <c r="AL163" s="1094"/>
      <c r="AM163" s="1094"/>
    </row>
    <row r="164" spans="1:39" s="104" customFormat="1" ht="0.2" customHeight="1">
      <c r="A164" s="1094">
        <v>3</v>
      </c>
      <c r="B164" s="1094"/>
      <c r="C164" s="1094"/>
      <c r="D164" s="1094"/>
      <c r="E164" s="1094"/>
      <c r="F164" s="1094">
        <v>2066</v>
      </c>
      <c r="G164" s="1094" t="b">
        <v>0</v>
      </c>
      <c r="H164" s="1094"/>
      <c r="I164" s="1094"/>
      <c r="J164" s="1094"/>
      <c r="K164" s="1094"/>
      <c r="L164" s="1309" t="s">
        <v>3256</v>
      </c>
      <c r="M164" s="666"/>
      <c r="N164" s="1311"/>
      <c r="O164" s="1310"/>
      <c r="P164" s="537"/>
      <c r="Q164" s="1311"/>
      <c r="R164" s="537"/>
      <c r="S164" s="537"/>
      <c r="T164" s="1311"/>
      <c r="U164" s="1311"/>
      <c r="V164" s="1312"/>
      <c r="W164" s="1094"/>
      <c r="X164" s="1094"/>
      <c r="Y164" s="1094"/>
      <c r="Z164" s="1094"/>
      <c r="AA164" s="1094"/>
      <c r="AB164" s="1094"/>
      <c r="AC164" s="1094"/>
      <c r="AD164" s="1094"/>
      <c r="AE164" s="1094"/>
      <c r="AF164" s="1094"/>
      <c r="AG164" s="1094"/>
      <c r="AH164" s="1094"/>
      <c r="AI164" s="1094"/>
      <c r="AJ164" s="1094"/>
      <c r="AK164" s="1094"/>
      <c r="AL164" s="1094"/>
      <c r="AM164" s="1094"/>
    </row>
    <row r="165" spans="1:39" s="104" customFormat="1" ht="0.2" customHeight="1">
      <c r="A165" s="1094">
        <v>3</v>
      </c>
      <c r="B165" s="1094"/>
      <c r="C165" s="1094"/>
      <c r="D165" s="1094"/>
      <c r="E165" s="1094"/>
      <c r="F165" s="1094">
        <v>2067</v>
      </c>
      <c r="G165" s="1094" t="b">
        <v>0</v>
      </c>
      <c r="H165" s="1094"/>
      <c r="I165" s="1094"/>
      <c r="J165" s="1094"/>
      <c r="K165" s="1094"/>
      <c r="L165" s="1309" t="s">
        <v>3257</v>
      </c>
      <c r="M165" s="666"/>
      <c r="N165" s="1311"/>
      <c r="O165" s="1310"/>
      <c r="P165" s="537"/>
      <c r="Q165" s="1311"/>
      <c r="R165" s="537"/>
      <c r="S165" s="537"/>
      <c r="T165" s="1311"/>
      <c r="U165" s="1311"/>
      <c r="V165" s="1312"/>
      <c r="W165" s="1094"/>
      <c r="X165" s="1094"/>
      <c r="Y165" s="1094"/>
      <c r="Z165" s="1094"/>
      <c r="AA165" s="1094"/>
      <c r="AB165" s="1094"/>
      <c r="AC165" s="1094"/>
      <c r="AD165" s="1094"/>
      <c r="AE165" s="1094"/>
      <c r="AF165" s="1094"/>
      <c r="AG165" s="1094"/>
      <c r="AH165" s="1094"/>
      <c r="AI165" s="1094"/>
      <c r="AJ165" s="1094"/>
      <c r="AK165" s="1094"/>
      <c r="AL165" s="1094"/>
      <c r="AM165" s="1094"/>
    </row>
    <row r="166" spans="1:39" s="104" customFormat="1" ht="0.2" customHeight="1">
      <c r="A166" s="1094">
        <v>3</v>
      </c>
      <c r="B166" s="1094"/>
      <c r="C166" s="1094"/>
      <c r="D166" s="1094"/>
      <c r="E166" s="1094"/>
      <c r="F166" s="1094">
        <v>2068</v>
      </c>
      <c r="G166" s="1094" t="b">
        <v>0</v>
      </c>
      <c r="H166" s="1094"/>
      <c r="I166" s="1094"/>
      <c r="J166" s="1094"/>
      <c r="K166" s="1094"/>
      <c r="L166" s="1309" t="s">
        <v>3258</v>
      </c>
      <c r="M166" s="666"/>
      <c r="N166" s="1311"/>
      <c r="O166" s="1310"/>
      <c r="P166" s="537"/>
      <c r="Q166" s="1311"/>
      <c r="R166" s="537"/>
      <c r="S166" s="537"/>
      <c r="T166" s="1311"/>
      <c r="U166" s="1311"/>
      <c r="V166" s="1312"/>
      <c r="W166" s="1094"/>
      <c r="X166" s="1094"/>
      <c r="Y166" s="1094"/>
      <c r="Z166" s="1094"/>
      <c r="AA166" s="1094"/>
      <c r="AB166" s="1094"/>
      <c r="AC166" s="1094"/>
      <c r="AD166" s="1094"/>
      <c r="AE166" s="1094"/>
      <c r="AF166" s="1094"/>
      <c r="AG166" s="1094"/>
      <c r="AH166" s="1094"/>
      <c r="AI166" s="1094"/>
      <c r="AJ166" s="1094"/>
      <c r="AK166" s="1094"/>
      <c r="AL166" s="1094"/>
      <c r="AM166" s="1094"/>
    </row>
    <row r="167" spans="1:39" s="104" customFormat="1" ht="0.2" customHeight="1">
      <c r="A167" s="1094">
        <v>3</v>
      </c>
      <c r="B167" s="1094"/>
      <c r="C167" s="1094"/>
      <c r="D167" s="1094"/>
      <c r="E167" s="1094"/>
      <c r="F167" s="1094">
        <v>2069</v>
      </c>
      <c r="G167" s="1094" t="b">
        <v>0</v>
      </c>
      <c r="H167" s="1094"/>
      <c r="I167" s="1094"/>
      <c r="J167" s="1094"/>
      <c r="K167" s="1094"/>
      <c r="L167" s="1309" t="s">
        <v>3259</v>
      </c>
      <c r="M167" s="666"/>
      <c r="N167" s="1311"/>
      <c r="O167" s="1310"/>
      <c r="P167" s="537"/>
      <c r="Q167" s="1311"/>
      <c r="R167" s="537"/>
      <c r="S167" s="537"/>
      <c r="T167" s="1311"/>
      <c r="U167" s="1311"/>
      <c r="V167" s="1312"/>
      <c r="W167" s="1094"/>
      <c r="X167" s="1094"/>
      <c r="Y167" s="1094"/>
      <c r="Z167" s="1094"/>
      <c r="AA167" s="1094"/>
      <c r="AB167" s="1094"/>
      <c r="AC167" s="1094"/>
      <c r="AD167" s="1094"/>
      <c r="AE167" s="1094"/>
      <c r="AF167" s="1094"/>
      <c r="AG167" s="1094"/>
      <c r="AH167" s="1094"/>
      <c r="AI167" s="1094"/>
      <c r="AJ167" s="1094"/>
      <c r="AK167" s="1094"/>
      <c r="AL167" s="1094"/>
      <c r="AM167" s="1094"/>
    </row>
    <row r="168" spans="1:39" s="104" customFormat="1" ht="0.2" customHeight="1">
      <c r="A168" s="1094">
        <v>3</v>
      </c>
      <c r="B168" s="1094"/>
      <c r="C168" s="1094"/>
      <c r="D168" s="1094"/>
      <c r="E168" s="1094"/>
      <c r="F168" s="1094">
        <v>2070</v>
      </c>
      <c r="G168" s="1094" t="b">
        <v>0</v>
      </c>
      <c r="H168" s="1094"/>
      <c r="I168" s="1094"/>
      <c r="J168" s="1094"/>
      <c r="K168" s="1094"/>
      <c r="L168" s="1309" t="s">
        <v>3260</v>
      </c>
      <c r="M168" s="666"/>
      <c r="N168" s="1311"/>
      <c r="O168" s="1310"/>
      <c r="P168" s="537"/>
      <c r="Q168" s="1311"/>
      <c r="R168" s="537"/>
      <c r="S168" s="537"/>
      <c r="T168" s="1311"/>
      <c r="U168" s="1311"/>
      <c r="V168" s="1312"/>
      <c r="W168" s="1094"/>
      <c r="X168" s="1094"/>
      <c r="Y168" s="1094"/>
      <c r="Z168" s="1094"/>
      <c r="AA168" s="1094"/>
      <c r="AB168" s="1094"/>
      <c r="AC168" s="1094"/>
      <c r="AD168" s="1094"/>
      <c r="AE168" s="1094"/>
      <c r="AF168" s="1094"/>
      <c r="AG168" s="1094"/>
      <c r="AH168" s="1094"/>
      <c r="AI168" s="1094"/>
      <c r="AJ168" s="1094"/>
      <c r="AK168" s="1094"/>
      <c r="AL168" s="1094"/>
      <c r="AM168" s="1094"/>
    </row>
    <row r="169" spans="1:39" s="104" customFormat="1" ht="0.2" customHeight="1">
      <c r="A169" s="1094">
        <v>3</v>
      </c>
      <c r="B169" s="1094"/>
      <c r="C169" s="1094"/>
      <c r="D169" s="1094"/>
      <c r="E169" s="1094"/>
      <c r="F169" s="1094">
        <v>2071</v>
      </c>
      <c r="G169" s="1094" t="b">
        <v>0</v>
      </c>
      <c r="H169" s="1094"/>
      <c r="I169" s="1094"/>
      <c r="J169" s="1094"/>
      <c r="K169" s="1094"/>
      <c r="L169" s="1309" t="s">
        <v>3261</v>
      </c>
      <c r="M169" s="666"/>
      <c r="N169" s="1311"/>
      <c r="O169" s="1310"/>
      <c r="P169" s="537"/>
      <c r="Q169" s="1311"/>
      <c r="R169" s="537"/>
      <c r="S169" s="537"/>
      <c r="T169" s="1311"/>
      <c r="U169" s="1311"/>
      <c r="V169" s="1312"/>
      <c r="W169" s="1094"/>
      <c r="X169" s="1094"/>
      <c r="Y169" s="1094"/>
      <c r="Z169" s="1094"/>
      <c r="AA169" s="1094"/>
      <c r="AB169" s="1094"/>
      <c r="AC169" s="1094"/>
      <c r="AD169" s="1094"/>
      <c r="AE169" s="1094"/>
      <c r="AF169" s="1094"/>
      <c r="AG169" s="1094"/>
      <c r="AH169" s="1094"/>
      <c r="AI169" s="1094"/>
      <c r="AJ169" s="1094"/>
      <c r="AK169" s="1094"/>
      <c r="AL169" s="1094"/>
      <c r="AM169" s="1094"/>
    </row>
    <row r="170" spans="1:39" s="104" customFormat="1" ht="0.2" customHeight="1">
      <c r="A170" s="1094">
        <v>3</v>
      </c>
      <c r="B170" s="1094"/>
      <c r="C170" s="1094"/>
      <c r="D170" s="1094"/>
      <c r="E170" s="1094"/>
      <c r="F170" s="1094">
        <v>2072</v>
      </c>
      <c r="G170" s="1094" t="b">
        <v>0</v>
      </c>
      <c r="H170" s="1094"/>
      <c r="I170" s="1094"/>
      <c r="J170" s="1094"/>
      <c r="K170" s="1094"/>
      <c r="L170" s="1309" t="s">
        <v>3262</v>
      </c>
      <c r="M170" s="666"/>
      <c r="N170" s="1311"/>
      <c r="O170" s="1310"/>
      <c r="P170" s="537"/>
      <c r="Q170" s="1311"/>
      <c r="R170" s="537"/>
      <c r="S170" s="537"/>
      <c r="T170" s="1311"/>
      <c r="U170" s="1311"/>
      <c r="V170" s="1312"/>
      <c r="W170" s="1094"/>
      <c r="X170" s="1094"/>
      <c r="Y170" s="1094"/>
      <c r="Z170" s="1094"/>
      <c r="AA170" s="1094"/>
      <c r="AB170" s="1094"/>
      <c r="AC170" s="1094"/>
      <c r="AD170" s="1094"/>
      <c r="AE170" s="1094"/>
      <c r="AF170" s="1094"/>
      <c r="AG170" s="1094"/>
      <c r="AH170" s="1094"/>
      <c r="AI170" s="1094"/>
      <c r="AJ170" s="1094"/>
      <c r="AK170" s="1094"/>
      <c r="AL170" s="1094"/>
      <c r="AM170" s="1094"/>
    </row>
    <row r="171" spans="1:39" s="104" customFormat="1" ht="0.2" customHeight="1">
      <c r="A171" s="1094">
        <v>3</v>
      </c>
      <c r="B171" s="1094"/>
      <c r="C171" s="1094"/>
      <c r="D171" s="1094"/>
      <c r="E171" s="1094"/>
      <c r="F171" s="1094">
        <v>2073</v>
      </c>
      <c r="G171" s="1094" t="b">
        <v>0</v>
      </c>
      <c r="H171" s="1094"/>
      <c r="I171" s="1094"/>
      <c r="J171" s="1094"/>
      <c r="K171" s="1094"/>
      <c r="L171" s="1309" t="s">
        <v>3263</v>
      </c>
      <c r="M171" s="666"/>
      <c r="N171" s="1311"/>
      <c r="O171" s="1310"/>
      <c r="P171" s="537"/>
      <c r="Q171" s="1311"/>
      <c r="R171" s="537"/>
      <c r="S171" s="537"/>
      <c r="T171" s="1311"/>
      <c r="U171" s="1311"/>
      <c r="V171" s="1312"/>
      <c r="W171" s="1094"/>
      <c r="X171" s="1094"/>
      <c r="Y171" s="1094"/>
      <c r="Z171" s="1094"/>
      <c r="AA171" s="1094"/>
      <c r="AB171" s="1094"/>
      <c r="AC171" s="1094"/>
      <c r="AD171" s="1094"/>
      <c r="AE171" s="1094"/>
      <c r="AF171" s="1094"/>
      <c r="AG171" s="1094"/>
      <c r="AH171" s="1094"/>
      <c r="AI171" s="1094"/>
      <c r="AJ171" s="1094"/>
      <c r="AK171" s="1094"/>
      <c r="AL171" s="1094"/>
      <c r="AM171" s="1094"/>
    </row>
    <row r="172" spans="1:39">
      <c r="A172" s="1179"/>
      <c r="B172" s="1179"/>
      <c r="C172" s="1179"/>
      <c r="D172" s="1179"/>
      <c r="E172" s="1179"/>
      <c r="F172" s="1179"/>
      <c r="G172" s="1179"/>
      <c r="H172" s="1179"/>
      <c r="I172" s="1179"/>
      <c r="J172" s="1179"/>
      <c r="K172" s="1179"/>
      <c r="L172" s="1255"/>
      <c r="M172" s="1179"/>
      <c r="N172" s="1179"/>
      <c r="O172" s="1179"/>
      <c r="P172" s="1179"/>
      <c r="Q172" s="1179"/>
      <c r="R172" s="1179"/>
      <c r="S172" s="1179"/>
      <c r="T172" s="1179"/>
      <c r="U172" s="1179"/>
      <c r="V172" s="1179"/>
      <c r="W172" s="1179"/>
      <c r="X172" s="1179"/>
      <c r="Y172" s="1179"/>
      <c r="Z172" s="1179"/>
      <c r="AA172" s="1179"/>
      <c r="AB172" s="1179"/>
      <c r="AC172" s="1179"/>
      <c r="AD172" s="1179"/>
      <c r="AE172" s="1179"/>
      <c r="AF172" s="1179"/>
      <c r="AG172" s="1179"/>
      <c r="AH172" s="1179"/>
      <c r="AI172" s="1179"/>
      <c r="AJ172" s="1179"/>
      <c r="AK172" s="1179"/>
      <c r="AL172" s="1179"/>
      <c r="AM172" s="1179"/>
    </row>
    <row r="173" spans="1:39" ht="15" customHeight="1">
      <c r="A173" s="1179"/>
      <c r="B173" s="1179"/>
      <c r="C173" s="1179"/>
      <c r="D173" s="1179"/>
      <c r="E173" s="1179"/>
      <c r="F173" s="1179"/>
      <c r="G173" s="1179"/>
      <c r="H173" s="1179"/>
      <c r="I173" s="1179"/>
      <c r="J173" s="1179"/>
      <c r="K173" s="1179"/>
      <c r="L173" s="1313" t="s">
        <v>1425</v>
      </c>
      <c r="M173" s="1313"/>
      <c r="N173" s="1313"/>
      <c r="O173" s="1313"/>
      <c r="P173" s="1313"/>
      <c r="Q173" s="1313"/>
      <c r="R173" s="1313"/>
      <c r="S173" s="1313"/>
      <c r="T173" s="1313"/>
      <c r="U173" s="1313"/>
      <c r="V173" s="1179"/>
      <c r="W173" s="1179"/>
      <c r="X173" s="1179"/>
      <c r="Y173" s="1179"/>
      <c r="Z173" s="1179"/>
      <c r="AA173" s="1179"/>
      <c r="AB173" s="1179"/>
      <c r="AC173" s="1179"/>
      <c r="AD173" s="1179"/>
      <c r="AE173" s="1179"/>
      <c r="AF173" s="1179"/>
      <c r="AG173" s="1179"/>
      <c r="AH173" s="1179"/>
      <c r="AI173" s="1179"/>
      <c r="AJ173" s="1179"/>
      <c r="AK173" s="1179"/>
      <c r="AL173" s="1179"/>
      <c r="AM173" s="1179"/>
    </row>
    <row r="174" spans="1:39" ht="15" customHeight="1">
      <c r="A174" s="1179"/>
      <c r="B174" s="1179"/>
      <c r="C174" s="1179"/>
      <c r="D174" s="1179"/>
      <c r="E174" s="1179"/>
      <c r="F174" s="1179"/>
      <c r="G174" s="1179"/>
      <c r="H174" s="1179"/>
      <c r="I174" s="1179"/>
      <c r="J174" s="1179"/>
      <c r="K174" s="804"/>
      <c r="L174" s="1314"/>
      <c r="M174" s="1314"/>
      <c r="N174" s="1314"/>
      <c r="O174" s="1314"/>
      <c r="P174" s="1314"/>
      <c r="Q174" s="1314"/>
      <c r="R174" s="1314"/>
      <c r="S174" s="1314"/>
      <c r="T174" s="1314"/>
      <c r="U174" s="1314"/>
      <c r="V174" s="1315"/>
      <c r="W174" s="1179"/>
      <c r="X174" s="1179"/>
      <c r="Y174" s="1179"/>
      <c r="Z174" s="1179"/>
      <c r="AA174" s="1179"/>
      <c r="AB174" s="1179"/>
      <c r="AC174" s="1179"/>
      <c r="AD174" s="1179"/>
      <c r="AE174" s="1179"/>
      <c r="AF174" s="1179"/>
      <c r="AG174" s="1179"/>
      <c r="AH174" s="1179"/>
      <c r="AI174" s="1179"/>
      <c r="AJ174" s="1179"/>
      <c r="AK174" s="1179"/>
      <c r="AL174" s="1179"/>
      <c r="AM174" s="1179"/>
    </row>
  </sheetData>
  <sheetProtection formatColumns="0" formatRows="0" autoFilter="0"/>
  <mergeCells count="8">
    <mergeCell ref="L14:O14"/>
    <mergeCell ref="L173:U173"/>
    <mergeCell ref="L174:U174"/>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O71:O120 O122:O171">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2"/>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9"/>
      <c r="B1" s="1179"/>
      <c r="C1" s="1179"/>
      <c r="D1" s="1179"/>
      <c r="E1" s="1179"/>
      <c r="F1" s="1179"/>
      <c r="G1" s="1179"/>
      <c r="H1" s="1179"/>
      <c r="I1" s="1179"/>
      <c r="J1" s="1179"/>
      <c r="K1" s="1179"/>
      <c r="L1" s="1255"/>
      <c r="M1" s="1179" t="s">
        <v>1480</v>
      </c>
      <c r="N1" s="1179" t="s">
        <v>1481</v>
      </c>
      <c r="O1" s="1179" t="s">
        <v>1483</v>
      </c>
      <c r="P1" s="1179" t="s">
        <v>1499</v>
      </c>
      <c r="Q1" s="1179" t="s">
        <v>1500</v>
      </c>
      <c r="R1" s="1179" t="s">
        <v>1749</v>
      </c>
      <c r="S1" s="1179" t="s">
        <v>1750</v>
      </c>
      <c r="T1" s="1179" t="s">
        <v>1751</v>
      </c>
      <c r="U1" s="1179" t="s">
        <v>1752</v>
      </c>
      <c r="V1" s="1179"/>
      <c r="W1" s="1179"/>
      <c r="X1" s="1179"/>
      <c r="Y1" s="1179"/>
      <c r="Z1" s="1179"/>
      <c r="AA1" s="1179"/>
      <c r="AB1" s="1179"/>
      <c r="AC1" s="1179"/>
      <c r="AD1" s="1179"/>
      <c r="AE1" s="1179"/>
      <c r="AF1" s="1179"/>
      <c r="AG1" s="1179"/>
      <c r="AH1" s="1179"/>
      <c r="AI1" s="1179"/>
      <c r="AJ1" s="1179"/>
      <c r="AK1" s="1179"/>
      <c r="AL1" s="1179"/>
      <c r="AM1" s="1179"/>
    </row>
    <row r="2" spans="1:39" hidden="1">
      <c r="A2" s="1179"/>
      <c r="B2" s="1179"/>
      <c r="C2" s="1179"/>
      <c r="D2" s="1179"/>
      <c r="E2" s="1179"/>
      <c r="F2" s="1179"/>
      <c r="G2" s="1179"/>
      <c r="H2" s="1179"/>
      <c r="I2" s="1179"/>
      <c r="J2" s="1179"/>
      <c r="K2" s="1179"/>
      <c r="L2" s="1255"/>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c r="AJ2" s="1179"/>
      <c r="AK2" s="1179"/>
      <c r="AL2" s="1179"/>
      <c r="AM2" s="1179"/>
    </row>
    <row r="3" spans="1:39" hidden="1">
      <c r="A3" s="1179"/>
      <c r="B3" s="1179"/>
      <c r="C3" s="1179"/>
      <c r="D3" s="1179"/>
      <c r="E3" s="1179"/>
      <c r="F3" s="1179"/>
      <c r="G3" s="1179"/>
      <c r="H3" s="1179"/>
      <c r="I3" s="1179"/>
      <c r="J3" s="1179"/>
      <c r="K3" s="1179"/>
      <c r="L3" s="1255"/>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c r="AL3" s="1179"/>
      <c r="AM3" s="1179"/>
    </row>
    <row r="4" spans="1:39" hidden="1">
      <c r="A4" s="1179"/>
      <c r="B4" s="1179"/>
      <c r="C4" s="1179"/>
      <c r="D4" s="1179"/>
      <c r="E4" s="1179"/>
      <c r="F4" s="1179"/>
      <c r="G4" s="1179"/>
      <c r="H4" s="1179"/>
      <c r="I4" s="1179"/>
      <c r="J4" s="1179"/>
      <c r="K4" s="1179"/>
      <c r="L4" s="1255"/>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row>
    <row r="5" spans="1:39" hidden="1">
      <c r="A5" s="1179"/>
      <c r="B5" s="1179"/>
      <c r="C5" s="1179"/>
      <c r="D5" s="1179"/>
      <c r="E5" s="1179"/>
      <c r="F5" s="1179"/>
      <c r="G5" s="1179"/>
      <c r="H5" s="1179"/>
      <c r="I5" s="1179"/>
      <c r="J5" s="1179"/>
      <c r="K5" s="1179"/>
      <c r="L5" s="1255"/>
      <c r="M5" s="1179"/>
      <c r="N5" s="1179"/>
      <c r="O5" s="1179"/>
      <c r="P5" s="1179"/>
      <c r="Q5" s="1179"/>
      <c r="R5" s="1179"/>
      <c r="S5" s="1179"/>
      <c r="T5" s="1179"/>
      <c r="U5" s="1179"/>
      <c r="V5" s="1179"/>
      <c r="W5" s="1179"/>
      <c r="X5" s="1179"/>
      <c r="Y5" s="1179"/>
      <c r="Z5" s="1179"/>
      <c r="AA5" s="1179"/>
      <c r="AB5" s="1179"/>
      <c r="AC5" s="1179"/>
      <c r="AD5" s="1179"/>
      <c r="AE5" s="1179"/>
      <c r="AF5" s="1179"/>
      <c r="AG5" s="1179"/>
      <c r="AH5" s="1179"/>
      <c r="AI5" s="1179"/>
      <c r="AJ5" s="1179"/>
      <c r="AK5" s="1179"/>
      <c r="AL5" s="1179"/>
      <c r="AM5" s="1179"/>
    </row>
    <row r="6" spans="1:39" hidden="1">
      <c r="A6" s="1179"/>
      <c r="B6" s="1179"/>
      <c r="C6" s="1179"/>
      <c r="D6" s="1179"/>
      <c r="E6" s="1179"/>
      <c r="F6" s="1179"/>
      <c r="G6" s="1179"/>
      <c r="H6" s="1179"/>
      <c r="I6" s="1179"/>
      <c r="J6" s="1179"/>
      <c r="K6" s="1179"/>
      <c r="L6" s="1255"/>
      <c r="M6" s="1179"/>
      <c r="N6" s="1179"/>
      <c r="O6" s="1179"/>
      <c r="P6" s="1179"/>
      <c r="Q6" s="1179"/>
      <c r="R6" s="1179"/>
      <c r="S6" s="1179"/>
      <c r="T6" s="1179"/>
      <c r="U6" s="1179"/>
      <c r="V6" s="1179"/>
      <c r="W6" s="1179"/>
      <c r="X6" s="1179"/>
      <c r="Y6" s="1179"/>
      <c r="Z6" s="1179"/>
      <c r="AA6" s="1179"/>
      <c r="AB6" s="1179"/>
      <c r="AC6" s="1179"/>
      <c r="AD6" s="1179"/>
      <c r="AE6" s="1179"/>
      <c r="AF6" s="1179"/>
      <c r="AG6" s="1179"/>
      <c r="AH6" s="1179"/>
      <c r="AI6" s="1179"/>
      <c r="AJ6" s="1179"/>
      <c r="AK6" s="1179"/>
      <c r="AL6" s="1179"/>
      <c r="AM6" s="1179"/>
    </row>
    <row r="7" spans="1:39" hidden="1">
      <c r="A7" s="1179"/>
      <c r="B7" s="1179"/>
      <c r="C7" s="1179"/>
      <c r="D7" s="1179"/>
      <c r="E7" s="1179"/>
      <c r="F7" s="1179"/>
      <c r="G7" s="1179"/>
      <c r="H7" s="1179"/>
      <c r="I7" s="1179"/>
      <c r="J7" s="1179"/>
      <c r="K7" s="1179"/>
      <c r="L7" s="1255"/>
      <c r="M7" s="1179"/>
      <c r="N7" s="1179"/>
      <c r="O7" s="1179"/>
      <c r="P7" s="1179"/>
      <c r="Q7" s="1179" t="b">
        <v>1</v>
      </c>
      <c r="R7" s="1179" t="b">
        <v>0</v>
      </c>
      <c r="S7" s="1179" t="b">
        <v>0</v>
      </c>
      <c r="T7" s="1179" t="b">
        <v>0</v>
      </c>
      <c r="U7" s="1179" t="b">
        <v>0</v>
      </c>
      <c r="V7" s="1179"/>
      <c r="W7" s="1179"/>
      <c r="X7" s="1179"/>
      <c r="Y7" s="1179"/>
      <c r="Z7" s="1179"/>
      <c r="AA7" s="1179"/>
      <c r="AB7" s="1179"/>
      <c r="AC7" s="1179"/>
      <c r="AD7" s="1179"/>
      <c r="AE7" s="1179"/>
      <c r="AF7" s="1179"/>
      <c r="AG7" s="1179"/>
      <c r="AH7" s="1179"/>
      <c r="AI7" s="1179"/>
      <c r="AJ7" s="1179"/>
      <c r="AK7" s="1179"/>
      <c r="AL7" s="1179"/>
      <c r="AM7" s="1179"/>
    </row>
    <row r="8" spans="1:39" hidden="1">
      <c r="A8" s="1179"/>
      <c r="B8" s="1179"/>
      <c r="C8" s="1179"/>
      <c r="D8" s="1179"/>
      <c r="E8" s="1179"/>
      <c r="F8" s="1179"/>
      <c r="G8" s="1179"/>
      <c r="H8" s="1179"/>
      <c r="I8" s="1179"/>
      <c r="J8" s="1179"/>
      <c r="K8" s="1179"/>
      <c r="L8" s="1255"/>
      <c r="M8" s="1179"/>
      <c r="N8" s="1179"/>
      <c r="O8" s="1179"/>
      <c r="P8" s="1179"/>
      <c r="Q8" s="1179"/>
      <c r="R8" s="1179"/>
      <c r="S8" s="1179"/>
      <c r="T8" s="1179"/>
      <c r="U8" s="1179"/>
      <c r="V8" s="1179"/>
      <c r="W8" s="1179"/>
      <c r="X8" s="1179"/>
      <c r="Y8" s="1179"/>
      <c r="Z8" s="1179"/>
      <c r="AA8" s="1179"/>
      <c r="AB8" s="1179"/>
      <c r="AC8" s="1179"/>
      <c r="AD8" s="1179"/>
      <c r="AE8" s="1179"/>
      <c r="AF8" s="1179"/>
      <c r="AG8" s="1179"/>
      <c r="AH8" s="1179"/>
      <c r="AI8" s="1179"/>
      <c r="AJ8" s="1179"/>
      <c r="AK8" s="1179"/>
      <c r="AL8" s="1179"/>
      <c r="AM8" s="1179"/>
    </row>
    <row r="9" spans="1:39" hidden="1">
      <c r="A9" s="1179"/>
      <c r="B9" s="1179"/>
      <c r="C9" s="1179"/>
      <c r="D9" s="1179"/>
      <c r="E9" s="1179"/>
      <c r="F9" s="1179"/>
      <c r="G9" s="1179"/>
      <c r="H9" s="1179"/>
      <c r="I9" s="1179"/>
      <c r="J9" s="1179"/>
      <c r="K9" s="1179"/>
      <c r="L9" s="1255"/>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row>
    <row r="10" spans="1:39" hidden="1">
      <c r="A10" s="1179"/>
      <c r="B10" s="1179"/>
      <c r="C10" s="1179"/>
      <c r="D10" s="1179"/>
      <c r="E10" s="1179"/>
      <c r="F10" s="1179"/>
      <c r="G10" s="1179"/>
      <c r="H10" s="1179"/>
      <c r="I10" s="1179"/>
      <c r="J10" s="1179"/>
      <c r="K10" s="1179"/>
      <c r="L10" s="1255"/>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row>
    <row r="11" spans="1:39" ht="15" hidden="1" customHeight="1">
      <c r="A11" s="1179"/>
      <c r="B11" s="1179"/>
      <c r="C11" s="1179"/>
      <c r="D11" s="1179"/>
      <c r="E11" s="1179"/>
      <c r="F11" s="1179"/>
      <c r="G11" s="1179"/>
      <c r="H11" s="1179"/>
      <c r="I11" s="1179"/>
      <c r="J11" s="1179"/>
      <c r="K11" s="1179"/>
      <c r="L11" s="1257"/>
      <c r="M11" s="1179"/>
      <c r="N11" s="1179"/>
      <c r="O11" s="1179"/>
      <c r="P11" s="1179"/>
      <c r="Q11" s="1179"/>
      <c r="R11" s="1179"/>
      <c r="S11" s="1179"/>
      <c r="T11" s="1179"/>
      <c r="U11" s="1179"/>
      <c r="V11" s="1179"/>
      <c r="W11" s="1179"/>
      <c r="X11" s="1179"/>
      <c r="Y11" s="1179"/>
      <c r="Z11" s="1179"/>
      <c r="AA11" s="1179"/>
      <c r="AB11" s="1179"/>
      <c r="AC11" s="1179"/>
      <c r="AD11" s="1179"/>
      <c r="AE11" s="1179"/>
      <c r="AF11" s="1179"/>
      <c r="AG11" s="1179"/>
      <c r="AH11" s="1179"/>
      <c r="AI11" s="1179"/>
      <c r="AJ11" s="1179"/>
      <c r="AK11" s="1179"/>
      <c r="AL11" s="1179"/>
      <c r="AM11" s="1179"/>
    </row>
    <row r="12" spans="1:39" s="296" customFormat="1" ht="24" customHeight="1">
      <c r="A12" s="1045"/>
      <c r="B12" s="1045"/>
      <c r="C12" s="1045"/>
      <c r="D12" s="1045"/>
      <c r="E12" s="1045"/>
      <c r="F12" s="1045"/>
      <c r="G12" s="1045"/>
      <c r="H12" s="1045"/>
      <c r="I12" s="1045"/>
      <c r="J12" s="1045"/>
      <c r="K12" s="1045"/>
      <c r="L12" s="436" t="s">
        <v>1344</v>
      </c>
      <c r="M12" s="273"/>
      <c r="N12" s="273"/>
      <c r="O12" s="273"/>
      <c r="P12" s="273"/>
      <c r="Q12" s="273"/>
      <c r="R12" s="273"/>
      <c r="S12" s="273"/>
      <c r="T12" s="273"/>
      <c r="U12" s="273"/>
      <c r="V12" s="1045"/>
      <c r="W12" s="1045"/>
      <c r="X12" s="1045"/>
      <c r="Y12" s="1045"/>
      <c r="Z12" s="1045"/>
      <c r="AA12" s="1045"/>
      <c r="AB12" s="1045"/>
      <c r="AC12" s="1045"/>
      <c r="AD12" s="1045"/>
      <c r="AE12" s="1045"/>
      <c r="AF12" s="1045"/>
      <c r="AG12" s="1045"/>
      <c r="AH12" s="1045"/>
      <c r="AI12" s="1045"/>
      <c r="AJ12" s="1045"/>
      <c r="AK12" s="1045"/>
      <c r="AL12" s="1045"/>
      <c r="AM12" s="1045"/>
    </row>
    <row r="13" spans="1:39">
      <c r="A13" s="1179"/>
      <c r="B13" s="1179"/>
      <c r="C13" s="1179"/>
      <c r="D13" s="1179"/>
      <c r="E13" s="1179"/>
      <c r="F13" s="1179"/>
      <c r="G13" s="1179"/>
      <c r="H13" s="1179"/>
      <c r="I13" s="1179"/>
      <c r="J13" s="1179"/>
      <c r="K13" s="1179"/>
      <c r="L13" s="1256"/>
      <c r="M13" s="1256"/>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256"/>
    </row>
    <row r="14" spans="1:39" s="297" customFormat="1" ht="39" customHeight="1">
      <c r="A14" s="1256"/>
      <c r="B14" s="1256"/>
      <c r="C14" s="1256"/>
      <c r="D14" s="1256"/>
      <c r="E14" s="1256"/>
      <c r="F14" s="1256"/>
      <c r="G14" s="1256"/>
      <c r="H14" s="1256"/>
      <c r="I14" s="1256"/>
      <c r="J14" s="1256"/>
      <c r="K14" s="1256"/>
      <c r="L14" s="1301" t="s">
        <v>14</v>
      </c>
      <c r="M14" s="1302" t="s">
        <v>673</v>
      </c>
      <c r="N14" s="1302" t="s">
        <v>288</v>
      </c>
      <c r="O14" s="1302" t="s">
        <v>674</v>
      </c>
      <c r="P14" s="1302" t="s">
        <v>675</v>
      </c>
      <c r="Q14" s="1302"/>
      <c r="R14" s="1302"/>
      <c r="S14" s="1302"/>
      <c r="T14" s="1302"/>
      <c r="U14" s="1316"/>
      <c r="V14" s="1317"/>
      <c r="W14" s="1256"/>
      <c r="X14" s="1256"/>
      <c r="Y14" s="1256"/>
      <c r="Z14" s="1256"/>
      <c r="AA14" s="1256"/>
      <c r="AB14" s="1256"/>
      <c r="AC14" s="1256"/>
      <c r="AD14" s="1256"/>
      <c r="AE14" s="1256"/>
      <c r="AF14" s="1256"/>
      <c r="AG14" s="1256"/>
      <c r="AH14" s="1256"/>
      <c r="AI14" s="1256"/>
      <c r="AJ14" s="1256"/>
      <c r="AK14" s="1256"/>
      <c r="AL14" s="1256"/>
      <c r="AM14" s="1256"/>
    </row>
    <row r="15" spans="1:39" s="297" customFormat="1" ht="36" customHeight="1">
      <c r="A15" s="1256"/>
      <c r="B15" s="1256"/>
      <c r="C15" s="1256"/>
      <c r="D15" s="1256"/>
      <c r="E15" s="1256"/>
      <c r="F15" s="1256"/>
      <c r="G15" s="1256"/>
      <c r="H15" s="1256"/>
      <c r="I15" s="1256"/>
      <c r="J15" s="1256"/>
      <c r="K15" s="1256"/>
      <c r="L15" s="1304"/>
      <c r="M15" s="1302"/>
      <c r="N15" s="1302"/>
      <c r="O15" s="1302"/>
      <c r="P15" s="1305" t="s">
        <v>321</v>
      </c>
      <c r="Q15" s="1305" t="s">
        <v>676</v>
      </c>
      <c r="R15" s="1305" t="s">
        <v>1745</v>
      </c>
      <c r="S15" s="1305" t="s">
        <v>1746</v>
      </c>
      <c r="T15" s="1305" t="s">
        <v>1747</v>
      </c>
      <c r="U15" s="1309" t="s">
        <v>1748</v>
      </c>
      <c r="V15" s="1317"/>
      <c r="W15" s="1256"/>
      <c r="X15" s="1256"/>
      <c r="Y15" s="1256"/>
      <c r="Z15" s="1256"/>
      <c r="AA15" s="1256"/>
      <c r="AB15" s="1256"/>
      <c r="AC15" s="1256"/>
      <c r="AD15" s="1256"/>
      <c r="AE15" s="1256"/>
      <c r="AF15" s="1256"/>
      <c r="AG15" s="1256"/>
      <c r="AH15" s="1256"/>
      <c r="AI15" s="1256"/>
      <c r="AJ15" s="1256"/>
      <c r="AK15" s="1256"/>
      <c r="AL15" s="1256"/>
      <c r="AM15" s="1256"/>
    </row>
    <row r="16" spans="1:39" s="298" customFormat="1">
      <c r="A16" s="1306"/>
      <c r="B16" s="1306"/>
      <c r="C16" s="1306"/>
      <c r="D16" s="1306"/>
      <c r="E16" s="1306"/>
      <c r="F16" s="1306"/>
      <c r="G16" s="1306"/>
      <c r="H16" s="1306"/>
      <c r="I16" s="1306"/>
      <c r="J16" s="1306"/>
      <c r="K16" s="1306"/>
      <c r="L16" s="1307"/>
      <c r="M16" s="1305" t="s">
        <v>351</v>
      </c>
      <c r="N16" s="1305" t="s">
        <v>137</v>
      </c>
      <c r="O16" s="1139" t="s">
        <v>137</v>
      </c>
      <c r="P16" s="1305" t="s">
        <v>137</v>
      </c>
      <c r="Q16" s="1305" t="s">
        <v>677</v>
      </c>
      <c r="R16" s="1305" t="s">
        <v>677</v>
      </c>
      <c r="S16" s="1305" t="s">
        <v>677</v>
      </c>
      <c r="T16" s="1305" t="s">
        <v>677</v>
      </c>
      <c r="U16" s="1309" t="s">
        <v>677</v>
      </c>
      <c r="V16" s="1318"/>
      <c r="W16" s="1306"/>
      <c r="X16" s="1306"/>
      <c r="Y16" s="1306"/>
      <c r="Z16" s="1306"/>
      <c r="AA16" s="1306"/>
      <c r="AB16" s="1306"/>
      <c r="AC16" s="1306"/>
      <c r="AD16" s="1306"/>
      <c r="AE16" s="1306"/>
      <c r="AF16" s="1306"/>
      <c r="AG16" s="1306"/>
      <c r="AH16" s="1306"/>
      <c r="AI16" s="1306"/>
      <c r="AJ16" s="1306"/>
      <c r="AK16" s="1306"/>
      <c r="AL16" s="1306"/>
      <c r="AM16" s="1306"/>
    </row>
    <row r="17" spans="1:39" s="101" customFormat="1">
      <c r="A17" s="943" t="s">
        <v>18</v>
      </c>
      <c r="B17" s="1129"/>
      <c r="C17" s="1129"/>
      <c r="D17" s="1129"/>
      <c r="E17" s="1129"/>
      <c r="F17" s="1129"/>
      <c r="G17" s="1129"/>
      <c r="H17" s="1129"/>
      <c r="I17" s="1129"/>
      <c r="J17" s="1129"/>
      <c r="K17" s="1129"/>
      <c r="L17" s="1057" t="s">
        <v>3024</v>
      </c>
      <c r="M17" s="1146"/>
      <c r="N17" s="1146"/>
      <c r="O17" s="1146"/>
      <c r="P17" s="1146"/>
      <c r="Q17" s="1146"/>
      <c r="R17" s="1146"/>
      <c r="S17" s="1146"/>
      <c r="T17" s="1146"/>
      <c r="U17" s="1146"/>
      <c r="V17" s="1308"/>
      <c r="W17" s="1129"/>
      <c r="X17" s="1129"/>
      <c r="Y17" s="1129"/>
      <c r="Z17" s="1129"/>
      <c r="AA17" s="1129"/>
      <c r="AB17" s="1129"/>
      <c r="AC17" s="1129"/>
      <c r="AD17" s="1129"/>
      <c r="AE17" s="1129"/>
      <c r="AF17" s="1129"/>
      <c r="AG17" s="1129"/>
      <c r="AH17" s="1129"/>
      <c r="AI17" s="1129"/>
      <c r="AJ17" s="1129"/>
      <c r="AK17" s="1129"/>
      <c r="AL17" s="1129"/>
      <c r="AM17" s="1129"/>
    </row>
    <row r="18" spans="1:39" s="101" customFormat="1">
      <c r="A18" s="943" t="s">
        <v>102</v>
      </c>
      <c r="B18" s="1129"/>
      <c r="C18" s="1129"/>
      <c r="D18" s="1129"/>
      <c r="E18" s="1129"/>
      <c r="F18" s="1129"/>
      <c r="G18" s="1129"/>
      <c r="H18" s="1129"/>
      <c r="I18" s="1129"/>
      <c r="J18" s="1129"/>
      <c r="K18" s="1129"/>
      <c r="L18" s="1057" t="s">
        <v>3028</v>
      </c>
      <c r="M18" s="1146"/>
      <c r="N18" s="1146"/>
      <c r="O18" s="1146"/>
      <c r="P18" s="1146"/>
      <c r="Q18" s="1146"/>
      <c r="R18" s="1146"/>
      <c r="S18" s="1146"/>
      <c r="T18" s="1146"/>
      <c r="U18" s="1146"/>
      <c r="V18" s="1308"/>
      <c r="W18" s="1129"/>
      <c r="X18" s="1129"/>
      <c r="Y18" s="1129"/>
      <c r="Z18" s="1129"/>
      <c r="AA18" s="1129"/>
      <c r="AB18" s="1129"/>
      <c r="AC18" s="1129"/>
      <c r="AD18" s="1129"/>
      <c r="AE18" s="1129"/>
      <c r="AF18" s="1129"/>
      <c r="AG18" s="1129"/>
      <c r="AH18" s="1129"/>
      <c r="AI18" s="1129"/>
      <c r="AJ18" s="1129"/>
      <c r="AK18" s="1129"/>
      <c r="AL18" s="1129"/>
      <c r="AM18" s="1129"/>
    </row>
    <row r="19" spans="1:39" s="101" customFormat="1">
      <c r="A19" s="943" t="s">
        <v>103</v>
      </c>
      <c r="B19" s="1129"/>
      <c r="C19" s="1129"/>
      <c r="D19" s="1129"/>
      <c r="E19" s="1129"/>
      <c r="F19" s="1129"/>
      <c r="G19" s="1129"/>
      <c r="H19" s="1129"/>
      <c r="I19" s="1129"/>
      <c r="J19" s="1129"/>
      <c r="K19" s="1129"/>
      <c r="L19" s="1057" t="s">
        <v>3030</v>
      </c>
      <c r="M19" s="1146"/>
      <c r="N19" s="1146"/>
      <c r="O19" s="1146"/>
      <c r="P19" s="1146"/>
      <c r="Q19" s="1146"/>
      <c r="R19" s="1146"/>
      <c r="S19" s="1146"/>
      <c r="T19" s="1146"/>
      <c r="U19" s="1146"/>
      <c r="V19" s="1308"/>
      <c r="W19" s="1129"/>
      <c r="X19" s="1129"/>
      <c r="Y19" s="1129"/>
      <c r="Z19" s="1129"/>
      <c r="AA19" s="1129"/>
      <c r="AB19" s="1129"/>
      <c r="AC19" s="1129"/>
      <c r="AD19" s="1129"/>
      <c r="AE19" s="1129"/>
      <c r="AF19" s="1129"/>
      <c r="AG19" s="1129"/>
      <c r="AH19" s="1129"/>
      <c r="AI19" s="1129"/>
      <c r="AJ19" s="1129"/>
      <c r="AK19" s="1129"/>
      <c r="AL19" s="1129"/>
      <c r="AM19" s="1129"/>
    </row>
    <row r="20" spans="1:39">
      <c r="A20" s="1179"/>
      <c r="B20" s="1179"/>
      <c r="C20" s="1179"/>
      <c r="D20" s="1179"/>
      <c r="E20" s="1179"/>
      <c r="F20" s="1179"/>
      <c r="G20" s="1179"/>
      <c r="H20" s="1179"/>
      <c r="I20" s="1179"/>
      <c r="J20" s="1179"/>
      <c r="K20" s="1179"/>
      <c r="L20" s="1255"/>
      <c r="M20" s="1179"/>
      <c r="N20" s="1179"/>
      <c r="O20" s="1179"/>
      <c r="P20" s="1179"/>
      <c r="Q20" s="1179"/>
      <c r="R20" s="1179"/>
      <c r="S20" s="1179"/>
      <c r="T20" s="1179"/>
      <c r="U20" s="1179"/>
      <c r="V20" s="1319"/>
      <c r="W20" s="1179"/>
      <c r="X20" s="1179"/>
      <c r="Y20" s="1179"/>
      <c r="Z20" s="1179"/>
      <c r="AA20" s="1179"/>
      <c r="AB20" s="1179"/>
      <c r="AC20" s="1179"/>
      <c r="AD20" s="1179"/>
      <c r="AE20" s="1179"/>
      <c r="AF20" s="1179"/>
      <c r="AG20" s="1179"/>
      <c r="AH20" s="1179"/>
      <c r="AI20" s="1179"/>
      <c r="AJ20" s="1179"/>
      <c r="AK20" s="1179"/>
      <c r="AL20" s="1179"/>
      <c r="AM20" s="1179"/>
    </row>
    <row r="21" spans="1:39" ht="15" customHeight="1">
      <c r="A21" s="1179"/>
      <c r="B21" s="1179"/>
      <c r="C21" s="1179"/>
      <c r="D21" s="1179"/>
      <c r="E21" s="1179"/>
      <c r="F21" s="1179"/>
      <c r="G21" s="1179"/>
      <c r="H21" s="1179"/>
      <c r="I21" s="1179"/>
      <c r="J21" s="1179"/>
      <c r="K21" s="1179"/>
      <c r="L21" s="1313" t="s">
        <v>1425</v>
      </c>
      <c r="M21" s="1313"/>
      <c r="N21" s="1313"/>
      <c r="O21" s="1313"/>
      <c r="P21" s="1313"/>
      <c r="Q21" s="1313"/>
      <c r="R21" s="1313"/>
      <c r="S21" s="1313"/>
      <c r="T21" s="1313"/>
      <c r="U21" s="1313"/>
      <c r="V21" s="1179"/>
      <c r="W21" s="1179"/>
      <c r="X21" s="1179"/>
      <c r="Y21" s="1179"/>
      <c r="Z21" s="1179"/>
      <c r="AA21" s="1179"/>
      <c r="AB21" s="1179"/>
      <c r="AC21" s="1179"/>
      <c r="AD21" s="1179"/>
      <c r="AE21" s="1179"/>
      <c r="AF21" s="1179"/>
      <c r="AG21" s="1179"/>
      <c r="AH21" s="1179"/>
      <c r="AI21" s="1179"/>
      <c r="AJ21" s="1179"/>
      <c r="AK21" s="1179"/>
      <c r="AL21" s="1179"/>
      <c r="AM21" s="1179"/>
    </row>
    <row r="22" spans="1:39" ht="15" customHeight="1">
      <c r="A22" s="1179"/>
      <c r="B22" s="1179"/>
      <c r="C22" s="1179"/>
      <c r="D22" s="1179"/>
      <c r="E22" s="1179"/>
      <c r="F22" s="1179"/>
      <c r="G22" s="1179"/>
      <c r="H22" s="1179"/>
      <c r="I22" s="1179"/>
      <c r="J22" s="1179"/>
      <c r="K22" s="804"/>
      <c r="L22" s="1314"/>
      <c r="M22" s="1314"/>
      <c r="N22" s="1314"/>
      <c r="O22" s="1314"/>
      <c r="P22" s="1314"/>
      <c r="Q22" s="1314"/>
      <c r="R22" s="1314"/>
      <c r="S22" s="1314"/>
      <c r="T22" s="1314"/>
      <c r="U22" s="1320"/>
      <c r="V22" s="1319"/>
      <c r="W22" s="1179"/>
      <c r="X22" s="1179"/>
      <c r="Y22" s="1179"/>
      <c r="Z22" s="1179"/>
      <c r="AA22" s="1179"/>
      <c r="AB22" s="1179"/>
      <c r="AC22" s="1179"/>
      <c r="AD22" s="1179"/>
      <c r="AE22" s="1179"/>
      <c r="AF22" s="1179"/>
      <c r="AG22" s="1179"/>
      <c r="AH22" s="1179"/>
      <c r="AI22" s="1179"/>
      <c r="AJ22" s="1179"/>
      <c r="AK22" s="1179"/>
      <c r="AL22" s="1179"/>
      <c r="AM22" s="1179"/>
    </row>
  </sheetData>
  <sheetProtection formatColumns="0" formatRows="0" autoFilter="0"/>
  <mergeCells count="7">
    <mergeCell ref="L22:U22"/>
    <mergeCell ref="L21:U21"/>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21"/>
      <c r="B1" s="1321"/>
      <c r="C1" s="1321"/>
      <c r="D1" s="1321"/>
    </row>
    <row r="2" spans="1:4" hidden="1">
      <c r="A2" s="1321"/>
      <c r="B2" s="1321"/>
      <c r="C2" s="1321"/>
      <c r="D2" s="1321"/>
    </row>
    <row r="3" spans="1:4" hidden="1">
      <c r="A3" s="1321"/>
      <c r="B3" s="1321"/>
      <c r="C3" s="1321"/>
      <c r="D3" s="1321"/>
    </row>
    <row r="4" spans="1:4" hidden="1">
      <c r="A4" s="1321"/>
      <c r="B4" s="1321"/>
      <c r="C4" s="1321"/>
      <c r="D4" s="1321"/>
    </row>
    <row r="5" spans="1:4" hidden="1">
      <c r="A5" s="1321"/>
      <c r="B5" s="1321"/>
      <c r="C5" s="1321"/>
      <c r="D5" s="1321"/>
    </row>
    <row r="6" spans="1:4">
      <c r="A6" s="1321"/>
      <c r="B6" s="1321"/>
      <c r="C6" s="1322"/>
      <c r="D6" s="1322"/>
    </row>
    <row r="7" spans="1:4" ht="20.100000000000001" customHeight="1">
      <c r="A7" s="1321"/>
      <c r="B7" s="1321"/>
      <c r="C7" s="1322"/>
      <c r="D7" s="1323" t="s">
        <v>109</v>
      </c>
    </row>
    <row r="8" spans="1:4">
      <c r="A8" s="1321"/>
      <c r="B8" s="1321"/>
      <c r="C8" s="1322"/>
      <c r="D8" s="1322"/>
    </row>
    <row r="9" spans="1:4" ht="20.100000000000001" customHeight="1">
      <c r="A9" s="1321"/>
      <c r="B9" s="1321"/>
      <c r="C9" s="1322"/>
      <c r="D9" s="1324"/>
    </row>
    <row r="10" spans="1:4" ht="20.100000000000001" customHeight="1">
      <c r="A10" s="1321"/>
      <c r="B10" s="1321"/>
      <c r="C10" s="1322"/>
      <c r="D10" s="1324"/>
    </row>
    <row r="11" spans="1:4" ht="20.100000000000001" customHeight="1">
      <c r="A11" s="1321"/>
      <c r="B11" s="1321"/>
      <c r="C11" s="1322"/>
      <c r="D11" s="1324"/>
    </row>
    <row r="12" spans="1:4" ht="20.100000000000001" customHeight="1">
      <c r="A12" s="1321"/>
      <c r="B12" s="1321"/>
      <c r="C12" s="1322"/>
      <c r="D12" s="1324"/>
    </row>
    <row r="13" spans="1:4" ht="20.100000000000001" customHeight="1">
      <c r="A13" s="1321"/>
      <c r="B13" s="1321"/>
      <c r="C13" s="1322"/>
      <c r="D13" s="1324"/>
    </row>
    <row r="14" spans="1:4" ht="20.100000000000001" customHeight="1">
      <c r="A14" s="1321"/>
      <c r="B14" s="1321"/>
      <c r="C14" s="1322"/>
      <c r="D14" s="1324"/>
    </row>
    <row r="15" spans="1:4" ht="20.100000000000001" customHeight="1">
      <c r="A15" s="1321"/>
      <c r="B15" s="1321"/>
      <c r="C15" s="1322"/>
      <c r="D15" s="1324"/>
    </row>
    <row r="16" spans="1:4" ht="20.100000000000001" customHeight="1">
      <c r="A16" s="1321"/>
      <c r="B16" s="1321"/>
      <c r="C16" s="1322"/>
      <c r="D16" s="1324"/>
    </row>
    <row r="17" spans="1:4" ht="20.100000000000001" customHeight="1">
      <c r="A17" s="1321"/>
      <c r="B17" s="1321"/>
      <c r="C17" s="1322"/>
      <c r="D17" s="1324"/>
    </row>
    <row r="18" spans="1:4" ht="20.100000000000001" customHeight="1">
      <c r="A18" s="1321"/>
      <c r="B18" s="1321"/>
      <c r="C18" s="1322"/>
      <c r="D18" s="1324"/>
    </row>
    <row r="19" spans="1:4">
      <c r="A19" s="1321"/>
      <c r="B19" s="1321"/>
      <c r="C19" s="1322"/>
      <c r="D19" s="1322"/>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25" t="s">
        <v>110</v>
      </c>
      <c r="C2" s="1325"/>
      <c r="D2" s="1325"/>
      <c r="E2" s="1325"/>
    </row>
    <row r="3" spans="2:5">
      <c r="B3" s="1326"/>
      <c r="C3" s="1326"/>
      <c r="D3" s="1326"/>
      <c r="E3" s="1326"/>
    </row>
    <row r="4" spans="2:5" ht="21.75" customHeight="1" thickBot="1">
      <c r="B4" s="1327" t="s">
        <v>1117</v>
      </c>
      <c r="C4" s="1327" t="s">
        <v>1118</v>
      </c>
      <c r="D4" s="1327" t="s">
        <v>15</v>
      </c>
      <c r="E4" s="1328" t="s">
        <v>147</v>
      </c>
    </row>
    <row r="5" spans="2:5" ht="12" thickTop="1">
      <c r="B5" s="1326"/>
      <c r="C5" s="1326"/>
      <c r="D5" s="1326"/>
      <c r="E5" s="1326"/>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5"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5"/>
      <c r="E4" s="322"/>
      <c r="F4" s="322"/>
      <c r="G4" s="639" t="s">
        <v>1203</v>
      </c>
      <c r="H4" s="635"/>
      <c r="I4" s="632"/>
    </row>
    <row r="5" spans="1:27" s="52" customFormat="1" ht="19.5">
      <c r="A5" s="634"/>
      <c r="C5" s="327"/>
      <c r="D5" s="695"/>
      <c r="E5" s="322"/>
      <c r="F5" s="322"/>
      <c r="G5" s="639" t="s">
        <v>244</v>
      </c>
      <c r="H5" s="636"/>
      <c r="I5" s="632"/>
    </row>
    <row r="6" spans="1:27" s="52" customFormat="1" ht="19.5">
      <c r="A6" s="634"/>
      <c r="C6" s="327"/>
      <c r="D6" s="695"/>
      <c r="E6" s="322"/>
      <c r="F6" s="322"/>
      <c r="G6" s="639" t="s">
        <v>245</v>
      </c>
      <c r="H6" s="636"/>
      <c r="I6" s="632"/>
    </row>
    <row r="7" spans="1:27" s="52" customFormat="1" ht="19.5">
      <c r="A7" s="634"/>
      <c r="C7" s="327"/>
      <c r="D7" s="695"/>
      <c r="E7" s="322"/>
      <c r="F7" s="322"/>
      <c r="G7" s="639" t="s">
        <v>246</v>
      </c>
      <c r="H7" s="635"/>
      <c r="I7" s="633"/>
    </row>
    <row r="8" spans="1:27" s="52" customFormat="1" ht="19.5">
      <c r="A8" s="634"/>
      <c r="C8" s="327"/>
      <c r="D8" s="695"/>
      <c r="E8" s="322"/>
      <c r="F8" s="322"/>
      <c r="G8" s="640" t="str">
        <f>IF(H3="Водоотведение","Вид сточных вод","Вид воды")</f>
        <v>Вид воды</v>
      </c>
      <c r="H8" s="636"/>
      <c r="I8" s="632"/>
    </row>
    <row r="9" spans="1:27" s="52" customFormat="1" ht="19.5">
      <c r="A9" s="634"/>
      <c r="C9" s="327"/>
      <c r="D9" s="695"/>
      <c r="E9" s="322"/>
      <c r="F9" s="322"/>
      <c r="G9" s="640" t="s">
        <v>1000</v>
      </c>
      <c r="H9" s="635"/>
      <c r="I9" s="632"/>
    </row>
    <row r="10" spans="1:27" s="52" customFormat="1" ht="19.5">
      <c r="A10" s="634"/>
      <c r="B10" s="52" t="b">
        <f t="shared" ref="B10:B15" si="0">org_declaration="Заявление организации"</f>
        <v>1</v>
      </c>
      <c r="C10" s="327"/>
      <c r="D10" s="695"/>
      <c r="E10" s="322"/>
      <c r="F10" s="322"/>
      <c r="G10" s="639" t="s">
        <v>247</v>
      </c>
      <c r="H10" s="642"/>
      <c r="I10" s="632"/>
    </row>
    <row r="11" spans="1:27" s="52" customFormat="1" ht="19.5">
      <c r="A11" s="634"/>
      <c r="B11" s="52" t="b">
        <f t="shared" si="0"/>
        <v>1</v>
      </c>
      <c r="C11" s="327"/>
      <c r="D11" s="695"/>
      <c r="E11" s="322"/>
      <c r="F11" s="322"/>
      <c r="G11" s="639" t="s">
        <v>248</v>
      </c>
      <c r="H11" s="643"/>
      <c r="I11" s="632"/>
    </row>
    <row r="12" spans="1:27" s="52" customFormat="1" ht="19.5">
      <c r="A12" s="634"/>
      <c r="B12" s="52" t="b">
        <f t="shared" si="0"/>
        <v>1</v>
      </c>
      <c r="C12" s="327"/>
      <c r="D12" s="695"/>
      <c r="E12" s="322"/>
      <c r="F12" s="322"/>
      <c r="G12" s="639" t="s">
        <v>1149</v>
      </c>
      <c r="H12" s="642"/>
      <c r="I12" s="632"/>
    </row>
    <row r="13" spans="1:27" s="52" customFormat="1" ht="19.5">
      <c r="A13" s="634"/>
      <c r="B13" s="52" t="b">
        <f t="shared" si="0"/>
        <v>1</v>
      </c>
      <c r="C13" s="327"/>
      <c r="D13" s="695"/>
      <c r="E13" s="322"/>
      <c r="F13" s="322"/>
      <c r="G13" s="639" t="s">
        <v>249</v>
      </c>
      <c r="H13" s="644"/>
      <c r="I13" s="632"/>
    </row>
    <row r="14" spans="1:27" s="52" customFormat="1" ht="22.5">
      <c r="A14" s="634"/>
      <c r="B14" s="52" t="b">
        <f t="shared" si="0"/>
        <v>1</v>
      </c>
      <c r="C14" s="327"/>
      <c r="D14" s="695"/>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5"/>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23" t="s">
        <v>208</v>
      </c>
      <c r="F17" s="723"/>
      <c r="G17" s="723"/>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26" t="s">
        <v>211</v>
      </c>
      <c r="F21" s="723" t="s">
        <v>212</v>
      </c>
      <c r="G21" s="723"/>
      <c r="H21" s="649"/>
      <c r="I21" s="631"/>
    </row>
    <row r="22" spans="1:27" s="52" customFormat="1" ht="19.5">
      <c r="A22" s="634"/>
      <c r="C22" s="570"/>
      <c r="E22" s="726"/>
      <c r="F22" s="723" t="s">
        <v>213</v>
      </c>
      <c r="G22" s="723"/>
      <c r="H22" s="650"/>
      <c r="I22" s="631"/>
    </row>
    <row r="23" spans="1:27" s="52" customFormat="1" ht="19.5">
      <c r="A23" s="634"/>
      <c r="C23" s="570"/>
      <c r="E23" s="726"/>
      <c r="F23" s="723" t="s">
        <v>214</v>
      </c>
      <c r="G23" s="723"/>
      <c r="H23" s="649"/>
      <c r="I23" s="631"/>
    </row>
    <row r="24" spans="1:27" s="52" customFormat="1" ht="19.5">
      <c r="A24" s="634"/>
      <c r="C24" s="570"/>
      <c r="E24" s="726"/>
      <c r="F24" s="723" t="s">
        <v>215</v>
      </c>
      <c r="G24" s="723"/>
      <c r="H24" s="651"/>
      <c r="I24" s="631"/>
    </row>
    <row r="25" spans="1:27" s="52" customFormat="1" ht="19.5">
      <c r="A25" s="634"/>
      <c r="C25" s="570"/>
      <c r="E25" s="726"/>
      <c r="F25" s="723" t="s">
        <v>216</v>
      </c>
      <c r="G25" s="723"/>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26" t="s">
        <v>211</v>
      </c>
      <c r="F28" s="723" t="s">
        <v>212</v>
      </c>
      <c r="G28" s="723"/>
      <c r="H28" s="649"/>
      <c r="I28" s="631"/>
    </row>
    <row r="29" spans="1:27" s="52" customFormat="1" ht="19.5">
      <c r="A29" s="634"/>
      <c r="C29" s="570"/>
      <c r="E29" s="726"/>
      <c r="F29" s="723" t="s">
        <v>213</v>
      </c>
      <c r="G29" s="723"/>
      <c r="H29" s="650"/>
      <c r="I29" s="631"/>
    </row>
    <row r="30" spans="1:27" s="52" customFormat="1" ht="19.5">
      <c r="A30" s="634"/>
      <c r="C30" s="570"/>
      <c r="E30" s="726"/>
      <c r="F30" s="723" t="s">
        <v>214</v>
      </c>
      <c r="G30" s="723"/>
      <c r="H30" s="649"/>
      <c r="I30" s="631"/>
    </row>
    <row r="31" spans="1:27" s="52" customFormat="1" ht="19.5">
      <c r="A31" s="634"/>
      <c r="C31" s="570"/>
      <c r="E31" s="726"/>
      <c r="F31" s="723" t="s">
        <v>215</v>
      </c>
      <c r="G31" s="723"/>
      <c r="H31" s="651"/>
      <c r="I31" s="631"/>
    </row>
    <row r="32" spans="1:27" s="52" customFormat="1" ht="19.5">
      <c r="A32" s="634"/>
      <c r="C32" s="570"/>
      <c r="E32" s="726"/>
      <c r="F32" s="723" t="s">
        <v>219</v>
      </c>
      <c r="G32" s="723"/>
      <c r="H32" s="651"/>
      <c r="I32" s="631"/>
    </row>
    <row r="33" spans="1:27" s="52" customFormat="1" ht="19.5">
      <c r="A33" s="634"/>
      <c r="C33" s="570"/>
      <c r="E33" s="726"/>
      <c r="F33" s="723" t="s">
        <v>220</v>
      </c>
      <c r="G33" s="723"/>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26" t="s">
        <v>211</v>
      </c>
      <c r="F35" s="723" t="s">
        <v>212</v>
      </c>
      <c r="G35" s="723"/>
      <c r="H35" s="649"/>
      <c r="I35" s="631"/>
    </row>
    <row r="36" spans="1:27" s="52" customFormat="1" ht="19.5">
      <c r="A36" s="634"/>
      <c r="C36" s="570"/>
      <c r="E36" s="726"/>
      <c r="F36" s="723" t="s">
        <v>213</v>
      </c>
      <c r="G36" s="723"/>
      <c r="H36" s="652"/>
      <c r="I36" s="631"/>
    </row>
    <row r="37" spans="1:27" s="52" customFormat="1" ht="19.5">
      <c r="A37" s="634"/>
      <c r="C37" s="570"/>
      <c r="E37" s="726"/>
      <c r="F37" s="723" t="s">
        <v>214</v>
      </c>
      <c r="G37" s="723"/>
      <c r="H37" s="649"/>
      <c r="I37" s="631"/>
    </row>
    <row r="38" spans="1:27" s="52" customFormat="1" ht="19.5">
      <c r="A38" s="634"/>
      <c r="C38" s="570"/>
      <c r="E38" s="726"/>
      <c r="F38" s="723" t="s">
        <v>215</v>
      </c>
      <c r="G38" s="723"/>
      <c r="H38" s="651"/>
      <c r="I38" s="631"/>
    </row>
    <row r="39" spans="1:27" s="52" customFormat="1" ht="19.5">
      <c r="A39" s="634"/>
      <c r="C39" s="570"/>
      <c r="E39" s="726"/>
      <c r="F39" s="723" t="s">
        <v>221</v>
      </c>
      <c r="G39" s="723"/>
      <c r="H39" s="651"/>
      <c r="I39" s="631"/>
    </row>
    <row r="40" spans="1:27" s="52" customFormat="1" ht="19.5">
      <c r="A40" s="634"/>
      <c r="C40" s="570"/>
      <c r="E40" s="726"/>
      <c r="F40" s="723" t="s">
        <v>1114</v>
      </c>
      <c r="G40" s="723"/>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сведения'!$J$114:$J$153,MATCH($A46,'Общие сведения'!$D$114:$D$153,0))</f>
        <v>Тариф 1 (Водоотведение) - тариф на водоотведение</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сведения'!$J$114:$J$153,MATCH($A54,'Общие сведения'!$D$114:$D$153,0))</f>
        <v>Тариф 1 (Водоотведение) - тариф на водоотведение</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2"/>
      <c r="P61" s="703"/>
      <c r="Q61" s="703"/>
      <c r="R61" s="703"/>
      <c r="S61" s="704"/>
    </row>
    <row r="62" spans="1:28">
      <c r="A62" s="134" t="s">
        <v>1010</v>
      </c>
    </row>
    <row r="63" spans="1:28" s="65" customFormat="1" ht="15" customHeight="1">
      <c r="A63" s="573" t="s">
        <v>18</v>
      </c>
      <c r="L63" s="149" t="str">
        <f>INDEX('Общие сведения'!$J$114:$J$153,MATCH($A63,'Общие сведения'!$D$114:$D$153,0))</f>
        <v>Тариф 1 (Водоотведение) - тариф на водоотведение</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2"/>
      <c r="P68" s="703"/>
      <c r="Q68" s="703"/>
      <c r="R68" s="703"/>
      <c r="S68" s="704"/>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сведения'!$J$114:$J$153,MATCH($A76,'Общие сведения'!$D$114:$D$153,0))</f>
        <v>Тариф 1 (Водоотведение) - тариф на водоотведение</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сведения'!$J$114:$J$153,MATCH($A97,'Общие сведения'!$D$114:$D$153,0))</f>
        <v>Тариф 1 (Водоотведение) - тариф на водоотведение</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сведения'!$K$114:$K$153,MATCH($A98,'Общие сведения'!$D$114:$D$153,0))</f>
        <v>без дифференциации</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сведения'!$J$114:$J$153,MATCH($A136,'Общие сведения'!$D$114:$D$153,0))</f>
        <v>Тариф 1 (Водоотведение) - тариф на водоотведение</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сведения'!$K$114:$K$153,MATCH($A137,'Общие сведения'!$D$114:$D$153,0))</f>
        <v>без дифференциации</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сведения'!$J$114:$J$153,MATCH($A154,'Общие сведения'!$D$114:$D$153,0))</f>
        <v>Тариф 1 (Водоотведение) - тариф на водоотведение</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сведения'!$K$114:$K$153,MATCH($A155,'Общие сведения'!$D$114:$D$153,0))</f>
        <v>без дифференциации</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сведения'!$J$114:$J$153,MATCH($A183,'Общие сведения'!$D$114:$D$153,0))</f>
        <v>Тариф 1 (Водоотведение) - тариф на водоотведение</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сведения'!$K$114:$K$153,MATCH($A184,'Общие сведения'!$D$114:$D$153,0))</f>
        <v>без дифференциации</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сведения'!$J$114:$J$153,MATCH($A200,'Общие сведения'!$D$114:$D$153,0))</f>
        <v>Тариф 1 (Водоотведение) - тариф на водоотведение</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сведения'!$J$114:$J$153,MATCH($A209,'Общие сведения'!$D$114:$D$153,0))</f>
        <v>Тариф 1 (Водоотведение) - тариф на водоотведение</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09"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09"/>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09"/>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09"/>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09"/>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09"/>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24"/>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24"/>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24"/>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24"/>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24"/>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24"/>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24"/>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сведения'!$J$114:$J$153,MATCH($A237,'Общие сведения'!$D$114:$D$153,0))</f>
        <v>Тариф 1 (Водоотведение) - тариф на водоотведение</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сведения'!$J$114:$J$153,MATCH($A289,'Общие сведения'!$D$114:$D$153,0))</f>
        <v>Тариф 1 (Водоотведение) - тариф на водоотведение</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сведения'!$J$114:$J$153,MATCH($A300,'Общие сведения'!$D$114:$D$153,0))</f>
        <v>Тариф 1 (Водоотведение) - тариф на водоотведение</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10"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10"/>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10"/>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10"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10"/>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10"/>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10"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10"/>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10"/>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10"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10"/>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10"/>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10"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10"/>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10"/>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сведения'!$J$114:$J$153,MATCH($A342,'Общие сведения'!$D$114:$D$153,0))</f>
        <v>Тариф 1 (Водоотведение) - тариф на водоотведение</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сведения'!$J$114:$J$153,MATCH($A360,'Общие сведения'!$D$114:$D$153,0))</f>
        <v>Тариф 1 (Водоотведение) - тариф на водоотведение</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сведения'!$J$114:$J$153,MATCH($A387,'Общие сведения'!$D$114:$D$153,0))</f>
        <v>Тариф 1 (Водоотведение) - тариф на водоотведение</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SUMIFS(Сценарии!$T$15:$T$71,Сценарии!$A$15:$A$71,$A392,Сценарии!$M$15:$M$71,"Индекс потребительских цен")</f>
        <v>0</v>
      </c>
      <c r="P392" s="341">
        <f>SUMIFS(Сценарии!$Y$15:$Y$71,Сценарии!$A$15:$A$71,$A392,Сценарии!$M$15:$M$71,"Индекс потребительских цен")</f>
        <v>0</v>
      </c>
      <c r="Q392" s="341">
        <f>SUMIFS(Сценарии!$AA$15:$AA$71,Сценарии!$A$15:$A$71,$A392,Сценарии!$M$15:$M$71,"Индекс потребительских цен")</f>
        <v>0</v>
      </c>
      <c r="R392" s="341">
        <f>SUMIFS(Сценарии!$AC$15:$AC$71,Сценарии!$A$15:$A$71,$A392,Сценарии!$M$15:$M$71,"Индекс потребительских цен")</f>
        <v>0</v>
      </c>
      <c r="S392" s="341">
        <f>SUMIFS(Сценарии!$AE$15:$AE$71,Сценарии!$A$15:$A$71,$A392,Сценарии!$M$15:$M$71,"Индекс потребительских цен")</f>
        <v>0</v>
      </c>
      <c r="T392" s="341">
        <f>SUMIFS(Сценарии!$AG$15:$AG$71,Сценарии!$A$15:$A$71,$A392,Сценарии!$M$15:$M$71,"Индекс потребительских цен")</f>
        <v>0</v>
      </c>
      <c r="U392" s="341">
        <f>SUMIFS(Сценарии!$AI$15:$AI$71,Сценарии!$A$15:$A$71,$A392,Сценарии!$M$15:$M$71,"Индекс потребительских цен")</f>
        <v>0</v>
      </c>
      <c r="V392" s="341">
        <f>SUMIFS(Сценарии!$AK$15:$AK$71,Сценарии!$A$15:$A$71,$A392,Сценарии!$M$15:$M$71,"Индекс потребительских цен")</f>
        <v>0</v>
      </c>
      <c r="W392" s="341">
        <f>SUMIFS(Сценарии!$AM$15:$AM$71,Сценарии!$A$15:$A$71,$A392,Сценарии!$M$15:$M$71,"Индекс потребительских цен")</f>
        <v>0</v>
      </c>
      <c r="X392" s="341">
        <f>SUMIFS(Сценарии!$AO$15:$AO$71,Сценарии!$A$15:$A$71,$A392,Сценарии!$M$15:$M$71,"Индекс потребительских цен")</f>
        <v>0</v>
      </c>
      <c r="Y392" s="341">
        <f>SUMIFS(Сценарии!$U$15:$U$71,Сценарии!$A$15:$A$71,$A392,Сценарии!$M$15:$M$71,"Индекс потребительских цен")</f>
        <v>0</v>
      </c>
      <c r="Z392" s="341">
        <f>SUMIFS(Сценарии!$Z$15:$Z$71,Сценарии!$A$15:$A$71,$A392,Сценарии!$M$15:$M$71,"Индекс потребительских цен")</f>
        <v>0</v>
      </c>
      <c r="AA392" s="341">
        <f>SUMIFS(Сценарии!$AB$15:$AB$71,Сценарии!$A$15:$A$71,$A392,Сценарии!$M$15:$M$71,"Индекс потребительских цен")</f>
        <v>0</v>
      </c>
      <c r="AB392" s="341">
        <f>SUMIFS(Сценарии!$AD$15:$AD$71,Сценарии!$A$15:$A$71,$A392,Сценарии!$M$15:$M$71,"Индекс потребительских цен")</f>
        <v>0</v>
      </c>
      <c r="AC392" s="341">
        <f>SUMIFS(Сценарии!$AF$15:$AF$71,Сценарии!$A$15:$A$71,$A392,Сценарии!$M$15:$M$71,"Индекс потребительских цен")</f>
        <v>0</v>
      </c>
      <c r="AD392" s="341">
        <f>SUMIFS(Сценарии!$AH$15:$AH$71,Сценарии!$A$15:$A$71,$A392,Сценарии!$M$15:$M$71,"Индекс потребительских цен")</f>
        <v>0</v>
      </c>
      <c r="AE392" s="341">
        <f>SUMIFS(Сценарии!$AJ$15:$AJ$71,Сценарии!$A$15:$A$71,$A392,Сценарии!$M$15:$M$71,"Индекс потребительских цен")</f>
        <v>0</v>
      </c>
      <c r="AF392" s="341">
        <f>SUMIFS(Сценарии!$AL$15:$AL$71,Сценарии!$A$15:$A$71,$A392,Сценарии!$M$15:$M$71,"Индекс потребительских цен")</f>
        <v>0</v>
      </c>
      <c r="AG392" s="341">
        <f>SUMIFS(Сценарии!$AN$15:$AN$71,Сценарии!$A$15:$A$71,$A392,Сценарии!$M$15:$M$71,"Индекс потребительских цен")</f>
        <v>0</v>
      </c>
      <c r="AH392" s="341">
        <f>SUMIFS(Сценарии!$AP$15:$AP$71,Сценарии!$A$15:$A$71,$A392,Сценарии!$M$15:$M$71,"Индекс потребительских цен")</f>
        <v>0</v>
      </c>
      <c r="AI392" s="183"/>
    </row>
    <row r="393" spans="1:35" s="101" customFormat="1" outlineLevel="1">
      <c r="A393" s="578" t="str">
        <f t="shared" si="80"/>
        <v>1</v>
      </c>
      <c r="B393" s="101" t="s">
        <v>1483</v>
      </c>
      <c r="L393" s="272">
        <v>3</v>
      </c>
      <c r="M393" s="276" t="s">
        <v>444</v>
      </c>
      <c r="N393" s="277" t="s">
        <v>137</v>
      </c>
      <c r="O393" s="430">
        <f>O392</f>
        <v>0</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сведения'!$J$114:$J$153,MATCH($A398,'Общие сведения'!$D$114:$D$153,0))</f>
        <v>Тариф 1 (Водоотведение) - тариф на водоотведение</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сведения'!$H$114:$H$153,MATCH($A404,'Общие сведения'!$D$114:$D$153,0))</f>
        <v>Водоотведение</v>
      </c>
      <c r="C404"/>
      <c r="L404" s="612" t="str">
        <f>INDEX('Общие сведения'!$J$114:$J$153,MATCH($A404,'Общие сведения'!$D$114:$D$153,0))</f>
        <v>Тариф 1 (Водоотведение) - тариф на водоотведение</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0</v>
      </c>
      <c r="Q405" s="280">
        <f>Q407-Q406</f>
        <v>0</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0</v>
      </c>
      <c r="Q407" s="280">
        <f>Q408+Q409+Q421+Q425+Q426+Q427+Q428+Q432</f>
        <v>0</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0</v>
      </c>
      <c r="Q409" s="618">
        <f>SUM(Q410:Q420)</f>
        <v>0</v>
      </c>
      <c r="R409" s="425"/>
    </row>
    <row r="410" spans="1:27" s="101" customFormat="1" ht="33.75" outlineLevel="1">
      <c r="A410" s="578" t="str">
        <f t="shared" si="85"/>
        <v>1</v>
      </c>
      <c r="C410"/>
      <c r="D410" s="101" t="s">
        <v>1583</v>
      </c>
      <c r="L410" s="545" t="s">
        <v>139</v>
      </c>
      <c r="M410" s="546" t="s">
        <v>459</v>
      </c>
      <c r="N410" s="596"/>
      <c r="O410" s="596" t="s">
        <v>351</v>
      </c>
      <c r="P410" s="281">
        <f>SUMIFS(Покупка!P$15:P$61,Покупка!$A$15:$A$61,$A410,Покупка!$B$15:$B$61,"Итого")</f>
        <v>0</v>
      </c>
      <c r="Q410" s="281">
        <f>SUMIFS(Покупка!Q$15:Q$61,Покупка!$A$15:$A$61,$A410,Покупка!$B$15:$B$61,"Итого")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SUMIFS(Реагенты!Q$15:Q$25,Реагенты!$A$15:$A$25,$A411,Реагенты!$M$15:$M$25,"Всего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SUMIFS(Налоги!P$15:P$52,Налоги!$A$15:$A$52,$A412,Налоги!$L$15:$L$52,"0")</f>
        <v>0</v>
      </c>
      <c r="Q412" s="281">
        <f>SUMIFS(Налоги!Q$15:Q$52,Налоги!$A$15:$A$52,$A412,Налоги!$L$15:$L$52,"0")</f>
        <v>0</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SUMIFS(Калькуляция!Q$15:Q$391,Калькуляция!$A$15:$A$391,$A413,Калькуляция!$B$15:$B$391,$B413)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SUMIFS(Калькуляция!Q$15:Q$391,Калькуляция!$A$15:$A$391,$A414,Калькуляция!$B$15:$B$391,$B414)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SUMIFS(Калькуляция!Q$15:Q$391,Калькуляция!$A$15:$A$391,$A415,Калькуляция!$B$15:$B$391,$B415)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SUMIFS(Калькуляция!Q$15:Q$391,Калькуляция!$A$15:$A$391,$A416,Калькуляция!$B$15:$B$391,$B416)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SUMIFS(Калькуляция!Q$15:Q$391,Калькуляция!$A$15:$A$391,$A417,Калькуляция!$B$15:$B$391,$B417)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SUMIFS(Калькуляция!Q$15:Q$391,Калькуляция!$A$15:$A$391,$A418,Калькуляция!$B$15:$B$391,$B418)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SUMIFS(Калькуляция!Q$15:Q$391,Калькуляция!$A$15:$A$391,$A419,Калькуляция!$B$15:$B$391,$B419)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SUMIFS(Калькуляция!Q$15:Q$391,Калькуляция!$A$15:$A$391,$A420,Калькуляция!$B$15:$B$391,$B420)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0</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SUMIFS(ЭЭ!O$15:O$49,ЭЭ!$A$15:$A$49,$A422,ЭЭ!$M$15:$M$49,"Удельный расход электроэнергии")</f>
        <v>0</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SUMIFS(ЭЭ!Q$15:Q$49,ЭЭ!$A$15:$A$49,$A423,ЭЭ!$M$15:$M$49,"Объём воды/сточных вод")</f>
        <v>0</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SUMIFS(ЭЭ!Q$15:Q$49,ЭЭ!$A$15:$A$49,$A424,ЭЭ!$M$15:$M$49,"Средний (расчетный) тариф")</f>
        <v>0</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SUMIFS(Калькуляция!Q$15:Q$391,Калькуляция!$A$15:$A$391,$A425,Калькуляция!$B$15:$B$391,$B425)</f>
        <v>0</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SUMIFS(Калькуляция!O$15:O$391,Калькуляция!$A$15:$A$391,$A426,Калькуляция!$B$15:$B$391,"Нормативная прибыль")-SUMIFS(Калькуляция!O$15:O$391,Калькуляция!$A$15:$A$391,$A426,Калькуляция!$B$15:$B$391,"иные экономически обоснованные расходы на социальные нужды")+SUMIFS(Калькуляция!Q$15:Q$391,Калькуляция!$A$15:$A$391,$A426,Калькуляция!$B$15:$B$391,"иные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SUMIFS(Калькуляция!Q$15:Q$391,Калькуляция!$A$15:$A$391,$A427,Калькуляция!$B$15:$B$391,$B427)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1</v>
      </c>
      <c r="D439" s="101" t="s">
        <v>1485</v>
      </c>
      <c r="L439" s="596" t="s">
        <v>1613</v>
      </c>
      <c r="M439" s="624" t="s">
        <v>1610</v>
      </c>
      <c r="N439" s="617"/>
      <c r="O439" s="596" t="s">
        <v>351</v>
      </c>
      <c r="P439" s="243"/>
      <c r="Q439" s="378">
        <f>IFERROR(SUMIFS('Плата за негативное возд'!$V$14:$V$24,'Плата за негативное возд'!$A$14:$A$24,A439,'Плата за негативное возд'!$L$14:$L$24,"1"),0)</f>
        <v>0</v>
      </c>
      <c r="R439" s="425"/>
    </row>
    <row r="440" spans="1:18" s="101" customFormat="1" ht="67.5" outlineLevel="1">
      <c r="A440" s="578" t="str">
        <f t="shared" si="85"/>
        <v>1</v>
      </c>
      <c r="C440" s="531" t="b">
        <f>B404="Водоотведение"</f>
        <v>1</v>
      </c>
      <c r="D440" s="101" t="s">
        <v>1486</v>
      </c>
      <c r="L440" s="596" t="s">
        <v>1614</v>
      </c>
      <c r="M440" s="624" t="s">
        <v>1611</v>
      </c>
      <c r="N440" s="617"/>
      <c r="O440" s="596" t="s">
        <v>351</v>
      </c>
      <c r="P440" s="243"/>
      <c r="Q440" s="378">
        <f>IFERROR(SUMIFS('Плата за негативное возд'!$V$14:$V$24,'Плата за негативное возд'!$A$14:$A$24,A440,'Плата за негативное возд'!$L$14:$L$24,"2"),0)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0</v>
      </c>
      <c r="Q447" s="626">
        <f>Q405+Q437+Q438+Q439+Q440+Q441+Q442+Q445+Q446</f>
        <v>0</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сведения'!$N$114:$N$153,MATCH($A451,'Общие сведения'!$D$114:$D$153,0))</f>
        <v>одноставочный</v>
      </c>
      <c r="D451" s="598" t="str">
        <f>INDEX('Общие сведения'!$H$114:$H$153,MATCH($A451,'Общие сведения'!$D$114:$D$153,0))</f>
        <v>Водоотведение</v>
      </c>
      <c r="L451" s="291" t="str">
        <f>INDEX('Общие сведения'!$J$114:$J$153,MATCH($A451,'Общие сведения'!$D$114:$D$153,0))</f>
        <v>Тариф 1 (Водоотведение) - тариф на водоотведение</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3181.1018999999997</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1309.9762000000001</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SUMIFS(INDEX(Сценарии!$O$15:$AP$71,,MATCH(U$3,Сценарии!$O$3:$AP$3,0)),Сценарии!$A$15:$A$71,$A453,Сценарии!$B$15:$B$71,"ИОР")</f>
        <v>#N/A</v>
      </c>
      <c r="V453" s="421" t="e">
        <f>SUMIFS(INDEX(Сценарии!$O$15:$AP$71,,MATCH(V$3,Сценарии!$O$3:$AP$3,0)),Сценарии!$A$15:$A$71,$A453,Сценарии!$B$15:$B$71,"ИОР")</f>
        <v>#N/A</v>
      </c>
      <c r="W453" s="421" t="e">
        <f>SUMIFS(INDEX(Сценарии!$O$15:$AP$71,,MATCH(W$3,Сценарии!$O$3:$AP$3,0)),Сценарии!$A$15:$A$71,$A453,Сценарии!$B$15:$B$71,"ИОР")</f>
        <v>#N/A</v>
      </c>
      <c r="X453" s="421" t="e">
        <f>SUMIFS(INDEX(Сценарии!$O$15:$AP$71,,MATCH(X$3,Сценарии!$O$3:$AP$3,0)),Сценарии!$A$15:$A$71,$A453,Сценарии!$B$15:$B$71,"ИОР")</f>
        <v>#N/A</v>
      </c>
      <c r="Y453" s="421" t="e">
        <f>SUMIFS(INDEX(Сценарии!$O$15:$AP$71,,MATCH(Y$3,Сценарии!$O$3:$AP$3,0)),Сценарии!$A$15:$A$71,$A453,Сценарии!$B$15:$B$71,"ИОР")</f>
        <v>#N/A</v>
      </c>
      <c r="Z453" s="421" t="e">
        <f>SUMIFS(INDEX(Сценарии!$O$15:$AP$71,,MATCH(Z$3,Сценарии!$O$3:$AP$3,0)),Сценарии!$A$15:$A$71,$A453,Сценарии!$B$15:$B$71,"ИОР")</f>
        <v>#N/A</v>
      </c>
      <c r="AA453" s="421" t="e">
        <f>SUMIFS(INDEX(Сценарии!$O$15:$AP$71,,MATCH(AA$3,Сценарии!$O$3:$AP$3,0)),Сценарии!$A$15:$A$71,$A453,Сценарии!$B$15:$B$71,"ИОР")</f>
        <v>#N/A</v>
      </c>
      <c r="AB453" s="421" t="e">
        <f>SUMIFS(INDEX(Сценарии!$O$15:$AP$71,,MATCH(AB$3,Сценарии!$O$3:$AP$3,0)),Сценарии!$A$15:$A$71,$A453,Сценарии!$B$15:$B$71,"ИОР")</f>
        <v>#N/A</v>
      </c>
      <c r="AC453" s="421" t="e">
        <f>SUMIFS(INDEX(Сценарии!$O$15:$AP$71,,MATCH(AC$3,Сценарии!$O$3:$AP$3,0)),Сценарии!$A$15:$A$71,$A453,Сценарии!$B$15:$B$71,"ИОР")</f>
        <v>#N/A</v>
      </c>
      <c r="AD453" s="421"/>
      <c r="AE453" s="421" t="e">
        <f>SUMIFS(INDEX(Сценарии!$O$15:$AP$71,,MATCH(AE$3,Сценарии!$O$3:$AP$3,0)),Сценарии!$A$15:$A$71,$A453,Сценарии!$B$15:$B$71,"ИОР")</f>
        <v>#N/A</v>
      </c>
      <c r="AF453" s="421" t="e">
        <f>SUMIFS(INDEX(Сценарии!$O$15:$AP$71,,MATCH(AF$3,Сценарии!$O$3:$AP$3,0)),Сценарии!$A$15:$A$71,$A453,Сценарии!$B$15:$B$71,"ИОР")</f>
        <v>#N/A</v>
      </c>
      <c r="AG453" s="421" t="e">
        <f>SUMIFS(INDEX(Сценарии!$O$15:$AP$71,,MATCH(AG$3,Сценарии!$O$3:$AP$3,0)),Сценарии!$A$15:$A$71,$A453,Сценарии!$B$15:$B$71,"ИОР")</f>
        <v>#N/A</v>
      </c>
      <c r="AH453" s="421" t="e">
        <f>SUMIFS(INDEX(Сценарии!$O$15:$AP$71,,MATCH(AH$3,Сценарии!$O$3:$AP$3,0)),Сценарии!$A$15:$A$71,$A453,Сценарии!$B$15:$B$71,"ИОР")</f>
        <v>#N/A</v>
      </c>
      <c r="AI453" s="421" t="e">
        <f>SUMIFS(INDEX(Сценарии!$O$15:$AP$71,,MATCH(AI$3,Сценарии!$O$3:$AP$3,0)),Сценарии!$A$15:$A$71,$A453,Сценарии!$B$15:$B$71,"ИОР")</f>
        <v>#N/A</v>
      </c>
      <c r="AJ453" s="421" t="e">
        <f>SUMIFS(INDEX(Сценарии!$O$15:$AP$71,,MATCH(AJ$3,Сценарии!$O$3:$AP$3,0)),Сценарии!$A$15:$A$71,$A453,Сценарии!$B$15:$B$71,"ИОР")</f>
        <v>#N/A</v>
      </c>
      <c r="AK453" s="421" t="e">
        <f>SUMIFS(INDEX(Сценарии!$O$15:$AP$71,,MATCH(AK$3,Сценарии!$O$3:$AP$3,0)),Сценарии!$A$15:$A$71,$A453,Сценарии!$B$15:$B$71,"ИОР")</f>
        <v>#N/A</v>
      </c>
      <c r="AL453" s="421" t="e">
        <f>SUMIFS(INDEX(Сценарии!$O$15:$AP$71,,MATCH(AL$3,Сценарии!$O$3:$AP$3,0)),Сценарии!$A$15:$A$71,$A453,Сценарии!$B$15:$B$71,"ИОР")</f>
        <v>#N/A</v>
      </c>
      <c r="AM453" s="421" t="e">
        <f>SUMIFS(INDEX(Сценарии!$O$15:$AP$71,,MATCH(AM$3,Сценарии!$O$3:$AP$3,0)),Сценарии!$A$15:$A$71,$A453,Сценарии!$B$15:$B$71,"ИОР")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1185.172</v>
      </c>
      <c r="U454" s="548"/>
      <c r="V454" s="548"/>
      <c r="W454" s="548"/>
      <c r="X454" s="548"/>
      <c r="Y454" s="548"/>
      <c r="Z454" s="548"/>
      <c r="AA454" s="548"/>
      <c r="AB454" s="548"/>
      <c r="AC454" s="548"/>
      <c r="AD454" s="373">
        <f>SUM(AD455,AD458,AD459,AD462,AD463)</f>
        <v>888.88400000000001</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1185.172</v>
      </c>
      <c r="U459" s="403"/>
      <c r="V459" s="403"/>
      <c r="W459" s="403"/>
      <c r="X459" s="403"/>
      <c r="Y459" s="403"/>
      <c r="Z459" s="403"/>
      <c r="AA459" s="403"/>
      <c r="AB459" s="403"/>
      <c r="AC459" s="403"/>
      <c r="AD459" s="387">
        <f>AD460+AD461</f>
        <v>888.88400000000001</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SUMIFS(ФОТ!O$15:O$73,ФОТ!$A$15:$A$73,$A460,ФОТ!$B$15:$B$73,$B460)</f>
        <v>0</v>
      </c>
      <c r="P460" s="530">
        <f>SUMIFS(ФОТ!P$15:P$73,ФОТ!$A$15:$A$73,$A460,ФОТ!$B$15:$B$73,$B460)</f>
        <v>0</v>
      </c>
      <c r="Q460" s="530">
        <f>SUMIFS(ФОТ!Q$15:Q$73,ФОТ!$A$15:$A$73,$A460,ФОТ!$B$15:$B$73,$B460)</f>
        <v>0</v>
      </c>
      <c r="R460" s="379">
        <f t="shared" si="86"/>
        <v>0</v>
      </c>
      <c r="S460" s="530">
        <f>SUMIFS(ФОТ!R$15:R$73,ФОТ!$A$15:$A$73,$A460,ФОТ!$B$15:$B$73,$B460)</f>
        <v>0</v>
      </c>
      <c r="T460" s="530">
        <f>SUMIFS(ФОТ!S$15:S$73,ФОТ!$A$15:$A$73,$A460,ФОТ!$B$15:$B$73,$B460)</f>
        <v>910.27200000000005</v>
      </c>
      <c r="U460" s="403"/>
      <c r="V460" s="403"/>
      <c r="W460" s="403"/>
      <c r="X460" s="403"/>
      <c r="Y460" s="403"/>
      <c r="Z460" s="403"/>
      <c r="AA460" s="403"/>
      <c r="AB460" s="403"/>
      <c r="AC460" s="403"/>
      <c r="AD460" s="530">
        <f>SUMIFS(ФОТ!T$15:T$73,ФОТ!$A$15:$A$73,$A460,ФОТ!$B$15:$B$73,$B460)</f>
        <v>682.70399999999995</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SUMIFS(ФОТ!O$15:O$73,ФОТ!$A$15:$A$73,$A461,ФОТ!$B$15:$B$73,$B461)</f>
        <v>0</v>
      </c>
      <c r="P461" s="530">
        <f>SUMIFS(ФОТ!P$15:P$73,ФОТ!$A$15:$A$73,$A461,ФОТ!$B$15:$B$73,$B461)</f>
        <v>0</v>
      </c>
      <c r="Q461" s="530">
        <f>SUMIFS(ФОТ!Q$15:Q$73,ФОТ!$A$15:$A$73,$A461,ФОТ!$B$15:$B$73,$B461)</f>
        <v>0</v>
      </c>
      <c r="R461" s="379">
        <f t="shared" si="86"/>
        <v>0</v>
      </c>
      <c r="S461" s="530">
        <f>SUMIFS(ФОТ!R$15:R$73,ФОТ!$A$15:$A$73,$A461,ФОТ!$B$15:$B$73,$B461)</f>
        <v>0</v>
      </c>
      <c r="T461" s="530">
        <f>SUMIFS(ФОТ!S$15:S$73,ФОТ!$A$15:$A$73,$A461,ФОТ!$B$15:$B$73,$B461)</f>
        <v>274.89999999999998</v>
      </c>
      <c r="U461" s="403"/>
      <c r="V461" s="403"/>
      <c r="W461" s="403"/>
      <c r="X461" s="403"/>
      <c r="Y461" s="403"/>
      <c r="Z461" s="403"/>
      <c r="AA461" s="403"/>
      <c r="AB461" s="403"/>
      <c r="AC461" s="403"/>
      <c r="AD461" s="530">
        <f>SUMIFS(ФОТ!T$15:T$73,ФОТ!$A$15:$A$73,$A461,ФОТ!$B$15:$B$73,$B461)</f>
        <v>206.18</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0</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0</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SUMIFS(ФОТ!O$15:O$73,ФОТ!$A$15:$A$73,$A475,ФОТ!$B$15:$B$73,$B475)</f>
        <v>0</v>
      </c>
      <c r="P475" s="530">
        <f>SUMIFS(ФОТ!P$15:P$73,ФОТ!$A$15:$A$73,$A475,ФОТ!$B$15:$B$73,$B475)</f>
        <v>0</v>
      </c>
      <c r="Q475" s="530">
        <f>SUMIFS(ФОТ!Q$15:Q$73,ФОТ!$A$15:$A$73,$A475,ФОТ!$B$15:$B$73,$B475)</f>
        <v>0</v>
      </c>
      <c r="R475" s="379">
        <f t="shared" si="86"/>
        <v>0</v>
      </c>
      <c r="S475" s="530">
        <f>SUMIFS(ФОТ!R$15:R$73,ФОТ!$A$15:$A$73,$A475,ФОТ!$B$15:$B$73,$B475)</f>
        <v>0</v>
      </c>
      <c r="T475" s="530">
        <f>SUMIFS(ФОТ!S$15:S$73,ФОТ!$A$15:$A$73,$A475,ФОТ!$B$15:$B$73,$B475)</f>
        <v>0</v>
      </c>
      <c r="U475" s="403"/>
      <c r="V475" s="403"/>
      <c r="W475" s="403"/>
      <c r="X475" s="403"/>
      <c r="Y475" s="403"/>
      <c r="Z475" s="403"/>
      <c r="AA475" s="403"/>
      <c r="AB475" s="403"/>
      <c r="AC475" s="403"/>
      <c r="AD475" s="530">
        <f>SUMIFS(ФОТ!T$15:T$73,ФОТ!$A$15:$A$73,$A475,ФОТ!$B$15:$B$73,$B475)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SUMIFS(ФОТ!O$15:O$73,ФОТ!$A$15:$A$73,$A476,ФОТ!$B$15:$B$73,$B476)</f>
        <v>0</v>
      </c>
      <c r="P476" s="530">
        <f>SUMIFS(ФОТ!P$15:P$73,ФОТ!$A$15:$A$73,$A476,ФОТ!$B$15:$B$73,$B476)</f>
        <v>0</v>
      </c>
      <c r="Q476" s="530">
        <f>SUMIFS(ФОТ!Q$15:Q$73,ФОТ!$A$15:$A$73,$A476,ФОТ!$B$15:$B$73,$B476)</f>
        <v>0</v>
      </c>
      <c r="R476" s="379">
        <f t="shared" si="86"/>
        <v>0</v>
      </c>
      <c r="S476" s="530">
        <f>SUMIFS(ФОТ!R$15:R$73,ФОТ!$A$15:$A$73,$A476,ФОТ!$B$15:$B$73,$B476)</f>
        <v>0</v>
      </c>
      <c r="T476" s="530">
        <f>SUMIFS(ФОТ!S$15:S$73,ФОТ!$A$15:$A$73,$A476,ФОТ!$B$15:$B$73,$B476)</f>
        <v>0</v>
      </c>
      <c r="U476" s="403"/>
      <c r="V476" s="403"/>
      <c r="W476" s="403"/>
      <c r="X476" s="403"/>
      <c r="Y476" s="403"/>
      <c r="Z476" s="403"/>
      <c r="AA476" s="403"/>
      <c r="AB476" s="403"/>
      <c r="AC476" s="403"/>
      <c r="AD476" s="530">
        <f>SUMIFS(ФОТ!T$15:T$73,ФОТ!$A$15:$A$73,$A476,ФОТ!$B$15:$B$73,$B476)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1995.9298999999999</v>
      </c>
      <c r="U477" s="548"/>
      <c r="V477" s="548"/>
      <c r="W477" s="548"/>
      <c r="X477" s="548"/>
      <c r="Y477" s="548"/>
      <c r="Z477" s="548"/>
      <c r="AA477" s="548"/>
      <c r="AB477" s="548"/>
      <c r="AC477" s="548"/>
      <c r="AD477" s="399">
        <f>AD478+AD486+AD489+AD490+AD491+AD492+AD493</f>
        <v>421.09219999999999</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SUMIFS(Административные!O$15:O$73,Административные!$A$15:$A$73,$A478,Административные!$B$15:$B$73,$B478)</f>
        <v>0</v>
      </c>
      <c r="P478" s="530">
        <f>SUMIFS(Административные!P$15:P$73,Административные!$A$15:$A$73,$A478,Административные!$B$15:$B$73,$B478)</f>
        <v>0</v>
      </c>
      <c r="Q478" s="530">
        <f>SUMIFS(Административные!Q$15:Q$73,Административные!$A$15:$A$73,$A478,Административные!$B$15:$B$73,$B478)</f>
        <v>0</v>
      </c>
      <c r="R478" s="379">
        <f t="shared" si="86"/>
        <v>0</v>
      </c>
      <c r="S478" s="530">
        <f>SUMIFS(Административные!R$15:R$73,Административные!$A$15:$A$73,$A478,Административные!$B$15:$B$73,$B478)</f>
        <v>0</v>
      </c>
      <c r="T478" s="530">
        <f>SUMIFS(Административные!S$15:S$73,Административные!$A$15:$A$73,$A478,Административные!$B$15:$B$73,$B478)</f>
        <v>101</v>
      </c>
      <c r="U478" s="403"/>
      <c r="V478" s="403"/>
      <c r="W478" s="403"/>
      <c r="X478" s="403"/>
      <c r="Y478" s="403"/>
      <c r="Z478" s="403"/>
      <c r="AA478" s="403"/>
      <c r="AB478" s="403"/>
      <c r="AC478" s="403"/>
      <c r="AD478" s="530">
        <f>SUMIFS(Административные!T$15:T$73,Административные!$A$15:$A$73,$A478,Административные!$B$15:$B$73,$B478)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SUMIFS(Административные!O$15:O$73,Административные!$A$15:$A$73,$A479,Административные!$B$15:$B$73,$B479)</f>
        <v>0</v>
      </c>
      <c r="P479" s="530">
        <f>SUMIFS(Административные!P$15:P$73,Административные!$A$15:$A$73,$A479,Административные!$B$15:$B$73,$B479)</f>
        <v>0</v>
      </c>
      <c r="Q479" s="530">
        <f>SUMIFS(Административные!Q$15:Q$73,Административные!$A$15:$A$73,$A479,Административные!$B$15:$B$73,$B479)</f>
        <v>0</v>
      </c>
      <c r="R479" s="379">
        <f t="shared" si="86"/>
        <v>0</v>
      </c>
      <c r="S479" s="530">
        <f>SUMIFS(Административные!R$15:R$73,Административные!$A$15:$A$73,$A479,Административные!$B$15:$B$73,$B479)</f>
        <v>0</v>
      </c>
      <c r="T479" s="530">
        <f>SUMIFS(Административные!S$15:S$73,Административные!$A$15:$A$73,$A479,Административные!$B$15:$B$73,$B479)</f>
        <v>0</v>
      </c>
      <c r="U479" s="403"/>
      <c r="V479" s="403"/>
      <c r="W479" s="403"/>
      <c r="X479" s="403"/>
      <c r="Y479" s="403"/>
      <c r="Z479" s="403"/>
      <c r="AA479" s="403"/>
      <c r="AB479" s="403"/>
      <c r="AC479" s="403"/>
      <c r="AD479" s="530">
        <f>SUMIFS(Административные!T$15:T$73,Административные!$A$15:$A$73,$A479,Административные!$B$15:$B$73,$B479)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SUMIFS(Административные!O$15:O$73,Административные!$A$15:$A$73,$A480,Административные!$B$15:$B$73,$B480)</f>
        <v>0</v>
      </c>
      <c r="P480" s="530">
        <f>SUMIFS(Административные!P$15:P$73,Административные!$A$15:$A$73,$A480,Административные!$B$15:$B$73,$B480)</f>
        <v>0</v>
      </c>
      <c r="Q480" s="530">
        <f>SUMIFS(Административные!Q$15:Q$73,Административные!$A$15:$A$73,$A480,Административные!$B$15:$B$73,$B480)</f>
        <v>0</v>
      </c>
      <c r="R480" s="379">
        <f t="shared" si="86"/>
        <v>0</v>
      </c>
      <c r="S480" s="530">
        <f>SUMIFS(Административные!R$15:R$73,Административные!$A$15:$A$73,$A480,Административные!$B$15:$B$73,$B480)</f>
        <v>0</v>
      </c>
      <c r="T480" s="530">
        <f>SUMIFS(Административные!S$15:S$73,Административные!$A$15:$A$73,$A480,Административные!$B$15:$B$73,$B480)</f>
        <v>80</v>
      </c>
      <c r="U480" s="403"/>
      <c r="V480" s="403"/>
      <c r="W480" s="403"/>
      <c r="X480" s="403"/>
      <c r="Y480" s="403"/>
      <c r="Z480" s="403"/>
      <c r="AA480" s="403"/>
      <c r="AB480" s="403"/>
      <c r="AC480" s="403"/>
      <c r="AD480" s="530">
        <f>SUMIFS(Административные!T$15:T$73,Административные!$A$15:$A$73,$A480,Административные!$B$15:$B$73,$B480)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SUMIFS(Административные!O$15:O$73,Административные!$A$15:$A$73,$A481,Административные!$B$15:$B$73,$B481)</f>
        <v>0</v>
      </c>
      <c r="P481" s="530">
        <f>SUMIFS(Административные!P$15:P$73,Административные!$A$15:$A$73,$A481,Административные!$B$15:$B$73,$B481)</f>
        <v>0</v>
      </c>
      <c r="Q481" s="530">
        <f>SUMIFS(Административные!Q$15:Q$73,Административные!$A$15:$A$73,$A481,Административные!$B$15:$B$73,$B481)</f>
        <v>0</v>
      </c>
      <c r="R481" s="379">
        <f t="shared" si="86"/>
        <v>0</v>
      </c>
      <c r="S481" s="530">
        <f>SUMIFS(Административные!R$15:R$73,Административные!$A$15:$A$73,$A481,Административные!$B$15:$B$73,$B481)</f>
        <v>0</v>
      </c>
      <c r="T481" s="530">
        <f>SUMIFS(Административные!S$15:S$73,Административные!$A$15:$A$73,$A481,Административные!$B$15:$B$73,$B481)</f>
        <v>0</v>
      </c>
      <c r="U481" s="403"/>
      <c r="V481" s="403"/>
      <c r="W481" s="403"/>
      <c r="X481" s="403"/>
      <c r="Y481" s="403"/>
      <c r="Z481" s="403"/>
      <c r="AA481" s="403"/>
      <c r="AB481" s="403"/>
      <c r="AC481" s="403"/>
      <c r="AD481" s="530">
        <f>SUMIFS(Административные!T$15:T$73,Административные!$A$15:$A$73,$A481,Административные!$B$15:$B$73,$B481)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SUMIFS(Административные!O$15:O$73,Административные!$A$15:$A$73,$A482,Административные!$B$15:$B$73,$B482)</f>
        <v>0</v>
      </c>
      <c r="P482" s="530">
        <f>SUMIFS(Административные!P$15:P$73,Административные!$A$15:$A$73,$A482,Административные!$B$15:$B$73,$B482)</f>
        <v>0</v>
      </c>
      <c r="Q482" s="530">
        <f>SUMIFS(Административные!Q$15:Q$73,Административные!$A$15:$A$73,$A482,Административные!$B$15:$B$73,$B482)</f>
        <v>0</v>
      </c>
      <c r="R482" s="379">
        <f t="shared" si="86"/>
        <v>0</v>
      </c>
      <c r="S482" s="530">
        <f>SUMIFS(Административные!R$15:R$73,Административные!$A$15:$A$73,$A482,Административные!$B$15:$B$73,$B482)</f>
        <v>0</v>
      </c>
      <c r="T482" s="530">
        <f>SUMIFS(Административные!S$15:S$73,Административные!$A$15:$A$73,$A482,Административные!$B$15:$B$73,$B482)</f>
        <v>0</v>
      </c>
      <c r="U482" s="403"/>
      <c r="V482" s="403"/>
      <c r="W482" s="403"/>
      <c r="X482" s="403"/>
      <c r="Y482" s="403"/>
      <c r="Z482" s="403"/>
      <c r="AA482" s="403"/>
      <c r="AB482" s="403"/>
      <c r="AC482" s="403"/>
      <c r="AD482" s="530">
        <f>SUMIFS(Административные!T$15:T$73,Административные!$A$15:$A$73,$A482,Административные!$B$15:$B$73,$B482)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SUMIFS(Административные!O$15:O$73,Административные!$A$15:$A$73,$A483,Административные!$B$15:$B$73,$B483)</f>
        <v>0</v>
      </c>
      <c r="P483" s="530">
        <f>SUMIFS(Административные!P$15:P$73,Административные!$A$15:$A$73,$A483,Административные!$B$15:$B$73,$B483)</f>
        <v>0</v>
      </c>
      <c r="Q483" s="530">
        <f>SUMIFS(Административные!Q$15:Q$73,Административные!$A$15:$A$73,$A483,Административные!$B$15:$B$73,$B483)</f>
        <v>0</v>
      </c>
      <c r="R483" s="379">
        <f t="shared" si="86"/>
        <v>0</v>
      </c>
      <c r="S483" s="530">
        <f>SUMIFS(Административные!R$15:R$73,Административные!$A$15:$A$73,$A483,Административные!$B$15:$B$73,$B483)</f>
        <v>0</v>
      </c>
      <c r="T483" s="530">
        <f>SUMIFS(Административные!S$15:S$73,Административные!$A$15:$A$73,$A483,Административные!$B$15:$B$73,$B483)</f>
        <v>0</v>
      </c>
      <c r="U483" s="403"/>
      <c r="V483" s="403"/>
      <c r="W483" s="403"/>
      <c r="X483" s="403"/>
      <c r="Y483" s="403"/>
      <c r="Z483" s="403"/>
      <c r="AA483" s="403"/>
      <c r="AB483" s="403"/>
      <c r="AC483" s="403"/>
      <c r="AD483" s="530">
        <f>SUMIFS(Административные!T$15:T$73,Административные!$A$15:$A$73,$A483,Административные!$B$15:$B$73,$B483)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SUMIFS(Административные!O$15:O$73,Административные!$A$15:$A$73,$A484,Административные!$B$15:$B$73,$B484)</f>
        <v>0</v>
      </c>
      <c r="P484" s="530">
        <f>SUMIFS(Административные!P$15:P$73,Административные!$A$15:$A$73,$A484,Административные!$B$15:$B$73,$B484)</f>
        <v>0</v>
      </c>
      <c r="Q484" s="530">
        <f>SUMIFS(Административные!Q$15:Q$73,Административные!$A$15:$A$73,$A484,Административные!$B$15:$B$73,$B484)</f>
        <v>0</v>
      </c>
      <c r="R484" s="379">
        <f t="shared" si="86"/>
        <v>0</v>
      </c>
      <c r="S484" s="530">
        <f>SUMIFS(Административные!R$15:R$73,Административные!$A$15:$A$73,$A484,Административные!$B$15:$B$73,$B484)</f>
        <v>0</v>
      </c>
      <c r="T484" s="530">
        <f>SUMIFS(Административные!S$15:S$73,Административные!$A$15:$A$73,$A484,Административные!$B$15:$B$73,$B484)</f>
        <v>21</v>
      </c>
      <c r="U484" s="403"/>
      <c r="V484" s="403"/>
      <c r="W484" s="403"/>
      <c r="X484" s="403"/>
      <c r="Y484" s="403"/>
      <c r="Z484" s="403"/>
      <c r="AA484" s="403"/>
      <c r="AB484" s="403"/>
      <c r="AC484" s="403"/>
      <c r="AD484" s="530">
        <f>SUMIFS(Административные!T$15:T$73,Административные!$A$15:$A$73,$A484,Административные!$B$15:$B$73,$B484)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SUMIFS(Административные!O$15:O$73,Административные!$A$15:$A$73,$A485,Административные!$B$15:$B$73,$B485)</f>
        <v>0</v>
      </c>
      <c r="P485" s="530">
        <f>SUMIFS(Административные!P$15:P$73,Административные!$A$15:$A$73,$A485,Административные!$B$15:$B$73,$B485)</f>
        <v>0</v>
      </c>
      <c r="Q485" s="530">
        <f>SUMIFS(Административные!Q$15:Q$73,Административные!$A$15:$A$73,$A485,Административные!$B$15:$B$73,$B485)</f>
        <v>0</v>
      </c>
      <c r="R485" s="379">
        <f t="shared" si="86"/>
        <v>0</v>
      </c>
      <c r="S485" s="530">
        <f>SUMIFS(Административные!R$15:R$73,Административные!$A$15:$A$73,$A485,Административные!$B$15:$B$73,$B485)</f>
        <v>0</v>
      </c>
      <c r="T485" s="530">
        <f>SUMIFS(Административные!S$15:S$73,Административные!$A$15:$A$73,$A485,Административные!$B$15:$B$73,$B485)</f>
        <v>0</v>
      </c>
      <c r="U485" s="403"/>
      <c r="V485" s="403"/>
      <c r="W485" s="403"/>
      <c r="X485" s="403"/>
      <c r="Y485" s="403"/>
      <c r="Z485" s="403"/>
      <c r="AA485" s="403"/>
      <c r="AB485" s="403"/>
      <c r="AC485" s="403"/>
      <c r="AD485" s="530">
        <f>SUMIFS(Административные!T$15:T$73,Административные!$A$15:$A$73,$A485,Административные!$B$15:$B$73,$B485)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1894.9298999999999</v>
      </c>
      <c r="U486" s="403"/>
      <c r="V486" s="403"/>
      <c r="W486" s="403"/>
      <c r="X486" s="403"/>
      <c r="Y486" s="403"/>
      <c r="Z486" s="403"/>
      <c r="AA486" s="403"/>
      <c r="AB486" s="403"/>
      <c r="AC486" s="403"/>
      <c r="AD486" s="387">
        <f>AD487+AD488</f>
        <v>421.09219999999999</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SUMIFS(ФОТ!O$15:O$73,ФОТ!$A$15:$A$73,$A487,ФОТ!$B$15:$B$73,$B487)</f>
        <v>0</v>
      </c>
      <c r="P487" s="530">
        <f>SUMIFS(ФОТ!P$15:P$73,ФОТ!$A$15:$A$73,$A487,ФОТ!$B$15:$B$73,$B487)</f>
        <v>0</v>
      </c>
      <c r="Q487" s="530">
        <f>SUMIFS(ФОТ!Q$15:Q$73,ФОТ!$A$15:$A$73,$A487,ФОТ!$B$15:$B$73,$B487)</f>
        <v>0</v>
      </c>
      <c r="R487" s="379">
        <f t="shared" si="86"/>
        <v>0</v>
      </c>
      <c r="S487" s="530">
        <f>SUMIFS(ФОТ!R$15:R$73,ФОТ!$A$15:$A$73,$A487,ФОТ!$B$15:$B$73,$B487)</f>
        <v>0</v>
      </c>
      <c r="T487" s="530">
        <f>SUMIFS(ФОТ!S$15:S$73,ФОТ!$A$15:$A$73,$A487,ФОТ!$B$15:$B$73,$B487)</f>
        <v>1455.3998999999999</v>
      </c>
      <c r="U487" s="403"/>
      <c r="V487" s="403"/>
      <c r="W487" s="403"/>
      <c r="X487" s="403"/>
      <c r="Y487" s="403"/>
      <c r="Z487" s="403"/>
      <c r="AA487" s="403"/>
      <c r="AB487" s="403"/>
      <c r="AC487" s="403"/>
      <c r="AD487" s="530">
        <f>SUMIFS(ФОТ!T$15:T$73,ФОТ!$A$15:$A$73,$A487,ФОТ!$B$15:$B$73,$B487)</f>
        <v>323.42219999999998</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SUMIFS(ФОТ!O$15:O$73,ФОТ!$A$15:$A$73,$A488,ФОТ!$B$15:$B$73,$B488)</f>
        <v>0</v>
      </c>
      <c r="P488" s="530">
        <f>SUMIFS(ФОТ!P$15:P$73,ФОТ!$A$15:$A$73,$A488,ФОТ!$B$15:$B$73,$B488)</f>
        <v>0</v>
      </c>
      <c r="Q488" s="530">
        <f>SUMIFS(ФОТ!Q$15:Q$73,ФОТ!$A$15:$A$73,$A488,ФОТ!$B$15:$B$73,$B488)</f>
        <v>0</v>
      </c>
      <c r="R488" s="379">
        <f t="shared" si="86"/>
        <v>0</v>
      </c>
      <c r="S488" s="530">
        <f>SUMIFS(ФОТ!R$15:R$73,ФОТ!$A$15:$A$73,$A488,ФОТ!$B$15:$B$73,$B488)</f>
        <v>0</v>
      </c>
      <c r="T488" s="530">
        <f>SUMIFS(ФОТ!S$15:S$73,ФОТ!$A$15:$A$73,$A488,ФОТ!$B$15:$B$73,$B488)</f>
        <v>439.53</v>
      </c>
      <c r="U488" s="403"/>
      <c r="V488" s="403"/>
      <c r="W488" s="403"/>
      <c r="X488" s="403"/>
      <c r="Y488" s="403"/>
      <c r="Z488" s="403"/>
      <c r="AA488" s="403"/>
      <c r="AB488" s="403"/>
      <c r="AC488" s="403"/>
      <c r="AD488" s="530">
        <f>SUMIFS(ФОТ!T$15:T$73,ФОТ!$A$15:$A$73,$A488,ФОТ!$B$15:$B$73,$B488)</f>
        <v>97.67</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SUMIFS(Административные!O$15:O$73,Административные!$A$15:$A$73,$A489,Административные!$B$15:$B$73,$B489)</f>
        <v>0</v>
      </c>
      <c r="P489" s="530">
        <f>SUMIFS(Административные!P$15:P$73,Административные!$A$15:$A$73,$A489,Административные!$B$15:$B$73,$B489)</f>
        <v>0</v>
      </c>
      <c r="Q489" s="530">
        <f>SUMIFS(Административные!Q$15:Q$73,Административные!$A$15:$A$73,$A489,Административные!$B$15:$B$73,$B489)</f>
        <v>0</v>
      </c>
      <c r="R489" s="379">
        <f t="shared" si="86"/>
        <v>0</v>
      </c>
      <c r="S489" s="530">
        <f>SUMIFS(Административные!R$15:R$73,Административные!$A$15:$A$73,$A489,Административные!$B$15:$B$73,$B489)</f>
        <v>0</v>
      </c>
      <c r="T489" s="530">
        <f>SUMIFS(Административные!S$15:S$73,Административные!$A$15:$A$73,$A489,Административные!$B$15:$B$73,$B489)</f>
        <v>0</v>
      </c>
      <c r="U489" s="403"/>
      <c r="V489" s="403"/>
      <c r="W489" s="403"/>
      <c r="X489" s="403"/>
      <c r="Y489" s="403"/>
      <c r="Z489" s="403"/>
      <c r="AA489" s="403"/>
      <c r="AB489" s="403"/>
      <c r="AC489" s="403"/>
      <c r="AD489" s="530">
        <f>SUMIFS(Административные!T$15:T$73,Административные!$A$15:$A$73,$A489,Административные!$B$15:$B$73,$B489)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SUMIFS(Административные!O$15:O$73,Административные!$A$15:$A$73,$A490,Административные!$B$15:$B$73,$B490)</f>
        <v>0</v>
      </c>
      <c r="P490" s="530">
        <f>SUMIFS(Административные!P$15:P$73,Административные!$A$15:$A$73,$A490,Административные!$B$15:$B$73,$B490)</f>
        <v>0</v>
      </c>
      <c r="Q490" s="530">
        <f>SUMIFS(Административные!Q$15:Q$73,Административные!$A$15:$A$73,$A490,Административные!$B$15:$B$73,$B490)</f>
        <v>0</v>
      </c>
      <c r="R490" s="379">
        <f t="shared" si="86"/>
        <v>0</v>
      </c>
      <c r="S490" s="530">
        <f>SUMIFS(Административные!R$15:R$73,Административные!$A$15:$A$73,$A490,Административные!$B$15:$B$73,$B490)</f>
        <v>0</v>
      </c>
      <c r="T490" s="530">
        <f>SUMIFS(Административные!S$15:S$73,Административные!$A$15:$A$73,$A490,Административные!$B$15:$B$73,$B490)</f>
        <v>0</v>
      </c>
      <c r="U490" s="403"/>
      <c r="V490" s="403"/>
      <c r="W490" s="403"/>
      <c r="X490" s="403"/>
      <c r="Y490" s="403"/>
      <c r="Z490" s="403"/>
      <c r="AA490" s="403"/>
      <c r="AB490" s="403"/>
      <c r="AC490" s="403"/>
      <c r="AD490" s="530">
        <f>SUMIFS(Административные!T$15:T$73,Административные!$A$15:$A$73,$A490,Административные!$B$15:$B$73,$B490)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SUMIFS(Административные!O$15:O$73,Административные!$A$15:$A$73,$A491,Административные!$B$15:$B$73,$B491)</f>
        <v>0</v>
      </c>
      <c r="P491" s="530">
        <f>SUMIFS(Административные!P$15:P$73,Административные!$A$15:$A$73,$A491,Административные!$B$15:$B$73,$B491)</f>
        <v>0</v>
      </c>
      <c r="Q491" s="530">
        <f>SUMIFS(Административные!Q$15:Q$73,Административные!$A$15:$A$73,$A491,Административные!$B$15:$B$73,$B491)</f>
        <v>0</v>
      </c>
      <c r="R491" s="379">
        <f t="shared" si="86"/>
        <v>0</v>
      </c>
      <c r="S491" s="530">
        <f>SUMIFS(Административные!R$15:R$73,Административные!$A$15:$A$73,$A491,Административные!$B$15:$B$73,$B491)</f>
        <v>0</v>
      </c>
      <c r="T491" s="530">
        <f>SUMIFS(Административные!S$15:S$73,Административные!$A$15:$A$73,$A491,Административные!$B$15:$B$73,$B491)</f>
        <v>0</v>
      </c>
      <c r="U491" s="403"/>
      <c r="V491" s="403"/>
      <c r="W491" s="403"/>
      <c r="X491" s="403"/>
      <c r="Y491" s="403"/>
      <c r="Z491" s="403"/>
      <c r="AA491" s="403"/>
      <c r="AB491" s="403"/>
      <c r="AC491" s="403"/>
      <c r="AD491" s="530">
        <f>SUMIFS(Административные!T$15:T$73,Административные!$A$15:$A$73,$A491,Административные!$B$15:$B$73,$B491)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SUMIFS(Административные!O$15:O$73,Административные!$A$15:$A$73,$A492,Административные!$B$15:$B$73,$B492)</f>
        <v>0</v>
      </c>
      <c r="P492" s="530">
        <f>SUMIFS(Административные!P$15:P$73,Административные!$A$15:$A$73,$A492,Административные!$B$15:$B$73,$B492)</f>
        <v>0</v>
      </c>
      <c r="Q492" s="530">
        <f>SUMIFS(Административные!Q$15:Q$73,Административные!$A$15:$A$73,$A492,Административные!$B$15:$B$73,$B492)</f>
        <v>0</v>
      </c>
      <c r="R492" s="379">
        <f t="shared" si="86"/>
        <v>0</v>
      </c>
      <c r="S492" s="530">
        <f>SUMIFS(Административные!R$15:R$73,Административные!$A$15:$A$73,$A492,Административные!$B$15:$B$73,$B492)</f>
        <v>0</v>
      </c>
      <c r="T492" s="530">
        <f>SUMIFS(Административные!S$15:S$73,Административные!$A$15:$A$73,$A492,Административные!$B$15:$B$73,$B492)</f>
        <v>0</v>
      </c>
      <c r="U492" s="403"/>
      <c r="V492" s="403"/>
      <c r="W492" s="403"/>
      <c r="X492" s="403"/>
      <c r="Y492" s="403"/>
      <c r="Z492" s="403"/>
      <c r="AA492" s="403"/>
      <c r="AB492" s="403"/>
      <c r="AC492" s="403"/>
      <c r="AD492" s="530">
        <f>SUMIFS(Административные!T$15:T$73,Административные!$A$15:$A$73,$A492,Административные!$B$15:$B$73,$B492)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SUMIFS(Административные!O$15:O$73,Административные!$A$15:$A$73,$A493,Административные!$B$15:$B$73,$B493)</f>
        <v>0</v>
      </c>
      <c r="P493" s="530">
        <f>SUMIFS(Административные!P$15:P$73,Административные!$A$15:$A$73,$A493,Административные!$B$15:$B$73,$B493)</f>
        <v>0</v>
      </c>
      <c r="Q493" s="530">
        <f>SUMIFS(Административные!Q$15:Q$73,Административные!$A$15:$A$73,$A493,Административные!$B$15:$B$73,$B493)</f>
        <v>0</v>
      </c>
      <c r="R493" s="379">
        <f t="shared" si="86"/>
        <v>0</v>
      </c>
      <c r="S493" s="530">
        <f>SUMIFS(Административные!R$15:R$73,Административные!$A$15:$A$73,$A493,Административные!$B$15:$B$73,$B493)</f>
        <v>0</v>
      </c>
      <c r="T493" s="530">
        <f>SUMIFS(Административные!S$15:S$73,Административные!$A$15:$A$73,$A493,Административные!$B$15:$B$73,$B493)</f>
        <v>0</v>
      </c>
      <c r="U493" s="403"/>
      <c r="V493" s="403"/>
      <c r="W493" s="403"/>
      <c r="X493" s="403"/>
      <c r="Y493" s="403"/>
      <c r="Z493" s="403"/>
      <c r="AA493" s="403"/>
      <c r="AB493" s="403"/>
      <c r="AC493" s="403"/>
      <c r="AD493" s="530">
        <f>SUMIFS(Административные!T$15:T$73,Административные!$A$15:$A$73,$A493,Административные!$B$15:$B$73,$B493)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SUMIFS(Административные!O$15:O$73,Административные!$A$15:$A$73,$A494,Административные!$B$15:$B$73,$B494)</f>
        <v>0</v>
      </c>
      <c r="P494" s="530">
        <f>SUMIFS(Административные!P$15:P$73,Административные!$A$15:$A$73,$A494,Административные!$B$15:$B$73,$B494)</f>
        <v>0</v>
      </c>
      <c r="Q494" s="530">
        <f>SUMIFS(Административные!Q$15:Q$73,Административные!$A$15:$A$73,$A494,Административные!$B$15:$B$73,$B494)</f>
        <v>0</v>
      </c>
      <c r="R494" s="379">
        <f t="shared" si="86"/>
        <v>0</v>
      </c>
      <c r="S494" s="530">
        <f>SUMIFS(Административные!R$15:R$73,Административные!$A$15:$A$73,$A494,Административные!$B$15:$B$73,$B494)</f>
        <v>0</v>
      </c>
      <c r="T494" s="530">
        <f>SUMIFS(Административные!S$15:S$73,Административные!$A$15:$A$73,$A494,Административные!$B$15:$B$73,$B494)</f>
        <v>0</v>
      </c>
      <c r="U494" s="403"/>
      <c r="V494" s="403"/>
      <c r="W494" s="403"/>
      <c r="X494" s="403"/>
      <c r="Y494" s="403"/>
      <c r="Z494" s="403"/>
      <c r="AA494" s="403"/>
      <c r="AB494" s="403"/>
      <c r="AC494" s="403"/>
      <c r="AD494" s="530">
        <f>SUMIFS(Административные!T$15:T$73,Административные!$A$15:$A$73,$A494,Административные!$B$15:$B$73,$B494)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SUMIFS(Административные!O$15:O$73,Административные!$A$15:$A$73,$A495,Административные!$B$15:$B$73,$B495)</f>
        <v>0</v>
      </c>
      <c r="P495" s="530">
        <f>SUMIFS(Административные!P$15:P$73,Административные!$A$15:$A$73,$A495,Административные!$B$15:$B$73,$B495)</f>
        <v>0</v>
      </c>
      <c r="Q495" s="530">
        <f>SUMIFS(Административные!Q$15:Q$73,Административные!$A$15:$A$73,$A495,Административные!$B$15:$B$73,$B495)</f>
        <v>0</v>
      </c>
      <c r="R495" s="379">
        <f t="shared" si="86"/>
        <v>0</v>
      </c>
      <c r="S495" s="530">
        <f>SUMIFS(Административные!R$15:R$73,Административные!$A$15:$A$73,$A495,Административные!$B$15:$B$73,$B495)</f>
        <v>0</v>
      </c>
      <c r="T495" s="530">
        <f>SUMIFS(Административные!S$15:S$73,Административные!$A$15:$A$73,$A495,Административные!$B$15:$B$73,$B495)</f>
        <v>0</v>
      </c>
      <c r="U495" s="403"/>
      <c r="V495" s="403"/>
      <c r="W495" s="403"/>
      <c r="X495" s="403"/>
      <c r="Y495" s="403"/>
      <c r="Z495" s="403"/>
      <c r="AA495" s="403"/>
      <c r="AB495" s="403"/>
      <c r="AC495" s="403"/>
      <c r="AD495" s="530">
        <f>SUMIFS(Административные!T$15:T$73,Административные!$A$15:$A$73,$A495,Административные!$B$15:$B$73,$B495)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SUMIFS(Административные!O$15:O$73,Административные!$A$15:$A$73,$A496,Административные!$B$15:$B$73,$B496)</f>
        <v>0</v>
      </c>
      <c r="P496" s="530">
        <f>SUMIFS(Административные!P$15:P$73,Административные!$A$15:$A$73,$A496,Административные!$B$15:$B$73,$B496)</f>
        <v>0</v>
      </c>
      <c r="Q496" s="530">
        <f>SUMIFS(Административные!Q$15:Q$73,Административные!$A$15:$A$73,$A496,Административные!$B$15:$B$73,$B496)</f>
        <v>0</v>
      </c>
      <c r="R496" s="379">
        <f t="shared" si="86"/>
        <v>0</v>
      </c>
      <c r="S496" s="530">
        <f>SUMIFS(Административные!R$15:R$73,Административные!$A$15:$A$73,$A496,Административные!$B$15:$B$73,$B496)</f>
        <v>0</v>
      </c>
      <c r="T496" s="530">
        <f>SUMIFS(Административные!S$15:S$73,Административные!$A$15:$A$73,$A496,Административные!$B$15:$B$73,$B496)</f>
        <v>0</v>
      </c>
      <c r="U496" s="403"/>
      <c r="V496" s="403"/>
      <c r="W496" s="403"/>
      <c r="X496" s="403"/>
      <c r="Y496" s="403"/>
      <c r="Z496" s="403"/>
      <c r="AA496" s="403"/>
      <c r="AB496" s="403"/>
      <c r="AC496" s="403"/>
      <c r="AD496" s="530">
        <f>SUMIFS(Административные!T$15:T$73,Административные!$A$15:$A$73,$A496,Административные!$B$15:$B$73,$B496)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ГО'!O$15:O$49,'Сбытовые расходы ГО'!$A$15:$A$49,$A497,'Сбытовые расходы ГО'!$B$15:$B$49,"L0")-SUMIFS('Сбытовые расходы ГО'!O$15:O$49,'Сбытовые расходы ГО'!$A$15:$A$49,$A497,'Сбытовые расходы ГО'!$B$15:$B$49,"L1")</f>
        <v>0</v>
      </c>
      <c r="P497" s="530">
        <f>SUMIFS('Сбытовые расходы ГО'!P$15:P$49,'Сбытовые расходы ГО'!$A$15:$A$49,$A497,'Сбытовые расходы ГО'!$B$15:$B$49,"L0")-SUMIFS('Сбытовые расходы ГО'!P$15:P$49,'Сбытовые расходы ГО'!$A$15:$A$49,$A497,'Сбытовые расходы ГО'!$B$15:$B$49,"L1")</f>
        <v>0</v>
      </c>
      <c r="Q497" s="530">
        <f>SUMIFS('Сбытовые расходы ГО'!Q$15:Q$49,'Сбытовые расходы ГО'!$A$15:$A$49,$A497,'Сбытовые расходы ГО'!$B$15:$B$49,"L0")-SUMIFS('Сбытовые расходы ГО'!Q$15:Q$49,'Сбытовые расходы ГО'!$A$15:$A$49,$A497,'Сбытовые расходы ГО'!$B$15:$B$49,"L1")</f>
        <v>0</v>
      </c>
      <c r="R497" s="379">
        <f t="shared" si="86"/>
        <v>0</v>
      </c>
      <c r="S497" s="530">
        <f>SUMIFS('Сбытовые расходы ГО'!R$15:R$49,'Сбытовые расходы ГО'!$A$15:$A$49,$A497,'Сбытовые расходы ГО'!$B$15:$B$49,"L0")-SUMIFS('Сбытовые расходы ГО'!R$15:R$49,'Сбытовые расходы ГО'!$A$15:$A$49,$A497,'Сбытовые расходы ГО'!$B$15:$B$49,"L1")</f>
        <v>0</v>
      </c>
      <c r="T497" s="530">
        <f>SUMIFS('Сбытовые расходы ГО'!S$15:S$49,'Сбытовые расходы ГО'!$A$15:$A$49,$A497,'Сбытовые расходы ГО'!$B$15:$B$49,"L0")-SUMIFS('Сбытовые расходы ГО'!S$15:S$49,'Сбытовые расходы ГО'!$A$15:$A$49,$A497,'Сбытовые расходы ГО'!$B$15:$B$49,"L1")</f>
        <v>0</v>
      </c>
      <c r="U497" s="403"/>
      <c r="V497" s="403"/>
      <c r="W497" s="403"/>
      <c r="X497" s="403"/>
      <c r="Y497" s="403"/>
      <c r="Z497" s="403"/>
      <c r="AA497" s="403"/>
      <c r="AB497" s="403"/>
      <c r="AC497" s="403"/>
      <c r="AD497" s="530">
        <f>SUMIFS('Сбытовые расходы ГО'!T$15:T$49,'Сбытовые расходы ГО'!$A$15:$A$49,$A497,'Сбытовые расходы ГО'!$B$15:$B$49,"L0")-SUMIFS('Сбытовые расходы ГО'!T$15:T$49,'Сбытовые расходы ГО'!$A$15:$A$49,$A497,'Сбытовые расходы ГО'!$B$15:$B$49,"L1")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0</v>
      </c>
      <c r="P502" s="374">
        <f>P503+P514+P515++P525+P526+P527+P529+P530+P531+P532+P535</f>
        <v>0</v>
      </c>
      <c r="Q502" s="374">
        <f>Q503+Q514+Q515++Q525+Q526+Q527+Q529+Q530+Q531+Q532+Q535</f>
        <v>0</v>
      </c>
      <c r="R502" s="373">
        <f t="shared" ref="R502:R514" si="92">Q502-P502</f>
        <v>0</v>
      </c>
      <c r="S502" s="374">
        <f t="shared" ref="S502:AM502" si="93">S503+S514+S515++S525+S526+S527+S529+S530+S531+S532+S535</f>
        <v>0</v>
      </c>
      <c r="T502" s="374">
        <f t="shared" si="93"/>
        <v>1518</v>
      </c>
      <c r="U502" s="374">
        <f t="shared" si="93"/>
        <v>0</v>
      </c>
      <c r="V502" s="374">
        <f t="shared" si="93"/>
        <v>0</v>
      </c>
      <c r="W502" s="374">
        <f t="shared" si="93"/>
        <v>0</v>
      </c>
      <c r="X502" s="374">
        <f t="shared" si="93"/>
        <v>0</v>
      </c>
      <c r="Y502" s="374">
        <f t="shared" si="93"/>
        <v>0</v>
      </c>
      <c r="Z502" s="374">
        <f t="shared" si="93"/>
        <v>0</v>
      </c>
      <c r="AA502" s="374">
        <f t="shared" si="93"/>
        <v>0</v>
      </c>
      <c r="AB502" s="374">
        <f t="shared" si="93"/>
        <v>0</v>
      </c>
      <c r="AC502" s="374">
        <f t="shared" si="93"/>
        <v>0</v>
      </c>
      <c r="AD502" s="374">
        <f t="shared" si="93"/>
        <v>1980.3</v>
      </c>
      <c r="AE502" s="374">
        <f t="shared" si="93"/>
        <v>0</v>
      </c>
      <c r="AF502" s="374">
        <f t="shared" si="93"/>
        <v>0</v>
      </c>
      <c r="AG502" s="374">
        <f t="shared" si="93"/>
        <v>0</v>
      </c>
      <c r="AH502" s="374">
        <f t="shared" si="93"/>
        <v>0</v>
      </c>
      <c r="AI502" s="374">
        <f t="shared" si="93"/>
        <v>0</v>
      </c>
      <c r="AJ502" s="374">
        <f t="shared" si="93"/>
        <v>0</v>
      </c>
      <c r="AK502" s="374">
        <f t="shared" si="93"/>
        <v>0</v>
      </c>
      <c r="AL502" s="374">
        <f t="shared" si="93"/>
        <v>0</v>
      </c>
      <c r="AM502" s="374">
        <f t="shared" si="93"/>
        <v>0</v>
      </c>
      <c r="AN502" s="373">
        <f t="shared" ref="AN502:AN508" si="94">IF(S502=0,0,(AD502-S502)/S502*100)</f>
        <v>0</v>
      </c>
      <c r="AO502" s="373">
        <f t="shared" ref="AO502:AW508" si="95">IF(AD502=0,0,(AE502-AD502)/AD502*100)</f>
        <v>-100</v>
      </c>
      <c r="AP502" s="373">
        <f t="shared" si="95"/>
        <v>0</v>
      </c>
      <c r="AQ502" s="373">
        <f t="shared" si="95"/>
        <v>0</v>
      </c>
      <c r="AR502" s="373">
        <f t="shared" si="95"/>
        <v>0</v>
      </c>
      <c r="AS502" s="373">
        <f t="shared" si="95"/>
        <v>0</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1500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1980.3</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-100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SUMIFS(Покупка!O$15:O$61,Покупка!$A$15:$A$61,$A504,Покупка!$M$15:$M$61,$B504)</f>
        <v>0</v>
      </c>
      <c r="P504" s="391">
        <f>SUMIFS(Покупка!P$15:P$61,Покупка!$A$15:$A$61,$A504,Покупка!$M$15:$M$61,$B504)</f>
        <v>0</v>
      </c>
      <c r="Q504" s="391">
        <f>SUMIFS(Покупка!Q$15:Q$61,Покупка!$A$15:$A$61,$A504,Покупка!$M$15:$M$61,$B504)</f>
        <v>0</v>
      </c>
      <c r="R504" s="379">
        <f t="shared" si="92"/>
        <v>0</v>
      </c>
      <c r="S504" s="391">
        <f>SUMIFS(Покупка!R$15:R$61,Покупка!$A$15:$A$61,$A504,Покупка!$M$15:$M$61,$B504)</f>
        <v>0</v>
      </c>
      <c r="T504" s="391">
        <f>SUMIFS(Покупка!S$15:S$61,Покупка!$A$15:$A$61,$A504,Покупка!$M$15:$M$61,$B504)</f>
        <v>0</v>
      </c>
      <c r="U504" s="391">
        <f>SUMIFS(Покупка!T$15:T$61,Покупка!$A$15:$A$61,$A504,Покупка!$M$15:$M$61,$B504)</f>
        <v>0</v>
      </c>
      <c r="V504" s="391">
        <f>SUMIFS(Покупка!U$15:U$61,Покупка!$A$15:$A$61,$A504,Покупка!$M$15:$M$61,$B504)</f>
        <v>0</v>
      </c>
      <c r="W504" s="391">
        <f>SUMIFS(Покупка!V$15:V$61,Покупка!$A$15:$A$61,$A504,Покупка!$M$15:$M$61,$B504)</f>
        <v>0</v>
      </c>
      <c r="X504" s="391">
        <f>SUMIFS(Покупка!W$15:W$61,Покупка!$A$15:$A$61,$A504,Покупка!$M$15:$M$61,$B504)</f>
        <v>0</v>
      </c>
      <c r="Y504" s="391">
        <f>SUMIFS(Покупка!X$15:X$61,Покупка!$A$15:$A$61,$A504,Покупка!$M$15:$M$61,$B504)</f>
        <v>0</v>
      </c>
      <c r="Z504" s="391">
        <f>SUMIFS(Покупка!Y$15:Y$61,Покупка!$A$15:$A$61,$A504,Покупка!$M$15:$M$61,$B504)</f>
        <v>0</v>
      </c>
      <c r="AA504" s="391">
        <f>SUMIFS(Покупка!Z$15:Z$61,Покупка!$A$15:$A$61,$A504,Покупка!$M$15:$M$61,$B504)</f>
        <v>0</v>
      </c>
      <c r="AB504" s="391">
        <f>SUMIFS(Покупка!AA$15:AA$61,Покупка!$A$15:$A$61,$A504,Покупка!$M$15:$M$61,$B504)</f>
        <v>0</v>
      </c>
      <c r="AC504" s="391">
        <f>SUMIFS(Покупка!AB$15:AB$61,Покупка!$A$15:$A$61,$A504,Покупка!$M$15:$M$61,$B504)</f>
        <v>0</v>
      </c>
      <c r="AD504" s="391">
        <f>SUMIFS(Покупка!AC$15:AC$61,Покупка!$A$15:$A$61,$A504,Покупка!$M$15:$M$61,$B504)</f>
        <v>0</v>
      </c>
      <c r="AE504" s="391">
        <f>SUMIFS(Покупка!AD$15:AD$61,Покупка!$A$15:$A$61,$A504,Покупка!$M$15:$M$61,$B504)</f>
        <v>0</v>
      </c>
      <c r="AF504" s="391">
        <f>SUMIFS(Покупка!AE$15:AE$61,Покупка!$A$15:$A$61,$A504,Покупка!$M$15:$M$61,$B504)</f>
        <v>0</v>
      </c>
      <c r="AG504" s="391">
        <f>SUMIFS(Покупка!AF$15:AF$61,Покупка!$A$15:$A$61,$A504,Покупка!$M$15:$M$61,$B504)</f>
        <v>0</v>
      </c>
      <c r="AH504" s="391">
        <f>SUMIFS(Покупка!AG$15:AG$61,Покупка!$A$15:$A$61,$A504,Покупка!$M$15:$M$61,$B504)</f>
        <v>0</v>
      </c>
      <c r="AI504" s="391">
        <f>SUMIFS(Покупка!AH$15:AH$61,Покупка!$A$15:$A$61,$A504,Покупка!$M$15:$M$61,$B504)</f>
        <v>0</v>
      </c>
      <c r="AJ504" s="391">
        <f>SUMIFS(Покупка!AI$15:AI$61,Покупка!$A$15:$A$61,$A504,Покупка!$M$15:$M$61,$B504)</f>
        <v>0</v>
      </c>
      <c r="AK504" s="391">
        <f>SUMIFS(Покупка!AJ$15:AJ$61,Покупка!$A$15:$A$61,$A504,Покупка!$M$15:$M$61,$B504)</f>
        <v>0</v>
      </c>
      <c r="AL504" s="391">
        <f>SUMIFS(Покупка!AK$15:AK$61,Покупка!$A$15:$A$61,$A504,Покупка!$M$15:$M$61,$B504)</f>
        <v>0</v>
      </c>
      <c r="AM504" s="391">
        <f>SUMIFS(Покупка!AL$15:AL$61,Покупка!$A$15:$A$61,$A504,Покупка!$M$15:$M$61,$B504)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SUMIFS(Покупка!O$15:O$61,Покупка!$A$15:$A$61,$A505,Покупка!$M$15:$M$61,$B505)</f>
        <v>0</v>
      </c>
      <c r="P505" s="391">
        <f>SUMIFS(Покупка!P$15:P$61,Покупка!$A$15:$A$61,$A505,Покупка!$M$15:$M$61,$B505)</f>
        <v>0</v>
      </c>
      <c r="Q505" s="391">
        <f>SUMIFS(Покупка!Q$15:Q$61,Покупка!$A$15:$A$61,$A505,Покупка!$M$15:$M$61,$B505)</f>
        <v>0</v>
      </c>
      <c r="R505" s="379">
        <f t="shared" si="92"/>
        <v>0</v>
      </c>
      <c r="S505" s="391">
        <f>SUMIFS(Покупка!R$15:R$61,Покупка!$A$15:$A$61,$A505,Покупка!$M$15:$M$61,$B505)</f>
        <v>0</v>
      </c>
      <c r="T505" s="391">
        <f>SUMIFS(Покупка!S$15:S$61,Покупка!$A$15:$A$61,$A505,Покупка!$M$15:$M$61,$B505)</f>
        <v>0</v>
      </c>
      <c r="U505" s="391">
        <f>SUMIFS(Покупка!T$15:T$61,Покупка!$A$15:$A$61,$A505,Покупка!$M$15:$M$61,$B505)</f>
        <v>0</v>
      </c>
      <c r="V505" s="391">
        <f>SUMIFS(Покупка!U$15:U$61,Покупка!$A$15:$A$61,$A505,Покупка!$M$15:$M$61,$B505)</f>
        <v>0</v>
      </c>
      <c r="W505" s="391">
        <f>SUMIFS(Покупка!V$15:V$61,Покупка!$A$15:$A$61,$A505,Покупка!$M$15:$M$61,$B505)</f>
        <v>0</v>
      </c>
      <c r="X505" s="391">
        <f>SUMIFS(Покупка!W$15:W$61,Покупка!$A$15:$A$61,$A505,Покупка!$M$15:$M$61,$B505)</f>
        <v>0</v>
      </c>
      <c r="Y505" s="391">
        <f>SUMIFS(Покупка!X$15:X$61,Покупка!$A$15:$A$61,$A505,Покупка!$M$15:$M$61,$B505)</f>
        <v>0</v>
      </c>
      <c r="Z505" s="391">
        <f>SUMIFS(Покупка!Y$15:Y$61,Покупка!$A$15:$A$61,$A505,Покупка!$M$15:$M$61,$B505)</f>
        <v>0</v>
      </c>
      <c r="AA505" s="391">
        <f>SUMIFS(Покупка!Z$15:Z$61,Покупка!$A$15:$A$61,$A505,Покупка!$M$15:$M$61,$B505)</f>
        <v>0</v>
      </c>
      <c r="AB505" s="391">
        <f>SUMIFS(Покупка!AA$15:AA$61,Покупка!$A$15:$A$61,$A505,Покупка!$M$15:$M$61,$B505)</f>
        <v>0</v>
      </c>
      <c r="AC505" s="391">
        <f>SUMIFS(Покупка!AB$15:AB$61,Покупка!$A$15:$A$61,$A505,Покупка!$M$15:$M$61,$B505)</f>
        <v>0</v>
      </c>
      <c r="AD505" s="391">
        <f>SUMIFS(Покупка!AC$15:AC$61,Покупка!$A$15:$A$61,$A505,Покупка!$M$15:$M$61,$B505)</f>
        <v>0</v>
      </c>
      <c r="AE505" s="391">
        <f>SUMIFS(Покупка!AD$15:AD$61,Покупка!$A$15:$A$61,$A505,Покупка!$M$15:$M$61,$B505)</f>
        <v>0</v>
      </c>
      <c r="AF505" s="391">
        <f>SUMIFS(Покупка!AE$15:AE$61,Покупка!$A$15:$A$61,$A505,Покупка!$M$15:$M$61,$B505)</f>
        <v>0</v>
      </c>
      <c r="AG505" s="391">
        <f>SUMIFS(Покупка!AF$15:AF$61,Покупка!$A$15:$A$61,$A505,Покупка!$M$15:$M$61,$B505)</f>
        <v>0</v>
      </c>
      <c r="AH505" s="391">
        <f>SUMIFS(Покупка!AG$15:AG$61,Покупка!$A$15:$A$61,$A505,Покупка!$M$15:$M$61,$B505)</f>
        <v>0</v>
      </c>
      <c r="AI505" s="391">
        <f>SUMIFS(Покупка!AH$15:AH$61,Покупка!$A$15:$A$61,$A505,Покупка!$M$15:$M$61,$B505)</f>
        <v>0</v>
      </c>
      <c r="AJ505" s="391">
        <f>SUMIFS(Покупка!AI$15:AI$61,Покупка!$A$15:$A$61,$A505,Покупка!$M$15:$M$61,$B505)</f>
        <v>0</v>
      </c>
      <c r="AK505" s="391">
        <f>SUMIFS(Покупка!AJ$15:AJ$61,Покупка!$A$15:$A$61,$A505,Покупка!$M$15:$M$61,$B505)</f>
        <v>0</v>
      </c>
      <c r="AL505" s="391">
        <f>SUMIFS(Покупка!AK$15:AK$61,Покупка!$A$15:$A$61,$A505,Покупка!$M$15:$M$61,$B505)</f>
        <v>0</v>
      </c>
      <c r="AM505" s="391">
        <f>SUMIFS(Покупка!AL$15:AL$61,Покупка!$A$15:$A$61,$A505,Покупка!$M$15:$M$61,$B505)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SUMIFS(Покупка!O$15:O$61,Покупка!$A$15:$A$61,$A506,Покупка!$M$15:$M$61,$B506)</f>
        <v>0</v>
      </c>
      <c r="P506" s="391">
        <f>SUMIFS(Покупка!P$15:P$61,Покупка!$A$15:$A$61,$A506,Покупка!$M$15:$M$61,$B506)</f>
        <v>0</v>
      </c>
      <c r="Q506" s="391">
        <f>SUMIFS(Покупка!Q$15:Q$61,Покупка!$A$15:$A$61,$A506,Покупка!$M$15:$M$61,$B506)</f>
        <v>0</v>
      </c>
      <c r="R506" s="379">
        <f t="shared" si="92"/>
        <v>0</v>
      </c>
      <c r="S506" s="391">
        <f>SUMIFS(Покупка!R$15:R$61,Покупка!$A$15:$A$61,$A506,Покупка!$M$15:$M$61,$B506)</f>
        <v>0</v>
      </c>
      <c r="T506" s="391">
        <f>SUMIFS(Покупка!S$15:S$61,Покупка!$A$15:$A$61,$A506,Покупка!$M$15:$M$61,$B506)</f>
        <v>0</v>
      </c>
      <c r="U506" s="391">
        <f>SUMIFS(Покупка!T$15:T$61,Покупка!$A$15:$A$61,$A506,Покупка!$M$15:$M$61,$B506)</f>
        <v>0</v>
      </c>
      <c r="V506" s="391">
        <f>SUMIFS(Покупка!U$15:U$61,Покупка!$A$15:$A$61,$A506,Покупка!$M$15:$M$61,$B506)</f>
        <v>0</v>
      </c>
      <c r="W506" s="391">
        <f>SUMIFS(Покупка!V$15:V$61,Покупка!$A$15:$A$61,$A506,Покупка!$M$15:$M$61,$B506)</f>
        <v>0</v>
      </c>
      <c r="X506" s="391">
        <f>SUMIFS(Покупка!W$15:W$61,Покупка!$A$15:$A$61,$A506,Покупка!$M$15:$M$61,$B506)</f>
        <v>0</v>
      </c>
      <c r="Y506" s="391">
        <f>SUMIFS(Покупка!X$15:X$61,Покупка!$A$15:$A$61,$A506,Покупка!$M$15:$M$61,$B506)</f>
        <v>0</v>
      </c>
      <c r="Z506" s="391">
        <f>SUMIFS(Покупка!Y$15:Y$61,Покупка!$A$15:$A$61,$A506,Покупка!$M$15:$M$61,$B506)</f>
        <v>0</v>
      </c>
      <c r="AA506" s="391">
        <f>SUMIFS(Покупка!Z$15:Z$61,Покупка!$A$15:$A$61,$A506,Покупка!$M$15:$M$61,$B506)</f>
        <v>0</v>
      </c>
      <c r="AB506" s="391">
        <f>SUMIFS(Покупка!AA$15:AA$61,Покупка!$A$15:$A$61,$A506,Покупка!$M$15:$M$61,$B506)</f>
        <v>0</v>
      </c>
      <c r="AC506" s="391">
        <f>SUMIFS(Покупка!AB$15:AB$61,Покупка!$A$15:$A$61,$A506,Покупка!$M$15:$M$61,$B506)</f>
        <v>0</v>
      </c>
      <c r="AD506" s="391">
        <f>SUMIFS(Покупка!AC$15:AC$61,Покупка!$A$15:$A$61,$A506,Покупка!$M$15:$M$61,$B506)</f>
        <v>0</v>
      </c>
      <c r="AE506" s="391">
        <f>SUMIFS(Покупка!AD$15:AD$61,Покупка!$A$15:$A$61,$A506,Покупка!$M$15:$M$61,$B506)</f>
        <v>0</v>
      </c>
      <c r="AF506" s="391">
        <f>SUMIFS(Покупка!AE$15:AE$61,Покупка!$A$15:$A$61,$A506,Покупка!$M$15:$M$61,$B506)</f>
        <v>0</v>
      </c>
      <c r="AG506" s="391">
        <f>SUMIFS(Покупка!AF$15:AF$61,Покупка!$A$15:$A$61,$A506,Покупка!$M$15:$M$61,$B506)</f>
        <v>0</v>
      </c>
      <c r="AH506" s="391">
        <f>SUMIFS(Покупка!AG$15:AG$61,Покупка!$A$15:$A$61,$A506,Покупка!$M$15:$M$61,$B506)</f>
        <v>0</v>
      </c>
      <c r="AI506" s="391">
        <f>SUMIFS(Покупка!AH$15:AH$61,Покупка!$A$15:$A$61,$A506,Покупка!$M$15:$M$61,$B506)</f>
        <v>0</v>
      </c>
      <c r="AJ506" s="391">
        <f>SUMIFS(Покупка!AI$15:AI$61,Покупка!$A$15:$A$61,$A506,Покупка!$M$15:$M$61,$B506)</f>
        <v>0</v>
      </c>
      <c r="AK506" s="391">
        <f>SUMIFS(Покупка!AJ$15:AJ$61,Покупка!$A$15:$A$61,$A506,Покупка!$M$15:$M$61,$B506)</f>
        <v>0</v>
      </c>
      <c r="AL506" s="391">
        <f>SUMIFS(Покупка!AK$15:AK$61,Покупка!$A$15:$A$61,$A506,Покупка!$M$15:$M$61,$B506)</f>
        <v>0</v>
      </c>
      <c r="AM506" s="391">
        <f>SUMIFS(Покупка!AL$15:AL$61,Покупка!$A$15:$A$61,$A506,Покупка!$M$15:$M$61,$B506)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SUMIFS(Покупка!O$15:O$61,Покупка!$A$15:$A$61,$A507,Покупка!$M$15:$M$61,$B507)</f>
        <v>0</v>
      </c>
      <c r="P507" s="391">
        <f>SUMIFS(Покупка!P$15:P$61,Покупка!$A$15:$A$61,$A507,Покупка!$M$15:$M$61,$B507)</f>
        <v>0</v>
      </c>
      <c r="Q507" s="391">
        <f>SUMIFS(Покупка!Q$15:Q$61,Покупка!$A$15:$A$61,$A507,Покупка!$M$15:$M$61,$B507)</f>
        <v>0</v>
      </c>
      <c r="R507" s="379">
        <f t="shared" si="92"/>
        <v>0</v>
      </c>
      <c r="S507" s="391">
        <f>SUMIFS(Покупка!R$15:R$61,Покупка!$A$15:$A$61,$A507,Покупка!$M$15:$M$61,$B507)</f>
        <v>0</v>
      </c>
      <c r="T507" s="391">
        <f>SUMIFS(Покупка!S$15:S$61,Покупка!$A$15:$A$61,$A507,Покупка!$M$15:$M$61,$B507)</f>
        <v>1500</v>
      </c>
      <c r="U507" s="391">
        <f>SUMIFS(Покупка!T$15:T$61,Покупка!$A$15:$A$61,$A507,Покупка!$M$15:$M$61,$B507)</f>
        <v>0</v>
      </c>
      <c r="V507" s="391">
        <f>SUMIFS(Покупка!U$15:U$61,Покупка!$A$15:$A$61,$A507,Покупка!$M$15:$M$61,$B507)</f>
        <v>0</v>
      </c>
      <c r="W507" s="391">
        <f>SUMIFS(Покупка!V$15:V$61,Покупка!$A$15:$A$61,$A507,Покупка!$M$15:$M$61,$B507)</f>
        <v>0</v>
      </c>
      <c r="X507" s="391">
        <f>SUMIFS(Покупка!W$15:W$61,Покупка!$A$15:$A$61,$A507,Покупка!$M$15:$M$61,$B507)</f>
        <v>0</v>
      </c>
      <c r="Y507" s="391">
        <f>SUMIFS(Покупка!X$15:X$61,Покупка!$A$15:$A$61,$A507,Покупка!$M$15:$M$61,$B507)</f>
        <v>0</v>
      </c>
      <c r="Z507" s="391">
        <f>SUMIFS(Покупка!Y$15:Y$61,Покупка!$A$15:$A$61,$A507,Покупка!$M$15:$M$61,$B507)</f>
        <v>0</v>
      </c>
      <c r="AA507" s="391">
        <f>SUMIFS(Покупка!Z$15:Z$61,Покупка!$A$15:$A$61,$A507,Покупка!$M$15:$M$61,$B507)</f>
        <v>0</v>
      </c>
      <c r="AB507" s="391">
        <f>SUMIFS(Покупка!AA$15:AA$61,Покупка!$A$15:$A$61,$A507,Покупка!$M$15:$M$61,$B507)</f>
        <v>0</v>
      </c>
      <c r="AC507" s="391">
        <f>SUMIFS(Покупка!AB$15:AB$61,Покупка!$A$15:$A$61,$A507,Покупка!$M$15:$M$61,$B507)</f>
        <v>0</v>
      </c>
      <c r="AD507" s="391">
        <f>SUMIFS(Покупка!AC$15:AC$61,Покупка!$A$15:$A$61,$A507,Покупка!$M$15:$M$61,$B507)</f>
        <v>1980.3</v>
      </c>
      <c r="AE507" s="391">
        <f>SUMIFS(Покупка!AD$15:AD$61,Покупка!$A$15:$A$61,$A507,Покупка!$M$15:$M$61,$B507)</f>
        <v>0</v>
      </c>
      <c r="AF507" s="391">
        <f>SUMIFS(Покупка!AE$15:AE$61,Покупка!$A$15:$A$61,$A507,Покупка!$M$15:$M$61,$B507)</f>
        <v>0</v>
      </c>
      <c r="AG507" s="391">
        <f>SUMIFS(Покупка!AF$15:AF$61,Покупка!$A$15:$A$61,$A507,Покупка!$M$15:$M$61,$B507)</f>
        <v>0</v>
      </c>
      <c r="AH507" s="391">
        <f>SUMIFS(Покупка!AG$15:AG$61,Покупка!$A$15:$A$61,$A507,Покупка!$M$15:$M$61,$B507)</f>
        <v>0</v>
      </c>
      <c r="AI507" s="391">
        <f>SUMIFS(Покупка!AH$15:AH$61,Покупка!$A$15:$A$61,$A507,Покупка!$M$15:$M$61,$B507)</f>
        <v>0</v>
      </c>
      <c r="AJ507" s="391">
        <f>SUMIFS(Покупка!AI$15:AI$61,Покупка!$A$15:$A$61,$A507,Покупка!$M$15:$M$61,$B507)</f>
        <v>0</v>
      </c>
      <c r="AK507" s="391">
        <f>SUMIFS(Покупка!AJ$15:AJ$61,Покупка!$A$15:$A$61,$A507,Покупка!$M$15:$M$61,$B507)</f>
        <v>0</v>
      </c>
      <c r="AL507" s="391">
        <f>SUMIFS(Покупка!AK$15:AK$61,Покупка!$A$15:$A$61,$A507,Покупка!$M$15:$M$61,$B507)</f>
        <v>0</v>
      </c>
      <c r="AM507" s="391">
        <f>SUMIFS(Покупка!AL$15:AL$61,Покупка!$A$15:$A$61,$A507,Покупка!$M$15:$M$61,$B507)</f>
        <v>0</v>
      </c>
      <c r="AN507" s="379">
        <f t="shared" si="94"/>
        <v>0</v>
      </c>
      <c r="AO507" s="379">
        <f t="shared" si="95"/>
        <v>-100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SUMIFS(Покупка!O$15:O$61,Покупка!$A$15:$A$61,$A508,Покупка!$M$15:$M$61,$B508)</f>
        <v>0</v>
      </c>
      <c r="P508" s="391">
        <f>SUMIFS(Покупка!P$15:P$61,Покупка!$A$15:$A$61,$A508,Покупка!$M$15:$M$61,$B508)</f>
        <v>0</v>
      </c>
      <c r="Q508" s="391">
        <f>SUMIFS(Покупка!Q$15:Q$61,Покупка!$A$15:$A$61,$A508,Покупка!$M$15:$M$61,$B508)</f>
        <v>0</v>
      </c>
      <c r="R508" s="379">
        <f t="shared" si="92"/>
        <v>0</v>
      </c>
      <c r="S508" s="391">
        <f>SUMIFS(Покупка!R$15:R$61,Покупка!$A$15:$A$61,$A508,Покупка!$M$15:$M$61,$B508)</f>
        <v>0</v>
      </c>
      <c r="T508" s="391">
        <f>SUMIFS(Покупка!S$15:S$61,Покупка!$A$15:$A$61,$A508,Покупка!$M$15:$M$61,$B508)</f>
        <v>0</v>
      </c>
      <c r="U508" s="391">
        <f>SUMIFS(Покупка!T$15:T$61,Покупка!$A$15:$A$61,$A508,Покупка!$M$15:$M$61,$B508)</f>
        <v>0</v>
      </c>
      <c r="V508" s="391">
        <f>SUMIFS(Покупка!U$15:U$61,Покупка!$A$15:$A$61,$A508,Покупка!$M$15:$M$61,$B508)</f>
        <v>0</v>
      </c>
      <c r="W508" s="391">
        <f>SUMIFS(Покупка!V$15:V$61,Покупка!$A$15:$A$61,$A508,Покупка!$M$15:$M$61,$B508)</f>
        <v>0</v>
      </c>
      <c r="X508" s="391">
        <f>SUMIFS(Покупка!W$15:W$61,Покупка!$A$15:$A$61,$A508,Покупка!$M$15:$M$61,$B508)</f>
        <v>0</v>
      </c>
      <c r="Y508" s="391">
        <f>SUMIFS(Покупка!X$15:X$61,Покупка!$A$15:$A$61,$A508,Покупка!$M$15:$M$61,$B508)</f>
        <v>0</v>
      </c>
      <c r="Z508" s="391">
        <f>SUMIFS(Покупка!Y$15:Y$61,Покупка!$A$15:$A$61,$A508,Покупка!$M$15:$M$61,$B508)</f>
        <v>0</v>
      </c>
      <c r="AA508" s="391">
        <f>SUMIFS(Покупка!Z$15:Z$61,Покупка!$A$15:$A$61,$A508,Покупка!$M$15:$M$61,$B508)</f>
        <v>0</v>
      </c>
      <c r="AB508" s="391">
        <f>SUMIFS(Покупка!AA$15:AA$61,Покупка!$A$15:$A$61,$A508,Покупка!$M$15:$M$61,$B508)</f>
        <v>0</v>
      </c>
      <c r="AC508" s="391">
        <f>SUMIFS(Покупка!AB$15:AB$61,Покупка!$A$15:$A$61,$A508,Покупка!$M$15:$M$61,$B508)</f>
        <v>0</v>
      </c>
      <c r="AD508" s="391">
        <f>SUMIFS(Покупка!AC$15:AC$61,Покупка!$A$15:$A$61,$A508,Покупка!$M$15:$M$61,$B508)</f>
        <v>0</v>
      </c>
      <c r="AE508" s="391">
        <f>SUMIFS(Покупка!AD$15:AD$61,Покупка!$A$15:$A$61,$A508,Покупка!$M$15:$M$61,$B508)</f>
        <v>0</v>
      </c>
      <c r="AF508" s="391">
        <f>SUMIFS(Покупка!AE$15:AE$61,Покупка!$A$15:$A$61,$A508,Покупка!$M$15:$M$61,$B508)</f>
        <v>0</v>
      </c>
      <c r="AG508" s="391">
        <f>SUMIFS(Покупка!AF$15:AF$61,Покупка!$A$15:$A$61,$A508,Покупка!$M$15:$M$61,$B508)</f>
        <v>0</v>
      </c>
      <c r="AH508" s="391">
        <f>SUMIFS(Покупка!AG$15:AG$61,Покупка!$A$15:$A$61,$A508,Покупка!$M$15:$M$61,$B508)</f>
        <v>0</v>
      </c>
      <c r="AI508" s="391">
        <f>SUMIFS(Покупка!AH$15:AH$61,Покупка!$A$15:$A$61,$A508,Покупка!$M$15:$M$61,$B508)</f>
        <v>0</v>
      </c>
      <c r="AJ508" s="391">
        <f>SUMIFS(Покупка!AI$15:AI$61,Покупка!$A$15:$A$61,$A508,Покупка!$M$15:$M$61,$B508)</f>
        <v>0</v>
      </c>
      <c r="AK508" s="391">
        <f>SUMIFS(Покупка!AJ$15:AJ$61,Покупка!$A$15:$A$61,$A508,Покупка!$M$15:$M$61,$B508)</f>
        <v>0</v>
      </c>
      <c r="AL508" s="391">
        <f>SUMIFS(Покупка!AK$15:AK$61,Покупка!$A$15:$A$61,$A508,Покупка!$M$15:$M$61,$B508)</f>
        <v>0</v>
      </c>
      <c r="AM508" s="391">
        <f>SUMIFS(Покупка!AL$15:AL$61,Покупка!$A$15:$A$61,$A508,Покупка!$M$15:$M$61,$B508)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SUMIFS(Покупка!O$15:O$61,Покупка!$A$15:$A$61,$A511,Покупка!$M$15:$M$61,$B511)</f>
        <v>0</v>
      </c>
      <c r="P511" s="391">
        <f>SUMIFS(Покупка!P$15:P$61,Покупка!$A$15:$A$61,$A511,Покупка!$M$15:$M$61,$B511)</f>
        <v>0</v>
      </c>
      <c r="Q511" s="391">
        <f>SUMIFS(Покупка!Q$15:Q$61,Покупка!$A$15:$A$61,$A511,Покупка!$M$15:$M$61,$B511)</f>
        <v>0</v>
      </c>
      <c r="R511" s="379">
        <f t="shared" si="92"/>
        <v>0</v>
      </c>
      <c r="S511" s="391">
        <f>SUMIFS(Покупка!R$15:R$61,Покупка!$A$15:$A$61,$A511,Покупка!$M$15:$M$61,$B511)</f>
        <v>0</v>
      </c>
      <c r="T511" s="391">
        <f>SUMIFS(Покупка!S$15:S$61,Покупка!$A$15:$A$61,$A511,Покупка!$M$15:$M$61,$B511)</f>
        <v>0</v>
      </c>
      <c r="U511" s="391">
        <f>SUMIFS(Покупка!T$15:T$61,Покупка!$A$15:$A$61,$A511,Покупка!$M$15:$M$61,$B511)</f>
        <v>0</v>
      </c>
      <c r="V511" s="391">
        <f>SUMIFS(Покупка!U$15:U$61,Покупка!$A$15:$A$61,$A511,Покупка!$M$15:$M$61,$B511)</f>
        <v>0</v>
      </c>
      <c r="W511" s="391">
        <f>SUMIFS(Покупка!V$15:V$61,Покупка!$A$15:$A$61,$A511,Покупка!$M$15:$M$61,$B511)</f>
        <v>0</v>
      </c>
      <c r="X511" s="391">
        <f>SUMIFS(Покупка!W$15:W$61,Покупка!$A$15:$A$61,$A511,Покупка!$M$15:$M$61,$B511)</f>
        <v>0</v>
      </c>
      <c r="Y511" s="391">
        <f>SUMIFS(Покупка!X$15:X$61,Покупка!$A$15:$A$61,$A511,Покупка!$M$15:$M$61,$B511)</f>
        <v>0</v>
      </c>
      <c r="Z511" s="391">
        <f>SUMIFS(Покупка!Y$15:Y$61,Покупка!$A$15:$A$61,$A511,Покупка!$M$15:$M$61,$B511)</f>
        <v>0</v>
      </c>
      <c r="AA511" s="391">
        <f>SUMIFS(Покупка!Z$15:Z$61,Покупка!$A$15:$A$61,$A511,Покупка!$M$15:$M$61,$B511)</f>
        <v>0</v>
      </c>
      <c r="AB511" s="391">
        <f>SUMIFS(Покупка!AA$15:AA$61,Покупка!$A$15:$A$61,$A511,Покупка!$M$15:$M$61,$B511)</f>
        <v>0</v>
      </c>
      <c r="AC511" s="391">
        <f>SUMIFS(Покупка!AB$15:AB$61,Покупка!$A$15:$A$61,$A511,Покупка!$M$15:$M$61,$B511)</f>
        <v>0</v>
      </c>
      <c r="AD511" s="391">
        <f>SUMIFS(Покупка!AC$15:AC$61,Покупка!$A$15:$A$61,$A511,Покупка!$M$15:$M$61,$B511)</f>
        <v>0</v>
      </c>
      <c r="AE511" s="391">
        <f>SUMIFS(Покупка!AD$15:AD$61,Покупка!$A$15:$A$61,$A511,Покупка!$M$15:$M$61,$B511)</f>
        <v>0</v>
      </c>
      <c r="AF511" s="391">
        <f>SUMIFS(Покупка!AE$15:AE$61,Покупка!$A$15:$A$61,$A511,Покупка!$M$15:$M$61,$B511)</f>
        <v>0</v>
      </c>
      <c r="AG511" s="391">
        <f>SUMIFS(Покупка!AF$15:AF$61,Покупка!$A$15:$A$61,$A511,Покупка!$M$15:$M$61,$B511)</f>
        <v>0</v>
      </c>
      <c r="AH511" s="391">
        <f>SUMIFS(Покупка!AG$15:AG$61,Покупка!$A$15:$A$61,$A511,Покупка!$M$15:$M$61,$B511)</f>
        <v>0</v>
      </c>
      <c r="AI511" s="391">
        <f>SUMIFS(Покупка!AH$15:AH$61,Покупка!$A$15:$A$61,$A511,Покупка!$M$15:$M$61,$B511)</f>
        <v>0</v>
      </c>
      <c r="AJ511" s="391">
        <f>SUMIFS(Покупка!AI$15:AI$61,Покупка!$A$15:$A$61,$A511,Покупка!$M$15:$M$61,$B511)</f>
        <v>0</v>
      </c>
      <c r="AK511" s="391">
        <f>SUMIFS(Покупка!AJ$15:AJ$61,Покупка!$A$15:$A$61,$A511,Покупка!$M$15:$M$61,$B511)</f>
        <v>0</v>
      </c>
      <c r="AL511" s="391">
        <f>SUMIFS(Покупка!AK$15:AK$61,Покупка!$A$15:$A$61,$A511,Покупка!$M$15:$M$61,$B511)</f>
        <v>0</v>
      </c>
      <c r="AM511" s="391">
        <f>SUMIFS(Покупка!AL$15:AL$61,Покупка!$A$15:$A$61,$A511,Покупка!$M$15:$M$61,$B511)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SUMIFS(Покупка!O$15:O$61,Покупка!$A$15:$A$61,$A512,Покупка!$M$15:$M$61,$B512)</f>
        <v>0</v>
      </c>
      <c r="P512" s="391">
        <f>SUMIFS(Покупка!P$15:P$61,Покупка!$A$15:$A$61,$A512,Покупка!$M$15:$M$61,$B512)</f>
        <v>0</v>
      </c>
      <c r="Q512" s="391">
        <f>SUMIFS(Покупка!Q$15:Q$61,Покупка!$A$15:$A$61,$A512,Покупка!$M$15:$M$61,$B512)</f>
        <v>0</v>
      </c>
      <c r="R512" s="379">
        <f t="shared" si="92"/>
        <v>0</v>
      </c>
      <c r="S512" s="391">
        <f>SUMIFS(Покупка!R$15:R$61,Покупка!$A$15:$A$61,$A512,Покупка!$M$15:$M$61,$B512)</f>
        <v>0</v>
      </c>
      <c r="T512" s="391">
        <f>SUMIFS(Покупка!S$15:S$61,Покупка!$A$15:$A$61,$A512,Покупка!$M$15:$M$61,$B512)</f>
        <v>0</v>
      </c>
      <c r="U512" s="391">
        <f>SUMIFS(Покупка!T$15:T$61,Покупка!$A$15:$A$61,$A512,Покупка!$M$15:$M$61,$B512)</f>
        <v>0</v>
      </c>
      <c r="V512" s="391">
        <f>SUMIFS(Покупка!U$15:U$61,Покупка!$A$15:$A$61,$A512,Покупка!$M$15:$M$61,$B512)</f>
        <v>0</v>
      </c>
      <c r="W512" s="391">
        <f>SUMIFS(Покупка!V$15:V$61,Покупка!$A$15:$A$61,$A512,Покупка!$M$15:$M$61,$B512)</f>
        <v>0</v>
      </c>
      <c r="X512" s="391">
        <f>SUMIFS(Покупка!W$15:W$61,Покупка!$A$15:$A$61,$A512,Покупка!$M$15:$M$61,$B512)</f>
        <v>0</v>
      </c>
      <c r="Y512" s="391">
        <f>SUMIFS(Покупка!X$15:X$61,Покупка!$A$15:$A$61,$A512,Покупка!$M$15:$M$61,$B512)</f>
        <v>0</v>
      </c>
      <c r="Z512" s="391">
        <f>SUMIFS(Покупка!Y$15:Y$61,Покупка!$A$15:$A$61,$A512,Покупка!$M$15:$M$61,$B512)</f>
        <v>0</v>
      </c>
      <c r="AA512" s="391">
        <f>SUMIFS(Покупка!Z$15:Z$61,Покупка!$A$15:$A$61,$A512,Покупка!$M$15:$M$61,$B512)</f>
        <v>0</v>
      </c>
      <c r="AB512" s="391">
        <f>SUMIFS(Покупка!AA$15:AA$61,Покупка!$A$15:$A$61,$A512,Покупка!$M$15:$M$61,$B512)</f>
        <v>0</v>
      </c>
      <c r="AC512" s="391">
        <f>SUMIFS(Покупка!AB$15:AB$61,Покупка!$A$15:$A$61,$A512,Покупка!$M$15:$M$61,$B512)</f>
        <v>0</v>
      </c>
      <c r="AD512" s="391">
        <f>SUMIFS(Покупка!AC$15:AC$61,Покупка!$A$15:$A$61,$A512,Покупка!$M$15:$M$61,$B512)</f>
        <v>0</v>
      </c>
      <c r="AE512" s="391">
        <f>SUMIFS(Покупка!AD$15:AD$61,Покупка!$A$15:$A$61,$A512,Покупка!$M$15:$M$61,$B512)</f>
        <v>0</v>
      </c>
      <c r="AF512" s="391">
        <f>SUMIFS(Покупка!AE$15:AE$61,Покупка!$A$15:$A$61,$A512,Покупка!$M$15:$M$61,$B512)</f>
        <v>0</v>
      </c>
      <c r="AG512" s="391">
        <f>SUMIFS(Покупка!AF$15:AF$61,Покупка!$A$15:$A$61,$A512,Покупка!$M$15:$M$61,$B512)</f>
        <v>0</v>
      </c>
      <c r="AH512" s="391">
        <f>SUMIFS(Покупка!AG$15:AG$61,Покупка!$A$15:$A$61,$A512,Покупка!$M$15:$M$61,$B512)</f>
        <v>0</v>
      </c>
      <c r="AI512" s="391">
        <f>SUMIFS(Покупка!AH$15:AH$61,Покупка!$A$15:$A$61,$A512,Покупка!$M$15:$M$61,$B512)</f>
        <v>0</v>
      </c>
      <c r="AJ512" s="391">
        <f>SUMIFS(Покупка!AI$15:AI$61,Покупка!$A$15:$A$61,$A512,Покупка!$M$15:$M$61,$B512)</f>
        <v>0</v>
      </c>
      <c r="AK512" s="391">
        <f>SUMIFS(Покупка!AJ$15:AJ$61,Покупка!$A$15:$A$61,$A512,Покупка!$M$15:$M$61,$B512)</f>
        <v>0</v>
      </c>
      <c r="AL512" s="391">
        <f>SUMIFS(Покупка!AK$15:AK$61,Покупка!$A$15:$A$61,$A512,Покупка!$M$15:$M$61,$B512)</f>
        <v>0</v>
      </c>
      <c r="AM512" s="391">
        <f>SUMIFS(Покупка!AL$15:AL$61,Покупка!$A$15:$A$61,$A512,Покупка!$M$15:$M$61,$B512)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SUMIFS(Покупка!O$15:O$61,Покупка!$A$15:$A$61,$A513,Покупка!$M$15:$M$61,$B513)</f>
        <v>0</v>
      </c>
      <c r="P513" s="391">
        <f>SUMIFS(Покупка!P$15:P$61,Покупка!$A$15:$A$61,$A513,Покупка!$M$15:$M$61,$B513)</f>
        <v>0</v>
      </c>
      <c r="Q513" s="391">
        <f>SUMIFS(Покупка!Q$15:Q$61,Покупка!$A$15:$A$61,$A513,Покупка!$M$15:$M$61,$B513)</f>
        <v>0</v>
      </c>
      <c r="R513" s="379">
        <f t="shared" si="92"/>
        <v>0</v>
      </c>
      <c r="S513" s="391">
        <f>SUMIFS(Покупка!R$15:R$61,Покупка!$A$15:$A$61,$A513,Покупка!$M$15:$M$61,$B513)</f>
        <v>0</v>
      </c>
      <c r="T513" s="391">
        <f>SUMIFS(Покупка!S$15:S$61,Покупка!$A$15:$A$61,$A513,Покупка!$M$15:$M$61,$B513)</f>
        <v>0</v>
      </c>
      <c r="U513" s="391">
        <f>SUMIFS(Покупка!T$15:T$61,Покупка!$A$15:$A$61,$A513,Покупка!$M$15:$M$61,$B513)</f>
        <v>0</v>
      </c>
      <c r="V513" s="391">
        <f>SUMIFS(Покупка!U$15:U$61,Покупка!$A$15:$A$61,$A513,Покупка!$M$15:$M$61,$B513)</f>
        <v>0</v>
      </c>
      <c r="W513" s="391">
        <f>SUMIFS(Покупка!V$15:V$61,Покупка!$A$15:$A$61,$A513,Покупка!$M$15:$M$61,$B513)</f>
        <v>0</v>
      </c>
      <c r="X513" s="391">
        <f>SUMIFS(Покупка!W$15:W$61,Покупка!$A$15:$A$61,$A513,Покупка!$M$15:$M$61,$B513)</f>
        <v>0</v>
      </c>
      <c r="Y513" s="391">
        <f>SUMIFS(Покупка!X$15:X$61,Покупка!$A$15:$A$61,$A513,Покупка!$M$15:$M$61,$B513)</f>
        <v>0</v>
      </c>
      <c r="Z513" s="391">
        <f>SUMIFS(Покупка!Y$15:Y$61,Покупка!$A$15:$A$61,$A513,Покупка!$M$15:$M$61,$B513)</f>
        <v>0</v>
      </c>
      <c r="AA513" s="391">
        <f>SUMIFS(Покупка!Z$15:Z$61,Покупка!$A$15:$A$61,$A513,Покупка!$M$15:$M$61,$B513)</f>
        <v>0</v>
      </c>
      <c r="AB513" s="391">
        <f>SUMIFS(Покупка!AA$15:AA$61,Покупка!$A$15:$A$61,$A513,Покупка!$M$15:$M$61,$B513)</f>
        <v>0</v>
      </c>
      <c r="AC513" s="391">
        <f>SUMIFS(Покупка!AB$15:AB$61,Покупка!$A$15:$A$61,$A513,Покупка!$M$15:$M$61,$B513)</f>
        <v>0</v>
      </c>
      <c r="AD513" s="391">
        <f>SUMIFS(Покупка!AC$15:AC$61,Покупка!$A$15:$A$61,$A513,Покупка!$M$15:$M$61,$B513)</f>
        <v>0</v>
      </c>
      <c r="AE513" s="391">
        <f>SUMIFS(Покупка!AD$15:AD$61,Покупка!$A$15:$A$61,$A513,Покупка!$M$15:$M$61,$B513)</f>
        <v>0</v>
      </c>
      <c r="AF513" s="391">
        <f>SUMIFS(Покупка!AE$15:AE$61,Покупка!$A$15:$A$61,$A513,Покупка!$M$15:$M$61,$B513)</f>
        <v>0</v>
      </c>
      <c r="AG513" s="391">
        <f>SUMIFS(Покупка!AF$15:AF$61,Покупка!$A$15:$A$61,$A513,Покупка!$M$15:$M$61,$B513)</f>
        <v>0</v>
      </c>
      <c r="AH513" s="391">
        <f>SUMIFS(Покупка!AG$15:AG$61,Покупка!$A$15:$A$61,$A513,Покупка!$M$15:$M$61,$B513)</f>
        <v>0</v>
      </c>
      <c r="AI513" s="391">
        <f>SUMIFS(Покупка!AH$15:AH$61,Покупка!$A$15:$A$61,$A513,Покупка!$M$15:$M$61,$B513)</f>
        <v>0</v>
      </c>
      <c r="AJ513" s="391">
        <f>SUMIFS(Покупка!AI$15:AI$61,Покупка!$A$15:$A$61,$A513,Покупка!$M$15:$M$61,$B513)</f>
        <v>0</v>
      </c>
      <c r="AK513" s="391">
        <f>SUMIFS(Покупка!AJ$15:AJ$61,Покупка!$A$15:$A$61,$A513,Покупка!$M$15:$M$61,$B513)</f>
        <v>0</v>
      </c>
      <c r="AL513" s="391">
        <f>SUMIFS(Покупка!AK$15:AK$61,Покупка!$A$15:$A$61,$A513,Покупка!$M$15:$M$61,$B513)</f>
        <v>0</v>
      </c>
      <c r="AM513" s="391">
        <f>SUMIFS(Покупка!AL$15:AL$61,Покупка!$A$15:$A$61,$A513,Покупка!$M$15:$M$61,$B513)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SUMIFS(Реагенты!O$15:O$25,Реагенты!$A$15:$A$25,$A514,Реагенты!$M$15:$M$25,"Всего по тарифу")</f>
        <v>0</v>
      </c>
      <c r="P514" s="391">
        <f>SUMIFS(Реагенты!P$15:P$25,Реагенты!$A$15:$A$25,$A514,Реагенты!$M$15:$M$25,"Всего по тарифу")</f>
        <v>0</v>
      </c>
      <c r="Q514" s="391">
        <f>SUMIFS(Реагенты!Q$15:Q$25,Реагенты!$A$15:$A$25,$A514,Реагенты!$M$15:$M$25,"Всего по тарифу")</f>
        <v>0</v>
      </c>
      <c r="R514" s="379">
        <f t="shared" si="92"/>
        <v>0</v>
      </c>
      <c r="S514" s="391">
        <f>SUMIFS(Реагенты!R$15:R$25,Реагенты!$A$15:$A$25,$A514,Реагенты!$M$15:$M$25,"Всего по тарифу")</f>
        <v>0</v>
      </c>
      <c r="T514" s="391">
        <f>SUMIFS(Реагенты!S$15:S$25,Реагенты!$A$15:$A$25,$A514,Реагенты!$M$15:$M$25,"Всего по тарифу")</f>
        <v>0</v>
      </c>
      <c r="U514" s="391">
        <f>SUMIFS(Реагенты!T$15:T$25,Реагенты!$A$15:$A$25,$A514,Реагенты!$M$15:$M$25,"Всего по тарифу")</f>
        <v>0</v>
      </c>
      <c r="V514" s="391">
        <f>SUMIFS(Реагенты!U$15:U$25,Реагенты!$A$15:$A$25,$A514,Реагенты!$M$15:$M$25,"Всего по тарифу")</f>
        <v>0</v>
      </c>
      <c r="W514" s="391">
        <f>SUMIFS(Реагенты!V$15:V$25,Реагенты!$A$15:$A$25,$A514,Реагенты!$M$15:$M$25,"Всего по тарифу")</f>
        <v>0</v>
      </c>
      <c r="X514" s="391">
        <f>SUMIFS(Реагенты!W$15:W$25,Реагенты!$A$15:$A$25,$A514,Реагенты!$M$15:$M$25,"Всего по тарифу")</f>
        <v>0</v>
      </c>
      <c r="Y514" s="391">
        <f>SUMIFS(Реагенты!X$15:X$25,Реагенты!$A$15:$A$25,$A514,Реагенты!$M$15:$M$25,"Всего по тарифу")</f>
        <v>0</v>
      </c>
      <c r="Z514" s="391">
        <f>SUMIFS(Реагенты!Y$15:Y$25,Реагенты!$A$15:$A$25,$A514,Реагенты!$M$15:$M$25,"Всего по тарифу")</f>
        <v>0</v>
      </c>
      <c r="AA514" s="391">
        <f>SUMIFS(Реагенты!Z$15:Z$25,Реагенты!$A$15:$A$25,$A514,Реагенты!$M$15:$M$25,"Всего по тарифу")</f>
        <v>0</v>
      </c>
      <c r="AB514" s="391">
        <f>SUMIFS(Реагенты!AA$15:AA$25,Реагенты!$A$15:$A$25,$A514,Реагенты!$M$15:$M$25,"Всего по тарифу")</f>
        <v>0</v>
      </c>
      <c r="AC514" s="391">
        <f>SUMIFS(Реагенты!AB$15:AB$25,Реагенты!$A$15:$A$25,$A514,Реагенты!$M$15:$M$25,"Всего по тарифу")</f>
        <v>0</v>
      </c>
      <c r="AD514" s="391">
        <f>SUMIFS(Реагенты!AC$15:AC$25,Реагенты!$A$15:$A$25,$A514,Реагенты!$M$15:$M$25,"Всего по тарифу")</f>
        <v>0</v>
      </c>
      <c r="AE514" s="391">
        <f>SUMIFS(Реагенты!AD$15:AD$25,Реагенты!$A$15:$A$25,$A514,Реагенты!$M$15:$M$25,"Всего по тарифу")</f>
        <v>0</v>
      </c>
      <c r="AF514" s="391">
        <f>SUMIFS(Реагенты!AE$15:AE$25,Реагенты!$A$15:$A$25,$A514,Реагенты!$M$15:$M$25,"Всего по тарифу")</f>
        <v>0</v>
      </c>
      <c r="AG514" s="391">
        <f>SUMIFS(Реагенты!AF$15:AF$25,Реагенты!$A$15:$A$25,$A514,Реагенты!$M$15:$M$25,"Всего по тарифу")</f>
        <v>0</v>
      </c>
      <c r="AH514" s="391">
        <f>SUMIFS(Реагенты!AG$15:AG$25,Реагенты!$A$15:$A$25,$A514,Реагенты!$M$15:$M$25,"Всего по тарифу")</f>
        <v>0</v>
      </c>
      <c r="AI514" s="391">
        <f>SUMIFS(Реагенты!AH$15:AH$25,Реагенты!$A$15:$A$25,$A514,Реагенты!$M$15:$M$25,"Всего по тарифу")</f>
        <v>0</v>
      </c>
      <c r="AJ514" s="391">
        <f>SUMIFS(Реагенты!AI$15:AI$25,Реагенты!$A$15:$A$25,$A514,Реагенты!$M$15:$M$25,"Всего по тарифу")</f>
        <v>0</v>
      </c>
      <c r="AK514" s="391">
        <f>SUMIFS(Реагенты!AJ$15:AJ$25,Реагенты!$A$15:$A$25,$A514,Реагенты!$M$15:$M$25,"Всего по тарифу")</f>
        <v>0</v>
      </c>
      <c r="AL514" s="391">
        <f>SUMIFS(Реагенты!AK$15:AK$25,Реагенты!$A$15:$A$25,$A514,Реагенты!$M$15:$M$25,"Всего по тарифу")</f>
        <v>0</v>
      </c>
      <c r="AM514" s="391">
        <f>SUMIFS(Реагенты!AL$15:AL$25,Реагенты!$A$15:$A$25,$A514,Реагенты!$M$15:$M$25,"Всего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0</v>
      </c>
      <c r="P515" s="373">
        <f t="shared" ref="P515:AM515" si="99">SUM(P516:P524)</f>
        <v>0</v>
      </c>
      <c r="Q515" s="373">
        <f t="shared" si="99"/>
        <v>0</v>
      </c>
      <c r="R515" s="373">
        <f t="shared" ref="R515:R570" si="100">Q515-P515</f>
        <v>0</v>
      </c>
      <c r="S515" s="373">
        <f t="shared" si="99"/>
        <v>0</v>
      </c>
      <c r="T515" s="374">
        <f t="shared" si="99"/>
        <v>0</v>
      </c>
      <c r="U515" s="373">
        <f t="shared" si="99"/>
        <v>0</v>
      </c>
      <c r="V515" s="373">
        <f t="shared" si="99"/>
        <v>0</v>
      </c>
      <c r="W515" s="373">
        <f t="shared" si="99"/>
        <v>0</v>
      </c>
      <c r="X515" s="373">
        <f t="shared" si="99"/>
        <v>0</v>
      </c>
      <c r="Y515" s="373">
        <f t="shared" si="99"/>
        <v>0</v>
      </c>
      <c r="Z515" s="373">
        <f t="shared" si="99"/>
        <v>0</v>
      </c>
      <c r="AA515" s="373">
        <f t="shared" si="99"/>
        <v>0</v>
      </c>
      <c r="AB515" s="373">
        <f t="shared" si="99"/>
        <v>0</v>
      </c>
      <c r="AC515" s="373">
        <f t="shared" si="99"/>
        <v>0</v>
      </c>
      <c r="AD515" s="374">
        <f t="shared" si="99"/>
        <v>0</v>
      </c>
      <c r="AE515" s="373">
        <f t="shared" si="99"/>
        <v>0</v>
      </c>
      <c r="AF515" s="373">
        <f t="shared" si="99"/>
        <v>0</v>
      </c>
      <c r="AG515" s="373">
        <f t="shared" si="99"/>
        <v>0</v>
      </c>
      <c r="AH515" s="373">
        <f t="shared" si="99"/>
        <v>0</v>
      </c>
      <c r="AI515" s="373">
        <f t="shared" si="99"/>
        <v>0</v>
      </c>
      <c r="AJ515" s="373">
        <f t="shared" si="99"/>
        <v>0</v>
      </c>
      <c r="AK515" s="373">
        <f t="shared" si="99"/>
        <v>0</v>
      </c>
      <c r="AL515" s="373">
        <f t="shared" si="99"/>
        <v>0</v>
      </c>
      <c r="AM515" s="373">
        <f t="shared" si="99"/>
        <v>0</v>
      </c>
      <c r="AN515" s="373">
        <f t="shared" si="91"/>
        <v>0</v>
      </c>
      <c r="AO515" s="373">
        <f t="shared" si="97"/>
        <v>0</v>
      </c>
      <c r="AP515" s="373">
        <f t="shared" si="97"/>
        <v>0</v>
      </c>
      <c r="AQ515" s="373">
        <f t="shared" si="97"/>
        <v>0</v>
      </c>
      <c r="AR515" s="373">
        <f t="shared" si="97"/>
        <v>0</v>
      </c>
      <c r="AS515" s="373">
        <f t="shared" si="97"/>
        <v>0</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SUMIFS(Налоги!O$15:O$52,Налоги!$A$15:$A$52,$A516,Налоги!$M$15:$M$52,$B516)</f>
        <v>0</v>
      </c>
      <c r="P516" s="391">
        <f>SUMIFS(Налоги!P$15:P$52,Налоги!$A$15:$A$52,$A516,Налоги!$M$15:$M$52,$B516)</f>
        <v>0</v>
      </c>
      <c r="Q516" s="391">
        <f>SUMIFS(Налоги!Q$15:Q$52,Налоги!$A$15:$A$52,$A516,Налоги!$M$15:$M$52,$B516)</f>
        <v>0</v>
      </c>
      <c r="R516" s="379">
        <f t="shared" si="100"/>
        <v>0</v>
      </c>
      <c r="S516" s="391">
        <f>SUMIFS(Налоги!R$15:R$52,Налоги!$A$15:$A$52,$A516,Налоги!$M$15:$M$52,$B516)</f>
        <v>0</v>
      </c>
      <c r="T516" s="391">
        <f>SUMIFS(Налоги!S$15:S$52,Налоги!$A$15:$A$52,$A516,Налоги!$M$15:$M$52,$B516)</f>
        <v>0</v>
      </c>
      <c r="U516" s="391">
        <f>SUMIFS(Налоги!T$15:T$52,Налоги!$A$15:$A$52,$A516,Налоги!$M$15:$M$52,$B516)</f>
        <v>0</v>
      </c>
      <c r="V516" s="391">
        <f>SUMIFS(Налоги!U$15:U$52,Налоги!$A$15:$A$52,$A516,Налоги!$M$15:$M$52,$B516)</f>
        <v>0</v>
      </c>
      <c r="W516" s="391">
        <f>SUMIFS(Налоги!V$15:V$52,Налоги!$A$15:$A$52,$A516,Налоги!$M$15:$M$52,$B516)</f>
        <v>0</v>
      </c>
      <c r="X516" s="391">
        <f>SUMIFS(Налоги!W$15:W$52,Налоги!$A$15:$A$52,$A516,Налоги!$M$15:$M$52,$B516)</f>
        <v>0</v>
      </c>
      <c r="Y516" s="391">
        <f>SUMIFS(Налоги!X$15:X$52,Налоги!$A$15:$A$52,$A516,Налоги!$M$15:$M$52,$B516)</f>
        <v>0</v>
      </c>
      <c r="Z516" s="391">
        <f>SUMIFS(Налоги!Y$15:Y$52,Налоги!$A$15:$A$52,$A516,Налоги!$M$15:$M$52,$B516)</f>
        <v>0</v>
      </c>
      <c r="AA516" s="391">
        <f>SUMIFS(Налоги!Z$15:Z$52,Налоги!$A$15:$A$52,$A516,Налоги!$M$15:$M$52,$B516)</f>
        <v>0</v>
      </c>
      <c r="AB516" s="391">
        <f>SUMIFS(Налоги!AA$15:AA$52,Налоги!$A$15:$A$52,$A516,Налоги!$M$15:$M$52,$B516)</f>
        <v>0</v>
      </c>
      <c r="AC516" s="391">
        <f>SUMIFS(Налоги!AB$15:AB$52,Налоги!$A$15:$A$52,$A516,Налоги!$M$15:$M$52,$B516)</f>
        <v>0</v>
      </c>
      <c r="AD516" s="391">
        <f>SUMIFS(Налоги!AC$15:AC$52,Налоги!$A$15:$A$52,$A516,Налоги!$M$15:$M$52,$B516)</f>
        <v>0</v>
      </c>
      <c r="AE516" s="391">
        <f>SUMIFS(Налоги!AD$15:AD$52,Налоги!$A$15:$A$52,$A516,Налоги!$M$15:$M$52,$B516)</f>
        <v>0</v>
      </c>
      <c r="AF516" s="391">
        <f>SUMIFS(Налоги!AE$15:AE$52,Налоги!$A$15:$A$52,$A516,Налоги!$M$15:$M$52,$B516)</f>
        <v>0</v>
      </c>
      <c r="AG516" s="391">
        <f>SUMIFS(Налоги!AF$15:AF$52,Налоги!$A$15:$A$52,$A516,Налоги!$M$15:$M$52,$B516)</f>
        <v>0</v>
      </c>
      <c r="AH516" s="391">
        <f>SUMIFS(Налоги!AG$15:AG$52,Налоги!$A$15:$A$52,$A516,Налоги!$M$15:$M$52,$B516)</f>
        <v>0</v>
      </c>
      <c r="AI516" s="391">
        <f>SUMIFS(Налоги!AH$15:AH$52,Налоги!$A$15:$A$52,$A516,Налоги!$M$15:$M$52,$B516)</f>
        <v>0</v>
      </c>
      <c r="AJ516" s="391">
        <f>SUMIFS(Налоги!AI$15:AI$52,Налоги!$A$15:$A$52,$A516,Налоги!$M$15:$M$52,$B516)</f>
        <v>0</v>
      </c>
      <c r="AK516" s="391">
        <f>SUMIFS(Налоги!AJ$15:AJ$52,Налоги!$A$15:$A$52,$A516,Налоги!$M$15:$M$52,$B516)</f>
        <v>0</v>
      </c>
      <c r="AL516" s="391">
        <f>SUMIFS(Налоги!AK$15:AK$52,Налоги!$A$15:$A$52,$A516,Налоги!$M$15:$M$52,$B516)</f>
        <v>0</v>
      </c>
      <c r="AM516" s="391">
        <f>SUMIFS(Налоги!AL$15:AL$52,Налоги!$A$15:$A$52,$A516,Налоги!$M$15:$M$52,$B516)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SUMIFS(Налоги!O$15:O$52,Налоги!$A$15:$A$52,$A517,Налоги!$M$15:$M$52,$B517)</f>
        <v>0</v>
      </c>
      <c r="P517" s="391">
        <f>SUMIFS(Налоги!P$15:P$52,Налоги!$A$15:$A$52,$A517,Налоги!$M$15:$M$52,$B517)</f>
        <v>0</v>
      </c>
      <c r="Q517" s="391">
        <f>SUMIFS(Налоги!Q$15:Q$52,Налоги!$A$15:$A$52,$A517,Налоги!$M$15:$M$52,$B517)</f>
        <v>0</v>
      </c>
      <c r="R517" s="379">
        <f t="shared" si="100"/>
        <v>0</v>
      </c>
      <c r="S517" s="391">
        <f>SUMIFS(Налоги!R$15:R$52,Налоги!$A$15:$A$52,$A517,Налоги!$M$15:$M$52,$B517)</f>
        <v>0</v>
      </c>
      <c r="T517" s="391">
        <f>SUMIFS(Налоги!S$15:S$52,Налоги!$A$15:$A$52,$A517,Налоги!$M$15:$M$52,$B517)</f>
        <v>0</v>
      </c>
      <c r="U517" s="391">
        <f>SUMIFS(Налоги!T$15:T$52,Налоги!$A$15:$A$52,$A517,Налоги!$M$15:$M$52,$B517)</f>
        <v>0</v>
      </c>
      <c r="V517" s="391">
        <f>SUMIFS(Налоги!U$15:U$52,Налоги!$A$15:$A$52,$A517,Налоги!$M$15:$M$52,$B517)</f>
        <v>0</v>
      </c>
      <c r="W517" s="391">
        <f>SUMIFS(Налоги!V$15:V$52,Налоги!$A$15:$A$52,$A517,Налоги!$M$15:$M$52,$B517)</f>
        <v>0</v>
      </c>
      <c r="X517" s="391">
        <f>SUMIFS(Налоги!W$15:W$52,Налоги!$A$15:$A$52,$A517,Налоги!$M$15:$M$52,$B517)</f>
        <v>0</v>
      </c>
      <c r="Y517" s="391">
        <f>SUMIFS(Налоги!X$15:X$52,Налоги!$A$15:$A$52,$A517,Налоги!$M$15:$M$52,$B517)</f>
        <v>0</v>
      </c>
      <c r="Z517" s="391">
        <f>SUMIFS(Налоги!Y$15:Y$52,Налоги!$A$15:$A$52,$A517,Налоги!$M$15:$M$52,$B517)</f>
        <v>0</v>
      </c>
      <c r="AA517" s="391">
        <f>SUMIFS(Налоги!Z$15:Z$52,Налоги!$A$15:$A$52,$A517,Налоги!$M$15:$M$52,$B517)</f>
        <v>0</v>
      </c>
      <c r="AB517" s="391">
        <f>SUMIFS(Налоги!AA$15:AA$52,Налоги!$A$15:$A$52,$A517,Налоги!$M$15:$M$52,$B517)</f>
        <v>0</v>
      </c>
      <c r="AC517" s="391">
        <f>SUMIFS(Налоги!AB$15:AB$52,Налоги!$A$15:$A$52,$A517,Налоги!$M$15:$M$52,$B517)</f>
        <v>0</v>
      </c>
      <c r="AD517" s="391">
        <f>SUMIFS(Налоги!AC$15:AC$52,Налоги!$A$15:$A$52,$A517,Налоги!$M$15:$M$52,$B517)</f>
        <v>0</v>
      </c>
      <c r="AE517" s="391">
        <f>SUMIFS(Налоги!AD$15:AD$52,Налоги!$A$15:$A$52,$A517,Налоги!$M$15:$M$52,$B517)</f>
        <v>0</v>
      </c>
      <c r="AF517" s="391">
        <f>SUMIFS(Налоги!AE$15:AE$52,Налоги!$A$15:$A$52,$A517,Налоги!$M$15:$M$52,$B517)</f>
        <v>0</v>
      </c>
      <c r="AG517" s="391">
        <f>SUMIFS(Налоги!AF$15:AF$52,Налоги!$A$15:$A$52,$A517,Налоги!$M$15:$M$52,$B517)</f>
        <v>0</v>
      </c>
      <c r="AH517" s="391">
        <f>SUMIFS(Налоги!AG$15:AG$52,Налоги!$A$15:$A$52,$A517,Налоги!$M$15:$M$52,$B517)</f>
        <v>0</v>
      </c>
      <c r="AI517" s="391">
        <f>SUMIFS(Налоги!AH$15:AH$52,Налоги!$A$15:$A$52,$A517,Налоги!$M$15:$M$52,$B517)</f>
        <v>0</v>
      </c>
      <c r="AJ517" s="391">
        <f>SUMIFS(Налоги!AI$15:AI$52,Налоги!$A$15:$A$52,$A517,Налоги!$M$15:$M$52,$B517)</f>
        <v>0</v>
      </c>
      <c r="AK517" s="391">
        <f>SUMIFS(Налоги!AJ$15:AJ$52,Налоги!$A$15:$A$52,$A517,Налоги!$M$15:$M$52,$B517)</f>
        <v>0</v>
      </c>
      <c r="AL517" s="391">
        <f>SUMIFS(Налоги!AK$15:AK$52,Налоги!$A$15:$A$52,$A517,Налоги!$M$15:$M$52,$B517)</f>
        <v>0</v>
      </c>
      <c r="AM517" s="391">
        <f>SUMIFS(Налоги!AL$15:AL$52,Налоги!$A$15:$A$52,$A517,Налоги!$M$15:$M$52,$B517)</f>
        <v>0</v>
      </c>
      <c r="AN517" s="379">
        <f t="shared" si="91"/>
        <v>0</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SUMIFS(Налоги!O$15:O$52,Налоги!$A$15:$A$52,$A518,Налоги!$M$15:$M$52,$B518)</f>
        <v>0</v>
      </c>
      <c r="P518" s="391">
        <f>SUMIFS(Налоги!P$15:P$52,Налоги!$A$15:$A$52,$A518,Налоги!$M$15:$M$52,$B518)</f>
        <v>0</v>
      </c>
      <c r="Q518" s="391">
        <f>SUMIFS(Налоги!Q$15:Q$52,Налоги!$A$15:$A$52,$A518,Налоги!$M$15:$M$52,$B518)</f>
        <v>0</v>
      </c>
      <c r="R518" s="379">
        <f t="shared" si="100"/>
        <v>0</v>
      </c>
      <c r="S518" s="391">
        <f>SUMIFS(Налоги!R$15:R$52,Налоги!$A$15:$A$52,$A518,Налоги!$M$15:$M$52,$B518)</f>
        <v>0</v>
      </c>
      <c r="T518" s="391">
        <f>SUMIFS(Налоги!S$15:S$52,Налоги!$A$15:$A$52,$A518,Налоги!$M$15:$M$52,$B518)</f>
        <v>0</v>
      </c>
      <c r="U518" s="391">
        <f>SUMIFS(Налоги!T$15:T$52,Налоги!$A$15:$A$52,$A518,Налоги!$M$15:$M$52,$B518)</f>
        <v>0</v>
      </c>
      <c r="V518" s="391">
        <f>SUMIFS(Налоги!U$15:U$52,Налоги!$A$15:$A$52,$A518,Налоги!$M$15:$M$52,$B518)</f>
        <v>0</v>
      </c>
      <c r="W518" s="391">
        <f>SUMIFS(Налоги!V$15:V$52,Налоги!$A$15:$A$52,$A518,Налоги!$M$15:$M$52,$B518)</f>
        <v>0</v>
      </c>
      <c r="X518" s="391">
        <f>SUMIFS(Налоги!W$15:W$52,Налоги!$A$15:$A$52,$A518,Налоги!$M$15:$M$52,$B518)</f>
        <v>0</v>
      </c>
      <c r="Y518" s="391">
        <f>SUMIFS(Налоги!X$15:X$52,Налоги!$A$15:$A$52,$A518,Налоги!$M$15:$M$52,$B518)</f>
        <v>0</v>
      </c>
      <c r="Z518" s="391">
        <f>SUMIFS(Налоги!Y$15:Y$52,Налоги!$A$15:$A$52,$A518,Налоги!$M$15:$M$52,$B518)</f>
        <v>0</v>
      </c>
      <c r="AA518" s="391">
        <f>SUMIFS(Налоги!Z$15:Z$52,Налоги!$A$15:$A$52,$A518,Налоги!$M$15:$M$52,$B518)</f>
        <v>0</v>
      </c>
      <c r="AB518" s="391">
        <f>SUMIFS(Налоги!AA$15:AA$52,Налоги!$A$15:$A$52,$A518,Налоги!$M$15:$M$52,$B518)</f>
        <v>0</v>
      </c>
      <c r="AC518" s="391">
        <f>SUMIFS(Налоги!AB$15:AB$52,Налоги!$A$15:$A$52,$A518,Налоги!$M$15:$M$52,$B518)</f>
        <v>0</v>
      </c>
      <c r="AD518" s="391">
        <f>SUMIFS(Налоги!AC$15:AC$52,Налоги!$A$15:$A$52,$A518,Налоги!$M$15:$M$52,$B518)</f>
        <v>0</v>
      </c>
      <c r="AE518" s="391">
        <f>SUMIFS(Налоги!AD$15:AD$52,Налоги!$A$15:$A$52,$A518,Налоги!$M$15:$M$52,$B518)</f>
        <v>0</v>
      </c>
      <c r="AF518" s="391">
        <f>SUMIFS(Налоги!AE$15:AE$52,Налоги!$A$15:$A$52,$A518,Налоги!$M$15:$M$52,$B518)</f>
        <v>0</v>
      </c>
      <c r="AG518" s="391">
        <f>SUMIFS(Налоги!AF$15:AF$52,Налоги!$A$15:$A$52,$A518,Налоги!$M$15:$M$52,$B518)</f>
        <v>0</v>
      </c>
      <c r="AH518" s="391">
        <f>SUMIFS(Налоги!AG$15:AG$52,Налоги!$A$15:$A$52,$A518,Налоги!$M$15:$M$52,$B518)</f>
        <v>0</v>
      </c>
      <c r="AI518" s="391">
        <f>SUMIFS(Налоги!AH$15:AH$52,Налоги!$A$15:$A$52,$A518,Налоги!$M$15:$M$52,$B518)</f>
        <v>0</v>
      </c>
      <c r="AJ518" s="391">
        <f>SUMIFS(Налоги!AI$15:AI$52,Налоги!$A$15:$A$52,$A518,Налоги!$M$15:$M$52,$B518)</f>
        <v>0</v>
      </c>
      <c r="AK518" s="391">
        <f>SUMIFS(Налоги!AJ$15:AJ$52,Налоги!$A$15:$A$52,$A518,Налоги!$M$15:$M$52,$B518)</f>
        <v>0</v>
      </c>
      <c r="AL518" s="391">
        <f>SUMIFS(Налоги!AK$15:AK$52,Налоги!$A$15:$A$52,$A518,Налоги!$M$15:$M$52,$B518)</f>
        <v>0</v>
      </c>
      <c r="AM518" s="391">
        <f>SUMIFS(Налоги!AL$15:AL$52,Налоги!$A$15:$A$52,$A518,Налоги!$M$15:$M$52,$B518)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SUMIFS(Налоги!O$15:O$52,Налоги!$A$15:$A$52,$A519,Налоги!$M$15:$M$52,$B519)</f>
        <v>0</v>
      </c>
      <c r="P519" s="391">
        <f>SUMIFS(Налоги!P$15:P$52,Налоги!$A$15:$A$52,$A519,Налоги!$M$15:$M$52,$B519)</f>
        <v>0</v>
      </c>
      <c r="Q519" s="391">
        <f>SUMIFS(Налоги!Q$15:Q$52,Налоги!$A$15:$A$52,$A519,Налоги!$M$15:$M$52,$B519)</f>
        <v>0</v>
      </c>
      <c r="R519" s="379">
        <f t="shared" si="100"/>
        <v>0</v>
      </c>
      <c r="S519" s="391">
        <f>SUMIFS(Налоги!R$15:R$52,Налоги!$A$15:$A$52,$A519,Налоги!$M$15:$M$52,$B519)</f>
        <v>0</v>
      </c>
      <c r="T519" s="391">
        <f>SUMIFS(Налоги!S$15:S$52,Налоги!$A$15:$A$52,$A519,Налоги!$M$15:$M$52,$B519)</f>
        <v>0</v>
      </c>
      <c r="U519" s="391">
        <f>SUMIFS(Налоги!T$15:T$52,Налоги!$A$15:$A$52,$A519,Налоги!$M$15:$M$52,$B519)</f>
        <v>0</v>
      </c>
      <c r="V519" s="391">
        <f>SUMIFS(Налоги!U$15:U$52,Налоги!$A$15:$A$52,$A519,Налоги!$M$15:$M$52,$B519)</f>
        <v>0</v>
      </c>
      <c r="W519" s="391">
        <f>SUMIFS(Налоги!V$15:V$52,Налоги!$A$15:$A$52,$A519,Налоги!$M$15:$M$52,$B519)</f>
        <v>0</v>
      </c>
      <c r="X519" s="391">
        <f>SUMIFS(Налоги!W$15:W$52,Налоги!$A$15:$A$52,$A519,Налоги!$M$15:$M$52,$B519)</f>
        <v>0</v>
      </c>
      <c r="Y519" s="391">
        <f>SUMIFS(Налоги!X$15:X$52,Налоги!$A$15:$A$52,$A519,Налоги!$M$15:$M$52,$B519)</f>
        <v>0</v>
      </c>
      <c r="Z519" s="391">
        <f>SUMIFS(Налоги!Y$15:Y$52,Налоги!$A$15:$A$52,$A519,Налоги!$M$15:$M$52,$B519)</f>
        <v>0</v>
      </c>
      <c r="AA519" s="391">
        <f>SUMIFS(Налоги!Z$15:Z$52,Налоги!$A$15:$A$52,$A519,Налоги!$M$15:$M$52,$B519)</f>
        <v>0</v>
      </c>
      <c r="AB519" s="391">
        <f>SUMIFS(Налоги!AA$15:AA$52,Налоги!$A$15:$A$52,$A519,Налоги!$M$15:$M$52,$B519)</f>
        <v>0</v>
      </c>
      <c r="AC519" s="391">
        <f>SUMIFS(Налоги!AB$15:AB$52,Налоги!$A$15:$A$52,$A519,Налоги!$M$15:$M$52,$B519)</f>
        <v>0</v>
      </c>
      <c r="AD519" s="391">
        <f>SUMIFS(Налоги!AC$15:AC$52,Налоги!$A$15:$A$52,$A519,Налоги!$M$15:$M$52,$B519)</f>
        <v>0</v>
      </c>
      <c r="AE519" s="391">
        <f>SUMIFS(Налоги!AD$15:AD$52,Налоги!$A$15:$A$52,$A519,Налоги!$M$15:$M$52,$B519)</f>
        <v>0</v>
      </c>
      <c r="AF519" s="391">
        <f>SUMIFS(Налоги!AE$15:AE$52,Налоги!$A$15:$A$52,$A519,Налоги!$M$15:$M$52,$B519)</f>
        <v>0</v>
      </c>
      <c r="AG519" s="391">
        <f>SUMIFS(Налоги!AF$15:AF$52,Налоги!$A$15:$A$52,$A519,Налоги!$M$15:$M$52,$B519)</f>
        <v>0</v>
      </c>
      <c r="AH519" s="391">
        <f>SUMIFS(Налоги!AG$15:AG$52,Налоги!$A$15:$A$52,$A519,Налоги!$M$15:$M$52,$B519)</f>
        <v>0</v>
      </c>
      <c r="AI519" s="391">
        <f>SUMIFS(Налоги!AH$15:AH$52,Налоги!$A$15:$A$52,$A519,Налоги!$M$15:$M$52,$B519)</f>
        <v>0</v>
      </c>
      <c r="AJ519" s="391">
        <f>SUMIFS(Налоги!AI$15:AI$52,Налоги!$A$15:$A$52,$A519,Налоги!$M$15:$M$52,$B519)</f>
        <v>0</v>
      </c>
      <c r="AK519" s="391">
        <f>SUMIFS(Налоги!AJ$15:AJ$52,Налоги!$A$15:$A$52,$A519,Налоги!$M$15:$M$52,$B519)</f>
        <v>0</v>
      </c>
      <c r="AL519" s="391">
        <f>SUMIFS(Налоги!AK$15:AK$52,Налоги!$A$15:$A$52,$A519,Налоги!$M$15:$M$52,$B519)</f>
        <v>0</v>
      </c>
      <c r="AM519" s="391">
        <f>SUMIFS(Налоги!AL$15:AL$52,Налоги!$A$15:$A$52,$A519,Налоги!$M$15:$M$52,$B519)</f>
        <v>0</v>
      </c>
      <c r="AN519" s="379">
        <f t="shared" si="91"/>
        <v>0</v>
      </c>
      <c r="AO519" s="379">
        <f t="shared" si="97"/>
        <v>0</v>
      </c>
      <c r="AP519" s="379">
        <f t="shared" si="97"/>
        <v>0</v>
      </c>
      <c r="AQ519" s="379">
        <f t="shared" si="97"/>
        <v>0</v>
      </c>
      <c r="AR519" s="379">
        <f t="shared" si="97"/>
        <v>0</v>
      </c>
      <c r="AS519" s="379">
        <f t="shared" si="97"/>
        <v>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SUMIFS(Налоги!O$15:O$52,Налоги!$A$15:$A$52,$A520,Налоги!$M$15:$M$52,$B520)</f>
        <v>0</v>
      </c>
      <c r="P520" s="391">
        <f>SUMIFS(Налоги!P$15:P$52,Налоги!$A$15:$A$52,$A520,Налоги!$M$15:$M$52,$B520)</f>
        <v>0</v>
      </c>
      <c r="Q520" s="391">
        <f>SUMIFS(Налоги!Q$15:Q$52,Налоги!$A$15:$A$52,$A520,Налоги!$M$15:$M$52,$B520)</f>
        <v>0</v>
      </c>
      <c r="R520" s="379">
        <f t="shared" si="100"/>
        <v>0</v>
      </c>
      <c r="S520" s="391">
        <f>SUMIFS(Налоги!R$15:R$52,Налоги!$A$15:$A$52,$A520,Налоги!$M$15:$M$52,$B520)</f>
        <v>0</v>
      </c>
      <c r="T520" s="391">
        <f>SUMIFS(Налоги!S$15:S$52,Налоги!$A$15:$A$52,$A520,Налоги!$M$15:$M$52,$B520)</f>
        <v>0</v>
      </c>
      <c r="U520" s="391">
        <f>SUMIFS(Налоги!T$15:T$52,Налоги!$A$15:$A$52,$A520,Налоги!$M$15:$M$52,$B520)</f>
        <v>0</v>
      </c>
      <c r="V520" s="391">
        <f>SUMIFS(Налоги!U$15:U$52,Налоги!$A$15:$A$52,$A520,Налоги!$M$15:$M$52,$B520)</f>
        <v>0</v>
      </c>
      <c r="W520" s="391">
        <f>SUMIFS(Налоги!V$15:V$52,Налоги!$A$15:$A$52,$A520,Налоги!$M$15:$M$52,$B520)</f>
        <v>0</v>
      </c>
      <c r="X520" s="391">
        <f>SUMIFS(Налоги!W$15:W$52,Налоги!$A$15:$A$52,$A520,Налоги!$M$15:$M$52,$B520)</f>
        <v>0</v>
      </c>
      <c r="Y520" s="391">
        <f>SUMIFS(Налоги!X$15:X$52,Налоги!$A$15:$A$52,$A520,Налоги!$M$15:$M$52,$B520)</f>
        <v>0</v>
      </c>
      <c r="Z520" s="391">
        <f>SUMIFS(Налоги!Y$15:Y$52,Налоги!$A$15:$A$52,$A520,Налоги!$M$15:$M$52,$B520)</f>
        <v>0</v>
      </c>
      <c r="AA520" s="391">
        <f>SUMIFS(Налоги!Z$15:Z$52,Налоги!$A$15:$A$52,$A520,Налоги!$M$15:$M$52,$B520)</f>
        <v>0</v>
      </c>
      <c r="AB520" s="391">
        <f>SUMIFS(Налоги!AA$15:AA$52,Налоги!$A$15:$A$52,$A520,Налоги!$M$15:$M$52,$B520)</f>
        <v>0</v>
      </c>
      <c r="AC520" s="391">
        <f>SUMIFS(Налоги!AB$15:AB$52,Налоги!$A$15:$A$52,$A520,Налоги!$M$15:$M$52,$B520)</f>
        <v>0</v>
      </c>
      <c r="AD520" s="391">
        <f>SUMIFS(Налоги!AC$15:AC$52,Налоги!$A$15:$A$52,$A520,Налоги!$M$15:$M$52,$B520)</f>
        <v>0</v>
      </c>
      <c r="AE520" s="391">
        <f>SUMIFS(Налоги!AD$15:AD$52,Налоги!$A$15:$A$52,$A520,Налоги!$M$15:$M$52,$B520)</f>
        <v>0</v>
      </c>
      <c r="AF520" s="391">
        <f>SUMIFS(Налоги!AE$15:AE$52,Налоги!$A$15:$A$52,$A520,Налоги!$M$15:$M$52,$B520)</f>
        <v>0</v>
      </c>
      <c r="AG520" s="391">
        <f>SUMIFS(Налоги!AF$15:AF$52,Налоги!$A$15:$A$52,$A520,Налоги!$M$15:$M$52,$B520)</f>
        <v>0</v>
      </c>
      <c r="AH520" s="391">
        <f>SUMIFS(Налоги!AG$15:AG$52,Налоги!$A$15:$A$52,$A520,Налоги!$M$15:$M$52,$B520)</f>
        <v>0</v>
      </c>
      <c r="AI520" s="391">
        <f>SUMIFS(Налоги!AH$15:AH$52,Налоги!$A$15:$A$52,$A520,Налоги!$M$15:$M$52,$B520)</f>
        <v>0</v>
      </c>
      <c r="AJ520" s="391">
        <f>SUMIFS(Налоги!AI$15:AI$52,Налоги!$A$15:$A$52,$A520,Налоги!$M$15:$M$52,$B520)</f>
        <v>0</v>
      </c>
      <c r="AK520" s="391">
        <f>SUMIFS(Налоги!AJ$15:AJ$52,Налоги!$A$15:$A$52,$A520,Налоги!$M$15:$M$52,$B520)</f>
        <v>0</v>
      </c>
      <c r="AL520" s="391">
        <f>SUMIFS(Налоги!AK$15:AK$52,Налоги!$A$15:$A$52,$A520,Налоги!$M$15:$M$52,$B520)</f>
        <v>0</v>
      </c>
      <c r="AM520" s="391">
        <f>SUMIFS(Налоги!AL$15:AL$52,Налоги!$A$15:$A$52,$A520,Налоги!$M$15:$M$52,$B520)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SUMIFS(Налоги!O$15:O$52,Налоги!$A$15:$A$52,$A521,Налоги!$M$15:$M$52,$B521)</f>
        <v>0</v>
      </c>
      <c r="P521" s="391">
        <f>SUMIFS(Налоги!P$15:P$52,Налоги!$A$15:$A$52,$A521,Налоги!$M$15:$M$52,$B521)</f>
        <v>0</v>
      </c>
      <c r="Q521" s="391">
        <f>SUMIFS(Налоги!Q$15:Q$52,Налоги!$A$15:$A$52,$A521,Налоги!$M$15:$M$52,$B521)</f>
        <v>0</v>
      </c>
      <c r="R521" s="379">
        <f t="shared" si="100"/>
        <v>0</v>
      </c>
      <c r="S521" s="391">
        <f>SUMIFS(Налоги!R$15:R$52,Налоги!$A$15:$A$52,$A521,Налоги!$M$15:$M$52,$B521)</f>
        <v>0</v>
      </c>
      <c r="T521" s="391">
        <f>SUMIFS(Налоги!S$15:S$52,Налоги!$A$15:$A$52,$A521,Налоги!$M$15:$M$52,$B521)</f>
        <v>0</v>
      </c>
      <c r="U521" s="391">
        <f>SUMIFS(Налоги!T$15:T$52,Налоги!$A$15:$A$52,$A521,Налоги!$M$15:$M$52,$B521)</f>
        <v>0</v>
      </c>
      <c r="V521" s="391">
        <f>SUMIFS(Налоги!U$15:U$52,Налоги!$A$15:$A$52,$A521,Налоги!$M$15:$M$52,$B521)</f>
        <v>0</v>
      </c>
      <c r="W521" s="391">
        <f>SUMIFS(Налоги!V$15:V$52,Налоги!$A$15:$A$52,$A521,Налоги!$M$15:$M$52,$B521)</f>
        <v>0</v>
      </c>
      <c r="X521" s="391">
        <f>SUMIFS(Налоги!W$15:W$52,Налоги!$A$15:$A$52,$A521,Налоги!$M$15:$M$52,$B521)</f>
        <v>0</v>
      </c>
      <c r="Y521" s="391">
        <f>SUMIFS(Налоги!X$15:X$52,Налоги!$A$15:$A$52,$A521,Налоги!$M$15:$M$52,$B521)</f>
        <v>0</v>
      </c>
      <c r="Z521" s="391">
        <f>SUMIFS(Налоги!Y$15:Y$52,Налоги!$A$15:$A$52,$A521,Налоги!$M$15:$M$52,$B521)</f>
        <v>0</v>
      </c>
      <c r="AA521" s="391">
        <f>SUMIFS(Налоги!Z$15:Z$52,Налоги!$A$15:$A$52,$A521,Налоги!$M$15:$M$52,$B521)</f>
        <v>0</v>
      </c>
      <c r="AB521" s="391">
        <f>SUMIFS(Налоги!AA$15:AA$52,Налоги!$A$15:$A$52,$A521,Налоги!$M$15:$M$52,$B521)</f>
        <v>0</v>
      </c>
      <c r="AC521" s="391">
        <f>SUMIFS(Налоги!AB$15:AB$52,Налоги!$A$15:$A$52,$A521,Налоги!$M$15:$M$52,$B521)</f>
        <v>0</v>
      </c>
      <c r="AD521" s="391">
        <f>SUMIFS(Налоги!AC$15:AC$52,Налоги!$A$15:$A$52,$A521,Налоги!$M$15:$M$52,$B521)</f>
        <v>0</v>
      </c>
      <c r="AE521" s="391">
        <f>SUMIFS(Налоги!AD$15:AD$52,Налоги!$A$15:$A$52,$A521,Налоги!$M$15:$M$52,$B521)</f>
        <v>0</v>
      </c>
      <c r="AF521" s="391">
        <f>SUMIFS(Налоги!AE$15:AE$52,Налоги!$A$15:$A$52,$A521,Налоги!$M$15:$M$52,$B521)</f>
        <v>0</v>
      </c>
      <c r="AG521" s="391">
        <f>SUMIFS(Налоги!AF$15:AF$52,Налоги!$A$15:$A$52,$A521,Налоги!$M$15:$M$52,$B521)</f>
        <v>0</v>
      </c>
      <c r="AH521" s="391">
        <f>SUMIFS(Налоги!AG$15:AG$52,Налоги!$A$15:$A$52,$A521,Налоги!$M$15:$M$52,$B521)</f>
        <v>0</v>
      </c>
      <c r="AI521" s="391">
        <f>SUMIFS(Налоги!AH$15:AH$52,Налоги!$A$15:$A$52,$A521,Налоги!$M$15:$M$52,$B521)</f>
        <v>0</v>
      </c>
      <c r="AJ521" s="391">
        <f>SUMIFS(Налоги!AI$15:AI$52,Налоги!$A$15:$A$52,$A521,Налоги!$M$15:$M$52,$B521)</f>
        <v>0</v>
      </c>
      <c r="AK521" s="391">
        <f>SUMIFS(Налоги!AJ$15:AJ$52,Налоги!$A$15:$A$52,$A521,Налоги!$M$15:$M$52,$B521)</f>
        <v>0</v>
      </c>
      <c r="AL521" s="391">
        <f>SUMIFS(Налоги!AK$15:AK$52,Налоги!$A$15:$A$52,$A521,Налоги!$M$15:$M$52,$B521)</f>
        <v>0</v>
      </c>
      <c r="AM521" s="391">
        <f>SUMIFS(Налоги!AL$15:AL$52,Налоги!$A$15:$A$52,$A521,Налоги!$M$15:$M$52,$B521)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SUMIFS(Налоги!O$15:O$52,Налоги!$A$15:$A$52,$A522,Налоги!$M$15:$M$52,$B522)</f>
        <v>0</v>
      </c>
      <c r="P522" s="378">
        <f>SUMIFS(Налоги!P$15:P$52,Налоги!$A$15:$A$52,$A522,Налоги!$M$15:$M$52,$B522)</f>
        <v>0</v>
      </c>
      <c r="Q522" s="378">
        <f>SUMIFS(Налоги!Q$15:Q$52,Налоги!$A$15:$A$52,$A522,Налоги!$M$15:$M$52,$B522)</f>
        <v>0</v>
      </c>
      <c r="R522" s="379">
        <f t="shared" si="100"/>
        <v>0</v>
      </c>
      <c r="S522" s="378">
        <f>SUMIFS(Налоги!R$15:R$52,Налоги!$A$15:$A$52,$A522,Налоги!$M$15:$M$52,$B522)</f>
        <v>0</v>
      </c>
      <c r="T522" s="378">
        <f>SUMIFS(Налоги!S$15:S$52,Налоги!$A$15:$A$52,$A522,Налоги!$M$15:$M$52,$B522)</f>
        <v>0</v>
      </c>
      <c r="U522" s="378">
        <f>SUMIFS(Налоги!T$15:T$52,Налоги!$A$15:$A$52,$A522,Налоги!$M$15:$M$52,$B522)</f>
        <v>0</v>
      </c>
      <c r="V522" s="378">
        <f>SUMIFS(Налоги!U$15:U$52,Налоги!$A$15:$A$52,$A522,Налоги!$M$15:$M$52,$B522)</f>
        <v>0</v>
      </c>
      <c r="W522" s="378">
        <f>SUMIFS(Налоги!V$15:V$52,Налоги!$A$15:$A$52,$A522,Налоги!$M$15:$M$52,$B522)</f>
        <v>0</v>
      </c>
      <c r="X522" s="378">
        <f>SUMIFS(Налоги!W$15:W$52,Налоги!$A$15:$A$52,$A522,Налоги!$M$15:$M$52,$B522)</f>
        <v>0</v>
      </c>
      <c r="Y522" s="378">
        <f>SUMIFS(Налоги!X$15:X$52,Налоги!$A$15:$A$52,$A522,Налоги!$M$15:$M$52,$B522)</f>
        <v>0</v>
      </c>
      <c r="Z522" s="378">
        <f>SUMIFS(Налоги!Y$15:Y$52,Налоги!$A$15:$A$52,$A522,Налоги!$M$15:$M$52,$B522)</f>
        <v>0</v>
      </c>
      <c r="AA522" s="378">
        <f>SUMIFS(Налоги!Z$15:Z$52,Налоги!$A$15:$A$52,$A522,Налоги!$M$15:$M$52,$B522)</f>
        <v>0</v>
      </c>
      <c r="AB522" s="378">
        <f>SUMIFS(Налоги!AA$15:AA$52,Налоги!$A$15:$A$52,$A522,Налоги!$M$15:$M$52,$B522)</f>
        <v>0</v>
      </c>
      <c r="AC522" s="378">
        <f>SUMIFS(Налоги!AB$15:AB$52,Налоги!$A$15:$A$52,$A522,Налоги!$M$15:$M$52,$B522)</f>
        <v>0</v>
      </c>
      <c r="AD522" s="378">
        <f>SUMIFS(Налоги!AC$15:AC$52,Налоги!$A$15:$A$52,$A522,Налоги!$M$15:$M$52,$B522)</f>
        <v>0</v>
      </c>
      <c r="AE522" s="378">
        <f>SUMIFS(Налоги!AD$15:AD$52,Налоги!$A$15:$A$52,$A522,Налоги!$M$15:$M$52,$B522)</f>
        <v>0</v>
      </c>
      <c r="AF522" s="378">
        <f>SUMIFS(Налоги!AE$15:AE$52,Налоги!$A$15:$A$52,$A522,Налоги!$M$15:$M$52,$B522)</f>
        <v>0</v>
      </c>
      <c r="AG522" s="378">
        <f>SUMIFS(Налоги!AF$15:AF$52,Налоги!$A$15:$A$52,$A522,Налоги!$M$15:$M$52,$B522)</f>
        <v>0</v>
      </c>
      <c r="AH522" s="378">
        <f>SUMIFS(Налоги!AG$15:AG$52,Налоги!$A$15:$A$52,$A522,Налоги!$M$15:$M$52,$B522)</f>
        <v>0</v>
      </c>
      <c r="AI522" s="378">
        <f>SUMIFS(Налоги!AH$15:AH$52,Налоги!$A$15:$A$52,$A522,Налоги!$M$15:$M$52,$B522)</f>
        <v>0</v>
      </c>
      <c r="AJ522" s="378">
        <f>SUMIFS(Налоги!AI$15:AI$52,Налоги!$A$15:$A$52,$A522,Налоги!$M$15:$M$52,$B522)</f>
        <v>0</v>
      </c>
      <c r="AK522" s="378">
        <f>SUMIFS(Налоги!AJ$15:AJ$52,Налоги!$A$15:$A$52,$A522,Налоги!$M$15:$M$52,$B522)</f>
        <v>0</v>
      </c>
      <c r="AL522" s="378">
        <f>SUMIFS(Налоги!AK$15:AK$52,Налоги!$A$15:$A$52,$A522,Налоги!$M$15:$M$52,$B522)</f>
        <v>0</v>
      </c>
      <c r="AM522" s="378">
        <f>SUMIFS(Налоги!AL$15:AL$52,Налоги!$A$15:$A$52,$A522,Налоги!$M$15:$M$52,$B522)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SUMIFS(Налоги!O$15:O$52,Налоги!$A$15:$A$52,$A523,Налоги!$M$15:$M$52,$B523)</f>
        <v>0</v>
      </c>
      <c r="P523" s="391">
        <f>SUMIFS(Налоги!P$15:P$52,Налоги!$A$15:$A$52,$A523,Налоги!$M$15:$M$52,$B523)</f>
        <v>0</v>
      </c>
      <c r="Q523" s="391">
        <f>SUMIFS(Налоги!Q$15:Q$52,Налоги!$A$15:$A$52,$A523,Налоги!$M$15:$M$52,$B523)</f>
        <v>0</v>
      </c>
      <c r="R523" s="379">
        <f>Q523-P523</f>
        <v>0</v>
      </c>
      <c r="S523" s="391">
        <f>SUMIFS(Налоги!R$15:R$52,Налоги!$A$15:$A$52,$A523,Налоги!$M$15:$M$52,$B523)</f>
        <v>0</v>
      </c>
      <c r="T523" s="391">
        <f>SUMIFS(Налоги!S$15:S$52,Налоги!$A$15:$A$52,$A523,Налоги!$M$15:$M$52,$B523)</f>
        <v>0</v>
      </c>
      <c r="U523" s="391">
        <f>SUMIFS(Налоги!T$15:T$52,Налоги!$A$15:$A$52,$A523,Налоги!$M$15:$M$52,$B523)</f>
        <v>0</v>
      </c>
      <c r="V523" s="391">
        <f>SUMIFS(Налоги!U$15:U$52,Налоги!$A$15:$A$52,$A523,Налоги!$M$15:$M$52,$B523)</f>
        <v>0</v>
      </c>
      <c r="W523" s="391">
        <f>SUMIFS(Налоги!V$15:V$52,Налоги!$A$15:$A$52,$A523,Налоги!$M$15:$M$52,$B523)</f>
        <v>0</v>
      </c>
      <c r="X523" s="391">
        <f>SUMIFS(Налоги!W$15:W$52,Налоги!$A$15:$A$52,$A523,Налоги!$M$15:$M$52,$B523)</f>
        <v>0</v>
      </c>
      <c r="Y523" s="391">
        <f>SUMIFS(Налоги!X$15:X$52,Налоги!$A$15:$A$52,$A523,Налоги!$M$15:$M$52,$B523)</f>
        <v>0</v>
      </c>
      <c r="Z523" s="391">
        <f>SUMIFS(Налоги!Y$15:Y$52,Налоги!$A$15:$A$52,$A523,Налоги!$M$15:$M$52,$B523)</f>
        <v>0</v>
      </c>
      <c r="AA523" s="391">
        <f>SUMIFS(Налоги!Z$15:Z$52,Налоги!$A$15:$A$52,$A523,Налоги!$M$15:$M$52,$B523)</f>
        <v>0</v>
      </c>
      <c r="AB523" s="391">
        <f>SUMIFS(Налоги!AA$15:AA$52,Налоги!$A$15:$A$52,$A523,Налоги!$M$15:$M$52,$B523)</f>
        <v>0</v>
      </c>
      <c r="AC523" s="391">
        <f>SUMIFS(Налоги!AB$15:AB$52,Налоги!$A$15:$A$52,$A523,Налоги!$M$15:$M$52,$B523)</f>
        <v>0</v>
      </c>
      <c r="AD523" s="391">
        <f>SUMIFS(Налоги!AC$15:AC$52,Налоги!$A$15:$A$52,$A523,Налоги!$M$15:$M$52,$B523)</f>
        <v>0</v>
      </c>
      <c r="AE523" s="391">
        <f>SUMIFS(Налоги!AD$15:AD$52,Налоги!$A$15:$A$52,$A523,Налоги!$M$15:$M$52,$B523)</f>
        <v>0</v>
      </c>
      <c r="AF523" s="391">
        <f>SUMIFS(Налоги!AE$15:AE$52,Налоги!$A$15:$A$52,$A523,Налоги!$M$15:$M$52,$B523)</f>
        <v>0</v>
      </c>
      <c r="AG523" s="391">
        <f>SUMIFS(Налоги!AF$15:AF$52,Налоги!$A$15:$A$52,$A523,Налоги!$M$15:$M$52,$B523)</f>
        <v>0</v>
      </c>
      <c r="AH523" s="391">
        <f>SUMIFS(Налоги!AG$15:AG$52,Налоги!$A$15:$A$52,$A523,Налоги!$M$15:$M$52,$B523)</f>
        <v>0</v>
      </c>
      <c r="AI523" s="391">
        <f>SUMIFS(Налоги!AH$15:AH$52,Налоги!$A$15:$A$52,$A523,Налоги!$M$15:$M$52,$B523)</f>
        <v>0</v>
      </c>
      <c r="AJ523" s="391">
        <f>SUMIFS(Налоги!AI$15:AI$52,Налоги!$A$15:$A$52,$A523,Налоги!$M$15:$M$52,$B523)</f>
        <v>0</v>
      </c>
      <c r="AK523" s="391">
        <f>SUMIFS(Налоги!AJ$15:AJ$52,Налоги!$A$15:$A$52,$A523,Налоги!$M$15:$M$52,$B523)</f>
        <v>0</v>
      </c>
      <c r="AL523" s="391">
        <f>SUMIFS(Налоги!AK$15:AK$52,Налоги!$A$15:$A$52,$A523,Налоги!$M$15:$M$52,$B523)</f>
        <v>0</v>
      </c>
      <c r="AM523" s="391">
        <f>SUMIFS(Налоги!AL$15:AL$52,Налоги!$A$15:$A$52,$A523,Налоги!$M$15:$M$52,$B523)</f>
        <v>0</v>
      </c>
      <c r="AN523" s="379">
        <f t="shared" si="91"/>
        <v>0</v>
      </c>
      <c r="AO523" s="379">
        <f t="shared" si="97"/>
        <v>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SUMIFS(Налоги!O$15:O$52,Налоги!$A$15:$A$52,$A524,Налоги!$M$15:$M$52,$B524)</f>
        <v>0</v>
      </c>
      <c r="P524" s="391">
        <f>SUMIFS(Налоги!P$15:P$52,Налоги!$A$15:$A$52,$A524,Налоги!$M$15:$M$52,$B524)</f>
        <v>0</v>
      </c>
      <c r="Q524" s="391">
        <f>SUMIFS(Налоги!Q$15:Q$52,Налоги!$A$15:$A$52,$A524,Налоги!$M$15:$M$52,$B524)</f>
        <v>0</v>
      </c>
      <c r="R524" s="379">
        <f t="shared" si="100"/>
        <v>0</v>
      </c>
      <c r="S524" s="391">
        <f>SUMIFS(Налоги!R$15:R$52,Налоги!$A$15:$A$52,$A524,Налоги!$M$15:$M$52,$B524)</f>
        <v>0</v>
      </c>
      <c r="T524" s="391">
        <f>SUMIFS(Налоги!S$15:S$52,Налоги!$A$15:$A$52,$A524,Налоги!$M$15:$M$52,$B524)</f>
        <v>0</v>
      </c>
      <c r="U524" s="391">
        <f>SUMIFS(Налоги!T$15:T$52,Налоги!$A$15:$A$52,$A524,Налоги!$M$15:$M$52,$B524)</f>
        <v>0</v>
      </c>
      <c r="V524" s="391">
        <f>SUMIFS(Налоги!U$15:U$52,Налоги!$A$15:$A$52,$A524,Налоги!$M$15:$M$52,$B524)</f>
        <v>0</v>
      </c>
      <c r="W524" s="391">
        <f>SUMIFS(Налоги!V$15:V$52,Налоги!$A$15:$A$52,$A524,Налоги!$M$15:$M$52,$B524)</f>
        <v>0</v>
      </c>
      <c r="X524" s="391">
        <f>SUMIFS(Налоги!W$15:W$52,Налоги!$A$15:$A$52,$A524,Налоги!$M$15:$M$52,$B524)</f>
        <v>0</v>
      </c>
      <c r="Y524" s="391">
        <f>SUMIFS(Налоги!X$15:X$52,Налоги!$A$15:$A$52,$A524,Налоги!$M$15:$M$52,$B524)</f>
        <v>0</v>
      </c>
      <c r="Z524" s="391">
        <f>SUMIFS(Налоги!Y$15:Y$52,Налоги!$A$15:$A$52,$A524,Налоги!$M$15:$M$52,$B524)</f>
        <v>0</v>
      </c>
      <c r="AA524" s="391">
        <f>SUMIFS(Налоги!Z$15:Z$52,Налоги!$A$15:$A$52,$A524,Налоги!$M$15:$M$52,$B524)</f>
        <v>0</v>
      </c>
      <c r="AB524" s="391">
        <f>SUMIFS(Налоги!AA$15:AA$52,Налоги!$A$15:$A$52,$A524,Налоги!$M$15:$M$52,$B524)</f>
        <v>0</v>
      </c>
      <c r="AC524" s="391">
        <f>SUMIFS(Налоги!AB$15:AB$52,Налоги!$A$15:$A$52,$A524,Налоги!$M$15:$M$52,$B524)</f>
        <v>0</v>
      </c>
      <c r="AD524" s="391">
        <f>SUMIFS(Налоги!AC$15:AC$52,Налоги!$A$15:$A$52,$A524,Налоги!$M$15:$M$52,$B524)</f>
        <v>0</v>
      </c>
      <c r="AE524" s="391">
        <f>SUMIFS(Налоги!AD$15:AD$52,Налоги!$A$15:$A$52,$A524,Налоги!$M$15:$M$52,$B524)</f>
        <v>0</v>
      </c>
      <c r="AF524" s="391">
        <f>SUMIFS(Налоги!AE$15:AE$52,Налоги!$A$15:$A$52,$A524,Налоги!$M$15:$M$52,$B524)</f>
        <v>0</v>
      </c>
      <c r="AG524" s="391">
        <f>SUMIFS(Налоги!AF$15:AF$52,Налоги!$A$15:$A$52,$A524,Налоги!$M$15:$M$52,$B524)</f>
        <v>0</v>
      </c>
      <c r="AH524" s="391">
        <f>SUMIFS(Налоги!AG$15:AG$52,Налоги!$A$15:$A$52,$A524,Налоги!$M$15:$M$52,$B524)</f>
        <v>0</v>
      </c>
      <c r="AI524" s="391">
        <f>SUMIFS(Налоги!AH$15:AH$52,Налоги!$A$15:$A$52,$A524,Налоги!$M$15:$M$52,$B524)</f>
        <v>0</v>
      </c>
      <c r="AJ524" s="391">
        <f>SUMIFS(Налоги!AI$15:AI$52,Налоги!$A$15:$A$52,$A524,Налоги!$M$15:$M$52,$B524)</f>
        <v>0</v>
      </c>
      <c r="AK524" s="391">
        <f>SUMIFS(Налоги!AJ$15:AJ$52,Налоги!$A$15:$A$52,$A524,Налоги!$M$15:$M$52,$B524)</f>
        <v>0</v>
      </c>
      <c r="AL524" s="391">
        <f>SUMIFS(Налоги!AK$15:AK$52,Налоги!$A$15:$A$52,$A524,Налоги!$M$15:$M$52,$B524)</f>
        <v>0</v>
      </c>
      <c r="AM524" s="391">
        <f>SUMIFS(Налоги!AL$15:AL$52,Налоги!$A$15:$A$52,$A524,Налоги!$M$15:$M$52,$B524)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SUMIFS(Аренда!O$15:O$40,Аренда!$A$15:$A$40,$A526,Аренда!$M$15:$M$40,"Арендная и концессионная плата. Лизинговые платежи")</f>
        <v>0</v>
      </c>
      <c r="P526" s="391">
        <f>SUMIFS(Аренда!P$15:P$40,Аренда!$A$15:$A$40,$A526,Аренда!$M$15:$M$40,"Арендная и концессионная плата. Лизинговые платежи")</f>
        <v>0</v>
      </c>
      <c r="Q526" s="391">
        <f>SUMIFS(Аренда!Q$15:Q$40,Аренда!$A$15:$A$40,$A526,Аренда!$M$15:$M$40,"Арендная и концессионная плата. Лизинговые платежи")</f>
        <v>0</v>
      </c>
      <c r="R526" s="379">
        <f t="shared" si="100"/>
        <v>0</v>
      </c>
      <c r="S526" s="391">
        <f>SUMIFS(Аренда!R$15:R$40,Аренда!$A$15:$A$40,$A526,Аренда!$M$15:$M$40,"Арендная и концессионная плата. Лизинговые платежи")</f>
        <v>0</v>
      </c>
      <c r="T526" s="391">
        <f>SUMIFS(Аренда!S$15:S$40,Аренда!$A$15:$A$40,$A526,Аренда!$M$15:$M$40,"Арендная и концессионная плата. Лизинговые платежи")</f>
        <v>18</v>
      </c>
      <c r="U526" s="391">
        <f>SUMIFS(Аренда!T$15:T$40,Аренда!$A$15:$A$40,$A526,Аренда!$M$15:$M$40,"Арендная и концессионная плата. Лизинговые платежи")</f>
        <v>0</v>
      </c>
      <c r="V526" s="391">
        <f>SUMIFS(Аренда!U$15:U$40,Аренда!$A$15:$A$40,$A526,Аренда!$M$15:$M$40,"Арендная и концессионная плата. Лизинговые платежи")</f>
        <v>0</v>
      </c>
      <c r="W526" s="391">
        <f>SUMIFS(Аренда!V$15:V$40,Аренда!$A$15:$A$40,$A526,Аренда!$M$15:$M$40,"Арендная и концессионная плата. Лизинговые платежи")</f>
        <v>0</v>
      </c>
      <c r="X526" s="391">
        <f>SUMIFS(Аренда!W$15:W$40,Аренда!$A$15:$A$40,$A526,Аренда!$M$15:$M$40,"Арендная и концессионная плата. Лизинговые платежи")</f>
        <v>0</v>
      </c>
      <c r="Y526" s="391">
        <f>SUMIFS(Аренда!X$15:X$40,Аренда!$A$15:$A$40,$A526,Аренда!$M$15:$M$40,"Арендная и концессионная плата. Лизинговые платежи")</f>
        <v>0</v>
      </c>
      <c r="Z526" s="391">
        <f>SUMIFS(Аренда!Y$15:Y$40,Аренда!$A$15:$A$40,$A526,Аренда!$M$15:$M$40,"Арендная и концессионная плата. Лизинговые платежи")</f>
        <v>0</v>
      </c>
      <c r="AA526" s="391">
        <f>SUMIFS(Аренда!Z$15:Z$40,Аренда!$A$15:$A$40,$A526,Аренда!$M$15:$M$40,"Арендная и концессионная плата. Лизинговые платежи")</f>
        <v>0</v>
      </c>
      <c r="AB526" s="391">
        <f>SUMIFS(Аренда!AA$15:AA$40,Аренда!$A$15:$A$40,$A526,Аренда!$M$15:$M$40,"Арендная и концессионная плата. Лизинговые платежи")</f>
        <v>0</v>
      </c>
      <c r="AC526" s="391">
        <f>SUMIFS(Аренда!AB$15:AB$40,Аренда!$A$15:$A$40,$A526,Аренда!$M$15:$M$40,"Арендная и концессионная плата. Лизинговые платежи")</f>
        <v>0</v>
      </c>
      <c r="AD526" s="391">
        <f>SUMIFS(Аренда!AC$15:AC$40,Аренда!$A$15:$A$40,$A526,Аренда!$M$15:$M$40,"Арендная и концессионная плата. Лизинговые платежи")</f>
        <v>0</v>
      </c>
      <c r="AE526" s="391">
        <f>SUMIFS(Аренда!AD$15:AD$40,Аренда!$A$15:$A$40,$A526,Аренда!$M$15:$M$40,"Арендная и концессионная плата. Лизинговые платежи")</f>
        <v>0</v>
      </c>
      <c r="AF526" s="391">
        <f>SUMIFS(Аренда!AE$15:AE$40,Аренда!$A$15:$A$40,$A526,Аренда!$M$15:$M$40,"Арендная и концессионная плата. Лизинговые платежи")</f>
        <v>0</v>
      </c>
      <c r="AG526" s="391">
        <f>SUMIFS(Аренда!AF$15:AF$40,Аренда!$A$15:$A$40,$A526,Аренда!$M$15:$M$40,"Арендная и концессионная плата. Лизинговые платежи")</f>
        <v>0</v>
      </c>
      <c r="AH526" s="391">
        <f>SUMIFS(Аренда!AG$15:AG$40,Аренда!$A$15:$A$40,$A526,Аренда!$M$15:$M$40,"Арендная и концессионная плата. Лизинговые платежи")</f>
        <v>0</v>
      </c>
      <c r="AI526" s="391">
        <f>SUMIFS(Аренда!AH$15:AH$40,Аренда!$A$15:$A$40,$A526,Аренда!$M$15:$M$40,"Арендная и концессионная плата. Лизинговые платежи")</f>
        <v>0</v>
      </c>
      <c r="AJ526" s="391">
        <f>SUMIFS(Аренда!AI$15:AI$40,Аренда!$A$15:$A$40,$A526,Аренда!$M$15:$M$40,"Арендная и концессионная плата. Лизинговые платежи")</f>
        <v>0</v>
      </c>
      <c r="AK526" s="391">
        <f>SUMIFS(Аренда!AJ$15:AJ$40,Аренда!$A$15:$A$40,$A526,Аренда!$M$15:$M$40,"Арендная и концессионная плата. Лизинговые платежи")</f>
        <v>0</v>
      </c>
      <c r="AL526" s="391">
        <f>SUMIFS(Аренда!AK$15:AK$40,Аренда!$A$15:$A$40,$A526,Аренда!$M$15:$M$40,"Арендная и концессионная плата. Лизинговые платежи")</f>
        <v>0</v>
      </c>
      <c r="AM526" s="391">
        <f>SUMIFS(Аренда!AL$15:AL$40,Аренда!$A$15:$A$40,$A526,Аренда!$M$15:$M$40,"Арендная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ГО'!O$15:O$49,'Сбытовые расходы ГО'!$A$15:$A$49,$A528,'Сбытовые расходы ГО'!$B$15:$B$49,"L1")</f>
        <v>0</v>
      </c>
      <c r="P528" s="530">
        <f>SUMIFS('Сбытовые расходы ГО'!P$15:P$49,'Сбытовые расходы ГО'!$A$15:$A$49,$A528,'Сбытовые расходы ГО'!$B$15:$B$49,"L1")</f>
        <v>0</v>
      </c>
      <c r="Q528" s="530">
        <f>SUMIFS('Сбытовые расходы ГО'!Q$15:Q$49,'Сбытовые расходы ГО'!$A$15:$A$49,$A528,'Сбытовые расходы ГО'!$B$15:$B$49,"L1")</f>
        <v>0</v>
      </c>
      <c r="R528" s="379">
        <f t="shared" si="100"/>
        <v>0</v>
      </c>
      <c r="S528" s="530">
        <f>SUMIFS('Сбытовые расходы ГО'!R$15:R$49,'Сбытовые расходы ГО'!$A$15:$A$49,$A528,'Сбытовые расходы ГО'!$B$15:$B$49,"L1")</f>
        <v>0</v>
      </c>
      <c r="T528" s="530">
        <f>SUMIFS('Сбытовые расходы ГО'!S$15:S$49,'Сбытовые расходы ГО'!$A$15:$A$49,$A528,'Сбытовые расходы ГО'!$B$15:$B$49,"L1")</f>
        <v>0</v>
      </c>
      <c r="U528" s="378"/>
      <c r="V528" s="378"/>
      <c r="W528" s="378"/>
      <c r="X528" s="378"/>
      <c r="Y528" s="378"/>
      <c r="Z528" s="378"/>
      <c r="AA528" s="378"/>
      <c r="AB528" s="378"/>
      <c r="AC528" s="378"/>
      <c r="AD528" s="530">
        <f>SUMIFS('Сбытовые расходы ГО'!T$15:T$49,'Сбытовые расходы ГО'!$A$15:$A$49,$A528,'Сбытовые расходы ГО'!$B$15:$B$49,"L1")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SUMIFS(Экономия_корр!O$15:O$40,Экономия_корр!$A$15:$A$40,$A529,Экономия_корр!$M$15:$M$40,"Экономия расходов с учетом ИПЦ")</f>
        <v>0</v>
      </c>
      <c r="U529" s="378">
        <f>SUMIFS(Экономия_корр!P$15:P$40,Экономия_корр!$A$15:$A$40,$A529,Экономия_корр!$M$15:$M$40,"Экономия расходов с учетом ИПЦ")</f>
        <v>0</v>
      </c>
      <c r="V529" s="378">
        <f>SUMIFS(Экономия_корр!Q$15:Q$40,Экономия_корр!$A$15:$A$40,$A529,Экономия_корр!$M$15:$M$40,"Экономия расходов с учетом ИПЦ")</f>
        <v>0</v>
      </c>
      <c r="W529" s="378">
        <f>SUMIFS(Экономия_корр!R$15:R$40,Экономия_корр!$A$15:$A$40,$A529,Экономия_корр!$M$15:$M$40,"Экономия расходов с учетом ИПЦ")</f>
        <v>0</v>
      </c>
      <c r="X529" s="378">
        <f>SUMIFS(Экономия_корр!S$15:S$40,Экономия_корр!$A$15:$A$40,$A529,Экономия_корр!$M$15:$M$40,"Экономия расходов с учетом ИПЦ")</f>
        <v>0</v>
      </c>
      <c r="Y529" s="378">
        <f>SUMIFS(Экономия_корр!T$15:T$40,Экономия_корр!$A$15:$A$40,$A529,Экономия_корр!$M$15:$M$40,"Экономия расходов с учетом ИПЦ")</f>
        <v>0</v>
      </c>
      <c r="Z529" s="378">
        <f>SUMIFS(Экономия_корр!U$15:U$40,Экономия_корр!$A$15:$A$40,$A529,Экономия_корр!$M$15:$M$40,"Экономия расходов с учетом ИПЦ")</f>
        <v>0</v>
      </c>
      <c r="AA529" s="378">
        <f>SUMIFS(Экономия_корр!V$15:V$40,Экономия_корр!$A$15:$A$40,$A529,Экономия_корр!$M$15:$M$40,"Экономия расходов с учетом ИПЦ")</f>
        <v>0</v>
      </c>
      <c r="AB529" s="378">
        <f>SUMIFS(Экономия_корр!W$15:W$40,Экономия_корр!$A$15:$A$40,$A529,Экономия_корр!$M$15:$M$40,"Экономия расходов с учетом ИПЦ")</f>
        <v>0</v>
      </c>
      <c r="AC529" s="378">
        <f>SUMIFS(Экономия_корр!X$15:X$40,Экономия_корр!$A$15:$A$40,$A529,Экономия_корр!$M$15:$M$40,"Экономия расходов с учетом ИПЦ")</f>
        <v>0</v>
      </c>
      <c r="AD529" s="378">
        <f>SUMIFS(Экономия_корр!Y$15:Y$40,Экономия_корр!$A$15:$A$40,$A529,Экономия_корр!$M$15:$M$40,"Экономия расходов с учетом ИПЦ")</f>
        <v>0</v>
      </c>
      <c r="AE529" s="378">
        <f>SUMIFS(Экономия_корр!Z$15:Z$40,Экономия_корр!$A$15:$A$40,$A529,Экономия_корр!$M$15:$M$40,"Экономия расходов с учетом ИПЦ")</f>
        <v>0</v>
      </c>
      <c r="AF529" s="378">
        <f>SUMIFS(Экономия_корр!AA$15:AA$40,Экономия_корр!$A$15:$A$40,$A529,Экономия_корр!$M$15:$M$40,"Экономия расходов с учетом ИПЦ")</f>
        <v>0</v>
      </c>
      <c r="AG529" s="378">
        <f>SUMIFS(Экономия_корр!AB$15:AB$40,Экономия_корр!$A$15:$A$40,$A529,Экономия_корр!$M$15:$M$40,"Экономия расходов с учетом ИПЦ")</f>
        <v>0</v>
      </c>
      <c r="AH529" s="378">
        <f>SUMIFS(Экономия_корр!AC$15:AC$40,Экономия_корр!$A$15:$A$40,$A529,Экономия_корр!$M$15:$M$40,"Экономия расходов с учетом ИПЦ")</f>
        <v>0</v>
      </c>
      <c r="AI529" s="378">
        <f>SUMIFS(Экономия_корр!AD$15:AD$40,Экономия_корр!$A$15:$A$40,$A529,Экономия_корр!$M$15:$M$40,"Экономия расходов с учетом ИПЦ")</f>
        <v>0</v>
      </c>
      <c r="AJ529" s="378">
        <f>SUMIFS(Экономия_корр!AE$15:AE$40,Экономия_корр!$A$15:$A$40,$A529,Экономия_корр!$M$15:$M$40,"Экономия расходов с учетом ИПЦ")</f>
        <v>0</v>
      </c>
      <c r="AK529" s="378">
        <f>SUMIFS(Экономия_корр!AF$15:AF$40,Экономия_корр!$A$15:$A$40,$A529,Экономия_корр!$M$15:$M$40,"Экономия расходов с учетом ИПЦ")</f>
        <v>0</v>
      </c>
      <c r="AL529" s="378">
        <f>SUMIFS(Экономия_корр!AG$15:AG$40,Экономия_корр!$A$15:$A$40,$A529,Экономия_корр!$M$15:$M$40,"Экономия расходов с учетом ИПЦ")</f>
        <v>0</v>
      </c>
      <c r="AM529" s="378">
        <f>SUMIFS(Экономия_корр!AH$15:AH$40,Экономия_корр!$A$15:$A$40,$A529,Экономия_корр!$M$15:$M$40,"Экономия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SUMIFS(ЭЭ!O$15:O$49,ЭЭ!$A$15:$A$49,$A536,ЭЭ!$M$15:$M$49,"Всего по тарифу")</f>
        <v>0</v>
      </c>
      <c r="P536" s="397">
        <f>SUMIFS(ЭЭ!P$15:P$49,ЭЭ!$A$15:$A$49,$A536,ЭЭ!$M$15:$M$49,"Всего по тарифу")</f>
        <v>0</v>
      </c>
      <c r="Q536" s="397">
        <f>SUMIFS(ЭЭ!Q$15:Q$49,ЭЭ!$A$15:$A$49,$A536,ЭЭ!$M$15:$M$49,"Всего по тарифу")</f>
        <v>0</v>
      </c>
      <c r="R536" s="373">
        <f>Q536-P536</f>
        <v>0</v>
      </c>
      <c r="S536" s="397">
        <f>SUMIFS(ЭЭ!R$15:R$49,ЭЭ!$A$15:$A$49,$A536,ЭЭ!$M$15:$M$49,"Всего по тарифу")</f>
        <v>0</v>
      </c>
      <c r="T536" s="397">
        <f>SUMIFS(ЭЭ!S$15:S$49,ЭЭ!$A$15:$A$49,$A536,ЭЭ!$M$15:$M$49,"Всего по тарифу")</f>
        <v>465</v>
      </c>
      <c r="U536" s="397">
        <f>SUMIFS(ЭЭ!T$15:T$49,ЭЭ!$A$15:$A$49,$A536,ЭЭ!$M$15:$M$49,"Всего по тарифу")</f>
        <v>0</v>
      </c>
      <c r="V536" s="397">
        <f>SUMIFS(ЭЭ!U$15:U$49,ЭЭ!$A$15:$A$49,$A536,ЭЭ!$M$15:$M$49,"Всего по тарифу")</f>
        <v>0</v>
      </c>
      <c r="W536" s="397">
        <f>SUMIFS(ЭЭ!V$15:V$49,ЭЭ!$A$15:$A$49,$A536,ЭЭ!$M$15:$M$49,"Всего по тарифу")</f>
        <v>0</v>
      </c>
      <c r="X536" s="397">
        <f>SUMIFS(ЭЭ!W$15:W$49,ЭЭ!$A$15:$A$49,$A536,ЭЭ!$M$15:$M$49,"Всего по тарифу")</f>
        <v>0</v>
      </c>
      <c r="Y536" s="397">
        <f>SUMIFS(ЭЭ!X$15:X$49,ЭЭ!$A$15:$A$49,$A536,ЭЭ!$M$15:$M$49,"Всего по тарифу")</f>
        <v>0</v>
      </c>
      <c r="Z536" s="397">
        <f>SUMIFS(ЭЭ!Y$15:Y$49,ЭЭ!$A$15:$A$49,$A536,ЭЭ!$M$15:$M$49,"Всего по тарифу")</f>
        <v>0</v>
      </c>
      <c r="AA536" s="397">
        <f>SUMIFS(ЭЭ!Z$15:Z$49,ЭЭ!$A$15:$A$49,$A536,ЭЭ!$M$15:$M$49,"Всего по тарифу")</f>
        <v>0</v>
      </c>
      <c r="AB536" s="397">
        <f>SUMIFS(ЭЭ!AA$15:AA$49,ЭЭ!$A$15:$A$49,$A536,ЭЭ!$M$15:$M$49,"Всего по тарифу")</f>
        <v>0</v>
      </c>
      <c r="AC536" s="397">
        <f>SUMIFS(ЭЭ!AB$15:AB$49,ЭЭ!$A$15:$A$49,$A536,ЭЭ!$M$15:$M$49,"Всего по тарифу")</f>
        <v>0</v>
      </c>
      <c r="AD536" s="397">
        <f>SUMIFS(ЭЭ!AC$15:AC$49,ЭЭ!$A$15:$A$49,$A536,ЭЭ!$M$15:$M$49,"Всего по тарифу")</f>
        <v>465</v>
      </c>
      <c r="AE536" s="397">
        <f>SUMIFS(ЭЭ!AD$15:AD$49,ЭЭ!$A$15:$A$49,$A536,ЭЭ!$M$15:$M$49,"Всего по тарифу")</f>
        <v>0</v>
      </c>
      <c r="AF536" s="397">
        <f>SUMIFS(ЭЭ!AE$15:AE$49,ЭЭ!$A$15:$A$49,$A536,ЭЭ!$M$15:$M$49,"Всего по тарифу")</f>
        <v>0</v>
      </c>
      <c r="AG536" s="397">
        <f>SUMIFS(ЭЭ!AF$15:AF$49,ЭЭ!$A$15:$A$49,$A536,ЭЭ!$M$15:$M$49,"Всего по тарифу")</f>
        <v>0</v>
      </c>
      <c r="AH536" s="397">
        <f>SUMIFS(ЭЭ!AG$15:AG$49,ЭЭ!$A$15:$A$49,$A536,ЭЭ!$M$15:$M$49,"Всего по тарифу")</f>
        <v>0</v>
      </c>
      <c r="AI536" s="397">
        <f>SUMIFS(ЭЭ!AH$15:AH$49,ЭЭ!$A$15:$A$49,$A536,ЭЭ!$M$15:$M$49,"Всего по тарифу")</f>
        <v>0</v>
      </c>
      <c r="AJ536" s="397">
        <f>SUMIFS(ЭЭ!AI$15:AI$49,ЭЭ!$A$15:$A$49,$A536,ЭЭ!$M$15:$M$49,"Всего по тарифу")</f>
        <v>0</v>
      </c>
      <c r="AK536" s="397">
        <f>SUMIFS(ЭЭ!AJ$15:AJ$49,ЭЭ!$A$15:$A$49,$A536,ЭЭ!$M$15:$M$49,"Всего по тарифу")</f>
        <v>0</v>
      </c>
      <c r="AL536" s="397">
        <f>SUMIFS(ЭЭ!AK$15:AK$49,ЭЭ!$A$15:$A$49,$A536,ЭЭ!$M$15:$M$49,"Всего по тарифу")</f>
        <v>0</v>
      </c>
      <c r="AM536" s="397">
        <f>SUMIFS(ЭЭ!AL$15:AL$49,ЭЭ!$A$15:$A$49,$A536,ЭЭ!$M$15:$M$49,"Всего по тарифу")</f>
        <v>0</v>
      </c>
      <c r="AN536" s="373">
        <f>IF(S536=0,0,(AD536-S536)/S536*100)</f>
        <v>0</v>
      </c>
      <c r="AO536" s="373">
        <f t="shared" ref="AO536:AW536" si="106">IF(AD536=0,0,(AE536-AD536)/AD536*100)</f>
        <v>-100</v>
      </c>
      <c r="AP536" s="373">
        <f t="shared" si="106"/>
        <v>0</v>
      </c>
      <c r="AQ536" s="373">
        <f t="shared" si="106"/>
        <v>0</v>
      </c>
      <c r="AR536" s="373">
        <f t="shared" si="106"/>
        <v>0</v>
      </c>
      <c r="AS536" s="373">
        <f t="shared" si="106"/>
        <v>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SUMIFS(Амортизация!O$15:O$163,Амортизация!$A$15:$A$163,$A537,Амортизация!$M$15:$M$163,"Сумма амортизационных отчислений")</f>
        <v>0</v>
      </c>
      <c r="P537" s="397">
        <f>SUMIFS(Амортизация!P$15:P$163,Амортизация!$A$15:$A$163,$A537,Амортизация!$M$15:$M$163,"Сумма амортизационных отчислений")</f>
        <v>0</v>
      </c>
      <c r="Q537" s="397">
        <f>SUMIFS(Амортизация!Q$15:Q$163,Амортизация!$A$15:$A$163,$A537,Амортизация!$M$15:$M$163,"Сумма амортизационных отчислений")</f>
        <v>0</v>
      </c>
      <c r="R537" s="373">
        <f t="shared" si="100"/>
        <v>0</v>
      </c>
      <c r="S537" s="397">
        <f>SUMIFS(Амортизация!R$15:R$163,Амортизация!$A$15:$A$163,$A537,Амортизация!$M$15:$M$163,"Сумма амортизационных отчислений")</f>
        <v>0</v>
      </c>
      <c r="T537" s="397">
        <f>SUMIFS(Амортизация!S$15:S$163,Амортизация!$A$15:$A$163,$A537,Амортизация!$M$15:$M$163,"Сумма амортизационных отчислений")</f>
        <v>0</v>
      </c>
      <c r="U537" s="397">
        <f>SUMIFS(Амортизация!T$15:T$163,Амортизация!$A$15:$A$163,$A537,Амортизация!$M$15:$M$163,"Сумма амортизационных отчислений")</f>
        <v>0</v>
      </c>
      <c r="V537" s="397">
        <f>SUMIFS(Амортизация!U$15:U$163,Амортизация!$A$15:$A$163,$A537,Амортизация!$M$15:$M$163,"Сумма амортизационных отчислений")</f>
        <v>0</v>
      </c>
      <c r="W537" s="397">
        <f>SUMIFS(Амортизация!V$15:V$163,Амортизация!$A$15:$A$163,$A537,Амортизация!$M$15:$M$163,"Сумма амортизационных отчислений")</f>
        <v>0</v>
      </c>
      <c r="X537" s="397">
        <f>SUMIFS(Амортизация!W$15:W$163,Амортизация!$A$15:$A$163,$A537,Амортизация!$M$15:$M$163,"Сумма амортизационных отчислений")</f>
        <v>0</v>
      </c>
      <c r="Y537" s="397">
        <f>SUMIFS(Амортизация!X$15:X$163,Амортизация!$A$15:$A$163,$A537,Амортизация!$M$15:$M$163,"Сумма амортизационных отчислений")</f>
        <v>0</v>
      </c>
      <c r="Z537" s="397">
        <f>SUMIFS(Амортизация!Y$15:Y$163,Амортизация!$A$15:$A$163,$A537,Амортизация!$M$15:$M$163,"Сумма амортизационных отчислений")</f>
        <v>0</v>
      </c>
      <c r="AA537" s="397">
        <f>SUMIFS(Амортизация!Z$15:Z$163,Амортизация!$A$15:$A$163,$A537,Амортизация!$M$15:$M$163,"Сумма амортизационных отчислений")</f>
        <v>0</v>
      </c>
      <c r="AB537" s="397">
        <f>SUMIFS(Амортизация!AA$15:AA$163,Амортизация!$A$15:$A$163,$A537,Амортизация!$M$15:$M$163,"Сумма амортизационных отчислений")</f>
        <v>0</v>
      </c>
      <c r="AC537" s="397">
        <f>SUMIFS(Амортизация!AB$15:AB$163,Амортизация!$A$15:$A$163,$A537,Амортизация!$M$15:$M$163,"Сумма амортизационных отчислений")</f>
        <v>0</v>
      </c>
      <c r="AD537" s="397">
        <f>SUMIFS(Амортизация!AC$15:AC$163,Амортизация!$A$15:$A$163,$A537,Амортизация!$M$15:$M$163,"Сумма амортизационных отчислений")</f>
        <v>0</v>
      </c>
      <c r="AE537" s="397">
        <f>SUMIFS(Амортизация!AD$15:AD$163,Амортизация!$A$15:$A$163,$A537,Амортизация!$M$15:$M$163,"Сумма амортизационных отчислений")</f>
        <v>0</v>
      </c>
      <c r="AF537" s="397">
        <f>SUMIFS(Амортизация!AE$15:AE$163,Амортизация!$A$15:$A$163,$A537,Амортизация!$M$15:$M$163,"Сумма амортизационных отчислений")</f>
        <v>0</v>
      </c>
      <c r="AG537" s="397">
        <f>SUMIFS(Амортизация!AF$15:AF$163,Амортизация!$A$15:$A$163,$A537,Амортизация!$M$15:$M$163,"Сумма амортизационных отчислений")</f>
        <v>0</v>
      </c>
      <c r="AH537" s="397">
        <f>SUMIFS(Амортизация!AG$15:AG$163,Амортизация!$A$15:$A$163,$A537,Амортизация!$M$15:$M$163,"Сумма амортизационных отчислений")</f>
        <v>0</v>
      </c>
      <c r="AI537" s="397">
        <f>SUMIFS(Амортизация!AH$15:AH$163,Амортизация!$A$15:$A$163,$A537,Амортизация!$M$15:$M$163,"Сумма амортизационных отчислений")</f>
        <v>0</v>
      </c>
      <c r="AJ537" s="397">
        <f>SUMIFS(Амортизация!AI$15:AI$163,Амортизация!$A$15:$A$163,$A537,Амортизация!$M$15:$M$163,"Сумма амортизационных отчислений")</f>
        <v>0</v>
      </c>
      <c r="AK537" s="397">
        <f>SUMIFS(Амортизация!AJ$15:AJ$163,Амортизация!$A$15:$A$163,$A537,Амортизация!$M$15:$M$163,"Сумма амортизационных отчислений")</f>
        <v>0</v>
      </c>
      <c r="AL537" s="397">
        <f>SUMIFS(Амортизация!AK$15:AK$163,Амортизация!$A$15:$A$163,$A537,Амортизация!$M$15:$M$163,"Сумма амортизационных отчислений")</f>
        <v>0</v>
      </c>
      <c r="AM537" s="397">
        <f>SUMIFS(Амортизация!AL$15:AL$163,Амортизация!$A$15:$A$163,$A537,Амортизация!$M$15:$M$163,"Сумма амортизационных отчислений")</f>
        <v>0</v>
      </c>
      <c r="AN537" s="373">
        <f t="shared" si="103"/>
        <v>0</v>
      </c>
      <c r="AO537" s="373">
        <f t="shared" si="102"/>
        <v>0</v>
      </c>
      <c r="AP537" s="373">
        <f t="shared" si="102"/>
        <v>0</v>
      </c>
      <c r="AQ537" s="373">
        <f t="shared" si="102"/>
        <v>0</v>
      </c>
      <c r="AR537" s="373">
        <f t="shared" si="102"/>
        <v>0</v>
      </c>
      <c r="AS537" s="373">
        <f t="shared" si="102"/>
        <v>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источники'!P$17:P$113,'ИП + источники'!$A$17:$A$113,$A538,'ИП + источники'!$M$17:$M$113,"Амортизационные отчисления")+SUMIFS('ИП + источники'!P$17:P$113,'ИП + источники'!$A$17:$A$113,$A538,'ИП + источники'!$M$17:$M$113,"погашение займов и кредитов из амортизации")</f>
        <v>0</v>
      </c>
      <c r="P538" s="378">
        <f>SUMIFS('ИП + источники'!Q$17:Q$113,'ИП + источники'!$A$17:$A$113,$A538,'ИП + источники'!$M$17:$M$113,"Амортизационные отчисления")+SUMIFS('ИП + источники'!Q$17:Q$113,'ИП + источники'!$A$17:$A$113,$A538,'ИП + источники'!$M$17:$M$113,"погашение займов и кредитов из амортизации")</f>
        <v>0</v>
      </c>
      <c r="Q538" s="378">
        <f>SUMIFS('ИП + источники'!R$17:R$113,'ИП + источники'!$A$17:$A$113,$A538,'ИП + источники'!$M$17:$M$113,"Амортизационные отчисления")+SUMIFS('ИП + источники'!R$17:R$113,'ИП + источники'!$A$17:$A$113,$A538,'ИП + источники'!$M$17:$M$113,"погашение займов и кредитов из амортизации")</f>
        <v>0</v>
      </c>
      <c r="R538" s="379">
        <f t="shared" si="100"/>
        <v>0</v>
      </c>
      <c r="S538" s="378">
        <f>SUMIFS('ИП + источники'!T$17:T$113,'ИП + источники'!$A$17:$A$113,$A538,'ИП + источники'!$M$17:$M$113,"Амортизационные отчисления")+SUMIFS('ИП + источники'!T$17:T$113,'ИП + источники'!$A$17:$A$113,$A538,'ИП + источники'!$M$17:$M$113,"погашение займов и кредитов из амортизации")</f>
        <v>0</v>
      </c>
      <c r="T538" s="378">
        <f>SUMIFS('ИП + источники'!U$17:U$113,'ИП + источники'!$A$17:$A$113,$A538,'ИП + источники'!$M$17:$M$113,"Амортизационные отчисления")+SUMIFS('ИП + источники'!U$17:U$113,'ИП + источники'!$A$17:$A$113,$A538,'ИП + источники'!$M$17:$M$113,"погашение займов и кредитов из амортизации")</f>
        <v>0</v>
      </c>
      <c r="U538" s="378">
        <f>SUMIFS('ИП + источники'!V$17:V$113,'ИП + источники'!$A$17:$A$113,$A538,'ИП + источники'!$M$17:$M$113,"Амортизационные отчисления")+SUMIFS('ИП + источники'!V$17:V$113,'ИП + источники'!$A$17:$A$113,$A538,'ИП + источники'!$M$17:$M$113,"погашение займов и кредитов из амортизации")</f>
        <v>0</v>
      </c>
      <c r="V538" s="378">
        <f>SUMIFS('ИП + источники'!W$17:W$113,'ИП + источники'!$A$17:$A$113,$A538,'ИП + источники'!$M$17:$M$113,"Амортизационные отчисления")+SUMIFS('ИП + источники'!W$17:W$113,'ИП + источники'!$A$17:$A$113,$A538,'ИП + источники'!$M$17:$M$113,"погашение займов и кредитов из амортизации")</f>
        <v>0</v>
      </c>
      <c r="W538" s="378">
        <f>SUMIFS('ИП + источники'!X$17:X$113,'ИП + источники'!$A$17:$A$113,$A538,'ИП + источники'!$M$17:$M$113,"Амортизационные отчисления")+SUMIFS('ИП + источники'!X$17:X$113,'ИП + источники'!$A$17:$A$113,$A538,'ИП + источники'!$M$17:$M$113,"погашение займов и кредитов из амортизации")</f>
        <v>0</v>
      </c>
      <c r="X538" s="378">
        <f>SUMIFS('ИП + источники'!Y$17:Y$113,'ИП + источники'!$A$17:$A$113,$A538,'ИП + источники'!$M$17:$M$113,"Амортизационные отчисления")+SUMIFS('ИП + источники'!Y$17:Y$113,'ИП + источники'!$A$17:$A$113,$A538,'ИП + источники'!$M$17:$M$113,"погашение займов и кредитов из амортизации")</f>
        <v>0</v>
      </c>
      <c r="Y538" s="378">
        <f>SUMIFS('ИП + источники'!Z$17:Z$113,'ИП + источники'!$A$17:$A$113,$A538,'ИП + источники'!$M$17:$M$113,"Амортизационные отчисления")+SUMIFS('ИП + источники'!Z$17:Z$113,'ИП + источники'!$A$17:$A$113,$A538,'ИП + источники'!$M$17:$M$113,"погашение займов и кредитов из амортизации")</f>
        <v>0</v>
      </c>
      <c r="Z538" s="378">
        <f>SUMIFS('ИП + источники'!AA$17:AA$113,'ИП + источники'!$A$17:$A$113,$A538,'ИП + источники'!$M$17:$M$113,"Амортизационные отчисления")+SUMIFS('ИП + источники'!AA$17:AA$113,'ИП + источники'!$A$17:$A$113,$A538,'ИП + источники'!$M$17:$M$113,"погашение займов и кредитов из амортизации")</f>
        <v>0</v>
      </c>
      <c r="AA538" s="378">
        <f>SUMIFS('ИП + источники'!AB$17:AB$113,'ИП + источники'!$A$17:$A$113,$A538,'ИП + источники'!$M$17:$M$113,"Амортизационные отчисления")+SUMIFS('ИП + источники'!AB$17:AB$113,'ИП + источники'!$A$17:$A$113,$A538,'ИП + источники'!$M$17:$M$113,"погашение займов и кредитов из амортизации")</f>
        <v>0</v>
      </c>
      <c r="AB538" s="378">
        <f>SUMIFS('ИП + источники'!AC$17:AC$113,'ИП + источники'!$A$17:$A$113,$A538,'ИП + источники'!$M$17:$M$113,"Амортизационные отчисления")+SUMIFS('ИП + источники'!AC$17:AC$113,'ИП + источники'!$A$17:$A$113,$A538,'ИП + источники'!$M$17:$M$113,"погашение займов и кредитов из амортизации")</f>
        <v>0</v>
      </c>
      <c r="AC538" s="378">
        <f>SUMIFS('ИП + источники'!AD$17:AD$113,'ИП + источники'!$A$17:$A$113,$A538,'ИП + источники'!$M$17:$M$113,"Амортизационные отчисления")+SUMIFS('ИП + источники'!AD$17:AD$113,'ИП + источники'!$A$17:$A$113,$A538,'ИП + источники'!$M$17:$M$113,"погашение займов и кредитов из амортизации")</f>
        <v>0</v>
      </c>
      <c r="AD538" s="378">
        <f>SUMIFS('ИП + источники'!AE$17:AE$113,'ИП + источники'!$A$17:$A$113,$A538,'ИП + источники'!$M$17:$M$113,"Амортизационные отчисления")+SUMIFS('ИП + источники'!AE$17:AE$113,'ИП + источники'!$A$17:$A$113,$A538,'ИП + источники'!$M$17:$M$113,"погашение займов и кредитов из амортизации")</f>
        <v>0</v>
      </c>
      <c r="AE538" s="378">
        <f>SUMIFS('ИП + источники'!AF$17:AF$113,'ИП + источники'!$A$17:$A$113,$A538,'ИП + источники'!$M$17:$M$113,"Амортизационные отчисления")+SUMIFS('ИП + источники'!AF$17:AF$113,'ИП + источники'!$A$17:$A$113,$A538,'ИП + источники'!$M$17:$M$113,"погашение займов и кредитов из амортизации")</f>
        <v>0</v>
      </c>
      <c r="AF538" s="378">
        <f>SUMIFS('ИП + источники'!AG$17:AG$113,'ИП + источники'!$A$17:$A$113,$A538,'ИП + источники'!$M$17:$M$113,"Амортизационные отчисления")+SUMIFS('ИП + источники'!AG$17:AG$113,'ИП + источники'!$A$17:$A$113,$A538,'ИП + источники'!$M$17:$M$113,"погашение займов и кредитов из амортизации")</f>
        <v>0</v>
      </c>
      <c r="AG538" s="378">
        <f>SUMIFS('ИП + источники'!AH$17:AH$113,'ИП + источники'!$A$17:$A$113,$A538,'ИП + источники'!$M$17:$M$113,"Амортизационные отчисления")+SUMIFS('ИП + источники'!AH$17:AH$113,'ИП + источники'!$A$17:$A$113,$A538,'ИП + источники'!$M$17:$M$113,"погашение займов и кредитов из амортизации")</f>
        <v>0</v>
      </c>
      <c r="AH538" s="378">
        <f>SUMIFS('ИП + источники'!AI$17:AI$113,'ИП + источники'!$A$17:$A$113,$A538,'ИП + источники'!$M$17:$M$113,"Амортизационные отчисления")+SUMIFS('ИП + источники'!AI$17:AI$113,'ИП + источники'!$A$17:$A$113,$A538,'ИП + источники'!$M$17:$M$113,"погашение займов и кредитов из амортизации")</f>
        <v>0</v>
      </c>
      <c r="AI538" s="378">
        <f>SUMIFS('ИП + источники'!AJ$17:AJ$113,'ИП + источники'!$A$17:$A$113,$A538,'ИП + источники'!$M$17:$M$113,"Амортизационные отчисления")+SUMIFS('ИП + источники'!AJ$17:AJ$113,'ИП + источники'!$A$17:$A$113,$A538,'ИП + источники'!$M$17:$M$113,"погашение займов и кредитов из амортизации")</f>
        <v>0</v>
      </c>
      <c r="AJ538" s="378">
        <f>SUMIFS('ИП + источники'!AK$17:AK$113,'ИП + источники'!$A$17:$A$113,$A538,'ИП + источники'!$M$17:$M$113,"Амортизационные отчисления")+SUMIFS('ИП + источники'!AK$17:AK$113,'ИП + источники'!$A$17:$A$113,$A538,'ИП + источники'!$M$17:$M$113,"погашение займов и кредитов из амортизации")</f>
        <v>0</v>
      </c>
      <c r="AK538" s="378">
        <f>SUMIFS('ИП + источники'!AL$17:AL$113,'ИП + источники'!$A$17:$A$113,$A538,'ИП + источники'!$M$17:$M$113,"Амортизационные отчисления")+SUMIFS('ИП + источники'!AL$17:AL$113,'ИП + источники'!$A$17:$A$113,$A538,'ИП + источники'!$M$17:$M$113,"погашение займов и кредитов из амортизации")</f>
        <v>0</v>
      </c>
      <c r="AL538" s="378">
        <f>SUMIFS('ИП + источники'!AM$17:AM$113,'ИП + источники'!$A$17:$A$113,$A538,'ИП + источники'!$M$17:$M$113,"Амортизационные отчисления")+SUMIFS('ИП + источники'!AM$17:AM$113,'ИП + источники'!$A$17:$A$113,$A538,'ИП + источники'!$M$17:$M$113,"погашение займов и кредитов из амортизации")</f>
        <v>0</v>
      </c>
      <c r="AM538" s="378">
        <f>SUMIFS('ИП + источники'!AN$17:AN$113,'ИП + источники'!$A$17:$A$113,$A538,'ИП + источники'!$M$17:$M$113,"Амортизационные отчисления")+SUMIFS('ИП + источники'!AN$17:AN$113,'ИП + источники'!$A$17:$A$113,$A538,'ИП + источники'!$M$17:$M$113,"погашение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источники'!P$15:P$113,'ИП + источники'!$A$15:$A$113,$A540,'ИП + источники'!$M$15:$M$113,"погашение займов и кредитов из нормативной прибыли")</f>
        <v>0</v>
      </c>
      <c r="P540" s="532">
        <f>SUMIFS('ИП + источники'!Q$15:Q$113,'ИП + источники'!$A$15:$A$113,$A540,'ИП + источники'!$M$15:$M$113,"погашение займов и кредитов из нормативной прибыли")</f>
        <v>0</v>
      </c>
      <c r="Q540" s="532">
        <f>SUMIFS('ИП + источники'!R$15:R$113,'ИП + источники'!$A$15:$A$113,$A540,'ИП + источники'!$M$15:$M$113,"погашение займов и кредитов из нормативной прибыли")</f>
        <v>0</v>
      </c>
      <c r="R540" s="379">
        <f t="shared" si="100"/>
        <v>0</v>
      </c>
      <c r="S540" s="532">
        <f>SUMIFS('ИП + источники'!T$15:T$113,'ИП + источники'!$A$15:$A$113,$A540,'ИП + источники'!$M$15:$M$113,"погашение займов и кредитов из нормативной прибыли")</f>
        <v>0</v>
      </c>
      <c r="T540" s="532">
        <f>SUMIFS('ИП + источники'!U$15:U$113,'ИП + источники'!$A$15:$A$113,$A540,'ИП + источники'!$M$15:$M$113,"погашение займов и кредитов из нормативной прибыли")</f>
        <v>0</v>
      </c>
      <c r="U540" s="532">
        <f>SUMIFS('ИП + источники'!V$15:V$113,'ИП + источники'!$A$15:$A$113,$A540,'ИП + источники'!$M$15:$M$113,"погашение займов и кредитов из нормативной прибыли")</f>
        <v>0</v>
      </c>
      <c r="V540" s="532">
        <f>SUMIFS('ИП + источники'!W$15:W$113,'ИП + источники'!$A$15:$A$113,$A540,'ИП + источники'!$M$15:$M$113,"погашение займов и кредитов из нормативной прибыли")</f>
        <v>0</v>
      </c>
      <c r="W540" s="532">
        <f>SUMIFS('ИП + источники'!X$15:X$113,'ИП + источники'!$A$15:$A$113,$A540,'ИП + источники'!$M$15:$M$113,"погашение займов и кредитов из нормативной прибыли")</f>
        <v>0</v>
      </c>
      <c r="X540" s="532">
        <f>SUMIFS('ИП + источники'!Y$15:Y$113,'ИП + источники'!$A$15:$A$113,$A540,'ИП + источники'!$M$15:$M$113,"погашение займов и кредитов из нормативной прибыли")</f>
        <v>0</v>
      </c>
      <c r="Y540" s="532">
        <f>SUMIFS('ИП + источники'!Z$15:Z$113,'ИП + источники'!$A$15:$A$113,$A540,'ИП + источники'!$M$15:$M$113,"погашение займов и кредитов из нормативной прибыли")</f>
        <v>0</v>
      </c>
      <c r="Z540" s="532">
        <f>SUMIFS('ИП + источники'!AA$15:AA$113,'ИП + источники'!$A$15:$A$113,$A540,'ИП + источники'!$M$15:$M$113,"погашение займов и кредитов из нормативной прибыли")</f>
        <v>0</v>
      </c>
      <c r="AA540" s="532">
        <f>SUMIFS('ИП + источники'!AB$15:AB$113,'ИП + источники'!$A$15:$A$113,$A540,'ИП + источники'!$M$15:$M$113,"погашение займов и кредитов из нормативной прибыли")</f>
        <v>0</v>
      </c>
      <c r="AB540" s="532">
        <f>SUMIFS('ИП + источники'!AC$15:AC$113,'ИП + источники'!$A$15:$A$113,$A540,'ИП + источники'!$M$15:$M$113,"погашение займов и кредитов из нормативной прибыли")</f>
        <v>0</v>
      </c>
      <c r="AC540" s="532">
        <f>SUMIFS('ИП + источники'!AD$15:AD$113,'ИП + источники'!$A$15:$A$113,$A540,'ИП + источники'!$M$15:$M$113,"погашение займов и кредитов из нормативной прибыли")</f>
        <v>0</v>
      </c>
      <c r="AD540" s="532">
        <f>SUMIFS('ИП + источники'!AE$15:AE$113,'ИП + источники'!$A$15:$A$113,$A540,'ИП + источники'!$M$15:$M$113,"погашение займов и кредитов из нормативной прибыли")</f>
        <v>0</v>
      </c>
      <c r="AE540" s="532">
        <f>SUMIFS('ИП + источники'!AF$15:AF$113,'ИП + источники'!$A$15:$A$113,$A540,'ИП + источники'!$M$15:$M$113,"погашение займов и кредитов из нормативной прибыли")</f>
        <v>0</v>
      </c>
      <c r="AF540" s="532">
        <f>SUMIFS('ИП + источники'!AG$15:AG$113,'ИП + источники'!$A$15:$A$113,$A540,'ИП + источники'!$M$15:$M$113,"погашение займов и кредитов из нормативной прибыли")</f>
        <v>0</v>
      </c>
      <c r="AG540" s="532">
        <f>SUMIFS('ИП + источники'!AH$15:AH$113,'ИП + источники'!$A$15:$A$113,$A540,'ИП + источники'!$M$15:$M$113,"погашение займов и кредитов из нормативной прибыли")</f>
        <v>0</v>
      </c>
      <c r="AH540" s="532">
        <f>SUMIFS('ИП + источники'!AI$15:AI$113,'ИП + источники'!$A$15:$A$113,$A540,'ИП + источники'!$M$15:$M$113,"погашение займов и кредитов из нормативной прибыли")</f>
        <v>0</v>
      </c>
      <c r="AI540" s="532">
        <f>SUMIFS('ИП + источники'!AJ$15:AJ$113,'ИП + источники'!$A$15:$A$113,$A540,'ИП + источники'!$M$15:$M$113,"погашение займов и кредитов из нормативной прибыли")</f>
        <v>0</v>
      </c>
      <c r="AJ540" s="532">
        <f>SUMIFS('ИП + источники'!AK$15:AK$113,'ИП + источники'!$A$15:$A$113,$A540,'ИП + источники'!$M$15:$M$113,"погашение займов и кредитов из нормативной прибыли")</f>
        <v>0</v>
      </c>
      <c r="AK540" s="532">
        <f>SUMIFS('ИП + источники'!AL$15:AL$113,'ИП + источники'!$A$15:$A$113,$A540,'ИП + источники'!$M$15:$M$113,"погашение займов и кредитов из нормативной прибыли")</f>
        <v>0</v>
      </c>
      <c r="AL540" s="532">
        <f>SUMIFS('ИП + источники'!AM$15:AM$113,'ИП + источники'!$A$15:$A$113,$A540,'ИП + источники'!$M$15:$M$113,"погашение займов и кредитов из нормативной прибыли")</f>
        <v>0</v>
      </c>
      <c r="AM540" s="532">
        <f>SUMIFS('ИП + источники'!AN$15:AN$113,'ИП + источники'!$A$15:$A$113,$A540,'ИП + источники'!$M$15:$M$113,"погашение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источники'!P$15:P$113,'ИП + источники'!$A$15:$A$113,$A541,'ИП + источники'!$M$15:$M$113,"уплата процентов по кредитам из нормативной прибыли")</f>
        <v>0</v>
      </c>
      <c r="P541" s="532">
        <f>SUMIFS('ИП + источники'!Q$15:Q$113,'ИП + источники'!$A$15:$A$113,$A541,'ИП + источники'!$M$15:$M$113,"уплата процентов по кредитам из нормативной прибыли")</f>
        <v>0</v>
      </c>
      <c r="Q541" s="532">
        <f>SUMIFS('ИП + источники'!R$15:R$113,'ИП + источники'!$A$15:$A$113,$A541,'ИП + источники'!$M$15:$M$113,"уплата процентов по кредитам из нормативной прибыли")</f>
        <v>0</v>
      </c>
      <c r="R541" s="379">
        <f t="shared" si="100"/>
        <v>0</v>
      </c>
      <c r="S541" s="532">
        <f>SUMIFS('ИП + источники'!T$15:T$113,'ИП + источники'!$A$15:$A$113,$A541,'ИП + источники'!$M$15:$M$113,"уплата процентов по кредитам из нормативной прибыли")</f>
        <v>0</v>
      </c>
      <c r="T541" s="532">
        <f>SUMIFS('ИП + источники'!U$15:U$113,'ИП + источники'!$A$15:$A$113,$A541,'ИП + источники'!$M$15:$M$113,"уплата процентов по кредитам из нормативной прибыли")</f>
        <v>0</v>
      </c>
      <c r="U541" s="532">
        <f>SUMIFS('ИП + источники'!V$15:V$113,'ИП + источники'!$A$15:$A$113,$A541,'ИП + источники'!$M$15:$M$113,"уплата процентов по кредитам из нормативной прибыли")</f>
        <v>0</v>
      </c>
      <c r="V541" s="532">
        <f>SUMIFS('ИП + источники'!W$15:W$113,'ИП + источники'!$A$15:$A$113,$A541,'ИП + источники'!$M$15:$M$113,"уплата процентов по кредитам из нормативной прибыли")</f>
        <v>0</v>
      </c>
      <c r="W541" s="532">
        <f>SUMIFS('ИП + источники'!X$15:X$113,'ИП + источники'!$A$15:$A$113,$A541,'ИП + источники'!$M$15:$M$113,"уплата процентов по кредитам из нормативной прибыли")</f>
        <v>0</v>
      </c>
      <c r="X541" s="532">
        <f>SUMIFS('ИП + источники'!Y$15:Y$113,'ИП + источники'!$A$15:$A$113,$A541,'ИП + источники'!$M$15:$M$113,"уплата процентов по кредитам из нормативной прибыли")</f>
        <v>0</v>
      </c>
      <c r="Y541" s="532">
        <f>SUMIFS('ИП + источники'!Z$15:Z$113,'ИП + источники'!$A$15:$A$113,$A541,'ИП + источники'!$M$15:$M$113,"уплата процентов по кредитам из нормативной прибыли")</f>
        <v>0</v>
      </c>
      <c r="Z541" s="532">
        <f>SUMIFS('ИП + источники'!AA$15:AA$113,'ИП + источники'!$A$15:$A$113,$A541,'ИП + источники'!$M$15:$M$113,"уплата процентов по кредитам из нормативной прибыли")</f>
        <v>0</v>
      </c>
      <c r="AA541" s="532">
        <f>SUMIFS('ИП + источники'!AB$15:AB$113,'ИП + источники'!$A$15:$A$113,$A541,'ИП + источники'!$M$15:$M$113,"уплата процентов по кредитам из нормативной прибыли")</f>
        <v>0</v>
      </c>
      <c r="AB541" s="532">
        <f>SUMIFS('ИП + источники'!AC$15:AC$113,'ИП + источники'!$A$15:$A$113,$A541,'ИП + источники'!$M$15:$M$113,"уплата процентов по кредитам из нормативной прибыли")</f>
        <v>0</v>
      </c>
      <c r="AC541" s="532">
        <f>SUMIFS('ИП + источники'!AD$15:AD$113,'ИП + источники'!$A$15:$A$113,$A541,'ИП + источники'!$M$15:$M$113,"уплата процентов по кредитам из нормативной прибыли")</f>
        <v>0</v>
      </c>
      <c r="AD541" s="532">
        <f>SUMIFS('ИП + источники'!AE$15:AE$113,'ИП + источники'!$A$15:$A$113,$A541,'ИП + источники'!$M$15:$M$113,"уплата процентов по кредитам из нормативной прибыли")</f>
        <v>0</v>
      </c>
      <c r="AE541" s="532">
        <f>SUMIFS('ИП + источники'!AF$15:AF$113,'ИП + источники'!$A$15:$A$113,$A541,'ИП + источники'!$M$15:$M$113,"уплата процентов по кредитам из нормативной прибыли")</f>
        <v>0</v>
      </c>
      <c r="AF541" s="532">
        <f>SUMIFS('ИП + источники'!AG$15:AG$113,'ИП + источники'!$A$15:$A$113,$A541,'ИП + источники'!$M$15:$M$113,"уплата процентов по кредитам из нормативной прибыли")</f>
        <v>0</v>
      </c>
      <c r="AG541" s="532">
        <f>SUMIFS('ИП + источники'!AH$15:AH$113,'ИП + источники'!$A$15:$A$113,$A541,'ИП + источники'!$M$15:$M$113,"уплата процентов по кредитам из нормативной прибыли")</f>
        <v>0</v>
      </c>
      <c r="AH541" s="532">
        <f>SUMIFS('ИП + источники'!AI$15:AI$113,'ИП + источники'!$A$15:$A$113,$A541,'ИП + источники'!$M$15:$M$113,"уплата процентов по кредитам из нормативной прибыли")</f>
        <v>0</v>
      </c>
      <c r="AI541" s="532">
        <f>SUMIFS('ИП + источники'!AJ$15:AJ$113,'ИП + источники'!$A$15:$A$113,$A541,'ИП + источники'!$M$15:$M$113,"уплата процентов по кредитам из нормативной прибыли")</f>
        <v>0</v>
      </c>
      <c r="AJ541" s="532">
        <f>SUMIFS('ИП + источники'!AK$15:AK$113,'ИП + источники'!$A$15:$A$113,$A541,'ИП + источники'!$M$15:$M$113,"уплата процентов по кредитам из нормативной прибыли")</f>
        <v>0</v>
      </c>
      <c r="AK541" s="532">
        <f>SUMIFS('ИП + источники'!AL$15:AL$113,'ИП + источники'!$A$15:$A$113,$A541,'ИП + источники'!$M$15:$M$113,"уплата процентов по кредитам из нормативной прибыли")</f>
        <v>0</v>
      </c>
      <c r="AL541" s="532">
        <f>SUMIFS('ИП + источники'!AM$15:AM$113,'ИП + источники'!$A$15:$A$113,$A541,'ИП + источники'!$M$15:$M$113,"уплата процентов по кредитам из нормативной прибыли")</f>
        <v>0</v>
      </c>
      <c r="AM541" s="532">
        <f>SUMIFS('ИП + источники'!AN$15:AN$113,'ИП + источники'!$A$15:$A$113,$A541,'ИП + источники'!$M$15:$M$113,"уплата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источники'!P$15:P$113,'ИП + источники'!$A$15:$A$113,$A542,'ИП + источники'!$M$15:$M$113,"Прибыль на капвложения")</f>
        <v>0</v>
      </c>
      <c r="P542" s="532">
        <f>SUMIFS('ИП + источники'!Q$15:Q$113,'ИП + источники'!$A$15:$A$113,$A542,'ИП + источники'!$M$15:$M$113,"Прибыль на капвложения")</f>
        <v>0</v>
      </c>
      <c r="Q542" s="532">
        <f>SUMIFS('ИП + источники'!R$15:R$113,'ИП + источники'!$A$15:$A$113,$A542,'ИП + источники'!$M$15:$M$113,"Прибыль на капвложения")</f>
        <v>0</v>
      </c>
      <c r="R542" s="379">
        <f t="shared" si="100"/>
        <v>0</v>
      </c>
      <c r="S542" s="532">
        <f>SUMIFS('ИП + источники'!T$15:T$113,'ИП + источники'!$A$15:$A$113,$A542,'ИП + источники'!$M$15:$M$113,"Прибыль на капвложения")</f>
        <v>0</v>
      </c>
      <c r="T542" s="532">
        <f>SUMIFS('ИП + источники'!U$15:U$113,'ИП + источники'!$A$15:$A$113,$A542,'ИП + источники'!$M$15:$M$113,"Прибыль на капвложения")</f>
        <v>0</v>
      </c>
      <c r="U542" s="532">
        <f>SUMIFS('ИП + источники'!V$15:V$113,'ИП + источники'!$A$15:$A$113,$A542,'ИП + источники'!$M$15:$M$113,"Прибыль на капвложения")</f>
        <v>0</v>
      </c>
      <c r="V542" s="532">
        <f>SUMIFS('ИП + источники'!W$15:W$113,'ИП + источники'!$A$15:$A$113,$A542,'ИП + источники'!$M$15:$M$113,"Прибыль на капвложения")</f>
        <v>0</v>
      </c>
      <c r="W542" s="532">
        <f>SUMIFS('ИП + источники'!X$15:X$113,'ИП + источники'!$A$15:$A$113,$A542,'ИП + источники'!$M$15:$M$113,"Прибыль на капвложения")</f>
        <v>0</v>
      </c>
      <c r="X542" s="532">
        <f>SUMIFS('ИП + источники'!Y$15:Y$113,'ИП + источники'!$A$15:$A$113,$A542,'ИП + источники'!$M$15:$M$113,"Прибыль на капвложения")</f>
        <v>0</v>
      </c>
      <c r="Y542" s="532">
        <f>SUMIFS('ИП + источники'!Z$15:Z$113,'ИП + источники'!$A$15:$A$113,$A542,'ИП + источники'!$M$15:$M$113,"Прибыль на капвложения")</f>
        <v>0</v>
      </c>
      <c r="Z542" s="532">
        <f>SUMIFS('ИП + источники'!AA$15:AA$113,'ИП + источники'!$A$15:$A$113,$A542,'ИП + источники'!$M$15:$M$113,"Прибыль на капвложения")</f>
        <v>0</v>
      </c>
      <c r="AA542" s="532">
        <f>SUMIFS('ИП + источники'!AB$15:AB$113,'ИП + источники'!$A$15:$A$113,$A542,'ИП + источники'!$M$15:$M$113,"Прибыль на капвложения")</f>
        <v>0</v>
      </c>
      <c r="AB542" s="532">
        <f>SUMIFS('ИП + источники'!AC$15:AC$113,'ИП + источники'!$A$15:$A$113,$A542,'ИП + источники'!$M$15:$M$113,"Прибыль на капвложения")</f>
        <v>0</v>
      </c>
      <c r="AC542" s="532">
        <f>SUMIFS('ИП + источники'!AD$15:AD$113,'ИП + источники'!$A$15:$A$113,$A542,'ИП + источники'!$M$15:$M$113,"Прибыль на капвложения")</f>
        <v>0</v>
      </c>
      <c r="AD542" s="532">
        <f>SUMIFS('ИП + источники'!AE$15:AE$113,'ИП + источники'!$A$15:$A$113,$A542,'ИП + источники'!$M$15:$M$113,"Прибыль на капвложения")</f>
        <v>0</v>
      </c>
      <c r="AE542" s="532">
        <f>SUMIFS('ИП + источники'!AF$15:AF$113,'ИП + источники'!$A$15:$A$113,$A542,'ИП + источники'!$M$15:$M$113,"Прибыль на капвложения")</f>
        <v>0</v>
      </c>
      <c r="AF542" s="532">
        <f>SUMIFS('ИП + источники'!AG$15:AG$113,'ИП + источники'!$A$15:$A$113,$A542,'ИП + источники'!$M$15:$M$113,"Прибыль на капвложения")</f>
        <v>0</v>
      </c>
      <c r="AG542" s="532">
        <f>SUMIFS('ИП + источники'!AH$15:AH$113,'ИП + источники'!$A$15:$A$113,$A542,'ИП + источники'!$M$15:$M$113,"Прибыль на капвложения")</f>
        <v>0</v>
      </c>
      <c r="AH542" s="532">
        <f>SUMIFS('ИП + источники'!AI$15:AI$113,'ИП + источники'!$A$15:$A$113,$A542,'ИП + источники'!$M$15:$M$113,"Прибыль на капвложения")</f>
        <v>0</v>
      </c>
      <c r="AI542" s="532">
        <f>SUMIFS('ИП + источники'!AJ$15:AJ$113,'ИП + источники'!$A$15:$A$113,$A542,'ИП + источники'!$M$15:$M$113,"Прибыль на капвложения")</f>
        <v>0</v>
      </c>
      <c r="AJ542" s="532">
        <f>SUMIFS('ИП + источники'!AK$15:AK$113,'ИП + источники'!$A$15:$A$113,$A542,'ИП + источники'!$M$15:$M$113,"Прибыль на капвложения")</f>
        <v>0</v>
      </c>
      <c r="AK542" s="532">
        <f>SUMIFS('ИП + источники'!AL$15:AL$113,'ИП + источники'!$A$15:$A$113,$A542,'ИП + источники'!$M$15:$M$113,"Прибыль на капвложения")</f>
        <v>0</v>
      </c>
      <c r="AL542" s="532">
        <f>SUMIFS('ИП + источники'!AM$15:AM$113,'ИП + источники'!$A$15:$A$113,$A542,'ИП + источники'!$M$15:$M$113,"Прибыль на капвложения")</f>
        <v>0</v>
      </c>
      <c r="AM542" s="532">
        <f>SUMIFS('ИП + источники'!AN$15:AN$113,'ИП + источники'!$A$15:$A$113,$A542,'ИП + источники'!$M$15:$M$113,"Прибыль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НВВ'!$P$15:$P$148,'Корректировка НВВ'!$A$15:$A$148,$A545,'Корректировка НВВ'!$D$15:$D$148,$B545)</f>
        <v>0</v>
      </c>
      <c r="U545" s="400"/>
      <c r="V545" s="400"/>
      <c r="W545" s="400"/>
      <c r="X545" s="400"/>
      <c r="Y545" s="400"/>
      <c r="Z545" s="400"/>
      <c r="AA545" s="400"/>
      <c r="AB545" s="400"/>
      <c r="AC545" s="400"/>
      <c r="AD545" s="378">
        <f>SUMIFS('Корректировка НВВ'!$Q$15:$Q$148,'Корректировка НВВ'!$A$15:$A$148,$A545,'Корректировка НВВ'!$D$15:$D$148,$B545)</f>
        <v>0</v>
      </c>
      <c r="AE545" s="400"/>
      <c r="AF545" s="400"/>
      <c r="AG545" s="400"/>
      <c r="AH545" s="400"/>
      <c r="AI545" s="400"/>
      <c r="AJ545" s="400"/>
      <c r="AK545" s="400"/>
      <c r="AL545" s="400"/>
      <c r="AM545" s="400"/>
      <c r="AN545" s="373">
        <f t="shared" si="103"/>
        <v>0</v>
      </c>
      <c r="AO545" s="373">
        <f t="shared" si="102"/>
        <v>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НВВ'!$P$15:$P$148,'Корректировка НВВ'!$A$15:$A$148,$A547,'Корректировка НВВ'!$D$15:$D$148,$B547)</f>
        <v>0</v>
      </c>
      <c r="U547" s="378"/>
      <c r="V547" s="378"/>
      <c r="W547" s="378"/>
      <c r="X547" s="378"/>
      <c r="Y547" s="378"/>
      <c r="Z547" s="378"/>
      <c r="AA547" s="378"/>
      <c r="AB547" s="378"/>
      <c r="AC547" s="378"/>
      <c r="AD547" s="378">
        <f>SUMIFS('Корректировка НВВ'!$Q$15:$Q$148,'Корректировка НВВ'!$A$15:$A$148,$A547,'Корректировка НВВ'!$D$15:$D$148,$B547)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НВВ'!$P$15:$P$148,'Корректировка НВВ'!$A$15:$A$148,$A548,'Корректировка НВВ'!$D$15:$D$148,$B548)</f>
        <v>0</v>
      </c>
      <c r="U548" s="378"/>
      <c r="V548" s="378"/>
      <c r="W548" s="378"/>
      <c r="X548" s="378"/>
      <c r="Y548" s="378"/>
      <c r="Z548" s="378"/>
      <c r="AA548" s="378"/>
      <c r="AB548" s="378"/>
      <c r="AC548" s="378"/>
      <c r="AD548" s="378">
        <f>SUMIFS('Корректировка НВВ'!$Q$15:$Q$148,'Корректировка НВВ'!$A$15:$A$148,$A548,'Корректировка НВВ'!$D$15:$D$148,$B548)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НВВ'!$P$15:$P$148,'Корректировка НВВ'!$A$15:$A$148,$A549,'Корректировка НВВ'!$D$15:$D$148,"L1")+SUMIFS('Корректировка НВВ'!$P$15:$P$148,'Корректировка НВВ'!$A$15:$A$148,$A549,'Корректировка НВВ'!$D$15:$D$148,"L2")</f>
        <v>0</v>
      </c>
      <c r="U549" s="378"/>
      <c r="V549" s="378"/>
      <c r="W549" s="378"/>
      <c r="X549" s="378"/>
      <c r="Y549" s="378"/>
      <c r="Z549" s="378"/>
      <c r="AA549" s="378"/>
      <c r="AB549" s="378"/>
      <c r="AC549" s="378"/>
      <c r="AD549" s="378">
        <f>SUMIFS('Корректировка НВВ'!$Q$15:$Q$148,'Корректировка НВВ'!$A$15:$A$148,$A549,'Корректировка НВВ'!$D$15:$D$148,"L1")+SUMIFS('Корректировка НВВ'!$Q$15:$Q$148,'Корректировка НВВ'!$A$15:$A$148,$A549,'Корректировка НВВ'!$D$15:$D$148,"L2")</f>
        <v>0</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1</v>
      </c>
      <c r="D550" s="104" t="s">
        <v>1498</v>
      </c>
      <c r="L550" s="375" t="s">
        <v>386</v>
      </c>
      <c r="M550" s="381" t="s">
        <v>1478</v>
      </c>
      <c r="N550" s="382" t="s">
        <v>351</v>
      </c>
      <c r="O550" s="378"/>
      <c r="P550" s="378"/>
      <c r="Q550" s="378"/>
      <c r="R550" s="379">
        <f t="shared" ref="R550:R557" si="108">Q550-P550</f>
        <v>0</v>
      </c>
      <c r="S550" s="378"/>
      <c r="T550" s="378">
        <f>SUMIFS('Корректировка НВВ'!$P$15:$P$148,'Корректировка НВВ'!$A$15:$A$148,$A550,'Корректировка НВВ'!$D$15:$D$148,$B550)</f>
        <v>0</v>
      </c>
      <c r="U550" s="378"/>
      <c r="V550" s="378"/>
      <c r="W550" s="378"/>
      <c r="X550" s="378"/>
      <c r="Y550" s="378"/>
      <c r="Z550" s="378"/>
      <c r="AA550" s="378"/>
      <c r="AB550" s="378"/>
      <c r="AC550" s="378"/>
      <c r="AD550" s="378">
        <f>SUMIFS('Корректировка НВВ'!$Q$15:$Q$148,'Корректировка НВВ'!$A$15:$A$148,$A550,'Корректировка НВВ'!$D$15:$D$148,$B550)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1</v>
      </c>
      <c r="D551" s="104" t="s">
        <v>1623</v>
      </c>
      <c r="L551" s="375" t="s">
        <v>387</v>
      </c>
      <c r="M551" s="376" t="s">
        <v>1479</v>
      </c>
      <c r="N551" s="382" t="s">
        <v>351</v>
      </c>
      <c r="O551" s="378"/>
      <c r="P551" s="378"/>
      <c r="Q551" s="378"/>
      <c r="R551" s="379">
        <f t="shared" si="108"/>
        <v>0</v>
      </c>
      <c r="S551" s="378"/>
      <c r="T551" s="378">
        <f>SUMIFS('Корректировка НВВ'!$P$15:$P$148,'Корректировка НВВ'!$A$15:$A$148,$A551,'Корректировка НВВ'!$D$15:$D$148,$B551)</f>
        <v>0</v>
      </c>
      <c r="U551" s="378"/>
      <c r="V551" s="378"/>
      <c r="W551" s="378"/>
      <c r="X551" s="378"/>
      <c r="Y551" s="378"/>
      <c r="Z551" s="378"/>
      <c r="AA551" s="378"/>
      <c r="AB551" s="378"/>
      <c r="AC551" s="378"/>
      <c r="AD551" s="378">
        <f>SUMIFS('Корректировка НВВ'!$Q$15:$Q$148,'Корректировка НВВ'!$A$15:$A$148,$A551,'Корректировка НВВ'!$D$15:$D$148,$B551)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НВВ'!$P$15:$P$148,'Корректировка НВВ'!$A$15:$A$148,$A552,'Корректировка НВВ'!$D$15:$D$148,$B552)</f>
        <v>0</v>
      </c>
      <c r="U552" s="378"/>
      <c r="V552" s="378"/>
      <c r="W552" s="378"/>
      <c r="X552" s="378"/>
      <c r="Y552" s="378"/>
      <c r="Z552" s="378"/>
      <c r="AA552" s="378"/>
      <c r="AB552" s="378"/>
      <c r="AC552" s="378"/>
      <c r="AD552" s="378">
        <f>SUMIFS('Корректировка НВВ'!$Q$15:$Q$148,'Корректировка НВВ'!$A$15:$A$148,$A552,'Корректировка НВВ'!$D$15:$D$148,$B552)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НВВ'!$P$15:$P$148,'Корректировка НВВ'!$A$15:$A$148,$A553,'Корректировка НВВ'!$D$15:$D$148,$B553)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НВВ'!$Q$15:$Q$148,'Корректировка НВВ'!$A$15:$A$148,$A553,'Корректировка НВВ'!$D$15:$D$148,$B553)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НВВ'!$P$15:$P$148,'Корректировка НВВ'!$A$15:$A$148,$A554,'Корректировка НВВ'!$D$15:$D$148,$B554)</f>
        <v>0</v>
      </c>
      <c r="U554" s="378"/>
      <c r="V554" s="378"/>
      <c r="W554" s="378"/>
      <c r="X554" s="378"/>
      <c r="Y554" s="378"/>
      <c r="Z554" s="378"/>
      <c r="AA554" s="378"/>
      <c r="AB554" s="378"/>
      <c r="AC554" s="378"/>
      <c r="AD554" s="378">
        <f>SUMIFS('Корректировка НВВ'!$Q$15:$Q$148,'Корректировка НВВ'!$A$15:$A$148,$A554,'Корректировка НВВ'!$D$15:$D$148,$B554)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НВВ'!$P$15:$P$148,'Корректировка НВВ'!$A$15:$A$148,$A555,'Корректировка НВВ'!$D$15:$D$148,$B555)</f>
        <v>0</v>
      </c>
      <c r="U555" s="378"/>
      <c r="V555" s="378"/>
      <c r="W555" s="378"/>
      <c r="X555" s="378"/>
      <c r="Y555" s="378"/>
      <c r="Z555" s="378"/>
      <c r="AA555" s="378"/>
      <c r="AB555" s="378"/>
      <c r="AC555" s="378"/>
      <c r="AD555" s="378">
        <f>SUMIFS('Корректировка НВВ'!$Q$15:$Q$148,'Корректировка НВВ'!$A$15:$A$148,$A555,'Корректировка НВВ'!$D$15:$D$148,$B555)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НВВ'!$P$15:$P$148,'Корректировка НВВ'!$A$15:$A$148,$A556,'Корректировка НВВ'!$D$15:$D$148,$B556)</f>
        <v>0</v>
      </c>
      <c r="U556" s="378"/>
      <c r="V556" s="378"/>
      <c r="W556" s="378"/>
      <c r="X556" s="378"/>
      <c r="Y556" s="378"/>
      <c r="Z556" s="378"/>
      <c r="AA556" s="378"/>
      <c r="AB556" s="378"/>
      <c r="AC556" s="378"/>
      <c r="AD556" s="378">
        <f>SUMIFS('Корректировка НВВ'!$Q$15:$Q$148,'Корректировка НВВ'!$A$15:$A$148,$A556,'Корректировка НВВ'!$D$15:$D$148,$B556)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НВВ'!$P$15:$P$148,'Корректировка НВВ'!$A$15:$A$148,$A557,'Корректировка НВВ'!$D$15:$D$148,$B557)</f>
        <v>0</v>
      </c>
      <c r="U557" s="378"/>
      <c r="V557" s="378"/>
      <c r="W557" s="378"/>
      <c r="X557" s="378"/>
      <c r="Y557" s="378"/>
      <c r="Z557" s="378"/>
      <c r="AA557" s="378"/>
      <c r="AB557" s="378"/>
      <c r="AC557" s="378"/>
      <c r="AD557" s="378">
        <f>SUMIFS('Корректировка НВВ'!$Q$15:$Q$148,'Корректировка НВВ'!$A$15:$A$148,$A557,'Корректировка НВВ'!$D$15:$D$148,$B557)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0</v>
      </c>
      <c r="P560" s="374">
        <f>P452+P502+P536+P537+P539+P544</f>
        <v>0</v>
      </c>
      <c r="Q560" s="374">
        <f>Q452+Q502+Q536+Q537+Q539+Q544</f>
        <v>0</v>
      </c>
      <c r="R560" s="373">
        <f>Q560-P560</f>
        <v>0</v>
      </c>
      <c r="S560" s="374">
        <f t="shared" ref="S560:AM560" si="112">S452+S502+S536+S537+S539+S544</f>
        <v>0</v>
      </c>
      <c r="T560" s="374">
        <f t="shared" si="112"/>
        <v>5164.1018999999997</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3755.2762000000002</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0</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0</v>
      </c>
      <c r="P561" s="374">
        <f t="shared" si="114"/>
        <v>0</v>
      </c>
      <c r="Q561" s="374">
        <f t="shared" si="114"/>
        <v>0</v>
      </c>
      <c r="R561" s="374">
        <f t="shared" si="114"/>
        <v>0</v>
      </c>
      <c r="S561" s="374">
        <f t="shared" si="114"/>
        <v>0</v>
      </c>
      <c r="T561" s="374">
        <f t="shared" si="114"/>
        <v>5164.1018999999997</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3755.2762000000002</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0</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SUMIFS(Баланс!O$16:O$113,Баланс!$A$16:$A$113,$A564,Баланс!$B$16:$B$113,"ПО")</f>
        <v>0</v>
      </c>
      <c r="P564" s="477">
        <f>SUMIFS(Баланс!P$16:P$113,Баланс!$A$16:$A$113,$A564,Баланс!$B$16:$B$113,"ПО")</f>
        <v>0</v>
      </c>
      <c r="Q564" s="477">
        <f>SUMIFS(Баланс!Q$16:Q$113,Баланс!$A$16:$A$113,$A564,Баланс!$B$16:$B$113,"ПО")</f>
        <v>0</v>
      </c>
      <c r="R564" s="477">
        <f>Q564-P564</f>
        <v>0</v>
      </c>
      <c r="S564" s="477">
        <f>SUMIFS(Баланс!R$16:R$113,Баланс!$A$16:$A$113,$A564,Баланс!$B$16:$B$113,"ПО")</f>
        <v>0</v>
      </c>
      <c r="T564" s="477">
        <f>SUMIFS(Баланс!S$16:S$113,Баланс!$A$16:$A$113,$A564,Баланс!$B$16:$B$113,"ПО")</f>
        <v>70</v>
      </c>
      <c r="U564" s="477">
        <f>SUMIFS(Баланс!T$16:T$113,Баланс!$A$16:$A$113,$A564,Баланс!$B$16:$B$113,"ПО")</f>
        <v>0</v>
      </c>
      <c r="V564" s="477">
        <f>SUMIFS(Баланс!U$16:U$113,Баланс!$A$16:$A$113,$A564,Баланс!$B$16:$B$113,"ПО")</f>
        <v>0</v>
      </c>
      <c r="W564" s="477">
        <f>SUMIFS(Баланс!V$16:V$113,Баланс!$A$16:$A$113,$A564,Баланс!$B$16:$B$113,"ПО")</f>
        <v>0</v>
      </c>
      <c r="X564" s="477">
        <f>SUMIFS(Баланс!W$16:W$113,Баланс!$A$16:$A$113,$A564,Баланс!$B$16:$B$113,"ПО")</f>
        <v>0</v>
      </c>
      <c r="Y564" s="477">
        <f>SUMIFS(Баланс!X$16:X$113,Баланс!$A$16:$A$113,$A564,Баланс!$B$16:$B$113,"ПО")</f>
        <v>0</v>
      </c>
      <c r="Z564" s="477">
        <f>SUMIFS(Баланс!Y$16:Y$113,Баланс!$A$16:$A$113,$A564,Баланс!$B$16:$B$113,"ПО")</f>
        <v>0</v>
      </c>
      <c r="AA564" s="477">
        <f>SUMIFS(Баланс!Z$16:Z$113,Баланс!$A$16:$A$113,$A564,Баланс!$B$16:$B$113,"ПО")</f>
        <v>0</v>
      </c>
      <c r="AB564" s="477">
        <f>SUMIFS(Баланс!AA$16:AA$113,Баланс!$A$16:$A$113,$A564,Баланс!$B$16:$B$113,"ПО")</f>
        <v>0</v>
      </c>
      <c r="AC564" s="477">
        <f>SUMIFS(Баланс!AB$16:AB$113,Баланс!$A$16:$A$113,$A564,Баланс!$B$16:$B$113,"ПО")</f>
        <v>0</v>
      </c>
      <c r="AD564" s="477">
        <f>SUMIFS(Баланс!AC$16:AC$113,Баланс!$A$16:$A$113,$A564,Баланс!$B$16:$B$113,"ПО")</f>
        <v>70</v>
      </c>
      <c r="AE564" s="477">
        <f>SUMIFS(Баланс!AD$16:AD$113,Баланс!$A$16:$A$113,$A564,Баланс!$B$16:$B$113,"ПО")</f>
        <v>0</v>
      </c>
      <c r="AF564" s="477">
        <f>SUMIFS(Баланс!AE$16:AE$113,Баланс!$A$16:$A$113,$A564,Баланс!$B$16:$B$113,"ПО")</f>
        <v>0</v>
      </c>
      <c r="AG564" s="477">
        <f>SUMIFS(Баланс!AF$16:AF$113,Баланс!$A$16:$A$113,$A564,Баланс!$B$16:$B$113,"ПО")</f>
        <v>0</v>
      </c>
      <c r="AH564" s="477">
        <f>SUMIFS(Баланс!AG$16:AG$113,Баланс!$A$16:$A$113,$A564,Баланс!$B$16:$B$113,"ПО")</f>
        <v>0</v>
      </c>
      <c r="AI564" s="477">
        <f>SUMIFS(Баланс!AH$16:AH$113,Баланс!$A$16:$A$113,$A564,Баланс!$B$16:$B$113,"ПО")</f>
        <v>0</v>
      </c>
      <c r="AJ564" s="477">
        <f>SUMIFS(Баланс!AI$16:AI$113,Баланс!$A$16:$A$113,$A564,Баланс!$B$16:$B$113,"ПО")</f>
        <v>0</v>
      </c>
      <c r="AK564" s="477">
        <f>SUMIFS(Баланс!AJ$16:AJ$113,Баланс!$A$16:$A$113,$A564,Баланс!$B$16:$B$113,"ПО")</f>
        <v>0</v>
      </c>
      <c r="AL564" s="477">
        <f>SUMIFS(Баланс!AK$16:AK$113,Баланс!$A$16:$A$113,$A564,Баланс!$B$16:$B$113,"ПО")</f>
        <v>0</v>
      </c>
      <c r="AM564" s="477">
        <f>SUMIFS(Баланс!AL$16:AL$113,Баланс!$A$16:$A$113,$A564,Баланс!$B$16:$B$113,"ПО")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0</v>
      </c>
      <c r="P565" s="533">
        <f>P564/2</f>
        <v>0</v>
      </c>
      <c r="Q565" s="533">
        <f>Q564/2</f>
        <v>0</v>
      </c>
      <c r="R565" s="422">
        <f t="shared" si="100"/>
        <v>0</v>
      </c>
      <c r="S565" s="533">
        <f t="shared" ref="S565:AM565" si="115">S564/2</f>
        <v>0</v>
      </c>
      <c r="T565" s="533">
        <f t="shared" si="115"/>
        <v>35</v>
      </c>
      <c r="U565" s="533">
        <f t="shared" si="115"/>
        <v>0</v>
      </c>
      <c r="V565" s="533">
        <f t="shared" si="115"/>
        <v>0</v>
      </c>
      <c r="W565" s="533">
        <f t="shared" si="115"/>
        <v>0</v>
      </c>
      <c r="X565" s="533">
        <f t="shared" si="115"/>
        <v>0</v>
      </c>
      <c r="Y565" s="533">
        <f t="shared" si="115"/>
        <v>0</v>
      </c>
      <c r="Z565" s="533">
        <f t="shared" si="115"/>
        <v>0</v>
      </c>
      <c r="AA565" s="533">
        <f t="shared" si="115"/>
        <v>0</v>
      </c>
      <c r="AB565" s="533">
        <f t="shared" si="115"/>
        <v>0</v>
      </c>
      <c r="AC565" s="533">
        <f t="shared" si="115"/>
        <v>0</v>
      </c>
      <c r="AD565" s="533">
        <f t="shared" si="115"/>
        <v>35</v>
      </c>
      <c r="AE565" s="533">
        <f t="shared" si="115"/>
        <v>0</v>
      </c>
      <c r="AF565" s="533">
        <f t="shared" si="115"/>
        <v>0</v>
      </c>
      <c r="AG565" s="533">
        <f t="shared" si="115"/>
        <v>0</v>
      </c>
      <c r="AH565" s="533">
        <f t="shared" si="115"/>
        <v>0</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0</v>
      </c>
      <c r="P567" s="534">
        <f>P564-P565</f>
        <v>0</v>
      </c>
      <c r="Q567" s="534">
        <f>Q564-Q565</f>
        <v>0</v>
      </c>
      <c r="R567" s="422">
        <f t="shared" si="100"/>
        <v>0</v>
      </c>
      <c r="S567" s="534">
        <f t="shared" ref="S567:AM567" si="116">S564-S565</f>
        <v>0</v>
      </c>
      <c r="T567" s="534">
        <f t="shared" si="116"/>
        <v>35</v>
      </c>
      <c r="U567" s="534">
        <f t="shared" si="116"/>
        <v>0</v>
      </c>
      <c r="V567" s="534">
        <f t="shared" si="116"/>
        <v>0</v>
      </c>
      <c r="W567" s="534">
        <f t="shared" si="116"/>
        <v>0</v>
      </c>
      <c r="X567" s="534">
        <f t="shared" si="116"/>
        <v>0</v>
      </c>
      <c r="Y567" s="534">
        <f t="shared" si="116"/>
        <v>0</v>
      </c>
      <c r="Z567" s="534">
        <f t="shared" si="116"/>
        <v>0</v>
      </c>
      <c r="AA567" s="534">
        <f t="shared" si="116"/>
        <v>0</v>
      </c>
      <c r="AB567" s="534">
        <f t="shared" si="116"/>
        <v>0</v>
      </c>
      <c r="AC567" s="534">
        <f t="shared" si="116"/>
        <v>0</v>
      </c>
      <c r="AD567" s="534">
        <f t="shared" si="116"/>
        <v>35</v>
      </c>
      <c r="AE567" s="534">
        <f t="shared" si="116"/>
        <v>0</v>
      </c>
      <c r="AF567" s="534">
        <f t="shared" si="116"/>
        <v>0</v>
      </c>
      <c r="AG567" s="534">
        <f t="shared" si="116"/>
        <v>0</v>
      </c>
      <c r="AH567" s="534">
        <f t="shared" si="116"/>
        <v>0</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0</v>
      </c>
      <c r="P568" s="532">
        <f>IF(P567=0,0,(P561-P565*P566)/P567)</f>
        <v>0</v>
      </c>
      <c r="Q568" s="532">
        <f>IF(Q567=0,0,(Q561-Q565*Q566)/Q567)</f>
        <v>0</v>
      </c>
      <c r="R568" s="379">
        <f t="shared" si="100"/>
        <v>0</v>
      </c>
      <c r="S568" s="532">
        <f t="shared" ref="S568:AM568" si="117">IF(S567=0,0,(S561-S565*S566)/S567)</f>
        <v>0</v>
      </c>
      <c r="T568" s="532">
        <f>IF(T567=0,0,(T561-T565*T566)/T567)</f>
        <v>147.54576857142857</v>
      </c>
      <c r="U568" s="532">
        <f t="shared" si="117"/>
        <v>0</v>
      </c>
      <c r="V568" s="532">
        <f t="shared" si="117"/>
        <v>0</v>
      </c>
      <c r="W568" s="532">
        <f t="shared" si="117"/>
        <v>0</v>
      </c>
      <c r="X568" s="532">
        <f t="shared" si="117"/>
        <v>0</v>
      </c>
      <c r="Y568" s="532">
        <f t="shared" si="117"/>
        <v>0</v>
      </c>
      <c r="Z568" s="532">
        <f t="shared" si="117"/>
        <v>0</v>
      </c>
      <c r="AA568" s="532">
        <f t="shared" si="117"/>
        <v>0</v>
      </c>
      <c r="AB568" s="532">
        <f t="shared" si="117"/>
        <v>0</v>
      </c>
      <c r="AC568" s="532">
        <f t="shared" si="117"/>
        <v>0</v>
      </c>
      <c r="AD568" s="532">
        <f>IF(AD567=0,0,(AD561-AD565*AD566)/AD567)</f>
        <v>107.29360571428572</v>
      </c>
      <c r="AE568" s="532">
        <f>IF(AE567=0,0,(AE561-AE565*AE566)/AE567)</f>
        <v>0</v>
      </c>
      <c r="AF568" s="532">
        <f>IF(AF567=0,0,(AF561-AF565*AF566)/AF567)</f>
        <v>0</v>
      </c>
      <c r="AG568" s="532">
        <f t="shared" si="117"/>
        <v>0</v>
      </c>
      <c r="AH568" s="532">
        <f t="shared" si="117"/>
        <v>0</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0</v>
      </c>
      <c r="P570" s="532">
        <f>IF(P564=0,0,P561/P564)</f>
        <v>0</v>
      </c>
      <c r="Q570" s="532">
        <f>IF(Q564=0,0,Q561/Q564)</f>
        <v>0</v>
      </c>
      <c r="R570" s="379">
        <f t="shared" si="100"/>
        <v>0</v>
      </c>
      <c r="S570" s="532">
        <f>IF(S564=0,0,S561/S564)</f>
        <v>0</v>
      </c>
      <c r="T570" s="532">
        <f>IF(T564=0,0,T561/T564)</f>
        <v>73.772884285714284</v>
      </c>
      <c r="U570" s="532">
        <f t="shared" ref="U570:AM570" si="119">IF(U564=0,0,U561/U564)</f>
        <v>0</v>
      </c>
      <c r="V570" s="532">
        <f t="shared" si="119"/>
        <v>0</v>
      </c>
      <c r="W570" s="532">
        <f t="shared" si="119"/>
        <v>0</v>
      </c>
      <c r="X570" s="532">
        <f t="shared" si="119"/>
        <v>0</v>
      </c>
      <c r="Y570" s="532">
        <f t="shared" si="119"/>
        <v>0</v>
      </c>
      <c r="Z570" s="532">
        <f t="shared" si="119"/>
        <v>0</v>
      </c>
      <c r="AA570" s="532">
        <f t="shared" si="119"/>
        <v>0</v>
      </c>
      <c r="AB570" s="532">
        <f t="shared" si="119"/>
        <v>0</v>
      </c>
      <c r="AC570" s="532">
        <f t="shared" si="119"/>
        <v>0</v>
      </c>
      <c r="AD570" s="532">
        <f>IF(AD564=0,0,AD561/AD564)</f>
        <v>53.646802857142859</v>
      </c>
      <c r="AE570" s="532">
        <f>IF(AE564=0,0,AE561/AE564)</f>
        <v>0</v>
      </c>
      <c r="AF570" s="532">
        <f>IF(AF564=0,0,AF561/AF564)</f>
        <v>0</v>
      </c>
      <c r="AG570" s="532">
        <f t="shared" si="119"/>
        <v>0</v>
      </c>
      <c r="AH570" s="532">
        <f t="shared" si="119"/>
        <v>0</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0</v>
      </c>
      <c r="P571" s="536">
        <f>IF(P564=0,0,P561/P564*P572)</f>
        <v>0</v>
      </c>
      <c r="Q571" s="536">
        <f>IF(Q564=0,0,Q561/Q564*Q572)</f>
        <v>0</v>
      </c>
      <c r="R571" s="374">
        <f>R573*R574+R575*R576</f>
        <v>0</v>
      </c>
      <c r="S571" s="536">
        <f>IF(S564=0,0,S561/S564*S572)</f>
        <v>0</v>
      </c>
      <c r="T571" s="536">
        <f>IF(T564=0,0,T561/T564*T572)</f>
        <v>0</v>
      </c>
      <c r="U571" s="536">
        <f t="shared" ref="U571:AM571" si="120">IF(U564=0,0,U561/U564*U572)</f>
        <v>0</v>
      </c>
      <c r="V571" s="536">
        <f t="shared" si="120"/>
        <v>0</v>
      </c>
      <c r="W571" s="536">
        <f t="shared" si="120"/>
        <v>0</v>
      </c>
      <c r="X571" s="536">
        <f t="shared" si="120"/>
        <v>0</v>
      </c>
      <c r="Y571" s="536">
        <f t="shared" si="120"/>
        <v>0</v>
      </c>
      <c r="Z571" s="536">
        <f t="shared" si="120"/>
        <v>0</v>
      </c>
      <c r="AA571" s="536">
        <f t="shared" si="120"/>
        <v>0</v>
      </c>
      <c r="AB571" s="536">
        <f t="shared" si="120"/>
        <v>0</v>
      </c>
      <c r="AC571" s="536">
        <f t="shared" si="120"/>
        <v>0</v>
      </c>
      <c r="AD571" s="536">
        <f>IF(AD564=0,0,AD561/AD564*AD572)</f>
        <v>0</v>
      </c>
      <c r="AE571" s="536">
        <f>IF(AE564=0,0,AE561/AE564*AE572)</f>
        <v>0</v>
      </c>
      <c r="AF571" s="536">
        <f>IF(AF564=0,0,AF561/AF564*AF572)</f>
        <v>0</v>
      </c>
      <c r="AG571" s="536">
        <f t="shared" si="120"/>
        <v>0</v>
      </c>
      <c r="AH571" s="536">
        <f t="shared" si="120"/>
        <v>0</v>
      </c>
      <c r="AI571" s="536">
        <f t="shared" si="120"/>
        <v>0</v>
      </c>
      <c r="AJ571" s="536">
        <f t="shared" si="120"/>
        <v>0</v>
      </c>
      <c r="AK571" s="536">
        <f t="shared" si="120"/>
        <v>0</v>
      </c>
      <c r="AL571" s="536">
        <f t="shared" si="120"/>
        <v>0</v>
      </c>
      <c r="AM571" s="536">
        <f t="shared" si="120"/>
        <v>0</v>
      </c>
      <c r="AN571" s="373">
        <f>IF(S571=0,0,(AD571-S571)/S571*100)</f>
        <v>0</v>
      </c>
      <c r="AO571" s="373">
        <f>IF(AD571=0,0,(AE571-AD571)/AD571*100)</f>
        <v>0</v>
      </c>
      <c r="AP571" s="373">
        <f>IF(AE571=0,0,(AF571-AE571)/AE571*100)</f>
        <v>0</v>
      </c>
      <c r="AQ571" s="373">
        <f>IF(AF571=0,0,(AG571-AF571)/AF571*100)</f>
        <v>0</v>
      </c>
      <c r="AR571" s="373">
        <f t="shared" ref="AR571:AW571" si="121">IF(AG571=0,0,(AH571-AG571)/AG571*100)</f>
        <v>0</v>
      </c>
      <c r="AS571" s="373">
        <f t="shared" si="121"/>
        <v>0</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SUMIFS(Баланс!O$16:O$113,Баланс!$A$16:$A$113,$A572,Баланс!$B$16:$B$113,"население")</f>
        <v>0</v>
      </c>
      <c r="P572" s="477">
        <f>SUMIFS(Баланс!P$16:P$113,Баланс!$A$16:$A$113,$A572,Баланс!$B$16:$B$113,"население")</f>
        <v>0</v>
      </c>
      <c r="Q572" s="477">
        <f>SUMIFS(Баланс!Q$16:Q$113,Баланс!$A$16:$A$113,$A572,Баланс!$B$16:$B$113,"население")</f>
        <v>0</v>
      </c>
      <c r="R572" s="477">
        <f>Q572-P572</f>
        <v>0</v>
      </c>
      <c r="S572" s="477">
        <f>SUMIFS(Баланс!R$16:R$113,Баланс!$A$16:$A$113,$A572,Баланс!$B$16:$B$113,"население")</f>
        <v>0</v>
      </c>
      <c r="T572" s="477">
        <f>SUMIFS(Баланс!S$16:S$113,Баланс!$A$16:$A$113,$A572,Баланс!$B$16:$B$113,"население")</f>
        <v>0</v>
      </c>
      <c r="U572" s="477">
        <f>SUMIFS(Баланс!T$16:T$113,Баланс!$A$16:$A$113,$A572,Баланс!$B$16:$B$113,"население")</f>
        <v>0</v>
      </c>
      <c r="V572" s="477">
        <f>SUMIFS(Баланс!U$16:U$113,Баланс!$A$16:$A$113,$A572,Баланс!$B$16:$B$113,"население")</f>
        <v>0</v>
      </c>
      <c r="W572" s="477">
        <f>SUMIFS(Баланс!V$16:V$113,Баланс!$A$16:$A$113,$A572,Баланс!$B$16:$B$113,"население")</f>
        <v>0</v>
      </c>
      <c r="X572" s="477">
        <f>SUMIFS(Баланс!W$16:W$113,Баланс!$A$16:$A$113,$A572,Баланс!$B$16:$B$113,"население")</f>
        <v>0</v>
      </c>
      <c r="Y572" s="477">
        <f>SUMIFS(Баланс!X$16:X$113,Баланс!$A$16:$A$113,$A572,Баланс!$B$16:$B$113,"население")</f>
        <v>0</v>
      </c>
      <c r="Z572" s="477">
        <f>SUMIFS(Баланс!Y$16:Y$113,Баланс!$A$16:$A$113,$A572,Баланс!$B$16:$B$113,"население")</f>
        <v>0</v>
      </c>
      <c r="AA572" s="477">
        <f>SUMIFS(Баланс!Z$16:Z$113,Баланс!$A$16:$A$113,$A572,Баланс!$B$16:$B$113,"население")</f>
        <v>0</v>
      </c>
      <c r="AB572" s="477">
        <f>SUMIFS(Баланс!AA$16:AA$113,Баланс!$A$16:$A$113,$A572,Баланс!$B$16:$B$113,"население")</f>
        <v>0</v>
      </c>
      <c r="AC572" s="477">
        <f>SUMIFS(Баланс!AB$16:AB$113,Баланс!$A$16:$A$113,$A572,Баланс!$B$16:$B$113,"население")</f>
        <v>0</v>
      </c>
      <c r="AD572" s="477">
        <f>SUMIFS(Баланс!AC$16:AC$113,Баланс!$A$16:$A$113,$A572,Баланс!$B$16:$B$113,"население")</f>
        <v>0</v>
      </c>
      <c r="AE572" s="477">
        <f>SUMIFS(Баланс!AD$16:AD$113,Баланс!$A$16:$A$113,$A572,Баланс!$B$16:$B$113,"население")</f>
        <v>0</v>
      </c>
      <c r="AF572" s="477">
        <f>SUMIFS(Баланс!AE$16:AE$113,Баланс!$A$16:$A$113,$A572,Баланс!$B$16:$B$113,"население")</f>
        <v>0</v>
      </c>
      <c r="AG572" s="477">
        <f>SUMIFS(Баланс!AF$16:AF$113,Баланс!$A$16:$A$113,$A572,Баланс!$B$16:$B$113,"население")</f>
        <v>0</v>
      </c>
      <c r="AH572" s="477">
        <f>SUMIFS(Баланс!AG$16:AG$113,Баланс!$A$16:$A$113,$A572,Баланс!$B$16:$B$113,"население")</f>
        <v>0</v>
      </c>
      <c r="AI572" s="477">
        <f>SUMIFS(Баланс!AH$16:AH$113,Баланс!$A$16:$A$113,$A572,Баланс!$B$16:$B$113,"население")</f>
        <v>0</v>
      </c>
      <c r="AJ572" s="477">
        <f>SUMIFS(Баланс!AI$16:AI$113,Баланс!$A$16:$A$113,$A572,Баланс!$B$16:$B$113,"население")</f>
        <v>0</v>
      </c>
      <c r="AK572" s="477">
        <f>SUMIFS(Баланс!AJ$16:AJ$113,Баланс!$A$16:$A$113,$A572,Баланс!$B$16:$B$113,"население")</f>
        <v>0</v>
      </c>
      <c r="AL572" s="477">
        <f>SUMIFS(Баланс!AK$16:AK$113,Баланс!$A$16:$A$113,$A572,Баланс!$B$16:$B$113,"население")</f>
        <v>0</v>
      </c>
      <c r="AM572" s="477">
        <f>SUMIFS(Баланс!AL$16:AL$113,Баланс!$A$16:$A$113,$A572,Баланс!$B$16:$B$113,"население")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0</v>
      </c>
      <c r="P573" s="533">
        <f>P572/2</f>
        <v>0</v>
      </c>
      <c r="Q573" s="533">
        <f>Q572/2</f>
        <v>0</v>
      </c>
      <c r="R573" s="422">
        <f>Q573-P573</f>
        <v>0</v>
      </c>
      <c r="S573" s="533">
        <f>S572/2</f>
        <v>0</v>
      </c>
      <c r="T573" s="533">
        <f t="shared" ref="T573:AM573" si="122">T572/2</f>
        <v>0</v>
      </c>
      <c r="U573" s="533">
        <f t="shared" si="122"/>
        <v>0</v>
      </c>
      <c r="V573" s="533">
        <f t="shared" si="122"/>
        <v>0</v>
      </c>
      <c r="W573" s="533">
        <f t="shared" si="122"/>
        <v>0</v>
      </c>
      <c r="X573" s="533">
        <f t="shared" si="122"/>
        <v>0</v>
      </c>
      <c r="Y573" s="533">
        <f t="shared" si="122"/>
        <v>0</v>
      </c>
      <c r="Z573" s="533">
        <f t="shared" si="122"/>
        <v>0</v>
      </c>
      <c r="AA573" s="533">
        <f t="shared" si="122"/>
        <v>0</v>
      </c>
      <c r="AB573" s="533">
        <f t="shared" si="122"/>
        <v>0</v>
      </c>
      <c r="AC573" s="533">
        <f t="shared" si="122"/>
        <v>0</v>
      </c>
      <c r="AD573" s="533">
        <f t="shared" si="122"/>
        <v>0</v>
      </c>
      <c r="AE573" s="533">
        <f t="shared" si="122"/>
        <v>0</v>
      </c>
      <c r="AF573" s="533">
        <f t="shared" si="122"/>
        <v>0</v>
      </c>
      <c r="AG573" s="533">
        <f t="shared" si="122"/>
        <v>0</v>
      </c>
      <c r="AH573" s="533">
        <f t="shared" si="122"/>
        <v>0</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0</v>
      </c>
      <c r="P575" s="534">
        <f>P572-P573</f>
        <v>0</v>
      </c>
      <c r="Q575" s="534">
        <f>Q572-Q573</f>
        <v>0</v>
      </c>
      <c r="R575" s="422">
        <f>Q575-P575</f>
        <v>0</v>
      </c>
      <c r="S575" s="534">
        <f t="shared" ref="S575:AM575" si="124">S572-S573</f>
        <v>0</v>
      </c>
      <c r="T575" s="534">
        <f t="shared" si="124"/>
        <v>0</v>
      </c>
      <c r="U575" s="534">
        <f t="shared" si="124"/>
        <v>0</v>
      </c>
      <c r="V575" s="534">
        <f t="shared" si="124"/>
        <v>0</v>
      </c>
      <c r="W575" s="534">
        <f t="shared" si="124"/>
        <v>0</v>
      </c>
      <c r="X575" s="534">
        <f t="shared" si="124"/>
        <v>0</v>
      </c>
      <c r="Y575" s="534">
        <f t="shared" si="124"/>
        <v>0</v>
      </c>
      <c r="Z575" s="534">
        <f t="shared" si="124"/>
        <v>0</v>
      </c>
      <c r="AA575" s="534">
        <f t="shared" si="124"/>
        <v>0</v>
      </c>
      <c r="AB575" s="534">
        <f t="shared" si="124"/>
        <v>0</v>
      </c>
      <c r="AC575" s="534">
        <f t="shared" si="124"/>
        <v>0</v>
      </c>
      <c r="AD575" s="534">
        <f t="shared" si="124"/>
        <v>0</v>
      </c>
      <c r="AE575" s="534">
        <f t="shared" si="124"/>
        <v>0</v>
      </c>
      <c r="AF575" s="534">
        <f t="shared" si="124"/>
        <v>0</v>
      </c>
      <c r="AG575" s="534">
        <f t="shared" si="124"/>
        <v>0</v>
      </c>
      <c r="AH575" s="534">
        <f t="shared" si="124"/>
        <v>0</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0</v>
      </c>
      <c r="P576" s="532">
        <f>IF(P572=0,0,P568*IF(plat_nds="да",1.2,1) )</f>
        <v>0</v>
      </c>
      <c r="Q576" s="532">
        <f>IF(Q572=0,0,Q568*IF(plat_nds="да",1.2,1) )</f>
        <v>0</v>
      </c>
      <c r="R576" s="379">
        <f>Q576-P576</f>
        <v>0</v>
      </c>
      <c r="S576" s="532">
        <f t="shared" ref="S576:AM576" si="125">IF(S572=0,0,S568*IF(plat_nds="да",1.2,1) )</f>
        <v>0</v>
      </c>
      <c r="T576" s="532">
        <f t="shared" si="125"/>
        <v>0</v>
      </c>
      <c r="U576" s="532">
        <f t="shared" si="125"/>
        <v>0</v>
      </c>
      <c r="V576" s="532">
        <f t="shared" si="125"/>
        <v>0</v>
      </c>
      <c r="W576" s="532">
        <f t="shared" si="125"/>
        <v>0</v>
      </c>
      <c r="X576" s="532">
        <f t="shared" si="125"/>
        <v>0</v>
      </c>
      <c r="Y576" s="532">
        <f t="shared" si="125"/>
        <v>0</v>
      </c>
      <c r="Z576" s="532">
        <f t="shared" si="125"/>
        <v>0</v>
      </c>
      <c r="AA576" s="532">
        <f t="shared" si="125"/>
        <v>0</v>
      </c>
      <c r="AB576" s="532">
        <f t="shared" si="125"/>
        <v>0</v>
      </c>
      <c r="AC576" s="532">
        <f t="shared" si="125"/>
        <v>0</v>
      </c>
      <c r="AD576" s="532">
        <f t="shared" si="125"/>
        <v>0</v>
      </c>
      <c r="AE576" s="532">
        <f t="shared" si="125"/>
        <v>0</v>
      </c>
      <c r="AF576" s="532">
        <f t="shared" si="125"/>
        <v>0</v>
      </c>
      <c r="AG576" s="532">
        <f t="shared" si="125"/>
        <v>0</v>
      </c>
      <c r="AH576" s="532">
        <f t="shared" si="125"/>
        <v>0</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сведения'!$N$114:$N$153,MATCH($A582,'Общие сведения'!$D$114:$D$153,0))</f>
        <v>одноставочный</v>
      </c>
      <c r="G582" s="296"/>
      <c r="L582" s="714" t="s">
        <v>16</v>
      </c>
      <c r="M582" s="715"/>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2" t="s">
        <v>656</v>
      </c>
      <c r="M583" s="713"/>
      <c r="N583" s="345" t="str">
        <f>INDEX('Общие сведения'!$K$114:$K$153,MATCH($A583,'Общие сведения'!$D$114:$D$153,0))</f>
        <v>без дифференциации</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2" t="s">
        <v>657</v>
      </c>
      <c r="M584" s="713"/>
      <c r="N584" s="345" t="str">
        <f>INDEX('Общие сведения'!$L$114:$L$153,MATCH($A584,'Общие сведения'!$D$114:$D$153,0))</f>
        <v>тариф на водоотведение</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2" t="s">
        <v>263</v>
      </c>
      <c r="M585" s="713"/>
      <c r="N585" s="345">
        <f>INDEX('Общие сведения'!$M$114:$M$153,MATCH($A585,'Общие сведения'!$D$114:$D$153,0))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SUMIFS(INDEX(Калькуляция!$T$15:$AM$391,,MATCH(N$3,Калькуляция!$T$3:$AM$3,0)),Калькуляция!$A$15:$A$391,$A587,Калькуляция!$B$15:$B$391,$B587)</f>
        <v>#N/A</v>
      </c>
      <c r="O587" s="357" t="e">
        <f>SUMIFS(INDEX(Калькуляция!$T$15:$AM$391,,MATCH(O$3,Калькуляция!$T$3:$AM$3,0)),Калькуляция!$A$15:$A$391,$A587,Калькуляция!$B$15:$B$391,$B587)</f>
        <v>#N/A</v>
      </c>
      <c r="P587" s="358" t="e">
        <f>IF(N587=0,0,(O587-N587)/N587*100)</f>
        <v>#N/A</v>
      </c>
      <c r="Q587" s="357" t="e">
        <f>SUMIFS(INDEX(Калькуляция!$T$15:$AM$391,,MATCH(Q$3,Калькуляция!$T$3:$AM$3,0)),Калькуляция!$A$15:$A$391,$A587,Калькуляция!$B$15:$B$391,$B587)</f>
        <v>#N/A</v>
      </c>
      <c r="R587" s="357" t="e">
        <f>SUMIFS(INDEX(Калькуляция!$T$15:$AM$391,,MATCH(R$3,Калькуляция!$T$3:$AM$3,0)),Калькуляция!$A$15:$A$391,$A587,Калькуляция!$B$15:$B$391,$B587)</f>
        <v>#N/A</v>
      </c>
      <c r="S587" s="358" t="e">
        <f>IF(Q587=0,0,(R587-Q587)/Q587*100)</f>
        <v>#N/A</v>
      </c>
      <c r="T587" s="357" t="e">
        <f>SUMIFS(INDEX(Калькуляция!$T$15:$AM$391,,MATCH(T$3,Калькуляция!$T$3:$AM$3,0)),Калькуляция!$A$15:$A$391,$A587,Калькуляция!$B$15:$B$391,$B587)</f>
        <v>#N/A</v>
      </c>
      <c r="U587" s="357" t="e">
        <f>SUMIFS(INDEX(Калькуляция!$T$15:$AM$391,,MATCH(U$3,Калькуляция!$T$3:$AM$3,0)),Калькуляция!$A$15:$A$391,$A587,Калькуляция!$B$15:$B$391,$B587)</f>
        <v>#N/A</v>
      </c>
      <c r="V587" s="358" t="e">
        <f>IF(T587=0,0,(U587-T587)/T587*100)</f>
        <v>#N/A</v>
      </c>
      <c r="W587" s="357" t="e">
        <f>SUMIFS(INDEX(Калькуляция!$T$15:$AM$391,,MATCH(W$3,Калькуляция!$T$3:$AM$3,0)),Калькуляция!$A$15:$A$391,$A587,Калькуляция!$B$15:$B$391,$B587)</f>
        <v>#N/A</v>
      </c>
      <c r="X587" s="357" t="e">
        <f>SUMIFS(INDEX(Калькуляция!$T$15:$AM$391,,MATCH(X$3,Калькуляция!$T$3:$AM$3,0)),Калькуляция!$A$15:$A$391,$A587,Калькуляция!$B$15:$B$391,$B587)</f>
        <v>#N/A</v>
      </c>
      <c r="Y587" s="358" t="e">
        <f>IF(W587=0,0,(X587-W587)/W587*100)</f>
        <v>#N/A</v>
      </c>
      <c r="Z587" s="357" t="e">
        <f>SUMIFS(INDEX(Калькуляция!$T$15:$AM$391,,MATCH(Z$3,Калькуляция!$T$3:$AM$3,0)),Калькуляция!$A$15:$A$391,$A587,Калькуляция!$B$15:$B$391,$B587)</f>
        <v>#N/A</v>
      </c>
      <c r="AA587" s="357" t="e">
        <f>SUMIFS(INDEX(Калькуляция!$T$15:$AM$391,,MATCH(AA$3,Калькуляция!$T$3:$AM$3,0)),Калькуляция!$A$15:$A$391,$A587,Калькуляция!$B$15:$B$391,$B587)</f>
        <v>#N/A</v>
      </c>
      <c r="AB587" s="358" t="e">
        <f>IF(Z587=0,0,(AA587-Z587)/Z587*100)</f>
        <v>#N/A</v>
      </c>
      <c r="AC587" s="357" t="e">
        <f>SUMIFS(INDEX(Калькуляция!$T$15:$AM$391,,MATCH(AC$3,Калькуляция!$T$3:$AM$3,0)),Калькуляция!$A$15:$A$391,$A587,Калькуляция!$B$15:$B$391,$B587)</f>
        <v>#N/A</v>
      </c>
      <c r="AD587" s="357" t="e">
        <f>SUMIFS(INDEX(Калькуляция!$T$15:$AM$391,,MATCH(AD$3,Калькуляция!$T$3:$AM$3,0)),Калькуляция!$A$15:$A$391,$A587,Калькуляция!$B$15:$B$391,$B587)</f>
        <v>#N/A</v>
      </c>
      <c r="AE587" s="358" t="e">
        <f>IF(AC587=0,0,(AD587-AC587)/AC587*100)</f>
        <v>#N/A</v>
      </c>
      <c r="AF587" s="357" t="e">
        <f>SUMIFS(INDEX(Калькуляция!$T$15:$AM$391,,MATCH(AF$3,Калькуляция!$T$3:$AM$3,0)),Калькуляция!$A$15:$A$391,$A587,Калькуляция!$B$15:$B$391,$B587)</f>
        <v>#N/A</v>
      </c>
      <c r="AG587" s="357" t="e">
        <f>SUMIFS(INDEX(Калькуляция!$T$15:$AM$391,,MATCH(AG$3,Калькуляция!$T$3:$AM$3,0)),Калькуляция!$A$15:$A$391,$A587,Калькуляция!$B$15:$B$391,$B587)</f>
        <v>#N/A</v>
      </c>
      <c r="AH587" s="358" t="e">
        <f>IF(AF587=0,0,(AG587-AF587)/AF587*100)</f>
        <v>#N/A</v>
      </c>
      <c r="AI587" s="357" t="e">
        <f>SUMIFS(INDEX(Калькуляция!$T$15:$AM$391,,MATCH(AI$3,Калькуляция!$T$3:$AM$3,0)),Калькуляция!$A$15:$A$391,$A587,Калькуляция!$B$15:$B$391,$B587)</f>
        <v>#N/A</v>
      </c>
      <c r="AJ587" s="357" t="e">
        <f>SUMIFS(INDEX(Калькуляция!$T$15:$AM$391,,MATCH(AJ$3,Калькуляция!$T$3:$AM$3,0)),Калькуляция!$A$15:$A$391,$A587,Калькуляция!$B$15:$B$391,$B587)</f>
        <v>#N/A</v>
      </c>
      <c r="AK587" s="358" t="e">
        <f>IF(AI587=0,0,(AJ587-AI587)/AI587*100)</f>
        <v>#N/A</v>
      </c>
      <c r="AL587" s="357" t="e">
        <f>SUMIFS(INDEX(Калькуляция!$T$15:$AM$391,,MATCH(AL$3,Калькуляция!$T$3:$AM$3,0)),Калькуляция!$A$15:$A$391,$A587,Калькуляция!$B$15:$B$391,$B587)</f>
        <v>#N/A</v>
      </c>
      <c r="AM587" s="357" t="e">
        <f>SUMIFS(INDEX(Калькуляция!$T$15:$AM$391,,MATCH(AM$3,Калькуляция!$T$3:$AM$3,0)),Калькуляция!$A$15:$A$391,$A587,Калькуляция!$B$15:$B$391,$B587)</f>
        <v>#N/A</v>
      </c>
      <c r="AN587" s="358" t="e">
        <f>IF(AL587=0,0,(AM587-AL587)/AL587*100)</f>
        <v>#N/A</v>
      </c>
      <c r="AO587" s="357" t="e">
        <f>SUMIFS(INDEX(Калькуляция!$T$15:$AM$391,,MATCH(AO$3,Калькуляция!$T$3:$AM$3,0)),Калькуляция!$A$15:$A$391,$A587,Калькуляция!$B$15:$B$391,$B587)</f>
        <v>#N/A</v>
      </c>
      <c r="AP587" s="357" t="e">
        <f>SUMIFS(INDEX(Калькуляция!$T$15:$AM$391,,MATCH(AP$3,Калькуляция!$T$3:$AM$3,0)),Калькуляция!$A$15:$A$391,$A587,Калькуляция!$B$15:$B$391,$B587)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SUMIFS(INDEX(Калькуляция!$T$15:$AM$391,,MATCH(N$3,Калькуляция!$T$3:$AM$3,0)),Калькуляция!$A$15:$A$391,$A588,Калькуляция!$B$15:$B$391,$B588)</f>
        <v>#N/A</v>
      </c>
      <c r="O588" s="357" t="e">
        <f>SUMIFS(INDEX(Калькуляция!$T$15:$AM$391,,MATCH(O$3,Калькуляция!$T$3:$AM$3,0)),Калькуляция!$A$15:$A$391,$A588,Калькуляция!$B$15:$B$391,$B588)</f>
        <v>#N/A</v>
      </c>
      <c r="P588" s="358" t="e">
        <f>IF(N588=0,0,(O588-N588)/N588*100)</f>
        <v>#N/A</v>
      </c>
      <c r="Q588" s="357" t="e">
        <f>SUMIFS(INDEX(Калькуляция!$T$15:$AM$391,,MATCH(Q$3,Калькуляция!$T$3:$AM$3,0)),Калькуляция!$A$15:$A$391,$A588,Калькуляция!$B$15:$B$391,$B588)</f>
        <v>#N/A</v>
      </c>
      <c r="R588" s="357" t="e">
        <f>SUMIFS(INDEX(Калькуляция!$T$15:$AM$391,,MATCH(R$3,Калькуляция!$T$3:$AM$3,0)),Калькуляция!$A$15:$A$391,$A588,Калькуляция!$B$15:$B$391,$B588)</f>
        <v>#N/A</v>
      </c>
      <c r="S588" s="358" t="e">
        <f>IF(Q588=0,0,(R588-Q588)/Q588*100)</f>
        <v>#N/A</v>
      </c>
      <c r="T588" s="357" t="e">
        <f>SUMIFS(INDEX(Калькуляция!$T$15:$AM$391,,MATCH(T$3,Калькуляция!$T$3:$AM$3,0)),Калькуляция!$A$15:$A$391,$A588,Калькуляция!$B$15:$B$391,$B588)</f>
        <v>#N/A</v>
      </c>
      <c r="U588" s="357" t="e">
        <f>SUMIFS(INDEX(Калькуляция!$T$15:$AM$391,,MATCH(U$3,Калькуляция!$T$3:$AM$3,0)),Калькуляция!$A$15:$A$391,$A588,Калькуляция!$B$15:$B$391,$B588)</f>
        <v>#N/A</v>
      </c>
      <c r="V588" s="358" t="e">
        <f>IF(T588=0,0,(U588-T588)/T588*100)</f>
        <v>#N/A</v>
      </c>
      <c r="W588" s="357" t="e">
        <f>SUMIFS(INDEX(Калькуляция!$T$15:$AM$391,,MATCH(W$3,Калькуляция!$T$3:$AM$3,0)),Калькуляция!$A$15:$A$391,$A588,Калькуляция!$B$15:$B$391,$B588)</f>
        <v>#N/A</v>
      </c>
      <c r="X588" s="357" t="e">
        <f>SUMIFS(INDEX(Калькуляция!$T$15:$AM$391,,MATCH(X$3,Калькуляция!$T$3:$AM$3,0)),Калькуляция!$A$15:$A$391,$A588,Калькуляция!$B$15:$B$391,$B588)</f>
        <v>#N/A</v>
      </c>
      <c r="Y588" s="358" t="e">
        <f>IF(W588=0,0,(X588-W588)/W588*100)</f>
        <v>#N/A</v>
      </c>
      <c r="Z588" s="357" t="e">
        <f>SUMIFS(INDEX(Калькуляция!$T$15:$AM$391,,MATCH(Z$3,Калькуляция!$T$3:$AM$3,0)),Калькуляция!$A$15:$A$391,$A588,Калькуляция!$B$15:$B$391,$B588)</f>
        <v>#N/A</v>
      </c>
      <c r="AA588" s="357" t="e">
        <f>SUMIFS(INDEX(Калькуляция!$T$15:$AM$391,,MATCH(AA$3,Калькуляция!$T$3:$AM$3,0)),Калькуляция!$A$15:$A$391,$A588,Калькуляция!$B$15:$B$391,$B588)</f>
        <v>#N/A</v>
      </c>
      <c r="AB588" s="358" t="e">
        <f>IF(Z588=0,0,(AA588-Z588)/Z588*100)</f>
        <v>#N/A</v>
      </c>
      <c r="AC588" s="357" t="e">
        <f>SUMIFS(INDEX(Калькуляция!$T$15:$AM$391,,MATCH(AC$3,Калькуляция!$T$3:$AM$3,0)),Калькуляция!$A$15:$A$391,$A588,Калькуляция!$B$15:$B$391,$B588)</f>
        <v>#N/A</v>
      </c>
      <c r="AD588" s="357" t="e">
        <f>SUMIFS(INDEX(Калькуляция!$T$15:$AM$391,,MATCH(AD$3,Калькуляция!$T$3:$AM$3,0)),Калькуляция!$A$15:$A$391,$A588,Калькуляция!$B$15:$B$391,$B588)</f>
        <v>#N/A</v>
      </c>
      <c r="AE588" s="358" t="e">
        <f>IF(AC588=0,0,(AD588-AC588)/AC588*100)</f>
        <v>#N/A</v>
      </c>
      <c r="AF588" s="357" t="e">
        <f>SUMIFS(INDEX(Калькуляция!$T$15:$AM$391,,MATCH(AF$3,Калькуляция!$T$3:$AM$3,0)),Калькуляция!$A$15:$A$391,$A588,Калькуляция!$B$15:$B$391,$B588)</f>
        <v>#N/A</v>
      </c>
      <c r="AG588" s="357" t="e">
        <f>SUMIFS(INDEX(Калькуляция!$T$15:$AM$391,,MATCH(AG$3,Калькуляция!$T$3:$AM$3,0)),Калькуляция!$A$15:$A$391,$A588,Калькуляция!$B$15:$B$391,$B588)</f>
        <v>#N/A</v>
      </c>
      <c r="AH588" s="358" t="e">
        <f>IF(AF588=0,0,(AG588-AF588)/AF588*100)</f>
        <v>#N/A</v>
      </c>
      <c r="AI588" s="357" t="e">
        <f>SUMIFS(INDEX(Калькуляция!$T$15:$AM$391,,MATCH(AI$3,Калькуляция!$T$3:$AM$3,0)),Калькуляция!$A$15:$A$391,$A588,Калькуляция!$B$15:$B$391,$B588)</f>
        <v>#N/A</v>
      </c>
      <c r="AJ588" s="357" t="e">
        <f>SUMIFS(INDEX(Калькуляция!$T$15:$AM$391,,MATCH(AJ$3,Калькуляция!$T$3:$AM$3,0)),Калькуляция!$A$15:$A$391,$A588,Калькуляция!$B$15:$B$391,$B588)</f>
        <v>#N/A</v>
      </c>
      <c r="AK588" s="358" t="e">
        <f>IF(AI588=0,0,(AJ588-AI588)/AI588*100)</f>
        <v>#N/A</v>
      </c>
      <c r="AL588" s="357" t="e">
        <f>SUMIFS(INDEX(Калькуляция!$T$15:$AM$391,,MATCH(AL$3,Калькуляция!$T$3:$AM$3,0)),Калькуляция!$A$15:$A$391,$A588,Калькуляция!$B$15:$B$391,$B588)</f>
        <v>#N/A</v>
      </c>
      <c r="AM588" s="357" t="e">
        <f>SUMIFS(INDEX(Калькуляция!$T$15:$AM$391,,MATCH(AM$3,Калькуляция!$T$3:$AM$3,0)),Калькуляция!$A$15:$A$391,$A588,Калькуляция!$B$15:$B$391,$B588)</f>
        <v>#N/A</v>
      </c>
      <c r="AN588" s="358" t="e">
        <f>IF(AL588=0,0,(AM588-AL588)/AL588*100)</f>
        <v>#N/A</v>
      </c>
      <c r="AO588" s="357" t="e">
        <f>SUMIFS(INDEX(Калькуляция!$T$15:$AM$391,,MATCH(AO$3,Калькуляция!$T$3:$AM$3,0)),Калькуляция!$A$15:$A$391,$A588,Калькуляция!$B$15:$B$391,$B588)</f>
        <v>#N/A</v>
      </c>
      <c r="AP588" s="357" t="e">
        <f>SUMIFS(INDEX(Калькуляция!$T$15:$AM$391,,MATCH(AP$3,Калькуляция!$T$3:$AM$3,0)),Калькуляция!$A$15:$A$391,$A588,Калькуляция!$B$15:$B$391,$B588)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SUMIFS(INDEX(Калькуляция!$T$15:$AM$391,,MATCH(N$3,Калькуляция!$T$3:$AM$3,0)),Калькуляция!$A$15:$A$391,$A590,Калькуляция!$B$15:$B$391,$B590)</f>
        <v>#N/A</v>
      </c>
      <c r="O590" s="565" t="e">
        <f>SUMIFS(INDEX(Калькуляция!$T$15:$AM$391,,MATCH(O$3,Калькуляция!$T$3:$AM$3,0)),Калькуляция!$A$15:$A$391,$A590,Калькуляция!$B$15:$B$391,$B590)</f>
        <v>#N/A</v>
      </c>
      <c r="P590" s="478" t="e">
        <f>IF(N590=0,0,(O590-N590)/N590*100)</f>
        <v>#N/A</v>
      </c>
      <c r="Q590" s="565" t="e">
        <f>SUMIFS(INDEX(Калькуляция!$T$15:$AM$391,,MATCH(Q$3,Калькуляция!$T$3:$AM$3,0)),Калькуляция!$A$15:$A$391,$A590,Калькуляция!$B$15:$B$391,$B590)</f>
        <v>#N/A</v>
      </c>
      <c r="R590" s="565" t="e">
        <f>SUMIFS(INDEX(Калькуляция!$T$15:$AM$391,,MATCH(R$3,Калькуляция!$T$3:$AM$3,0)),Калькуляция!$A$15:$A$391,$A590,Калькуляция!$B$15:$B$391,$B590)</f>
        <v>#N/A</v>
      </c>
      <c r="S590" s="478" t="e">
        <f>IF(Q590=0,0,(R590-Q590)/Q590*100)</f>
        <v>#N/A</v>
      </c>
      <c r="T590" s="565" t="e">
        <f>SUMIFS(INDEX(Калькуляция!$T$15:$AM$391,,MATCH(T$3,Калькуляция!$T$3:$AM$3,0)),Калькуляция!$A$15:$A$391,$A590,Калькуляция!$B$15:$B$391,$B590)</f>
        <v>#N/A</v>
      </c>
      <c r="U590" s="565" t="e">
        <f>SUMIFS(INDEX(Калькуляция!$T$15:$AM$391,,MATCH(U$3,Калькуляция!$T$3:$AM$3,0)),Калькуляция!$A$15:$A$391,$A590,Калькуляция!$B$15:$B$391,$B590)</f>
        <v>#N/A</v>
      </c>
      <c r="V590" s="478" t="e">
        <f>IF(T590=0,0,(U590-T590)/T590*100)</f>
        <v>#N/A</v>
      </c>
      <c r="W590" s="565" t="e">
        <f>SUMIFS(INDEX(Калькуляция!$T$15:$AM$391,,MATCH(W$3,Калькуляция!$T$3:$AM$3,0)),Калькуляция!$A$15:$A$391,$A590,Калькуляция!$B$15:$B$391,$B590)</f>
        <v>#N/A</v>
      </c>
      <c r="X590" s="565" t="e">
        <f>SUMIFS(INDEX(Калькуляция!$T$15:$AM$391,,MATCH(X$3,Калькуляция!$T$3:$AM$3,0)),Калькуляция!$A$15:$A$391,$A590,Калькуляция!$B$15:$B$391,$B590)</f>
        <v>#N/A</v>
      </c>
      <c r="Y590" s="478" t="e">
        <f>IF(W590=0,0,(X590-W590)/W590*100)</f>
        <v>#N/A</v>
      </c>
      <c r="Z590" s="565" t="e">
        <f>SUMIFS(INDEX(Калькуляция!$T$15:$AM$391,,MATCH(Z$3,Калькуляция!$T$3:$AM$3,0)),Калькуляция!$A$15:$A$391,$A590,Калькуляция!$B$15:$B$391,$B590)</f>
        <v>#N/A</v>
      </c>
      <c r="AA590" s="565" t="e">
        <f>SUMIFS(INDEX(Калькуляция!$T$15:$AM$391,,MATCH(AA$3,Калькуляция!$T$3:$AM$3,0)),Калькуляция!$A$15:$A$391,$A590,Калькуляция!$B$15:$B$391,$B590)</f>
        <v>#N/A</v>
      </c>
      <c r="AB590" s="478" t="e">
        <f>IF(Z590=0,0,(AA590-Z590)/Z590*100)</f>
        <v>#N/A</v>
      </c>
      <c r="AC590" s="565" t="e">
        <f>SUMIFS(INDEX(Калькуляция!$T$15:$AM$391,,MATCH(AC$3,Калькуляция!$T$3:$AM$3,0)),Калькуляция!$A$15:$A$391,$A590,Калькуляция!$B$15:$B$391,$B590)</f>
        <v>#N/A</v>
      </c>
      <c r="AD590" s="565" t="e">
        <f>SUMIFS(INDEX(Калькуляция!$T$15:$AM$391,,MATCH(AD$3,Калькуляция!$T$3:$AM$3,0)),Калькуляция!$A$15:$A$391,$A590,Калькуляция!$B$15:$B$391,$B590)</f>
        <v>#N/A</v>
      </c>
      <c r="AE590" s="478" t="e">
        <f>IF(AC590=0,0,(AD590-AC590)/AC590*100)</f>
        <v>#N/A</v>
      </c>
      <c r="AF590" s="565" t="e">
        <f>SUMIFS(INDEX(Калькуляция!$T$15:$AM$391,,MATCH(AF$3,Калькуляция!$T$3:$AM$3,0)),Калькуляция!$A$15:$A$391,$A590,Калькуляция!$B$15:$B$391,$B590)</f>
        <v>#N/A</v>
      </c>
      <c r="AG590" s="565" t="e">
        <f>SUMIFS(INDEX(Калькуляция!$T$15:$AM$391,,MATCH(AG$3,Калькуляция!$T$3:$AM$3,0)),Калькуляция!$A$15:$A$391,$A590,Калькуляция!$B$15:$B$391,$B590)</f>
        <v>#N/A</v>
      </c>
      <c r="AH590" s="478" t="e">
        <f>IF(AF590=0,0,(AG590-AF590)/AF590*100)</f>
        <v>#N/A</v>
      </c>
      <c r="AI590" s="565" t="e">
        <f>SUMIFS(INDEX(Калькуляция!$T$15:$AM$391,,MATCH(AI$3,Калькуляция!$T$3:$AM$3,0)),Калькуляция!$A$15:$A$391,$A590,Калькуляция!$B$15:$B$391,$B590)</f>
        <v>#N/A</v>
      </c>
      <c r="AJ590" s="565" t="e">
        <f>SUMIFS(INDEX(Калькуляция!$T$15:$AM$391,,MATCH(AJ$3,Калькуляция!$T$3:$AM$3,0)),Калькуляция!$A$15:$A$391,$A590,Калькуляция!$B$15:$B$391,$B590)</f>
        <v>#N/A</v>
      </c>
      <c r="AK590" s="478" t="e">
        <f>IF(AI590=0,0,(AJ590-AI590)/AI590*100)</f>
        <v>#N/A</v>
      </c>
      <c r="AL590" s="565" t="e">
        <f>SUMIFS(INDEX(Калькуляция!$T$15:$AM$391,,MATCH(AL$3,Калькуляция!$T$3:$AM$3,0)),Калькуляция!$A$15:$A$391,$A590,Калькуляция!$B$15:$B$391,$B590)</f>
        <v>#N/A</v>
      </c>
      <c r="AM590" s="565" t="e">
        <f>SUMIFS(INDEX(Калькуляция!$T$15:$AM$391,,MATCH(AM$3,Калькуляция!$T$3:$AM$3,0)),Калькуляция!$A$15:$A$391,$A590,Калькуляция!$B$15:$B$391,$B590)</f>
        <v>#N/A</v>
      </c>
      <c r="AN590" s="478" t="e">
        <f>IF(AL590=0,0,(AM590-AL590)/AL590*100)</f>
        <v>#N/A</v>
      </c>
      <c r="AO590" s="565" t="e">
        <f>SUMIFS(INDEX(Калькуляция!$T$15:$AM$391,,MATCH(AO$3,Калькуляция!$T$3:$AM$3,0)),Калькуляция!$A$15:$A$391,$A590,Калькуляция!$B$15:$B$391,$B590)</f>
        <v>#N/A</v>
      </c>
      <c r="AP590" s="565" t="e">
        <f>SUMIFS(INDEX(Калькуляция!$T$15:$AM$391,,MATCH(AP$3,Калькуляция!$T$3:$AM$3,0)),Калькуляция!$A$15:$A$391,$A590,Калькуляция!$B$15:$B$391,$B590)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SUMIFS(INDEX(Калькуляция!$T$15:$AM$391,,MATCH(N$3,Калькуляция!$T$3:$AM$3,0)),Калькуляция!$A$15:$A$391,$A591,Калькуляция!$B$15:$B$391,$B591)</f>
        <v>#N/A</v>
      </c>
      <c r="O591" s="357" t="e">
        <f>SUMIFS(INDEX(Калькуляция!$T$15:$AM$391,,MATCH(O$3,Калькуляция!$T$3:$AM$3,0)),Калькуляция!$A$15:$A$391,$A591,Калькуляция!$B$15:$B$391,$B591)</f>
        <v>#N/A</v>
      </c>
      <c r="P591" s="358" t="e">
        <f>IF(N591=0,0,(O591-N591)/N591*100)</f>
        <v>#N/A</v>
      </c>
      <c r="Q591" s="357" t="e">
        <f>SUMIFS(INDEX(Калькуляция!$T$15:$AM$391,,MATCH(Q$3,Калькуляция!$T$3:$AM$3,0)),Калькуляция!$A$15:$A$391,$A591,Калькуляция!$B$15:$B$391,$B591)</f>
        <v>#N/A</v>
      </c>
      <c r="R591" s="357" t="e">
        <f>SUMIFS(INDEX(Калькуляция!$T$15:$AM$391,,MATCH(R$3,Калькуляция!$T$3:$AM$3,0)),Калькуляция!$A$15:$A$391,$A591,Калькуляция!$B$15:$B$391,$B591)</f>
        <v>#N/A</v>
      </c>
      <c r="S591" s="358" t="e">
        <f>IF(Q591=0,0,(R591-Q591)/Q591*100)</f>
        <v>#N/A</v>
      </c>
      <c r="T591" s="357" t="e">
        <f>SUMIFS(INDEX(Калькуляция!$T$15:$AM$391,,MATCH(T$3,Калькуляция!$T$3:$AM$3,0)),Калькуляция!$A$15:$A$391,$A591,Калькуляция!$B$15:$B$391,$B591)</f>
        <v>#N/A</v>
      </c>
      <c r="U591" s="357" t="e">
        <f>SUMIFS(INDEX(Калькуляция!$T$15:$AM$391,,MATCH(U$3,Калькуляция!$T$3:$AM$3,0)),Калькуляция!$A$15:$A$391,$A591,Калькуляция!$B$15:$B$391,$B591)</f>
        <v>#N/A</v>
      </c>
      <c r="V591" s="358" t="e">
        <f>IF(T591=0,0,(U591-T591)/T591*100)</f>
        <v>#N/A</v>
      </c>
      <c r="W591" s="357" t="e">
        <f>SUMIFS(INDEX(Калькуляция!$T$15:$AM$391,,MATCH(W$3,Калькуляция!$T$3:$AM$3,0)),Калькуляция!$A$15:$A$391,$A591,Калькуляция!$B$15:$B$391,$B591)</f>
        <v>#N/A</v>
      </c>
      <c r="X591" s="357" t="e">
        <f>SUMIFS(INDEX(Калькуляция!$T$15:$AM$391,,MATCH(X$3,Калькуляция!$T$3:$AM$3,0)),Калькуляция!$A$15:$A$391,$A591,Калькуляция!$B$15:$B$391,$B591)</f>
        <v>#N/A</v>
      </c>
      <c r="Y591" s="358" t="e">
        <f>IF(W591=0,0,(X591-W591)/W591*100)</f>
        <v>#N/A</v>
      </c>
      <c r="Z591" s="357" t="e">
        <f>SUMIFS(INDEX(Калькуляция!$T$15:$AM$391,,MATCH(Z$3,Калькуляция!$T$3:$AM$3,0)),Калькуляция!$A$15:$A$391,$A591,Калькуляция!$B$15:$B$391,$B591)</f>
        <v>#N/A</v>
      </c>
      <c r="AA591" s="357" t="e">
        <f>SUMIFS(INDEX(Калькуляция!$T$15:$AM$391,,MATCH(AA$3,Калькуляция!$T$3:$AM$3,0)),Калькуляция!$A$15:$A$391,$A591,Калькуляция!$B$15:$B$391,$B591)</f>
        <v>#N/A</v>
      </c>
      <c r="AB591" s="358" t="e">
        <f>IF(Z591=0,0,(AA591-Z591)/Z591*100)</f>
        <v>#N/A</v>
      </c>
      <c r="AC591" s="357" t="e">
        <f>SUMIFS(INDEX(Калькуляция!$T$15:$AM$391,,MATCH(AC$3,Калькуляция!$T$3:$AM$3,0)),Калькуляция!$A$15:$A$391,$A591,Калькуляция!$B$15:$B$391,$B591)</f>
        <v>#N/A</v>
      </c>
      <c r="AD591" s="357" t="e">
        <f>SUMIFS(INDEX(Калькуляция!$T$15:$AM$391,,MATCH(AD$3,Калькуляция!$T$3:$AM$3,0)),Калькуляция!$A$15:$A$391,$A591,Калькуляция!$B$15:$B$391,$B591)</f>
        <v>#N/A</v>
      </c>
      <c r="AE591" s="358" t="e">
        <f>IF(AC591=0,0,(AD591-AC591)/AC591*100)</f>
        <v>#N/A</v>
      </c>
      <c r="AF591" s="357" t="e">
        <f>SUMIFS(INDEX(Калькуляция!$T$15:$AM$391,,MATCH(AF$3,Калькуляция!$T$3:$AM$3,0)),Калькуляция!$A$15:$A$391,$A591,Калькуляция!$B$15:$B$391,$B591)</f>
        <v>#N/A</v>
      </c>
      <c r="AG591" s="357" t="e">
        <f>SUMIFS(INDEX(Калькуляция!$T$15:$AM$391,,MATCH(AG$3,Калькуляция!$T$3:$AM$3,0)),Калькуляция!$A$15:$A$391,$A591,Калькуляция!$B$15:$B$391,$B591)</f>
        <v>#N/A</v>
      </c>
      <c r="AH591" s="358" t="e">
        <f>IF(AF591=0,0,(AG591-AF591)/AF591*100)</f>
        <v>#N/A</v>
      </c>
      <c r="AI591" s="357" t="e">
        <f>SUMIFS(INDEX(Калькуляция!$T$15:$AM$391,,MATCH(AI$3,Калькуляция!$T$3:$AM$3,0)),Калькуляция!$A$15:$A$391,$A591,Калькуляция!$B$15:$B$391,$B591)</f>
        <v>#N/A</v>
      </c>
      <c r="AJ591" s="357" t="e">
        <f>SUMIFS(INDEX(Калькуляция!$T$15:$AM$391,,MATCH(AJ$3,Калькуляция!$T$3:$AM$3,0)),Калькуляция!$A$15:$A$391,$A591,Калькуляция!$B$15:$B$391,$B591)</f>
        <v>#N/A</v>
      </c>
      <c r="AK591" s="358" t="e">
        <f>IF(AI591=0,0,(AJ591-AI591)/AI591*100)</f>
        <v>#N/A</v>
      </c>
      <c r="AL591" s="357" t="e">
        <f>SUMIFS(INDEX(Калькуляция!$T$15:$AM$391,,MATCH(AL$3,Калькуляция!$T$3:$AM$3,0)),Калькуляция!$A$15:$A$391,$A591,Калькуляция!$B$15:$B$391,$B591)</f>
        <v>#N/A</v>
      </c>
      <c r="AM591" s="357" t="e">
        <f>SUMIFS(INDEX(Калькуляция!$T$15:$AM$391,,MATCH(AM$3,Калькуляция!$T$3:$AM$3,0)),Калькуляция!$A$15:$A$391,$A591,Калькуляция!$B$15:$B$391,$B591)</f>
        <v>#N/A</v>
      </c>
      <c r="AN591" s="358" t="e">
        <f>IF(AL591=0,0,(AM591-AL591)/AL591*100)</f>
        <v>#N/A</v>
      </c>
      <c r="AO591" s="357" t="e">
        <f>SUMIFS(INDEX(Калькуляция!$T$15:$AM$391,,MATCH(AO$3,Калькуляция!$T$3:$AM$3,0)),Калькуляция!$A$15:$A$391,$A591,Калькуляция!$B$15:$B$391,$B591)</f>
        <v>#N/A</v>
      </c>
      <c r="AP591" s="357" t="e">
        <f>SUMIFS(INDEX(Калькуляция!$T$15:$AM$391,,MATCH(AP$3,Калькуляция!$T$3:$AM$3,0)),Калькуляция!$A$15:$A$391,$A591,Калькуляция!$B$15:$B$391,$B591)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SUMIFS(INDEX(Калькуляция!$T$15:$AM$391,,MATCH(N$3,Калькуляция!$T$3:$AM$3,0)),Калькуляция!$A$15:$A$391,$A592,Калькуляция!$B$15:$B$391,$B592)</f>
        <v>#N/A</v>
      </c>
      <c r="O592" s="357" t="e">
        <f>SUMIFS(INDEX(Калькуляция!$T$15:$AM$391,,MATCH(O$3,Калькуляция!$T$3:$AM$3,0)),Калькуляция!$A$15:$A$391,$A592,Калькуляция!$B$15:$B$391,$B592)</f>
        <v>#N/A</v>
      </c>
      <c r="P592" s="358" t="e">
        <f>IF(N592=0,0,(O592-N592)/N592*100)</f>
        <v>#N/A</v>
      </c>
      <c r="Q592" s="357" t="e">
        <f>SUMIFS(INDEX(Калькуляция!$T$15:$AM$391,,MATCH(Q$3,Калькуляция!$T$3:$AM$3,0)),Калькуляция!$A$15:$A$391,$A592,Калькуляция!$B$15:$B$391,$B592)</f>
        <v>#N/A</v>
      </c>
      <c r="R592" s="357" t="e">
        <f>SUMIFS(INDEX(Калькуляция!$T$15:$AM$391,,MATCH(R$3,Калькуляция!$T$3:$AM$3,0)),Калькуляция!$A$15:$A$391,$A592,Калькуляция!$B$15:$B$391,$B592)</f>
        <v>#N/A</v>
      </c>
      <c r="S592" s="358" t="e">
        <f>IF(Q592=0,0,(R592-Q592)/Q592*100)</f>
        <v>#N/A</v>
      </c>
      <c r="T592" s="357" t="e">
        <f>SUMIFS(INDEX(Калькуляция!$T$15:$AM$391,,MATCH(T$3,Калькуляция!$T$3:$AM$3,0)),Калькуляция!$A$15:$A$391,$A592,Калькуляция!$B$15:$B$391,$B592)</f>
        <v>#N/A</v>
      </c>
      <c r="U592" s="357" t="e">
        <f>SUMIFS(INDEX(Калькуляция!$T$15:$AM$391,,MATCH(U$3,Калькуляция!$T$3:$AM$3,0)),Калькуляция!$A$15:$A$391,$A592,Калькуляция!$B$15:$B$391,$B592)</f>
        <v>#N/A</v>
      </c>
      <c r="V592" s="358" t="e">
        <f>IF(T592=0,0,(U592-T592)/T592*100)</f>
        <v>#N/A</v>
      </c>
      <c r="W592" s="357" t="e">
        <f>SUMIFS(INDEX(Калькуляция!$T$15:$AM$391,,MATCH(W$3,Калькуляция!$T$3:$AM$3,0)),Калькуляция!$A$15:$A$391,$A592,Калькуляция!$B$15:$B$391,$B592)</f>
        <v>#N/A</v>
      </c>
      <c r="X592" s="357" t="e">
        <f>SUMIFS(INDEX(Калькуляция!$T$15:$AM$391,,MATCH(X$3,Калькуляция!$T$3:$AM$3,0)),Калькуляция!$A$15:$A$391,$A592,Калькуляция!$B$15:$B$391,$B592)</f>
        <v>#N/A</v>
      </c>
      <c r="Y592" s="358" t="e">
        <f>IF(W592=0,0,(X592-W592)/W592*100)</f>
        <v>#N/A</v>
      </c>
      <c r="Z592" s="357" t="e">
        <f>SUMIFS(INDEX(Калькуляция!$T$15:$AM$391,,MATCH(Z$3,Калькуляция!$T$3:$AM$3,0)),Калькуляция!$A$15:$A$391,$A592,Калькуляция!$B$15:$B$391,$B592)</f>
        <v>#N/A</v>
      </c>
      <c r="AA592" s="357" t="e">
        <f>SUMIFS(INDEX(Калькуляция!$T$15:$AM$391,,MATCH(AA$3,Калькуляция!$T$3:$AM$3,0)),Калькуляция!$A$15:$A$391,$A592,Калькуляция!$B$15:$B$391,$B592)</f>
        <v>#N/A</v>
      </c>
      <c r="AB592" s="358" t="e">
        <f>IF(Z592=0,0,(AA592-Z592)/Z592*100)</f>
        <v>#N/A</v>
      </c>
      <c r="AC592" s="357" t="e">
        <f>SUMIFS(INDEX(Калькуляция!$T$15:$AM$391,,MATCH(AC$3,Калькуляция!$T$3:$AM$3,0)),Калькуляция!$A$15:$A$391,$A592,Калькуляция!$B$15:$B$391,$B592)</f>
        <v>#N/A</v>
      </c>
      <c r="AD592" s="357" t="e">
        <f>SUMIFS(INDEX(Калькуляция!$T$15:$AM$391,,MATCH(AD$3,Калькуляция!$T$3:$AM$3,0)),Калькуляция!$A$15:$A$391,$A592,Калькуляция!$B$15:$B$391,$B592)</f>
        <v>#N/A</v>
      </c>
      <c r="AE592" s="358" t="e">
        <f>IF(AC592=0,0,(AD592-AC592)/AC592*100)</f>
        <v>#N/A</v>
      </c>
      <c r="AF592" s="357" t="e">
        <f>SUMIFS(INDEX(Калькуляция!$T$15:$AM$391,,MATCH(AF$3,Калькуляция!$T$3:$AM$3,0)),Калькуляция!$A$15:$A$391,$A592,Калькуляция!$B$15:$B$391,$B592)</f>
        <v>#N/A</v>
      </c>
      <c r="AG592" s="357" t="e">
        <f>SUMIFS(INDEX(Калькуляция!$T$15:$AM$391,,MATCH(AG$3,Калькуляция!$T$3:$AM$3,0)),Калькуляция!$A$15:$A$391,$A592,Калькуляция!$B$15:$B$391,$B592)</f>
        <v>#N/A</v>
      </c>
      <c r="AH592" s="358" t="e">
        <f>IF(AF592=0,0,(AG592-AF592)/AF592*100)</f>
        <v>#N/A</v>
      </c>
      <c r="AI592" s="357" t="e">
        <f>SUMIFS(INDEX(Калькуляция!$T$15:$AM$391,,MATCH(AI$3,Калькуляция!$T$3:$AM$3,0)),Калькуляция!$A$15:$A$391,$A592,Калькуляция!$B$15:$B$391,$B592)</f>
        <v>#N/A</v>
      </c>
      <c r="AJ592" s="357" t="e">
        <f>SUMIFS(INDEX(Калькуляция!$T$15:$AM$391,,MATCH(AJ$3,Калькуляция!$T$3:$AM$3,0)),Калькуляция!$A$15:$A$391,$A592,Калькуляция!$B$15:$B$391,$B592)</f>
        <v>#N/A</v>
      </c>
      <c r="AK592" s="358" t="e">
        <f>IF(AI592=0,0,(AJ592-AI592)/AI592*100)</f>
        <v>#N/A</v>
      </c>
      <c r="AL592" s="357" t="e">
        <f>SUMIFS(INDEX(Калькуляция!$T$15:$AM$391,,MATCH(AL$3,Калькуляция!$T$3:$AM$3,0)),Калькуляция!$A$15:$A$391,$A592,Калькуляция!$B$15:$B$391,$B592)</f>
        <v>#N/A</v>
      </c>
      <c r="AM592" s="357" t="e">
        <f>SUMIFS(INDEX(Калькуляция!$T$15:$AM$391,,MATCH(AM$3,Калькуляция!$T$3:$AM$3,0)),Калькуляция!$A$15:$A$391,$A592,Калькуляция!$B$15:$B$391,$B592)</f>
        <v>#N/A</v>
      </c>
      <c r="AN592" s="358" t="e">
        <f>IF(AL592=0,0,(AM592-AL592)/AL592*100)</f>
        <v>#N/A</v>
      </c>
      <c r="AO592" s="357" t="e">
        <f>SUMIFS(INDEX(Калькуляция!$T$15:$AM$391,,MATCH(AO$3,Калькуляция!$T$3:$AM$3,0)),Калькуляция!$A$15:$A$391,$A592,Калькуляция!$B$15:$B$391,$B592)</f>
        <v>#N/A</v>
      </c>
      <c r="AP592" s="357" t="e">
        <f>SUMIFS(INDEX(Калькуляция!$T$15:$AM$391,,MATCH(AP$3,Калькуляция!$T$3:$AM$3,0)),Калькуляция!$A$15:$A$391,$A592,Калькуляция!$B$15:$B$391,$B592)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SUMIFS(INDEX(Калькуляция!$T$15:$AM$391,,MATCH(N$3,Калькуляция!$T$3:$AM$3,0)),Калькуляция!$A$15:$A$391,$A594,Калькуляция!$B$15:$B$391,$B594)</f>
        <v>#N/A</v>
      </c>
      <c r="O594" s="565" t="e">
        <f>SUMIFS(INDEX(Калькуляция!$T$15:$AM$391,,MATCH(O$3,Калькуляция!$T$3:$AM$3,0)),Калькуляция!$A$15:$A$391,$A594,Калькуляция!$B$15:$B$391,$B594)</f>
        <v>#N/A</v>
      </c>
      <c r="P594" s="478" t="e">
        <f>IF(N594=0,0,(O594-N594)/N594*100)</f>
        <v>#N/A</v>
      </c>
      <c r="Q594" s="565" t="e">
        <f>SUMIFS(INDEX(Калькуляция!$T$15:$AM$391,,MATCH(Q$3,Калькуляция!$T$3:$AM$3,0)),Калькуляция!$A$15:$A$391,$A594,Калькуляция!$B$15:$B$391,$B594)</f>
        <v>#N/A</v>
      </c>
      <c r="R594" s="565" t="e">
        <f>SUMIFS(INDEX(Калькуляция!$T$15:$AM$391,,MATCH(R$3,Калькуляция!$T$3:$AM$3,0)),Калькуляция!$A$15:$A$391,$A594,Калькуляция!$B$15:$B$391,$B594)</f>
        <v>#N/A</v>
      </c>
      <c r="S594" s="478" t="e">
        <f>IF(Q594=0,0,(R594-Q594)/Q594*100)</f>
        <v>#N/A</v>
      </c>
      <c r="T594" s="565" t="e">
        <f>SUMIFS(INDEX(Калькуляция!$T$15:$AM$391,,MATCH(T$3,Калькуляция!$T$3:$AM$3,0)),Калькуляция!$A$15:$A$391,$A594,Калькуляция!$B$15:$B$391,$B594)</f>
        <v>#N/A</v>
      </c>
      <c r="U594" s="565" t="e">
        <f>SUMIFS(INDEX(Калькуляция!$T$15:$AM$391,,MATCH(U$3,Калькуляция!$T$3:$AM$3,0)),Калькуляция!$A$15:$A$391,$A594,Калькуляция!$B$15:$B$391,$B594)</f>
        <v>#N/A</v>
      </c>
      <c r="V594" s="478" t="e">
        <f>IF(T594=0,0,(U594-T594)/T594*100)</f>
        <v>#N/A</v>
      </c>
      <c r="W594" s="565" t="e">
        <f>SUMIFS(INDEX(Калькуляция!$T$15:$AM$391,,MATCH(W$3,Калькуляция!$T$3:$AM$3,0)),Калькуляция!$A$15:$A$391,$A594,Калькуляция!$B$15:$B$391,$B594)</f>
        <v>#N/A</v>
      </c>
      <c r="X594" s="565" t="e">
        <f>SUMIFS(INDEX(Калькуляция!$T$15:$AM$391,,MATCH(X$3,Калькуляция!$T$3:$AM$3,0)),Калькуляция!$A$15:$A$391,$A594,Калькуляция!$B$15:$B$391,$B594)</f>
        <v>#N/A</v>
      </c>
      <c r="Y594" s="478" t="e">
        <f>IF(W594=0,0,(X594-W594)/W594*100)</f>
        <v>#N/A</v>
      </c>
      <c r="Z594" s="565" t="e">
        <f>SUMIFS(INDEX(Калькуляция!$T$15:$AM$391,,MATCH(Z$3,Калькуляция!$T$3:$AM$3,0)),Калькуляция!$A$15:$A$391,$A594,Калькуляция!$B$15:$B$391,$B594)</f>
        <v>#N/A</v>
      </c>
      <c r="AA594" s="565" t="e">
        <f>SUMIFS(INDEX(Калькуляция!$T$15:$AM$391,,MATCH(AA$3,Калькуляция!$T$3:$AM$3,0)),Калькуляция!$A$15:$A$391,$A594,Калькуляция!$B$15:$B$391,$B594)</f>
        <v>#N/A</v>
      </c>
      <c r="AB594" s="478" t="e">
        <f>IF(Z594=0,0,(AA594-Z594)/Z594*100)</f>
        <v>#N/A</v>
      </c>
      <c r="AC594" s="565" t="e">
        <f>SUMIFS(INDEX(Калькуляция!$T$15:$AM$391,,MATCH(AC$3,Калькуляция!$T$3:$AM$3,0)),Калькуляция!$A$15:$A$391,$A594,Калькуляция!$B$15:$B$391,$B594)</f>
        <v>#N/A</v>
      </c>
      <c r="AD594" s="565" t="e">
        <f>SUMIFS(INDEX(Калькуляция!$T$15:$AM$391,,MATCH(AD$3,Калькуляция!$T$3:$AM$3,0)),Калькуляция!$A$15:$A$391,$A594,Калькуляция!$B$15:$B$391,$B594)</f>
        <v>#N/A</v>
      </c>
      <c r="AE594" s="478" t="e">
        <f>IF(AC594=0,0,(AD594-AC594)/AC594*100)</f>
        <v>#N/A</v>
      </c>
      <c r="AF594" s="565" t="e">
        <f>SUMIFS(INDEX(Калькуляция!$T$15:$AM$391,,MATCH(AF$3,Калькуляция!$T$3:$AM$3,0)),Калькуляция!$A$15:$A$391,$A594,Калькуляция!$B$15:$B$391,$B594)</f>
        <v>#N/A</v>
      </c>
      <c r="AG594" s="565" t="e">
        <f>SUMIFS(INDEX(Калькуляция!$T$15:$AM$391,,MATCH(AG$3,Калькуляция!$T$3:$AM$3,0)),Калькуляция!$A$15:$A$391,$A594,Калькуляция!$B$15:$B$391,$B594)</f>
        <v>#N/A</v>
      </c>
      <c r="AH594" s="478" t="e">
        <f>IF(AF594=0,0,(AG594-AF594)/AF594*100)</f>
        <v>#N/A</v>
      </c>
      <c r="AI594" s="565" t="e">
        <f>SUMIFS(INDEX(Калькуляция!$T$15:$AM$391,,MATCH(AI$3,Калькуляция!$T$3:$AM$3,0)),Калькуляция!$A$15:$A$391,$A594,Калькуляция!$B$15:$B$391,$B594)</f>
        <v>#N/A</v>
      </c>
      <c r="AJ594" s="565" t="e">
        <f>SUMIFS(INDEX(Калькуляция!$T$15:$AM$391,,MATCH(AJ$3,Калькуляция!$T$3:$AM$3,0)),Калькуляция!$A$15:$A$391,$A594,Калькуляция!$B$15:$B$391,$B594)</f>
        <v>#N/A</v>
      </c>
      <c r="AK594" s="478" t="e">
        <f>IF(AI594=0,0,(AJ594-AI594)/AI594*100)</f>
        <v>#N/A</v>
      </c>
      <c r="AL594" s="565" t="e">
        <f>SUMIFS(INDEX(Калькуляция!$T$15:$AM$391,,MATCH(AL$3,Калькуляция!$T$3:$AM$3,0)),Калькуляция!$A$15:$A$391,$A594,Калькуляция!$B$15:$B$391,$B594)</f>
        <v>#N/A</v>
      </c>
      <c r="AM594" s="565" t="e">
        <f>SUMIFS(INDEX(Калькуляция!$T$15:$AM$391,,MATCH(AM$3,Калькуляция!$T$3:$AM$3,0)),Калькуляция!$A$15:$A$391,$A594,Калькуляция!$B$15:$B$391,$B594)</f>
        <v>#N/A</v>
      </c>
      <c r="AN594" s="478" t="e">
        <f>IF(AL594=0,0,(AM594-AL594)/AL594*100)</f>
        <v>#N/A</v>
      </c>
      <c r="AO594" s="565" t="e">
        <f>SUMIFS(INDEX(Калькуляция!$T$15:$AM$391,,MATCH(AO$3,Калькуляция!$T$3:$AM$3,0)),Калькуляция!$A$15:$A$391,$A594,Калькуляция!$B$15:$B$391,$B594)</f>
        <v>#N/A</v>
      </c>
      <c r="AP594" s="565" t="e">
        <f>SUMIFS(INDEX(Калькуляция!$T$15:$AM$391,,MATCH(AP$3,Калькуляция!$T$3:$AM$3,0)),Калькуляция!$A$15:$A$391,$A594,Калькуляция!$B$15:$B$391,$B594)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SUMIFS(INDEX(Калькуляция!$T$15:$AM$391,,MATCH(N$3,Калькуляция!$T$3:$AM$3,0)),Калькуляция!$A$15:$A$391,$A600,Калькуляция!$B$15:$B$391,$B600)</f>
        <v>#N/A</v>
      </c>
      <c r="O600" s="565" t="e">
        <f>SUMIFS(INDEX(Калькуляция!$T$15:$AM$391,,MATCH(O$3,Калькуляция!$T$3:$AM$3,0)),Калькуляция!$A$15:$A$391,$A600,Калькуляция!$B$15:$B$391,$B600)</f>
        <v>#N/A</v>
      </c>
      <c r="P600" s="478" t="e">
        <f>IF(N600=0,0,(O600-N600)/N600*100)</f>
        <v>#N/A</v>
      </c>
      <c r="Q600" s="565" t="e">
        <f>SUMIFS(INDEX(Калькуляция!$T$15:$AM$391,,MATCH(Q$3,Калькуляция!$T$3:$AM$3,0)),Калькуляция!$A$15:$A$391,$A600,Калькуляция!$B$15:$B$391,$B600)</f>
        <v>#N/A</v>
      </c>
      <c r="R600" s="565" t="e">
        <f>SUMIFS(INDEX(Калькуляция!$T$15:$AM$391,,MATCH(R$3,Калькуляция!$T$3:$AM$3,0)),Калькуляция!$A$15:$A$391,$A600,Калькуляция!$B$15:$B$391,$B600)</f>
        <v>#N/A</v>
      </c>
      <c r="S600" s="478" t="e">
        <f>IF(Q600=0,0,(R600-Q600)/Q600*100)</f>
        <v>#N/A</v>
      </c>
      <c r="T600" s="565" t="e">
        <f>SUMIFS(INDEX(Калькуляция!$T$15:$AM$391,,MATCH(T$3,Калькуляция!$T$3:$AM$3,0)),Калькуляция!$A$15:$A$391,$A600,Калькуляция!$B$15:$B$391,$B600)</f>
        <v>#N/A</v>
      </c>
      <c r="U600" s="565" t="e">
        <f>SUMIFS(INDEX(Калькуляция!$T$15:$AM$391,,MATCH(U$3,Калькуляция!$T$3:$AM$3,0)),Калькуляция!$A$15:$A$391,$A600,Калькуляция!$B$15:$B$391,$B600)</f>
        <v>#N/A</v>
      </c>
      <c r="V600" s="478" t="e">
        <f>IF(T600=0,0,(U600-T600)/T600*100)</f>
        <v>#N/A</v>
      </c>
      <c r="W600" s="565" t="e">
        <f>SUMIFS(INDEX(Калькуляция!$T$15:$AM$391,,MATCH(W$3,Калькуляция!$T$3:$AM$3,0)),Калькуляция!$A$15:$A$391,$A600,Калькуляция!$B$15:$B$391,$B600)</f>
        <v>#N/A</v>
      </c>
      <c r="X600" s="565" t="e">
        <f>SUMIFS(INDEX(Калькуляция!$T$15:$AM$391,,MATCH(X$3,Калькуляция!$T$3:$AM$3,0)),Калькуляция!$A$15:$A$391,$A600,Калькуляция!$B$15:$B$391,$B600)</f>
        <v>#N/A</v>
      </c>
      <c r="Y600" s="478" t="e">
        <f>IF(W600=0,0,(X600-W600)/W600*100)</f>
        <v>#N/A</v>
      </c>
      <c r="Z600" s="565" t="e">
        <f>SUMIFS(INDEX(Калькуляция!$T$15:$AM$391,,MATCH(Z$3,Калькуляция!$T$3:$AM$3,0)),Калькуляция!$A$15:$A$391,$A600,Калькуляция!$B$15:$B$391,$B600)</f>
        <v>#N/A</v>
      </c>
      <c r="AA600" s="565" t="e">
        <f>SUMIFS(INDEX(Калькуляция!$T$15:$AM$391,,MATCH(AA$3,Калькуляция!$T$3:$AM$3,0)),Калькуляция!$A$15:$A$391,$A600,Калькуляция!$B$15:$B$391,$B600)</f>
        <v>#N/A</v>
      </c>
      <c r="AB600" s="478" t="e">
        <f>IF(Z600=0,0,(AA600-Z600)/Z600*100)</f>
        <v>#N/A</v>
      </c>
      <c r="AC600" s="565" t="e">
        <f>SUMIFS(INDEX(Калькуляция!$T$15:$AM$391,,MATCH(AC$3,Калькуляция!$T$3:$AM$3,0)),Калькуляция!$A$15:$A$391,$A600,Калькуляция!$B$15:$B$391,$B600)</f>
        <v>#N/A</v>
      </c>
      <c r="AD600" s="565" t="e">
        <f>SUMIFS(INDEX(Калькуляция!$T$15:$AM$391,,MATCH(AD$3,Калькуляция!$T$3:$AM$3,0)),Калькуляция!$A$15:$A$391,$A600,Калькуляция!$B$15:$B$391,$B600)</f>
        <v>#N/A</v>
      </c>
      <c r="AE600" s="478" t="e">
        <f>IF(AC600=0,0,(AD600-AC600)/AC600*100)</f>
        <v>#N/A</v>
      </c>
      <c r="AF600" s="565" t="e">
        <f>SUMIFS(INDEX(Калькуляция!$T$15:$AM$391,,MATCH(AF$3,Калькуляция!$T$3:$AM$3,0)),Калькуляция!$A$15:$A$391,$A600,Калькуляция!$B$15:$B$391,$B600)</f>
        <v>#N/A</v>
      </c>
      <c r="AG600" s="565" t="e">
        <f>SUMIFS(INDEX(Калькуляция!$T$15:$AM$391,,MATCH(AG$3,Калькуляция!$T$3:$AM$3,0)),Калькуляция!$A$15:$A$391,$A600,Калькуляция!$B$15:$B$391,$B600)</f>
        <v>#N/A</v>
      </c>
      <c r="AH600" s="478" t="e">
        <f>IF(AF600=0,0,(AG600-AF600)/AF600*100)</f>
        <v>#N/A</v>
      </c>
      <c r="AI600" s="565" t="e">
        <f>SUMIFS(INDEX(Калькуляция!$T$15:$AM$391,,MATCH(AI$3,Калькуляция!$T$3:$AM$3,0)),Калькуляция!$A$15:$A$391,$A600,Калькуляция!$B$15:$B$391,$B600)</f>
        <v>#N/A</v>
      </c>
      <c r="AJ600" s="565" t="e">
        <f>SUMIFS(INDEX(Калькуляция!$T$15:$AM$391,,MATCH(AJ$3,Калькуляция!$T$3:$AM$3,0)),Калькуляция!$A$15:$A$391,$A600,Калькуляция!$B$15:$B$391,$B600)</f>
        <v>#N/A</v>
      </c>
      <c r="AK600" s="478" t="e">
        <f>IF(AI600=0,0,(AJ600-AI600)/AI600*100)</f>
        <v>#N/A</v>
      </c>
      <c r="AL600" s="565" t="e">
        <f>SUMIFS(INDEX(Калькуляция!$T$15:$AM$391,,MATCH(AL$3,Калькуляция!$T$3:$AM$3,0)),Калькуляция!$A$15:$A$391,$A600,Калькуляция!$B$15:$B$391,$B600)</f>
        <v>#N/A</v>
      </c>
      <c r="AM600" s="565" t="e">
        <f>SUMIFS(INDEX(Калькуляция!$T$15:$AM$391,,MATCH(AM$3,Калькуляция!$T$3:$AM$3,0)),Калькуляция!$A$15:$A$391,$A600,Калькуляция!$B$15:$B$391,$B600)</f>
        <v>#N/A</v>
      </c>
      <c r="AN600" s="478" t="e">
        <f>IF(AL600=0,0,(AM600-AL600)/AL600*100)</f>
        <v>#N/A</v>
      </c>
      <c r="AO600" s="565" t="e">
        <f>SUMIFS(INDEX(Калькуляция!$T$15:$AM$391,,MATCH(AO$3,Калькуляция!$T$3:$AM$3,0)),Калькуляция!$A$15:$A$391,$A600,Калькуляция!$B$15:$B$391,$B600)</f>
        <v>#N/A</v>
      </c>
      <c r="AP600" s="565" t="e">
        <f>SUMIFS(INDEX(Калькуляция!$T$15:$AM$391,,MATCH(AP$3,Калькуляция!$T$3:$AM$3,0)),Калькуляция!$A$15:$A$391,$A600,Калькуляция!$B$15:$B$391,$B600)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SUMIFS(INDEX(Калькуляция!$T$15:$AM$391,,MATCH(N$3,Калькуляция!$T$3:$AM$3,0)),Калькуляция!$A$15:$A$391,$A606,Калькуляция!$B$15:$B$391,$B606)</f>
        <v>#N/A</v>
      </c>
      <c r="O606" s="565" t="e">
        <f>SUMIFS(INDEX(Калькуляция!$T$15:$AM$391,,MATCH(O$3,Калькуляция!$T$3:$AM$3,0)),Калькуляция!$A$15:$A$391,$A606,Калькуляция!$B$15:$B$391,$B606)</f>
        <v>#N/A</v>
      </c>
      <c r="P606" s="478" t="e">
        <f>IF(N606=0,0,(O606-N606)/N606*100)</f>
        <v>#N/A</v>
      </c>
      <c r="Q606" s="565" t="e">
        <f>SUMIFS(INDEX(Калькуляция!$T$15:$AM$391,,MATCH(Q$3,Калькуляция!$T$3:$AM$3,0)),Калькуляция!$A$15:$A$391,$A606,Калькуляция!$B$15:$B$391,$B606)</f>
        <v>#N/A</v>
      </c>
      <c r="R606" s="565" t="e">
        <f>SUMIFS(INDEX(Калькуляция!$T$15:$AM$391,,MATCH(R$3,Калькуляция!$T$3:$AM$3,0)),Калькуляция!$A$15:$A$391,$A606,Калькуляция!$B$15:$B$391,$B606)</f>
        <v>#N/A</v>
      </c>
      <c r="S606" s="478" t="e">
        <f>IF(Q606=0,0,(R606-Q606)/Q606*100)</f>
        <v>#N/A</v>
      </c>
      <c r="T606" s="565" t="e">
        <f>SUMIFS(INDEX(Калькуляция!$T$15:$AM$391,,MATCH(T$3,Калькуляция!$T$3:$AM$3,0)),Калькуляция!$A$15:$A$391,$A606,Калькуляция!$B$15:$B$391,$B606)</f>
        <v>#N/A</v>
      </c>
      <c r="U606" s="565" t="e">
        <f>SUMIFS(INDEX(Калькуляция!$T$15:$AM$391,,MATCH(U$3,Калькуляция!$T$3:$AM$3,0)),Калькуляция!$A$15:$A$391,$A606,Калькуляция!$B$15:$B$391,$B606)</f>
        <v>#N/A</v>
      </c>
      <c r="V606" s="478" t="e">
        <f>IF(T606=0,0,(U606-T606)/T606*100)</f>
        <v>#N/A</v>
      </c>
      <c r="W606" s="565" t="e">
        <f>SUMIFS(INDEX(Калькуляция!$T$15:$AM$391,,MATCH(W$3,Калькуляция!$T$3:$AM$3,0)),Калькуляция!$A$15:$A$391,$A606,Калькуляция!$B$15:$B$391,$B606)</f>
        <v>#N/A</v>
      </c>
      <c r="X606" s="565" t="e">
        <f>SUMIFS(INDEX(Калькуляция!$T$15:$AM$391,,MATCH(X$3,Калькуляция!$T$3:$AM$3,0)),Калькуляция!$A$15:$A$391,$A606,Калькуляция!$B$15:$B$391,$B606)</f>
        <v>#N/A</v>
      </c>
      <c r="Y606" s="478" t="e">
        <f>IF(W606=0,0,(X606-W606)/W606*100)</f>
        <v>#N/A</v>
      </c>
      <c r="Z606" s="565" t="e">
        <f>SUMIFS(INDEX(Калькуляция!$T$15:$AM$391,,MATCH(Z$3,Калькуляция!$T$3:$AM$3,0)),Калькуляция!$A$15:$A$391,$A606,Калькуляция!$B$15:$B$391,$B606)</f>
        <v>#N/A</v>
      </c>
      <c r="AA606" s="565" t="e">
        <f>SUMIFS(INDEX(Калькуляция!$T$15:$AM$391,,MATCH(AA$3,Калькуляция!$T$3:$AM$3,0)),Калькуляция!$A$15:$A$391,$A606,Калькуляция!$B$15:$B$391,$B606)</f>
        <v>#N/A</v>
      </c>
      <c r="AB606" s="478" t="e">
        <f>IF(Z606=0,0,(AA606-Z606)/Z606*100)</f>
        <v>#N/A</v>
      </c>
      <c r="AC606" s="565" t="e">
        <f>SUMIFS(INDEX(Калькуляция!$T$15:$AM$391,,MATCH(AC$3,Калькуляция!$T$3:$AM$3,0)),Калькуляция!$A$15:$A$391,$A606,Калькуляция!$B$15:$B$391,$B606)</f>
        <v>#N/A</v>
      </c>
      <c r="AD606" s="565" t="e">
        <f>SUMIFS(INDEX(Калькуляция!$T$15:$AM$391,,MATCH(AD$3,Калькуляция!$T$3:$AM$3,0)),Калькуляция!$A$15:$A$391,$A606,Калькуляция!$B$15:$B$391,$B606)</f>
        <v>#N/A</v>
      </c>
      <c r="AE606" s="478" t="e">
        <f>IF(AC606=0,0,(AD606-AC606)/AC606*100)</f>
        <v>#N/A</v>
      </c>
      <c r="AF606" s="565" t="e">
        <f>SUMIFS(INDEX(Калькуляция!$T$15:$AM$391,,MATCH(AF$3,Калькуляция!$T$3:$AM$3,0)),Калькуляция!$A$15:$A$391,$A606,Калькуляция!$B$15:$B$391,$B606)</f>
        <v>#N/A</v>
      </c>
      <c r="AG606" s="565" t="e">
        <f>SUMIFS(INDEX(Калькуляция!$T$15:$AM$391,,MATCH(AG$3,Калькуляция!$T$3:$AM$3,0)),Калькуляция!$A$15:$A$391,$A606,Калькуляция!$B$15:$B$391,$B606)</f>
        <v>#N/A</v>
      </c>
      <c r="AH606" s="478" t="e">
        <f>IF(AF606=0,0,(AG606-AF606)/AF606*100)</f>
        <v>#N/A</v>
      </c>
      <c r="AI606" s="565" t="e">
        <f>SUMIFS(INDEX(Калькуляция!$T$15:$AM$391,,MATCH(AI$3,Калькуляция!$T$3:$AM$3,0)),Калькуляция!$A$15:$A$391,$A606,Калькуляция!$B$15:$B$391,$B606)</f>
        <v>#N/A</v>
      </c>
      <c r="AJ606" s="565" t="e">
        <f>SUMIFS(INDEX(Калькуляция!$T$15:$AM$391,,MATCH(AJ$3,Калькуляция!$T$3:$AM$3,0)),Калькуляция!$A$15:$A$391,$A606,Калькуляция!$B$15:$B$391,$B606)</f>
        <v>#N/A</v>
      </c>
      <c r="AK606" s="478" t="e">
        <f>IF(AI606=0,0,(AJ606-AI606)/AI606*100)</f>
        <v>#N/A</v>
      </c>
      <c r="AL606" s="565" t="e">
        <f>SUMIFS(INDEX(Калькуляция!$T$15:$AM$391,,MATCH(AL$3,Калькуляция!$T$3:$AM$3,0)),Калькуляция!$A$15:$A$391,$A606,Калькуляция!$B$15:$B$391,$B606)</f>
        <v>#N/A</v>
      </c>
      <c r="AM606" s="565" t="e">
        <f>SUMIFS(INDEX(Калькуляция!$T$15:$AM$391,,MATCH(AM$3,Калькуляция!$T$3:$AM$3,0)),Калькуляция!$A$15:$A$391,$A606,Калькуляция!$B$15:$B$391,$B606)</f>
        <v>#N/A</v>
      </c>
      <c r="AN606" s="478" t="e">
        <f>IF(AL606=0,0,(AM606-AL606)/AL606*100)</f>
        <v>#N/A</v>
      </c>
      <c r="AO606" s="565" t="e">
        <f>SUMIFS(INDEX(Калькуляция!$T$15:$AM$391,,MATCH(AO$3,Калькуляция!$T$3:$AM$3,0)),Калькуляция!$A$15:$A$391,$A606,Калькуляция!$B$15:$B$391,$B606)</f>
        <v>#N/A</v>
      </c>
      <c r="AP606" s="565" t="e">
        <f>SUMIFS(INDEX(Калькуляция!$T$15:$AM$391,,MATCH(AP$3,Калькуляция!$T$3:$AM$3,0)),Калькуляция!$A$15:$A$391,$A606,Калькуляция!$B$15:$B$391,$B606)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SUMIFS(INDEX(Калькуляция!$T$15:$AM$391,,MATCH(N$3,Калькуляция!$T$3:$AM$3,0)),Калькуляция!$A$15:$A$391,$A612,Калькуляция!$B$15:$B$391,$B612)</f>
        <v>#N/A</v>
      </c>
      <c r="O612" s="565" t="e">
        <f>SUMIFS(INDEX(Калькуляция!$T$15:$AM$391,,MATCH(O$3,Калькуляция!$T$3:$AM$3,0)),Калькуляция!$A$15:$A$391,$A612,Калькуляция!$B$15:$B$391,$B612)</f>
        <v>#N/A</v>
      </c>
      <c r="P612" s="478" t="e">
        <f>IF(N612=0,0,(O612-N612)/N612*100)</f>
        <v>#N/A</v>
      </c>
      <c r="Q612" s="565" t="e">
        <f>SUMIFS(INDEX(Калькуляция!$T$15:$AM$391,,MATCH(Q$3,Калькуляция!$T$3:$AM$3,0)),Калькуляция!$A$15:$A$391,$A612,Калькуляция!$B$15:$B$391,$B612)</f>
        <v>#N/A</v>
      </c>
      <c r="R612" s="565" t="e">
        <f>SUMIFS(INDEX(Калькуляция!$T$15:$AM$391,,MATCH(R$3,Калькуляция!$T$3:$AM$3,0)),Калькуляция!$A$15:$A$391,$A612,Калькуляция!$B$15:$B$391,$B612)</f>
        <v>#N/A</v>
      </c>
      <c r="S612" s="478" t="e">
        <f>IF(Q612=0,0,(R612-Q612)/Q612*100)</f>
        <v>#N/A</v>
      </c>
      <c r="T612" s="565" t="e">
        <f>SUMIFS(INDEX(Калькуляция!$T$15:$AM$391,,MATCH(T$3,Калькуляция!$T$3:$AM$3,0)),Калькуляция!$A$15:$A$391,$A612,Калькуляция!$B$15:$B$391,$B612)</f>
        <v>#N/A</v>
      </c>
      <c r="U612" s="565" t="e">
        <f>SUMIFS(INDEX(Калькуляция!$T$15:$AM$391,,MATCH(U$3,Калькуляция!$T$3:$AM$3,0)),Калькуляция!$A$15:$A$391,$A612,Калькуляция!$B$15:$B$391,$B612)</f>
        <v>#N/A</v>
      </c>
      <c r="V612" s="478" t="e">
        <f>IF(T612=0,0,(U612-T612)/T612*100)</f>
        <v>#N/A</v>
      </c>
      <c r="W612" s="565" t="e">
        <f>SUMIFS(INDEX(Калькуляция!$T$15:$AM$391,,MATCH(W$3,Калькуляция!$T$3:$AM$3,0)),Калькуляция!$A$15:$A$391,$A612,Калькуляция!$B$15:$B$391,$B612)</f>
        <v>#N/A</v>
      </c>
      <c r="X612" s="565" t="e">
        <f>SUMIFS(INDEX(Калькуляция!$T$15:$AM$391,,MATCH(X$3,Калькуляция!$T$3:$AM$3,0)),Калькуляция!$A$15:$A$391,$A612,Калькуляция!$B$15:$B$391,$B612)</f>
        <v>#N/A</v>
      </c>
      <c r="Y612" s="478" t="e">
        <f>IF(W612=0,0,(X612-W612)/W612*100)</f>
        <v>#N/A</v>
      </c>
      <c r="Z612" s="565" t="e">
        <f>SUMIFS(INDEX(Калькуляция!$T$15:$AM$391,,MATCH(Z$3,Калькуляция!$T$3:$AM$3,0)),Калькуляция!$A$15:$A$391,$A612,Калькуляция!$B$15:$B$391,$B612)</f>
        <v>#N/A</v>
      </c>
      <c r="AA612" s="565" t="e">
        <f>SUMIFS(INDEX(Калькуляция!$T$15:$AM$391,,MATCH(AA$3,Калькуляция!$T$3:$AM$3,0)),Калькуляция!$A$15:$A$391,$A612,Калькуляция!$B$15:$B$391,$B612)</f>
        <v>#N/A</v>
      </c>
      <c r="AB612" s="478" t="e">
        <f>IF(Z612=0,0,(AA612-Z612)/Z612*100)</f>
        <v>#N/A</v>
      </c>
      <c r="AC612" s="565" t="e">
        <f>SUMIFS(INDEX(Калькуляция!$T$15:$AM$391,,MATCH(AC$3,Калькуляция!$T$3:$AM$3,0)),Калькуляция!$A$15:$A$391,$A612,Калькуляция!$B$15:$B$391,$B612)</f>
        <v>#N/A</v>
      </c>
      <c r="AD612" s="565" t="e">
        <f>SUMIFS(INDEX(Калькуляция!$T$15:$AM$391,,MATCH(AD$3,Калькуляция!$T$3:$AM$3,0)),Калькуляция!$A$15:$A$391,$A612,Калькуляция!$B$15:$B$391,$B612)</f>
        <v>#N/A</v>
      </c>
      <c r="AE612" s="478" t="e">
        <f>IF(AC612=0,0,(AD612-AC612)/AC612*100)</f>
        <v>#N/A</v>
      </c>
      <c r="AF612" s="565" t="e">
        <f>SUMIFS(INDEX(Калькуляция!$T$15:$AM$391,,MATCH(AF$3,Калькуляция!$T$3:$AM$3,0)),Калькуляция!$A$15:$A$391,$A612,Калькуляция!$B$15:$B$391,$B612)</f>
        <v>#N/A</v>
      </c>
      <c r="AG612" s="565" t="e">
        <f>SUMIFS(INDEX(Калькуляция!$T$15:$AM$391,,MATCH(AG$3,Калькуляция!$T$3:$AM$3,0)),Калькуляция!$A$15:$A$391,$A612,Калькуляция!$B$15:$B$391,$B612)</f>
        <v>#N/A</v>
      </c>
      <c r="AH612" s="478" t="e">
        <f>IF(AF612=0,0,(AG612-AF612)/AF612*100)</f>
        <v>#N/A</v>
      </c>
      <c r="AI612" s="565" t="e">
        <f>SUMIFS(INDEX(Калькуляция!$T$15:$AM$391,,MATCH(AI$3,Калькуляция!$T$3:$AM$3,0)),Калькуляция!$A$15:$A$391,$A612,Калькуляция!$B$15:$B$391,$B612)</f>
        <v>#N/A</v>
      </c>
      <c r="AJ612" s="565" t="e">
        <f>SUMIFS(INDEX(Калькуляция!$T$15:$AM$391,,MATCH(AJ$3,Калькуляция!$T$3:$AM$3,0)),Калькуляция!$A$15:$A$391,$A612,Калькуляция!$B$15:$B$391,$B612)</f>
        <v>#N/A</v>
      </c>
      <c r="AK612" s="478" t="e">
        <f>IF(AI612=0,0,(AJ612-AI612)/AI612*100)</f>
        <v>#N/A</v>
      </c>
      <c r="AL612" s="565" t="e">
        <f>SUMIFS(INDEX(Калькуляция!$T$15:$AM$391,,MATCH(AL$3,Калькуляция!$T$3:$AM$3,0)),Калькуляция!$A$15:$A$391,$A612,Калькуляция!$B$15:$B$391,$B612)</f>
        <v>#N/A</v>
      </c>
      <c r="AM612" s="565" t="e">
        <f>SUMIFS(INDEX(Калькуляция!$T$15:$AM$391,,MATCH(AM$3,Калькуляция!$T$3:$AM$3,0)),Калькуляция!$A$15:$A$391,$A612,Калькуляция!$B$15:$B$391,$B612)</f>
        <v>#N/A</v>
      </c>
      <c r="AN612" s="478" t="e">
        <f>IF(AL612=0,0,(AM612-AL612)/AL612*100)</f>
        <v>#N/A</v>
      </c>
      <c r="AO612" s="565" t="e">
        <f>SUMIFS(INDEX(Калькуляция!$T$15:$AM$391,,MATCH(AO$3,Калькуляция!$T$3:$AM$3,0)),Калькуляция!$A$15:$A$391,$A612,Калькуляция!$B$15:$B$391,$B612)</f>
        <v>#N/A</v>
      </c>
      <c r="AP612" s="565" t="e">
        <f>SUMIFS(INDEX(Калькуляция!$T$15:$AM$391,,MATCH(AP$3,Калькуляция!$T$3:$AM$3,0)),Калькуляция!$A$15:$A$391,$A612,Калькуляция!$B$15:$B$391,$B612)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SUMIFS(INDEX(Калькуляция!$T$15:$AM$391,,MATCH(N$3,Калькуляция!$T$3:$AM$3,0)),Калькуляция!$A$15:$A$391,$A618,Калькуляция!$B$15:$B$391,$B618)</f>
        <v>#N/A</v>
      </c>
      <c r="O618" s="565" t="e">
        <f>SUMIFS(INDEX(Калькуляция!$T$15:$AM$391,,MATCH(O$3,Калькуляция!$T$3:$AM$3,0)),Калькуляция!$A$15:$A$391,$A618,Калькуляция!$B$15:$B$391,$B618)</f>
        <v>#N/A</v>
      </c>
      <c r="P618" s="478" t="e">
        <f>IF(N618=0,0,(O618-N618)/N618*100)</f>
        <v>#N/A</v>
      </c>
      <c r="Q618" s="565" t="e">
        <f>SUMIFS(INDEX(Калькуляция!$T$15:$AM$391,,MATCH(Q$3,Калькуляция!$T$3:$AM$3,0)),Калькуляция!$A$15:$A$391,$A618,Калькуляция!$B$15:$B$391,$B618)</f>
        <v>#N/A</v>
      </c>
      <c r="R618" s="565" t="e">
        <f>SUMIFS(INDEX(Калькуляция!$T$15:$AM$391,,MATCH(R$3,Калькуляция!$T$3:$AM$3,0)),Калькуляция!$A$15:$A$391,$A618,Калькуляция!$B$15:$B$391,$B618)</f>
        <v>#N/A</v>
      </c>
      <c r="S618" s="478" t="e">
        <f>IF(Q618=0,0,(R618-Q618)/Q618*100)</f>
        <v>#N/A</v>
      </c>
      <c r="T618" s="565" t="e">
        <f>SUMIFS(INDEX(Калькуляция!$T$15:$AM$391,,MATCH(T$3,Калькуляция!$T$3:$AM$3,0)),Калькуляция!$A$15:$A$391,$A618,Калькуляция!$B$15:$B$391,$B618)</f>
        <v>#N/A</v>
      </c>
      <c r="U618" s="565" t="e">
        <f>SUMIFS(INDEX(Калькуляция!$T$15:$AM$391,,MATCH(U$3,Калькуляция!$T$3:$AM$3,0)),Калькуляция!$A$15:$A$391,$A618,Калькуляция!$B$15:$B$391,$B618)</f>
        <v>#N/A</v>
      </c>
      <c r="V618" s="478" t="e">
        <f>IF(T618=0,0,(U618-T618)/T618*100)</f>
        <v>#N/A</v>
      </c>
      <c r="W618" s="565" t="e">
        <f>SUMIFS(INDEX(Калькуляция!$T$15:$AM$391,,MATCH(W$3,Калькуляция!$T$3:$AM$3,0)),Калькуляция!$A$15:$A$391,$A618,Калькуляция!$B$15:$B$391,$B618)</f>
        <v>#N/A</v>
      </c>
      <c r="X618" s="565" t="e">
        <f>SUMIFS(INDEX(Калькуляция!$T$15:$AM$391,,MATCH(X$3,Калькуляция!$T$3:$AM$3,0)),Калькуляция!$A$15:$A$391,$A618,Калькуляция!$B$15:$B$391,$B618)</f>
        <v>#N/A</v>
      </c>
      <c r="Y618" s="478" t="e">
        <f>IF(W618=0,0,(X618-W618)/W618*100)</f>
        <v>#N/A</v>
      </c>
      <c r="Z618" s="565" t="e">
        <f>SUMIFS(INDEX(Калькуляция!$T$15:$AM$391,,MATCH(Z$3,Калькуляция!$T$3:$AM$3,0)),Калькуляция!$A$15:$A$391,$A618,Калькуляция!$B$15:$B$391,$B618)</f>
        <v>#N/A</v>
      </c>
      <c r="AA618" s="565" t="e">
        <f>SUMIFS(INDEX(Калькуляция!$T$15:$AM$391,,MATCH(AA$3,Калькуляция!$T$3:$AM$3,0)),Калькуляция!$A$15:$A$391,$A618,Калькуляция!$B$15:$B$391,$B618)</f>
        <v>#N/A</v>
      </c>
      <c r="AB618" s="478" t="e">
        <f>IF(Z618=0,0,(AA618-Z618)/Z618*100)</f>
        <v>#N/A</v>
      </c>
      <c r="AC618" s="565" t="e">
        <f>SUMIFS(INDEX(Калькуляция!$T$15:$AM$391,,MATCH(AC$3,Калькуляция!$T$3:$AM$3,0)),Калькуляция!$A$15:$A$391,$A618,Калькуляция!$B$15:$B$391,$B618)</f>
        <v>#N/A</v>
      </c>
      <c r="AD618" s="565" t="e">
        <f>SUMIFS(INDEX(Калькуляция!$T$15:$AM$391,,MATCH(AD$3,Калькуляция!$T$3:$AM$3,0)),Калькуляция!$A$15:$A$391,$A618,Калькуляция!$B$15:$B$391,$B618)</f>
        <v>#N/A</v>
      </c>
      <c r="AE618" s="478" t="e">
        <f>IF(AC618=0,0,(AD618-AC618)/AC618*100)</f>
        <v>#N/A</v>
      </c>
      <c r="AF618" s="565" t="e">
        <f>SUMIFS(INDEX(Калькуляция!$T$15:$AM$391,,MATCH(AF$3,Калькуляция!$T$3:$AM$3,0)),Калькуляция!$A$15:$A$391,$A618,Калькуляция!$B$15:$B$391,$B618)</f>
        <v>#N/A</v>
      </c>
      <c r="AG618" s="565" t="e">
        <f>SUMIFS(INDEX(Калькуляция!$T$15:$AM$391,,MATCH(AG$3,Калькуляция!$T$3:$AM$3,0)),Калькуляция!$A$15:$A$391,$A618,Калькуляция!$B$15:$B$391,$B618)</f>
        <v>#N/A</v>
      </c>
      <c r="AH618" s="478" t="e">
        <f>IF(AF618=0,0,(AG618-AF618)/AF618*100)</f>
        <v>#N/A</v>
      </c>
      <c r="AI618" s="565" t="e">
        <f>SUMIFS(INDEX(Калькуляция!$T$15:$AM$391,,MATCH(AI$3,Калькуляция!$T$3:$AM$3,0)),Калькуляция!$A$15:$A$391,$A618,Калькуляция!$B$15:$B$391,$B618)</f>
        <v>#N/A</v>
      </c>
      <c r="AJ618" s="565" t="e">
        <f>SUMIFS(INDEX(Калькуляция!$T$15:$AM$391,,MATCH(AJ$3,Калькуляция!$T$3:$AM$3,0)),Калькуляция!$A$15:$A$391,$A618,Калькуляция!$B$15:$B$391,$B618)</f>
        <v>#N/A</v>
      </c>
      <c r="AK618" s="478" t="e">
        <f>IF(AI618=0,0,(AJ618-AI618)/AI618*100)</f>
        <v>#N/A</v>
      </c>
      <c r="AL618" s="565" t="e">
        <f>SUMIFS(INDEX(Калькуляция!$T$15:$AM$391,,MATCH(AL$3,Калькуляция!$T$3:$AM$3,0)),Калькуляция!$A$15:$A$391,$A618,Калькуляция!$B$15:$B$391,$B618)</f>
        <v>#N/A</v>
      </c>
      <c r="AM618" s="565" t="e">
        <f>SUMIFS(INDEX(Калькуляция!$T$15:$AM$391,,MATCH(AM$3,Калькуляция!$T$3:$AM$3,0)),Калькуляция!$A$15:$A$391,$A618,Калькуляция!$B$15:$B$391,$B618)</f>
        <v>#N/A</v>
      </c>
      <c r="AN618" s="478" t="e">
        <f>IF(AL618=0,0,(AM618-AL618)/AL618*100)</f>
        <v>#N/A</v>
      </c>
      <c r="AO618" s="565" t="e">
        <f>SUMIFS(INDEX(Калькуляция!$T$15:$AM$391,,MATCH(AO$3,Калькуляция!$T$3:$AM$3,0)),Калькуляция!$A$15:$A$391,$A618,Калькуляция!$B$15:$B$391,$B618)</f>
        <v>#N/A</v>
      </c>
      <c r="AP618" s="565" t="e">
        <f>SUMIFS(INDEX(Калькуляция!$T$15:$AM$391,,MATCH(AP$3,Калькуляция!$T$3:$AM$3,0)),Калькуляция!$A$15:$A$391,$A618,Калькуляция!$B$15:$B$391,$B618)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19" t="s">
        <v>16</v>
      </c>
      <c r="M623" s="720"/>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2" t="s">
        <v>656</v>
      </c>
      <c r="M624" s="713"/>
      <c r="N624" s="345" t="str">
        <f>INDEX('Общие сведения'!$K$114:$K$153,MATCH($A624,'Общие сведения'!$D$114:$D$153,0))</f>
        <v>без дифференциации</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2" t="s">
        <v>657</v>
      </c>
      <c r="M625" s="713"/>
      <c r="N625" s="345" t="str">
        <f>INDEX('Общие сведения'!$L$114:$L$153,MATCH($A625,'Общие сведения'!$D$114:$D$153,0))</f>
        <v>тариф на водоотведение</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17" t="s">
        <v>263</v>
      </c>
      <c r="M626" s="718"/>
      <c r="N626" s="345">
        <f>INDEX('Общие сведения'!$M$114:$M$153,MATCH($A626,'Общие сведения'!$D$114:$D$153,0))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25"/>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25"/>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25"/>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25"/>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25"/>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25"/>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25"/>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25"/>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сведения'!$J$114:$J$153,MATCH($A646,'Общие сведения'!$D$114:$D$153,0))</f>
        <v>Тариф 1 (Водоотведение) - тариф на водоотведение</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IFERROR(SUMIFS(INDEX(Калькуляция!$O$15:$AM$391,,MATCH(F647&amp;"Принято органом регулирования",Калькуляция!$O$3:$AM$3,0)),Калькуляция!$A$15:$A$391,A647,Калькуляция!$M$15:$M$391,"Операционные расходы"),0)</f>
        <v>1569.9762000000001</v>
      </c>
      <c r="N647" s="428">
        <f>IFERROR(SUMIFS(INDEX(Сценарии!$O$15:$AP$71,,MATCH($F647&amp;"Принято органом регулирования",Сценарии!$O$3:$AP$3,0)),Сценарии!$A$15:$A$71,$A647,Сценарии!$M$15:$M$71,"Индекс эффективности операционных расходов"),0)</f>
        <v>0</v>
      </c>
      <c r="O647" s="300"/>
      <c r="P647" s="300">
        <f>IFERROR(SUMIFS(INDEX(Баланс!$O$16:$AL$113,,MATCH($F647&amp;"Принято органом регулирования",Баланс!$O$3:$AL$3,0)),Баланс!$A$16:$A$113,$A647,Баланс!$M$16:$M$113,"Уровень потерь воды"),0)</f>
        <v>0</v>
      </c>
      <c r="Q647" s="428">
        <f>IFERROR(SUMIFS(INDEX(ЭЭ!$O$15:$AL$49,,MATCH($F647&amp;"Принято органом регулирования",ЭЭ!$O$3:$AL$3,0)),ЭЭ!$A$15:$A$49,$A647,ЭЭ!$M$15:$M$49,"Удельный расход электроэнергии"),0)</f>
        <v>0.7142857142857143</v>
      </c>
      <c r="R647" s="428">
        <f>IFERROR(SUMIFS(INDEX(ЭЭ!$O$15:$AL$49,,MATCH($F647&amp;"Принято органом регулирования",ЭЭ!$O$3:$AL$3,0)),ЭЭ!$A$15:$A$49,$A647,ЭЭ!$M$15:$M$49,"Удельный расход электроэнергии"),0)</f>
        <v>0.7142857142857143</v>
      </c>
      <c r="S647" s="428">
        <f>IFERROR(SUMIFS(INDEX(ЭЭ!$O$15:$AL$49,,MATCH($F647&amp;"Принято органом регулирования",ЭЭ!$O$3:$AL$3,0)),ЭЭ!$A$15:$A$49,$A647,ЭЭ!$M$15:$M$49,"Удельный расход электроэнергии"),0)</f>
        <v>0.7142857142857143</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IFERROR(SUMIFS(INDEX(Сценарии!$O$15:$AP$71,,MATCH(F648&amp;"Принято органом регулирования",Сценарии!$O$3:$AP$3,0)),Сценарии!$A$15:$A$71,A648,Сценарии!$M$15:$M$71,"Индекс эффективности операционных расходов"),0)</f>
        <v>0</v>
      </c>
      <c r="O648" s="300"/>
      <c r="P648" s="300">
        <f>IFERROR(SUMIFS(INDEX(Баланс!$O$16:$AL$113,,MATCH($F648&amp;"Принято органом регулирования",Баланс!$O$3:$AL$3,0)),Баланс!$A$16:$A$113,$A648,Баланс!$M$16:$M$113,"Уровень потерь воды"),0)</f>
        <v>0</v>
      </c>
      <c r="Q648" s="428">
        <f>IFERROR(SUMIFS(INDEX(ЭЭ!$O$15:$AL$49,,MATCH($F648&amp;"Принято органом регулирования",ЭЭ!$O$3:$AL$3,0)),ЭЭ!$A$15:$A$49,$A648,ЭЭ!$M$15:$M$49,"Удельный расход электроэнергии"),0)</f>
        <v>0</v>
      </c>
      <c r="R648" s="428">
        <f>IFERROR(SUMIFS(INDEX(ЭЭ!$O$15:$AL$49,,MATCH($F648&amp;"Принято органом регулирования",ЭЭ!$O$3:$AL$3,0)),ЭЭ!$A$15:$A$49,$A648,ЭЭ!$M$15:$M$49,"Удельный расход электроэнергии"),0)</f>
        <v>0</v>
      </c>
      <c r="S648" s="428">
        <f>IFERROR(SUMIFS(INDEX(ЭЭ!$O$15:$AL$49,,MATCH($F648&amp;"Принято органом регулирования",ЭЭ!$O$3:$AL$3,0)),ЭЭ!$A$15:$A$49,$A648,ЭЭ!$M$15:$M$49,"Удельный расход электроэнергии"),0)</f>
        <v>0</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IFERROR(SUMIFS(INDEX(Сценарии!$O$15:$AP$71,,MATCH(F649&amp;"Принято органом регулирования",Сценарии!$O$3:$AP$3,0)),Сценарии!$A$15:$A$71,A649,Сценарии!$M$15:$M$71,"Индекс эффективности операционных расходов"),0)</f>
        <v>0</v>
      </c>
      <c r="O649" s="300"/>
      <c r="P649" s="300">
        <f>IFERROR(SUMIFS(INDEX(Баланс!$O$16:$AL$113,,MATCH($F649&amp;"Принято органом регулирования",Баланс!$O$3:$AL$3,0)),Баланс!$A$16:$A$113,$A649,Баланс!$M$16:$M$113,"Уровень потерь воды"),0)</f>
        <v>0</v>
      </c>
      <c r="Q649" s="428">
        <f>IFERROR(SUMIFS(INDEX(ЭЭ!$O$15:$AL$49,,MATCH($F649&amp;"Принято органом регулирования",ЭЭ!$O$3:$AL$3,0)),ЭЭ!$A$15:$A$49,$A649,ЭЭ!$M$15:$M$49,"Удельный расход электроэнергии"),0)</f>
        <v>0</v>
      </c>
      <c r="R649" s="428">
        <f>IFERROR(SUMIFS(INDEX(ЭЭ!$O$15:$AL$49,,MATCH($F649&amp;"Принято органом регулирования",ЭЭ!$O$3:$AL$3,0)),ЭЭ!$A$15:$A$49,$A649,ЭЭ!$M$15:$M$49,"Удельный расход электроэнергии"),0)</f>
        <v>0</v>
      </c>
      <c r="S649" s="428">
        <f>IFERROR(SUMIFS(INDEX(ЭЭ!$O$15:$AL$49,,MATCH($F649&amp;"Принято органом регулирования",ЭЭ!$O$3:$AL$3,0)),ЭЭ!$A$15:$A$49,$A649,ЭЭ!$M$15:$M$49,"Удельный расход электроэнергии"),0)</f>
        <v>0</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IFERROR(SUMIFS(INDEX(Сценарии!$O$15:$AP$71,,MATCH(F650&amp;"Принято органом регулирования",Сценарии!$O$3:$AP$3,0)),Сценарии!$A$15:$A$71,A650,Сценарии!$M$15:$M$71,"Индекс эффективности операционных расходов"),0)</f>
        <v>0</v>
      </c>
      <c r="O650" s="300"/>
      <c r="P650" s="300">
        <f>IFERROR(SUMIFS(INDEX(Баланс!$O$16:$AL$113,,MATCH($F650&amp;"Принято органом регулирования",Баланс!$O$3:$AL$3,0)),Баланс!$A$16:$A$113,$A650,Баланс!$M$16:$M$113,"Уровень потерь воды"),0)</f>
        <v>0</v>
      </c>
      <c r="Q650" s="428">
        <f>IFERROR(SUMIFS(INDEX(ЭЭ!$O$15:$AL$49,,MATCH($F650&amp;"Принято органом регулирования",ЭЭ!$O$3:$AL$3,0)),ЭЭ!$A$15:$A$49,$A650,ЭЭ!$M$15:$M$49,"Удельный расход электроэнергии"),0)</f>
        <v>0</v>
      </c>
      <c r="R650" s="428">
        <f>IFERROR(SUMIFS(INDEX(ЭЭ!$O$15:$AL$49,,MATCH($F650&amp;"Принято органом регулирования",ЭЭ!$O$3:$AL$3,0)),ЭЭ!$A$15:$A$49,$A650,ЭЭ!$M$15:$M$49,"Удельный расход электроэнергии"),0)</f>
        <v>0</v>
      </c>
      <c r="S650" s="428">
        <f>IFERROR(SUMIFS(INDEX(ЭЭ!$O$15:$AL$49,,MATCH($F650&amp;"Принято органом регулирования",ЭЭ!$O$3:$AL$3,0)),ЭЭ!$A$15:$A$49,$A650,ЭЭ!$M$15:$M$49,"Удельный расход электроэнергии"),0)</f>
        <v>0</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IFERROR(SUMIFS(INDEX(Сценарии!$O$15:$AP$71,,MATCH(F651&amp;"Принято органом регулирования",Сценарии!$O$3:$AP$3,0)),Сценарии!$A$15:$A$71,A651,Сценарии!$M$15:$M$71,"Индекс эффективности операционных расходов"),0)</f>
        <v>0</v>
      </c>
      <c r="O651" s="300"/>
      <c r="P651" s="300">
        <f>IFERROR(SUMIFS(INDEX(Баланс!$O$16:$AL$113,,MATCH($F651&amp;"Принято органом регулирования",Баланс!$O$3:$AL$3,0)),Баланс!$A$16:$A$113,$A651,Баланс!$M$16:$M$113,"Уровень потерь воды"),0)</f>
        <v>0</v>
      </c>
      <c r="Q651" s="428">
        <f>IFERROR(SUMIFS(INDEX(ЭЭ!$O$15:$AL$49,,MATCH($F651&amp;"Принято органом регулирования",ЭЭ!$O$3:$AL$3,0)),ЭЭ!$A$15:$A$49,$A651,ЭЭ!$M$15:$M$49,"Удельный расход электроэнергии"),0)</f>
        <v>0</v>
      </c>
      <c r="R651" s="428">
        <f>IFERROR(SUMIFS(INDEX(ЭЭ!$O$15:$AL$49,,MATCH($F651&amp;"Принято органом регулирования",ЭЭ!$O$3:$AL$3,0)),ЭЭ!$A$15:$A$49,$A651,ЭЭ!$M$15:$M$49,"Удельный расход электроэнергии"),0)</f>
        <v>0</v>
      </c>
      <c r="S651" s="428">
        <f>IFERROR(SUMIFS(INDEX(ЭЭ!$O$15:$AL$49,,MATCH($F651&amp;"Принято органом регулирования",ЭЭ!$O$3:$AL$3,0)),ЭЭ!$A$15:$A$49,$A651,ЭЭ!$M$15:$M$49,"Удельный расход электроэнергии"),0)</f>
        <v>0</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IFERROR(SUMIFS(INDEX(Сценарии!$O$15:$AP$71,,MATCH(F652&amp;"Принято органом регулирования",Сценарии!$O$3:$AP$3,0)),Сценарии!$A$15:$A$71,A652,Сценарии!$M$15:$M$71,"Индекс эффективности операционных расходов"),0)</f>
        <v>0</v>
      </c>
      <c r="O652" s="300"/>
      <c r="P652" s="300">
        <f>IFERROR(SUMIFS(INDEX(Баланс!$O$16:$AL$113,,MATCH($F652&amp;"Принято органом регулирования",Баланс!$O$3:$AL$3,0)),Баланс!$A$16:$A$113,$A652,Баланс!$M$16:$M$113,"Уровень потерь воды"),0)</f>
        <v>0</v>
      </c>
      <c r="Q652" s="428">
        <f>IFERROR(SUMIFS(INDEX(ЭЭ!$O$15:$AL$49,,MATCH($F652&amp;"Принято органом регулирования",ЭЭ!$O$3:$AL$3,0)),ЭЭ!$A$15:$A$49,$A652,ЭЭ!$M$15:$M$49,"Удельный расход электроэнергии"),0)</f>
        <v>0</v>
      </c>
      <c r="R652" s="428">
        <f>IFERROR(SUMIFS(INDEX(ЭЭ!$O$15:$AL$49,,MATCH($F652&amp;"Принято органом регулирования",ЭЭ!$O$3:$AL$3,0)),ЭЭ!$A$15:$A$49,$A652,ЭЭ!$M$15:$M$49,"Удельный расход электроэнергии"),0)</f>
        <v>0</v>
      </c>
      <c r="S652" s="428">
        <f>IFERROR(SUMIFS(INDEX(ЭЭ!$O$15:$AL$49,,MATCH($F652&amp;"Принято органом регулирования",ЭЭ!$O$3:$AL$3,0)),ЭЭ!$A$15:$A$49,$A652,ЭЭ!$M$15:$M$49,"Удельный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IFERROR(SUMIFS(INDEX(Сценарии!$O$15:$AP$71,,MATCH(F653&amp;"Принято органом регулирования",Сценарии!$O$3:$AP$3,0)),Сценарии!$A$15:$A$71,A653,Сценарии!$M$15:$M$71,"Индекс эффективности операционных расходов"),0)</f>
        <v>0</v>
      </c>
      <c r="O653" s="300"/>
      <c r="P653" s="300">
        <f>IFERROR(SUMIFS(INDEX(Баланс!$O$16:$AL$113,,MATCH($F653&amp;"Принято органом регулирования",Баланс!$O$3:$AL$3,0)),Баланс!$A$16:$A$113,$A653,Баланс!$M$16:$M$113,"Уровень потерь воды"),0)</f>
        <v>0</v>
      </c>
      <c r="Q653" s="428">
        <f>IFERROR(SUMIFS(INDEX(ЭЭ!$O$15:$AL$49,,MATCH($F653&amp;"Принято органом регулирования",ЭЭ!$O$3:$AL$3,0)),ЭЭ!$A$15:$A$49,$A653,ЭЭ!$M$15:$M$49,"Удельный расход электроэнергии"),0)</f>
        <v>0</v>
      </c>
      <c r="R653" s="428">
        <f>IFERROR(SUMIFS(INDEX(ЭЭ!$O$15:$AL$49,,MATCH($F653&amp;"Принято органом регулирования",ЭЭ!$O$3:$AL$3,0)),ЭЭ!$A$15:$A$49,$A653,ЭЭ!$M$15:$M$49,"Удельный расход электроэнергии"),0)</f>
        <v>0</v>
      </c>
      <c r="S653" s="428">
        <f>IFERROR(SUMIFS(INDEX(ЭЭ!$O$15:$AL$49,,MATCH($F653&amp;"Принято органом регулирования",ЭЭ!$O$3:$AL$3,0)),ЭЭ!$A$15:$A$49,$A653,ЭЭ!$M$15:$M$49,"Удельный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IFERROR(SUMIFS(INDEX(Сценарии!$O$15:$AP$71,,MATCH(F654&amp;"Принято органом регулирования",Сценарии!$O$3:$AP$3,0)),Сценарии!$A$15:$A$71,A654,Сценарии!$M$15:$M$71,"Индекс эффективности операционных расходов"),0)</f>
        <v>0</v>
      </c>
      <c r="O654" s="300"/>
      <c r="P654" s="300">
        <f>IFERROR(SUMIFS(INDEX(Баланс!$O$16:$AL$113,,MATCH($F654&amp;"Принято органом регулирования",Баланс!$O$3:$AL$3,0)),Баланс!$A$16:$A$113,$A654,Баланс!$M$16:$M$113,"Уровень потерь воды"),0)</f>
        <v>0</v>
      </c>
      <c r="Q654" s="428">
        <f>IFERROR(SUMIFS(INDEX(ЭЭ!$O$15:$AL$49,,MATCH($F654&amp;"Принято органом регулирования",ЭЭ!$O$3:$AL$3,0)),ЭЭ!$A$15:$A$49,$A654,ЭЭ!$M$15:$M$49,"Удельный расход электроэнергии"),0)</f>
        <v>0</v>
      </c>
      <c r="R654" s="428">
        <f>IFERROR(SUMIFS(INDEX(ЭЭ!$O$15:$AL$49,,MATCH($F654&amp;"Принято органом регулирования",ЭЭ!$O$3:$AL$3,0)),ЭЭ!$A$15:$A$49,$A654,ЭЭ!$M$15:$M$49,"Удельный расход электроэнергии"),0)</f>
        <v>0</v>
      </c>
      <c r="S654" s="428">
        <f>IFERROR(SUMIFS(INDEX(ЭЭ!$O$15:$AL$49,,MATCH($F654&amp;"Принято органом регулирования",ЭЭ!$O$3:$AL$3,0)),ЭЭ!$A$15:$A$49,$A654,ЭЭ!$M$15:$M$49,"Удельный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IFERROR(SUMIFS(INDEX(Сценарии!$O$15:$AP$71,,MATCH(F655&amp;"Принято органом регулирования",Сценарии!$O$3:$AP$3,0)),Сценарии!$A$15:$A$71,A655,Сценарии!$M$15:$M$71,"Индекс эффективности операционных расходов"),0)</f>
        <v>0</v>
      </c>
      <c r="O655" s="300"/>
      <c r="P655" s="300">
        <f>IFERROR(SUMIFS(INDEX(Баланс!$O$16:$AL$113,,MATCH($F655&amp;"Принято органом регулирования",Баланс!$O$3:$AL$3,0)),Баланс!$A$16:$A$113,$A655,Баланс!$M$16:$M$113,"Уровень потерь воды"),0)</f>
        <v>0</v>
      </c>
      <c r="Q655" s="428">
        <f>IFERROR(SUMIFS(INDEX(ЭЭ!$O$15:$AL$49,,MATCH($F655&amp;"Принято органом регулирования",ЭЭ!$O$3:$AL$3,0)),ЭЭ!$A$15:$A$49,$A655,ЭЭ!$M$15:$M$49,"Удельный расход электроэнергии"),0)</f>
        <v>0</v>
      </c>
      <c r="R655" s="428">
        <f>IFERROR(SUMIFS(INDEX(ЭЭ!$O$15:$AL$49,,MATCH($F655&amp;"Принято органом регулирования",ЭЭ!$O$3:$AL$3,0)),ЭЭ!$A$15:$A$49,$A655,ЭЭ!$M$15:$M$49,"Удельный расход электроэнергии"),0)</f>
        <v>0</v>
      </c>
      <c r="S655" s="428">
        <f>IFERROR(SUMIFS(INDEX(ЭЭ!$O$15:$AL$49,,MATCH($F655&amp;"Принято органом регулирования",ЭЭ!$O$3:$AL$3,0)),ЭЭ!$A$15:$A$49,$A655,ЭЭ!$M$15:$M$49,"Удельный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IFERROR(SUMIFS(INDEX(Сценарии!$O$15:$AP$71,,MATCH(F656&amp;"Принято органом регулирования",Сценарии!$O$3:$AP$3,0)),Сценарии!$A$15:$A$71,A656,Сценарии!$M$15:$M$71,"Индекс эффективности операционных расходов"),0)</f>
        <v>0</v>
      </c>
      <c r="O656" s="300"/>
      <c r="P656" s="300">
        <f>IFERROR(SUMIFS(INDEX(Баланс!$O$16:$AL$113,,MATCH($F656&amp;"Принято органом регулирования",Баланс!$O$3:$AL$3,0)),Баланс!$A$16:$A$113,$A656,Баланс!$M$16:$M$113,"Уровень потерь воды"),0)</f>
        <v>0</v>
      </c>
      <c r="Q656" s="428">
        <f>IFERROR(SUMIFS(INDEX(ЭЭ!$O$15:$AL$49,,MATCH($F656&amp;"Принято органом регулирования",ЭЭ!$O$3:$AL$3,0)),ЭЭ!$A$15:$A$49,$A656,ЭЭ!$M$15:$M$49,"Удельный расход электроэнергии"),0)</f>
        <v>0</v>
      </c>
      <c r="R656" s="428">
        <f>IFERROR(SUMIFS(INDEX(ЭЭ!$O$15:$AL$49,,MATCH($F656&amp;"Принято органом регулирования",ЭЭ!$O$3:$AL$3,0)),ЭЭ!$A$15:$A$49,$A656,ЭЭ!$M$15:$M$49,"Удельный расход электроэнергии"),0)</f>
        <v>0</v>
      </c>
      <c r="S656" s="428">
        <f>IFERROR(SUMIFS(INDEX(ЭЭ!$O$15:$AL$49,,MATCH($F656&amp;"Принято органом регулирования",ЭЭ!$O$3:$AL$3,0)),ЭЭ!$A$15:$A$49,$A656,ЭЭ!$M$15:$M$49,"Удельный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сведения'!$J$114:$J$153,MATCH($A698,'Общие сведения'!$D$114:$D$153,0))</f>
        <v>Тариф 1 (Водоотведение) - тариф на водоотведение</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IFERROR(SUMIFS(INDEX(Калькуляция!$O$15:$AM$391,,MATCH(F699&amp;"Принято органом регулирования",Калькуляция!$O$3:$AM$3,0)),Калькуляция!$A$15:$A$391,A699,Калькуляция!$M$15:$M$391,"Операционные расходы"),0)</f>
        <v>1569.9762000000001</v>
      </c>
      <c r="N699" s="428">
        <f>IFERROR(SUMIFS(INDEX(Сценарии!$O$15:$AP$71,,MATCH($F699&amp;"Принято органом регулирования",Сценарии!$O$3:$AP$3,0)),Сценарии!$A$15:$A$71,$A699,Сценарии!$M$15:$M$71,"Индекс эффективности операционных расходов"),0)</f>
        <v>0</v>
      </c>
      <c r="O699" s="300"/>
      <c r="P699" s="537"/>
      <c r="Q699" s="428">
        <f>IFERROR(SUMIFS(INDEX(ЭЭ!$O$15:$AL$49,,MATCH($F699&amp;"Принято органом регулирования",ЭЭ!$O$3:$AL$3,0)),ЭЭ!$A$15:$A$49,$A699,ЭЭ!$M$15:$M$49,"Удельный расход электроэнергии"),0)</f>
        <v>0.7142857142857143</v>
      </c>
      <c r="R699" s="537"/>
      <c r="S699" s="537"/>
      <c r="T699" s="428">
        <f>IFERROR(SUMIFS(INDEX(ЭЭ!$O$15:$AL$49,,MATCH($F699&amp;"Принято органом регулирования",ЭЭ!$O$3:$AL$3,0)),ЭЭ!$A$15:$A$49,$A699,ЭЭ!$M$15:$M$49,"Удельный расход электроэнергии"),0)</f>
        <v>0.7142857142857143</v>
      </c>
      <c r="U699" s="428">
        <f>IFERROR(SUMIFS(INDEX(ЭЭ!$O$15:$AL$49,,MATCH($F699&amp;"Принято органом регулирования",ЭЭ!$O$3:$AL$3,0)),ЭЭ!$A$15:$A$49,$A699,ЭЭ!$M$15:$M$49,"Удельный расход электроэнергии"),0)</f>
        <v>0.7142857142857143</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IFERROR(SUMIFS(INDEX(Сценарии!$O$15:$AP$71,,MATCH(F700&amp;"Принято органом регулирования",Сценарии!$O$3:$AP$3,0)),Сценарии!$A$15:$A$71,A700,Сценарии!$M$15:$M$71,"Индекс эффективности операционных расходов"),0)</f>
        <v>0</v>
      </c>
      <c r="O700" s="300"/>
      <c r="P700" s="537"/>
      <c r="Q700" s="428">
        <f>IFERROR(SUMIFS(INDEX(ЭЭ!$O$15:$AL$49,,MATCH($F700&amp;"Принято органом регулирования",ЭЭ!$O$3:$AL$3,0)),ЭЭ!$A$15:$A$49,$A700,ЭЭ!$M$15:$M$49,"Удельный расход электроэнергии"),0)</f>
        <v>0</v>
      </c>
      <c r="R700" s="537"/>
      <c r="S700" s="537"/>
      <c r="T700" s="428">
        <f>IFERROR(SUMIFS(INDEX(ЭЭ!$O$15:$AL$49,,MATCH($F700&amp;"Принято органом регулирования",ЭЭ!$O$3:$AL$3,0)),ЭЭ!$A$15:$A$49,$A700,ЭЭ!$M$15:$M$49,"Удельный расход электроэнергии"),0)</f>
        <v>0</v>
      </c>
      <c r="U700" s="428">
        <f>IFERROR(SUMIFS(INDEX(ЭЭ!$O$15:$AL$49,,MATCH($F700&amp;"Принято органом регулирования",ЭЭ!$O$3:$AL$3,0)),ЭЭ!$A$15:$A$49,$A700,ЭЭ!$M$15:$M$49,"Удельный расход электроэнергии"),0)</f>
        <v>0</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IFERROR(SUMIFS(INDEX(Сценарии!$O$15:$AP$71,,MATCH(F701&amp;"Принято органом регулирования",Сценарии!$O$3:$AP$3,0)),Сценарии!$A$15:$A$71,A701,Сценарии!$M$15:$M$71,"Индекс эффективности операционных расходов"),0)</f>
        <v>0</v>
      </c>
      <c r="O701" s="300"/>
      <c r="P701" s="537"/>
      <c r="Q701" s="428">
        <f>IFERROR(SUMIFS(INDEX(ЭЭ!$O$15:$AL$49,,MATCH($F701&amp;"Принято органом регулирования",ЭЭ!$O$3:$AL$3,0)),ЭЭ!$A$15:$A$49,$A701,ЭЭ!$M$15:$M$49,"Удельный расход электроэнергии"),0)</f>
        <v>0</v>
      </c>
      <c r="R701" s="537"/>
      <c r="S701" s="537"/>
      <c r="T701" s="428">
        <f>IFERROR(SUMIFS(INDEX(ЭЭ!$O$15:$AL$49,,MATCH($F701&amp;"Принято органом регулирования",ЭЭ!$O$3:$AL$3,0)),ЭЭ!$A$15:$A$49,$A701,ЭЭ!$M$15:$M$49,"Удельный расход электроэнергии"),0)</f>
        <v>0</v>
      </c>
      <c r="U701" s="428">
        <f>IFERROR(SUMIFS(INDEX(ЭЭ!$O$15:$AL$49,,MATCH($F701&amp;"Принято органом регулирования",ЭЭ!$O$3:$AL$3,0)),ЭЭ!$A$15:$A$49,$A701,ЭЭ!$M$15:$M$49,"Удельный расход электроэнергии"),0)</f>
        <v>0</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IFERROR(SUMIFS(INDEX(Сценарии!$O$15:$AP$71,,MATCH(F702&amp;"Принято органом регулирования",Сценарии!$O$3:$AP$3,0)),Сценарии!$A$15:$A$71,A702,Сценарии!$M$15:$M$71,"Индекс эффективности операционных расходов"),0)</f>
        <v>0</v>
      </c>
      <c r="O702" s="300"/>
      <c r="P702" s="537"/>
      <c r="Q702" s="428">
        <f>IFERROR(SUMIFS(INDEX(ЭЭ!$O$15:$AL$49,,MATCH($F702&amp;"Принято органом регулирования",ЭЭ!$O$3:$AL$3,0)),ЭЭ!$A$15:$A$49,$A702,ЭЭ!$M$15:$M$49,"Удельный расход электроэнергии"),0)</f>
        <v>0</v>
      </c>
      <c r="R702" s="537"/>
      <c r="S702" s="537"/>
      <c r="T702" s="428">
        <f>IFERROR(SUMIFS(INDEX(ЭЭ!$O$15:$AL$49,,MATCH($F702&amp;"Принято органом регулирования",ЭЭ!$O$3:$AL$3,0)),ЭЭ!$A$15:$A$49,$A702,ЭЭ!$M$15:$M$49,"Удельный расход электроэнергии"),0)</f>
        <v>0</v>
      </c>
      <c r="U702" s="428">
        <f>IFERROR(SUMIFS(INDEX(ЭЭ!$O$15:$AL$49,,MATCH($F702&amp;"Принято органом регулирования",ЭЭ!$O$3:$AL$3,0)),ЭЭ!$A$15:$A$49,$A702,ЭЭ!$M$15:$M$49,"Удельный расход электроэнергии"),0)</f>
        <v>0</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IFERROR(SUMIFS(INDEX(Сценарии!$O$15:$AP$71,,MATCH(F703&amp;"Принято органом регулирования",Сценарии!$O$3:$AP$3,0)),Сценарии!$A$15:$A$71,A703,Сценарии!$M$15:$M$71,"Индекс эффективности операционных расходов"),0)</f>
        <v>0</v>
      </c>
      <c r="O703" s="300"/>
      <c r="P703" s="537"/>
      <c r="Q703" s="428">
        <f>IFERROR(SUMIFS(INDEX(ЭЭ!$O$15:$AL$49,,MATCH($F703&amp;"Принято органом регулирования",ЭЭ!$O$3:$AL$3,0)),ЭЭ!$A$15:$A$49,$A703,ЭЭ!$M$15:$M$49,"Удельный расход электроэнергии"),0)</f>
        <v>0</v>
      </c>
      <c r="R703" s="537"/>
      <c r="S703" s="537"/>
      <c r="T703" s="428">
        <f>IFERROR(SUMIFS(INDEX(ЭЭ!$O$15:$AL$49,,MATCH($F703&amp;"Принято органом регулирования",ЭЭ!$O$3:$AL$3,0)),ЭЭ!$A$15:$A$49,$A703,ЭЭ!$M$15:$M$49,"Удельный расход электроэнергии"),0)</f>
        <v>0</v>
      </c>
      <c r="U703" s="428">
        <f>IFERROR(SUMIFS(INDEX(ЭЭ!$O$15:$AL$49,,MATCH($F703&amp;"Принято органом регулирования",ЭЭ!$O$3:$AL$3,0)),ЭЭ!$A$15:$A$49,$A703,ЭЭ!$M$15:$M$49,"Удельный расход электроэнергии"),0)</f>
        <v>0</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IFERROR(SUMIFS(INDEX(Сценарии!$O$15:$AP$71,,MATCH(F704&amp;"Принято органом регулирования",Сценарии!$O$3:$AP$3,0)),Сценарии!$A$15:$A$71,A704,Сценарии!$M$15:$M$71,"Индекс эффективности операционных расходов"),0)</f>
        <v>0</v>
      </c>
      <c r="O704" s="300"/>
      <c r="P704" s="537"/>
      <c r="Q704" s="428">
        <f>IFERROR(SUMIFS(INDEX(ЭЭ!$O$15:$AL$49,,MATCH($F704&amp;"Принято органом регулирования",ЭЭ!$O$3:$AL$3,0)),ЭЭ!$A$15:$A$49,$A704,ЭЭ!$M$15:$M$49,"Удельный расход электроэнергии"),0)</f>
        <v>0</v>
      </c>
      <c r="R704" s="537"/>
      <c r="S704" s="537"/>
      <c r="T704" s="428">
        <f>IFERROR(SUMIFS(INDEX(ЭЭ!$O$15:$AL$49,,MATCH($F704&amp;"Принято органом регулирования",ЭЭ!$O$3:$AL$3,0)),ЭЭ!$A$15:$A$49,$A704,ЭЭ!$M$15:$M$49,"Удельный расход электроэнергии"),0)</f>
        <v>0</v>
      </c>
      <c r="U704" s="428">
        <f>IFERROR(SUMIFS(INDEX(ЭЭ!$O$15:$AL$49,,MATCH($F704&amp;"Принято органом регулирования",ЭЭ!$O$3:$AL$3,0)),ЭЭ!$A$15:$A$49,$A704,ЭЭ!$M$15:$M$49,"Удельный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IFERROR(SUMIFS(INDEX(Сценарии!$O$15:$AP$71,,MATCH(F705&amp;"Принято органом регулирования",Сценарии!$O$3:$AP$3,0)),Сценарии!$A$15:$A$71,A705,Сценарии!$M$15:$M$71,"Индекс эффективности операционных расходов"),0)</f>
        <v>0</v>
      </c>
      <c r="O705" s="300"/>
      <c r="P705" s="537"/>
      <c r="Q705" s="428">
        <f>IFERROR(SUMIFS(INDEX(ЭЭ!$O$15:$AL$49,,MATCH($F705&amp;"Принято органом регулирования",ЭЭ!$O$3:$AL$3,0)),ЭЭ!$A$15:$A$49,$A705,ЭЭ!$M$15:$M$49,"Удельный расход электроэнергии"),0)</f>
        <v>0</v>
      </c>
      <c r="R705" s="537"/>
      <c r="S705" s="537"/>
      <c r="T705" s="428">
        <f>IFERROR(SUMIFS(INDEX(ЭЭ!$O$15:$AL$49,,MATCH($F705&amp;"Принято органом регулирования",ЭЭ!$O$3:$AL$3,0)),ЭЭ!$A$15:$A$49,$A705,ЭЭ!$M$15:$M$49,"Удельный расход электроэнергии"),0)</f>
        <v>0</v>
      </c>
      <c r="U705" s="428">
        <f>IFERROR(SUMIFS(INDEX(ЭЭ!$O$15:$AL$49,,MATCH($F705&amp;"Принято органом регулирования",ЭЭ!$O$3:$AL$3,0)),ЭЭ!$A$15:$A$49,$A705,ЭЭ!$M$15:$M$49,"Удельный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IFERROR(SUMIFS(INDEX(Сценарии!$O$15:$AP$71,,MATCH(F706&amp;"Принято органом регулирования",Сценарии!$O$3:$AP$3,0)),Сценарии!$A$15:$A$71,A706,Сценарии!$M$15:$M$71,"Индекс эффективности операционных расходов"),0)</f>
        <v>0</v>
      </c>
      <c r="O706" s="300"/>
      <c r="P706" s="537"/>
      <c r="Q706" s="428">
        <f>IFERROR(SUMIFS(INDEX(ЭЭ!$O$15:$AL$49,,MATCH($F706&amp;"Принято органом регулирования",ЭЭ!$O$3:$AL$3,0)),ЭЭ!$A$15:$A$49,$A706,ЭЭ!$M$15:$M$49,"Удельный расход электроэнергии"),0)</f>
        <v>0</v>
      </c>
      <c r="R706" s="537"/>
      <c r="S706" s="537"/>
      <c r="T706" s="428">
        <f>IFERROR(SUMIFS(INDEX(ЭЭ!$O$15:$AL$49,,MATCH($F706&amp;"Принято органом регулирования",ЭЭ!$O$3:$AL$3,0)),ЭЭ!$A$15:$A$49,$A706,ЭЭ!$M$15:$M$49,"Удельный расход электроэнергии"),0)</f>
        <v>0</v>
      </c>
      <c r="U706" s="428">
        <f>IFERROR(SUMIFS(INDEX(ЭЭ!$O$15:$AL$49,,MATCH($F706&amp;"Принято органом регулирования",ЭЭ!$O$3:$AL$3,0)),ЭЭ!$A$15:$A$49,$A706,ЭЭ!$M$15:$M$49,"Удельный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IFERROR(SUMIFS(INDEX(Сценарии!$O$15:$AP$71,,MATCH(F707&amp;"Принято органом регулирования",Сценарии!$O$3:$AP$3,0)),Сценарии!$A$15:$A$71,A707,Сценарии!$M$15:$M$71,"Индекс эффективности операционных расходов"),0)</f>
        <v>0</v>
      </c>
      <c r="O707" s="300"/>
      <c r="P707" s="537"/>
      <c r="Q707" s="428">
        <f>IFERROR(SUMIFS(INDEX(ЭЭ!$O$15:$AL$49,,MATCH($F707&amp;"Принято органом регулирования",ЭЭ!$O$3:$AL$3,0)),ЭЭ!$A$15:$A$49,$A707,ЭЭ!$M$15:$M$49,"Удельный расход электроэнергии"),0)</f>
        <v>0</v>
      </c>
      <c r="R707" s="537"/>
      <c r="S707" s="537"/>
      <c r="T707" s="428">
        <f>IFERROR(SUMIFS(INDEX(ЭЭ!$O$15:$AL$49,,MATCH($F707&amp;"Принято органом регулирования",ЭЭ!$O$3:$AL$3,0)),ЭЭ!$A$15:$A$49,$A707,ЭЭ!$M$15:$M$49,"Удельный расход электроэнергии"),0)</f>
        <v>0</v>
      </c>
      <c r="U707" s="428">
        <f>IFERROR(SUMIFS(INDEX(ЭЭ!$O$15:$AL$49,,MATCH($F707&amp;"Принято органом регулирования",ЭЭ!$O$3:$AL$3,0)),ЭЭ!$A$15:$A$49,$A707,ЭЭ!$M$15:$M$49,"Удельный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IFERROR(SUMIFS(INDEX(Сценарии!$O$15:$AP$71,,MATCH(F708&amp;"Принято органом регулирования",Сценарии!$O$3:$AP$3,0)),Сценарии!$A$15:$A$71,A708,Сценарии!$M$15:$M$71,"Индекс эффективности операционных расходов"),0)</f>
        <v>0</v>
      </c>
      <c r="O708" s="300"/>
      <c r="P708" s="537"/>
      <c r="Q708" s="428">
        <f>IFERROR(SUMIFS(INDEX(ЭЭ!$O$15:$AL$49,,MATCH($F708&amp;"Принято органом регулирования",ЭЭ!$O$3:$AL$3,0)),ЭЭ!$A$15:$A$49,$A708,ЭЭ!$M$15:$M$49,"Удельный расход электроэнергии"),0)</f>
        <v>0</v>
      </c>
      <c r="R708" s="537"/>
      <c r="S708" s="537"/>
      <c r="T708" s="428">
        <f>IFERROR(SUMIFS(INDEX(ЭЭ!$O$15:$AL$49,,MATCH($F708&amp;"Принято органом регулирования",ЭЭ!$O$3:$AL$3,0)),ЭЭ!$A$15:$A$49,$A708,ЭЭ!$M$15:$M$49,"Удельный расход электроэнергии"),0)</f>
        <v>0</v>
      </c>
      <c r="U708" s="428">
        <f>IFERROR(SUMIFS(INDEX(ЭЭ!$O$15:$AL$49,,MATCH($F708&amp;"Принято органом регулирования",ЭЭ!$O$3:$AL$3,0)),ЭЭ!$A$15:$A$49,$A708,ЭЭ!$M$15:$M$49,"Удельный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сведения'!$J$114:$J$153,MATCH($A752,'Общие сведения'!$D$114:$D$153,0))</f>
        <v>Тариф 1 (Водоотведение) - тариф на водоотведение</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16" t="s">
        <v>264</v>
      </c>
      <c r="L755" s="721"/>
      <c r="M755" s="721"/>
      <c r="N755" s="721"/>
      <c r="O755" s="721"/>
      <c r="P755" s="721"/>
      <c r="Q755" s="721"/>
      <c r="R755" s="721"/>
      <c r="S755" s="721"/>
      <c r="T755" s="721"/>
      <c r="U755" s="722"/>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16"/>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16"/>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16"/>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16"/>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16"/>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16"/>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16"/>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16"/>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16"/>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16"/>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16"/>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16"/>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16"/>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16"/>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16"/>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16"/>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16"/>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16"/>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16"/>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16"/>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16"/>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16"/>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16"/>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16"/>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16"/>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16"/>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16"/>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16"/>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16"/>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16"/>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16"/>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16"/>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16"/>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16"/>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16"/>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16"/>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16"/>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16"/>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16"/>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16"/>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16"/>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16"/>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16"/>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16"/>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16"/>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16"/>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16"/>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16"/>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16"/>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16"/>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сведения'!$J$114:$J$153,MATCH($A809,'Общие сведения'!$D$114:$D$153,0))</f>
        <v>Тариф 1 (Водоотведение) - тариф на водоотведение</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O810*SUMIFS(INDEX(Сценарии!$O$15:$AP$71,,MATCH(O$3,Сценарии!$O$3:$AP$3,0)),Сценарии!$A$15:$A$71,$A813,Сценарии!$B$15:$B$71,"СВФОТ")/100</f>
        <v>#N/A</v>
      </c>
      <c r="P813" s="499" t="e">
        <f>P810*SUMIFS(INDEX(Сценарии!$O$15:$AP$71,,MATCH(P$3,Сценарии!$O$3:$AP$3,0)),Сценарии!$A$15:$A$71,$A813,Сценарии!$B$15:$B$71,"СВФОТ")/100</f>
        <v>#N/A</v>
      </c>
      <c r="Q813" s="499" t="e">
        <f>Q810*SUMIFS(INDEX(Сценарии!$O$15:$AP$71,,MATCH(Q$3,Сценарии!$O$3:$AP$3,0)),Сценарии!$A$15:$A$71,$A813,Сценарии!$B$15:$B$71,"СВФОТ")/100</f>
        <v>#N/A</v>
      </c>
      <c r="R813" s="499" t="e">
        <f>R810*SUMIFS(INDEX(Сценарии!$O$15:$AP$71,,MATCH(R$3,Сценарии!$O$3:$AP$3,0)),Сценарии!$A$15:$A$71,$A813,Сценарии!$B$15:$B$71,"СВФОТ")/100</f>
        <v>#N/A</v>
      </c>
      <c r="S813" s="499" t="e">
        <f>S810*SUMIFS(INDEX(Сценарии!$O$15:$AP$71,,MATCH(S$3,Сценарии!$O$3:$AP$3,0)),Сценарии!$A$15:$A$71,$A813,Сценарии!$B$15:$B$71,"СВФОТ")/100</f>
        <v>#N/A</v>
      </c>
      <c r="T813" s="499" t="e">
        <f>T810*SUMIFS(INDEX(Сценарии!$O$15:$AP$71,,MATCH(T$3,Сценарии!$O$3:$AP$3,0)),Сценарии!$A$15:$A$71,$A813,Сценарии!$B$15:$B$71,"СВФОТ")/100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O814*SUMIFS(INDEX(Сценарии!$O$15:$AP$71,,MATCH(O$3,Сценарии!$O$3:$AP$3,0)),Сценарии!$A$15:$A$71,$A817,Сценарии!$B$15:$B$71,"СВФОТ")/100</f>
        <v>#N/A</v>
      </c>
      <c r="P817" s="499" t="e">
        <f>P814*SUMIFS(INDEX(Сценарии!$O$15:$AP$71,,MATCH(P$3,Сценарии!$O$3:$AP$3,0)),Сценарии!$A$15:$A$71,$A817,Сценарии!$B$15:$B$71,"СВФОТ")/100</f>
        <v>#N/A</v>
      </c>
      <c r="Q817" s="499" t="e">
        <f>Q814*SUMIFS(INDEX(Сценарии!$O$15:$AP$71,,MATCH(Q$3,Сценарии!$O$3:$AP$3,0)),Сценарии!$A$15:$A$71,$A817,Сценарии!$B$15:$B$71,"СВФОТ")/100</f>
        <v>#N/A</v>
      </c>
      <c r="R817" s="499" t="e">
        <f>R814*SUMIFS(INDEX(Сценарии!$O$15:$AP$71,,MATCH(R$3,Сценарии!$O$3:$AP$3,0)),Сценарии!$A$15:$A$71,$A817,Сценарии!$B$15:$B$71,"СВФОТ")/100</f>
        <v>#N/A</v>
      </c>
      <c r="S817" s="499" t="e">
        <f>S814*SUMIFS(INDEX(Сценарии!$O$15:$AP$71,,MATCH(S$3,Сценарии!$O$3:$AP$3,0)),Сценарии!$A$15:$A$71,$A817,Сценарии!$B$15:$B$71,"СВФОТ")/100</f>
        <v>#N/A</v>
      </c>
      <c r="T817" s="499" t="e">
        <f>T814*SUMIFS(INDEX(Сценарии!$O$15:$AP$71,,MATCH(T$3,Сценарии!$O$3:$AP$3,0)),Сценарии!$A$15:$A$71,$A817,Сценарии!$B$15:$B$71,"СВФОТ")/100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O818*SUMIFS(INDEX(Сценарии!$O$15:$AP$71,,MATCH(O$3,Сценарии!$O$3:$AP$3,0)),Сценарии!$A$15:$A$71,$A821,Сценарии!$B$15:$B$71,"СВФОТ")/100</f>
        <v>#N/A</v>
      </c>
      <c r="P821" s="499" t="e">
        <f>P818*SUMIFS(INDEX(Сценарии!$O$15:$AP$71,,MATCH(P$3,Сценарии!$O$3:$AP$3,0)),Сценарии!$A$15:$A$71,$A821,Сценарии!$B$15:$B$71,"СВФОТ")/100</f>
        <v>#N/A</v>
      </c>
      <c r="Q821" s="499" t="e">
        <f>Q818*SUMIFS(INDEX(Сценарии!$O$15:$AP$71,,MATCH(Q$3,Сценарии!$O$3:$AP$3,0)),Сценарии!$A$15:$A$71,$A821,Сценарии!$B$15:$B$71,"СВФОТ")/100</f>
        <v>#N/A</v>
      </c>
      <c r="R821" s="499" t="e">
        <f>R818*SUMIFS(INDEX(Сценарии!$O$15:$AP$71,,MATCH(R$3,Сценарии!$O$3:$AP$3,0)),Сценарии!$A$15:$A$71,$A821,Сценарии!$B$15:$B$71,"СВФОТ")/100</f>
        <v>#N/A</v>
      </c>
      <c r="S821" s="499" t="e">
        <f>S818*SUMIFS(INDEX(Сценарии!$O$15:$AP$71,,MATCH(S$3,Сценарии!$O$3:$AP$3,0)),Сценарии!$A$15:$A$71,$A821,Сценарии!$B$15:$B$71,"СВФОТ")/100</f>
        <v>#N/A</v>
      </c>
      <c r="T821" s="499" t="e">
        <f>T818*SUMIFS(INDEX(Сценарии!$O$15:$AP$71,,MATCH(T$3,Сценарии!$O$3:$AP$3,0)),Сценарии!$A$15:$A$71,$A821,Сценарии!$B$15:$B$71,"СВФОТ")/100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O822*SUMIFS(INDEX(Сценарии!$O$15:$AP$71,,MATCH(O$3,Сценарии!$O$3:$AP$3,0)),Сценарии!$A$15:$A$71,$A825,Сценарии!$B$15:$B$71,"СВФОТ")/100</f>
        <v>#N/A</v>
      </c>
      <c r="P825" s="499" t="e">
        <f>P822*SUMIFS(INDEX(Сценарии!$O$15:$AP$71,,MATCH(P$3,Сценарии!$O$3:$AP$3,0)),Сценарии!$A$15:$A$71,$A825,Сценарии!$B$15:$B$71,"СВФОТ")/100</f>
        <v>#N/A</v>
      </c>
      <c r="Q825" s="499" t="e">
        <f>Q822*SUMIFS(INDEX(Сценарии!$O$15:$AP$71,,MATCH(Q$3,Сценарии!$O$3:$AP$3,0)),Сценарии!$A$15:$A$71,$A825,Сценарии!$B$15:$B$71,"СВФОТ")/100</f>
        <v>#N/A</v>
      </c>
      <c r="R825" s="499" t="e">
        <f>R822*SUMIFS(INDEX(Сценарии!$O$15:$AP$71,,MATCH(R$3,Сценарии!$O$3:$AP$3,0)),Сценарии!$A$15:$A$71,$A825,Сценарии!$B$15:$B$71,"СВФОТ")/100</f>
        <v>#N/A</v>
      </c>
      <c r="S825" s="499" t="e">
        <f>S822*SUMIFS(INDEX(Сценарии!$O$15:$AP$71,,MATCH(S$3,Сценарии!$O$3:$AP$3,0)),Сценарии!$A$15:$A$71,$A825,Сценарии!$B$15:$B$71,"СВФОТ")/100</f>
        <v>#N/A</v>
      </c>
      <c r="T825" s="499" t="e">
        <f>T822*SUMIFS(INDEX(Сценарии!$O$15:$AP$71,,MATCH(T$3,Сценарии!$O$3:$AP$3,0)),Сценарии!$A$15:$A$71,$A825,Сценарии!$B$15:$B$71,"СВФОТ")/100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11"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11"/>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11"/>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сведения'!$J$114:$J$153,MATCH($A833,'Общие сведения'!$D$114:$D$153,0))</f>
        <v>Тариф 1 (Водоотведение) - тариф на водоотведение</v>
      </c>
      <c r="M833" s="145"/>
      <c r="N833" s="145"/>
      <c r="O833" s="420">
        <f t="shared" ref="O833:T833" si="148">O834+O835+O836+O844+O845+O846+O847+O848</f>
        <v>0</v>
      </c>
      <c r="P833" s="420">
        <f t="shared" si="148"/>
        <v>0</v>
      </c>
      <c r="Q833" s="420">
        <f t="shared" si="148"/>
        <v>0</v>
      </c>
      <c r="R833" s="420">
        <f t="shared" si="148"/>
        <v>0</v>
      </c>
      <c r="S833" s="420">
        <f t="shared" si="148"/>
        <v>1894.9298999999999</v>
      </c>
      <c r="T833" s="420">
        <f t="shared" si="148"/>
        <v>421.09219999999999</v>
      </c>
      <c r="U833" s="139"/>
    </row>
    <row r="834" spans="1:21" s="510" customFormat="1" ht="22.5" outlineLevel="1">
      <c r="A834" s="581" t="str">
        <f>A833</f>
        <v>1</v>
      </c>
      <c r="C834" s="603" t="s">
        <v>1480</v>
      </c>
      <c r="L834" s="511">
        <v>1</v>
      </c>
      <c r="M834" s="497" t="s">
        <v>1290</v>
      </c>
      <c r="N834" s="498" t="s">
        <v>351</v>
      </c>
      <c r="O834" s="512">
        <f>SUMIFS(ФОТ!O$15:O$73,ФОТ!$A$15:$A$73,$A834,ФОТ!$M$15:$M$73,$M834)</f>
        <v>0</v>
      </c>
      <c r="P834" s="512">
        <f>SUMIFS(ФОТ!P$15:P$73,ФОТ!$A$15:$A$73,$A834,ФОТ!$M$15:$M$73,$M834)</f>
        <v>0</v>
      </c>
      <c r="Q834" s="512">
        <f>SUMIFS(ФОТ!Q$15:Q$73,ФОТ!$A$15:$A$73,$A834,ФОТ!$M$15:$M$73,$M834)</f>
        <v>0</v>
      </c>
      <c r="R834" s="512">
        <f>SUMIFS(ФОТ!R$15:R$73,ФОТ!$A$15:$A$73,$A834,ФОТ!$M$15:$M$73,$M834)</f>
        <v>0</v>
      </c>
      <c r="S834" s="512">
        <f>SUMIFS(ФОТ!S$15:S$73,ФОТ!$A$15:$A$73,$A834,ФОТ!$M$15:$M$73,$M834)</f>
        <v>1455.3998999999999</v>
      </c>
      <c r="T834" s="512">
        <f>SUMIFS(ФОТ!T$15:T$73,ФОТ!$A$15:$A$73,$A834,ФОТ!$M$15:$M$73,$M834)</f>
        <v>323.42219999999998</v>
      </c>
      <c r="U834" s="513"/>
    </row>
    <row r="835" spans="1:21" s="510" customFormat="1" ht="23.25" customHeight="1" outlineLevel="1">
      <c r="A835" s="581" t="str">
        <f t="shared" ref="A835:A851" si="149">A834</f>
        <v>1</v>
      </c>
      <c r="C835" s="603" t="s">
        <v>1481</v>
      </c>
      <c r="L835" s="511" t="s">
        <v>102</v>
      </c>
      <c r="M835" s="497" t="s">
        <v>1476</v>
      </c>
      <c r="N835" s="498" t="s">
        <v>351</v>
      </c>
      <c r="O835" s="512">
        <f>SUMIFS(ФОТ!O$15:O$73,ФОТ!$A$15:$A$73,$A835,ФОТ!$M$15:$M$73,$M835)</f>
        <v>0</v>
      </c>
      <c r="P835" s="512">
        <f>SUMIFS(ФОТ!P$15:P$73,ФОТ!$A$15:$A$73,$A835,ФОТ!$M$15:$M$73,$M835)</f>
        <v>0</v>
      </c>
      <c r="Q835" s="512">
        <f>SUMIFS(ФОТ!Q$15:Q$73,ФОТ!$A$15:$A$73,$A835,ФОТ!$M$15:$M$73,$M835)</f>
        <v>0</v>
      </c>
      <c r="R835" s="512">
        <f>SUMIFS(ФОТ!R$15:R$73,ФОТ!$A$15:$A$73,$A835,ФОТ!$M$15:$M$73,$M835)</f>
        <v>0</v>
      </c>
      <c r="S835" s="512">
        <f>SUMIFS(ФОТ!S$15:S$73,ФОТ!$A$15:$A$73,$A835,ФОТ!$M$15:$M$73,$M835)</f>
        <v>439.53</v>
      </c>
      <c r="T835" s="512">
        <f>SUMIFS(ФОТ!T$15:T$73,ФОТ!$A$15:$A$73,$A835,ФОТ!$M$15:$M$73,$M835)</f>
        <v>97.67</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сведения'!$J$114:$J$153,MATCH($A857,'Общие сведения'!$D$114:$D$153,0))</f>
        <v>Тариф 1 (Водоотведение) - тариф на водоотведение</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SUMIFS(ФОТ!O$15:O$73,ФОТ!$A$15:$A$73,$A861,ФОТ!$B$15:$B$73,"СП")+SUMIFS(ФОТ!O$15:O$73,ФОТ!$A$15:$A$73,$A861,ФОТ!$B$15:$B$73,"СОЦ_СП")</f>
        <v>0</v>
      </c>
      <c r="P861" s="535">
        <f>SUMIFS(ФОТ!P$15:P$73,ФОТ!$A$15:$A$73,$A861,ФОТ!$B$15:$B$73,"СП")+SUMIFS(ФОТ!P$15:P$73,ФОТ!$A$15:$A$73,$A861,ФОТ!$B$15:$B$73,"СОЦ_СП")</f>
        <v>0</v>
      </c>
      <c r="Q861" s="535">
        <f>SUMIFS(ФОТ!Q$15:Q$73,ФОТ!$A$15:$A$73,$A861,ФОТ!$B$15:$B$73,"СП")+SUMIFS(ФОТ!Q$15:Q$73,ФОТ!$A$15:$A$73,$A861,ФОТ!$B$15:$B$73,"СОЦ_СП")</f>
        <v>0</v>
      </c>
      <c r="R861" s="535">
        <f>SUMIFS(ФОТ!R$15:R$73,ФОТ!$A$15:$A$73,$A861,ФОТ!$B$15:$B$73,"СП")+SUMIFS(ФОТ!R$15:R$73,ФОТ!$A$15:$A$73,$A861,ФОТ!$B$15:$B$73,"СОЦ_СП")</f>
        <v>0</v>
      </c>
      <c r="S861" s="535">
        <f>SUMIFS(ФОТ!S$15:S$73,ФОТ!$A$15:$A$73,$A861,ФОТ!$B$15:$B$73,"СП")+SUMIFS(ФОТ!S$15:S$73,ФОТ!$A$15:$A$73,$A861,ФОТ!$B$15:$B$73,"СОЦ_СП")</f>
        <v>0</v>
      </c>
      <c r="T861" s="535">
        <f>SUMIFS(ФОТ!T$15:T$73,ФОТ!$A$15:$A$73,$A861,ФОТ!$B$15:$B$73,"СП")+SUMIFS(ФОТ!T$15:T$73,ФОТ!$A$15:$A$73,$A861,ФОТ!$B$15:$B$73,"СОЦ_СП")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J827:J829"/>
    <mergeCell ref="J216:J218"/>
    <mergeCell ref="J320:J322"/>
    <mergeCell ref="J324:J326"/>
    <mergeCell ref="J328:J330"/>
    <mergeCell ref="J332:J334"/>
    <mergeCell ref="J227:J233"/>
    <mergeCell ref="J632:J633"/>
    <mergeCell ref="J635:J640"/>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27"/>
  <sheetViews>
    <sheetView showGridLines="0" zoomScaleNormal="100" workbookViewId="0"/>
  </sheetViews>
  <sheetFormatPr defaultRowHeight="11.25"/>
  <cols>
    <col min="1" max="1" width="14.7109375" customWidth="1"/>
  </cols>
  <sheetData>
    <row r="1" spans="1:11">
      <c r="A1" s="669" t="s">
        <v>2955</v>
      </c>
      <c r="B1" s="669" t="s">
        <v>2956</v>
      </c>
      <c r="C1" s="669" t="s">
        <v>2957</v>
      </c>
      <c r="D1" s="669" t="s">
        <v>2958</v>
      </c>
      <c r="E1" s="669" t="s">
        <v>2959</v>
      </c>
      <c r="F1" s="669" t="s">
        <v>2960</v>
      </c>
      <c r="G1" s="669" t="s">
        <v>2961</v>
      </c>
      <c r="H1" s="669" t="s">
        <v>2962</v>
      </c>
      <c r="I1" s="669" t="s">
        <v>2963</v>
      </c>
      <c r="J1" s="669" t="s">
        <v>2964</v>
      </c>
      <c r="K1" s="669" t="s">
        <v>2965</v>
      </c>
    </row>
    <row r="2" spans="1:11">
      <c r="A2" s="669"/>
      <c r="B2" s="669"/>
      <c r="C2" s="669"/>
      <c r="D2" s="669"/>
      <c r="E2" s="669" t="s">
        <v>2966</v>
      </c>
      <c r="F2" s="669" t="s">
        <v>2967</v>
      </c>
      <c r="G2" s="669"/>
      <c r="H2" s="669"/>
      <c r="I2" s="669"/>
      <c r="J2" s="669"/>
      <c r="K2" s="669"/>
    </row>
    <row r="3" spans="1:11">
      <c r="A3" s="669"/>
      <c r="B3" s="669"/>
      <c r="C3" s="669"/>
      <c r="D3" s="669"/>
      <c r="E3" s="669" t="s">
        <v>2968</v>
      </c>
      <c r="F3" s="669" t="s">
        <v>2967</v>
      </c>
      <c r="G3" s="669"/>
      <c r="H3" s="669"/>
      <c r="I3" s="669"/>
      <c r="J3" s="669"/>
      <c r="K3" s="669"/>
    </row>
    <row r="4" spans="1:11">
      <c r="A4" s="669"/>
      <c r="B4" s="669"/>
      <c r="C4" s="669"/>
      <c r="D4" s="669"/>
      <c r="E4" s="669" t="s">
        <v>2969</v>
      </c>
      <c r="F4" s="669" t="s">
        <v>2967</v>
      </c>
      <c r="G4" s="669"/>
      <c r="H4" s="669"/>
      <c r="I4" s="669"/>
      <c r="J4" s="669"/>
      <c r="K4" s="669"/>
    </row>
    <row r="5" spans="1:11">
      <c r="A5" s="669"/>
      <c r="B5" s="669"/>
      <c r="C5" s="669"/>
      <c r="D5" s="669"/>
      <c r="E5" s="669" t="s">
        <v>2970</v>
      </c>
      <c r="F5" s="669" t="s">
        <v>2967</v>
      </c>
      <c r="G5" s="669"/>
      <c r="H5" s="669"/>
      <c r="I5" s="669"/>
      <c r="J5" s="669"/>
      <c r="K5" s="669"/>
    </row>
    <row r="6" spans="1:11">
      <c r="A6" s="669"/>
      <c r="B6" s="669"/>
      <c r="C6" s="669"/>
      <c r="D6" s="669"/>
      <c r="E6" s="669" t="s">
        <v>2971</v>
      </c>
      <c r="F6" s="669" t="s">
        <v>2967</v>
      </c>
      <c r="G6" s="669"/>
      <c r="H6" s="669"/>
      <c r="I6" s="669"/>
      <c r="J6" s="669"/>
      <c r="K6" s="669"/>
    </row>
    <row r="7" spans="1:11">
      <c r="A7" s="669"/>
      <c r="B7" s="669"/>
      <c r="C7" s="669"/>
      <c r="D7" s="669"/>
      <c r="E7" s="669" t="s">
        <v>2972</v>
      </c>
      <c r="F7" s="669" t="s">
        <v>2967</v>
      </c>
      <c r="G7" s="669"/>
      <c r="H7" s="669"/>
      <c r="I7" s="669"/>
      <c r="J7" s="669"/>
      <c r="K7" s="669"/>
    </row>
    <row r="8" spans="1:11">
      <c r="A8" s="669"/>
      <c r="B8" s="669"/>
      <c r="C8" s="669"/>
      <c r="D8" s="669"/>
      <c r="E8" s="669" t="s">
        <v>2973</v>
      </c>
      <c r="F8" s="669" t="s">
        <v>2967</v>
      </c>
      <c r="G8" s="669"/>
      <c r="H8" s="669"/>
      <c r="I8" s="669"/>
      <c r="J8" s="669"/>
      <c r="K8" s="669"/>
    </row>
    <row r="9" spans="1:11">
      <c r="A9" s="669"/>
      <c r="B9" s="669"/>
      <c r="C9" s="669"/>
      <c r="D9" s="669"/>
      <c r="E9" s="669" t="s">
        <v>2974</v>
      </c>
      <c r="F9" s="669" t="s">
        <v>2967</v>
      </c>
      <c r="G9" s="669"/>
      <c r="H9" s="669"/>
      <c r="I9" s="669"/>
      <c r="J9" s="669"/>
      <c r="K9" s="669"/>
    </row>
    <row r="10" spans="1:11">
      <c r="A10" s="669"/>
      <c r="B10" s="669"/>
      <c r="C10" s="669"/>
      <c r="D10" s="669"/>
      <c r="E10" s="669" t="s">
        <v>2975</v>
      </c>
      <c r="F10" s="669" t="s">
        <v>2967</v>
      </c>
      <c r="G10" s="669"/>
      <c r="H10" s="669"/>
      <c r="I10" s="669"/>
      <c r="J10" s="669"/>
      <c r="K10" s="669"/>
    </row>
    <row r="11" spans="1:11">
      <c r="A11" s="669"/>
      <c r="B11" s="669"/>
      <c r="C11" s="669"/>
      <c r="D11" s="669"/>
      <c r="E11" s="669" t="s">
        <v>2976</v>
      </c>
      <c r="F11" s="669" t="s">
        <v>2967</v>
      </c>
      <c r="G11" s="669"/>
      <c r="H11" s="669"/>
      <c r="I11" s="669"/>
      <c r="J11" s="669"/>
      <c r="K11" s="669"/>
    </row>
    <row r="12" spans="1:11">
      <c r="A12" s="669"/>
      <c r="B12" s="669"/>
      <c r="C12" s="669"/>
      <c r="D12" s="669"/>
      <c r="E12" s="669" t="s">
        <v>2977</v>
      </c>
      <c r="F12" s="669" t="s">
        <v>2967</v>
      </c>
      <c r="G12" s="669"/>
      <c r="H12" s="669"/>
      <c r="I12" s="669"/>
      <c r="J12" s="669"/>
      <c r="K12" s="669"/>
    </row>
    <row r="13" spans="1:11">
      <c r="A13" s="669"/>
      <c r="B13" s="669"/>
      <c r="C13" s="669"/>
      <c r="D13" s="669"/>
      <c r="E13" s="669" t="s">
        <v>2978</v>
      </c>
      <c r="F13" s="669" t="s">
        <v>2967</v>
      </c>
      <c r="G13" s="669"/>
      <c r="H13" s="669"/>
      <c r="I13" s="669"/>
      <c r="J13" s="669"/>
      <c r="K13" s="669"/>
    </row>
    <row r="14" spans="1:11">
      <c r="A14" s="669"/>
      <c r="B14" s="669"/>
      <c r="C14" s="669"/>
      <c r="D14" s="669"/>
      <c r="E14" s="669" t="s">
        <v>2979</v>
      </c>
      <c r="F14" s="669" t="s">
        <v>2967</v>
      </c>
      <c r="G14" s="669"/>
      <c r="H14" s="669"/>
      <c r="I14" s="669"/>
      <c r="J14" s="669"/>
      <c r="K14" s="669"/>
    </row>
    <row r="15" spans="1:11">
      <c r="A15" s="669"/>
      <c r="B15" s="669"/>
      <c r="C15" s="669"/>
      <c r="D15" s="669"/>
      <c r="E15" s="669" t="s">
        <v>2980</v>
      </c>
      <c r="F15" s="669" t="s">
        <v>2967</v>
      </c>
      <c r="G15" s="669"/>
      <c r="H15" s="669"/>
      <c r="I15" s="669"/>
      <c r="J15" s="669"/>
      <c r="K15" s="669"/>
    </row>
    <row r="16" spans="1:11">
      <c r="A16" s="669"/>
      <c r="B16" s="669"/>
      <c r="C16" s="669"/>
      <c r="D16" s="669"/>
      <c r="E16" s="669" t="s">
        <v>2981</v>
      </c>
      <c r="F16" s="669" t="s">
        <v>2967</v>
      </c>
      <c r="G16" s="669"/>
      <c r="H16" s="669"/>
      <c r="I16" s="669"/>
      <c r="J16" s="669"/>
      <c r="K16" s="669"/>
    </row>
    <row r="17" spans="1:11">
      <c r="A17" s="669"/>
      <c r="B17" s="669"/>
      <c r="C17" s="669"/>
      <c r="D17" s="669"/>
      <c r="E17" s="669" t="s">
        <v>2982</v>
      </c>
      <c r="F17" s="669" t="s">
        <v>2967</v>
      </c>
      <c r="G17" s="669"/>
      <c r="H17" s="669"/>
      <c r="I17" s="669"/>
      <c r="J17" s="669"/>
      <c r="K17" s="669"/>
    </row>
    <row r="18" spans="1:11">
      <c r="A18" s="669"/>
      <c r="B18" s="669"/>
      <c r="C18" s="669"/>
      <c r="D18" s="669"/>
      <c r="E18" s="669" t="s">
        <v>2983</v>
      </c>
      <c r="F18" s="669" t="s">
        <v>2967</v>
      </c>
      <c r="G18" s="669"/>
      <c r="H18" s="669"/>
      <c r="I18" s="669"/>
      <c r="J18" s="669"/>
      <c r="K18" s="669"/>
    </row>
    <row r="19" spans="1:11">
      <c r="A19" s="669"/>
      <c r="B19" s="669"/>
      <c r="C19" s="669"/>
      <c r="D19" s="669"/>
      <c r="E19" s="669" t="s">
        <v>2984</v>
      </c>
      <c r="F19" s="669" t="s">
        <v>2967</v>
      </c>
      <c r="G19" s="669"/>
      <c r="H19" s="669"/>
      <c r="I19" s="669"/>
      <c r="J19" s="669"/>
      <c r="K19" s="669"/>
    </row>
    <row r="20" spans="1:11">
      <c r="A20" s="669"/>
      <c r="B20" s="669"/>
      <c r="C20" s="669"/>
      <c r="D20" s="669"/>
      <c r="E20" s="669" t="s">
        <v>2985</v>
      </c>
      <c r="F20" s="669" t="s">
        <v>2967</v>
      </c>
      <c r="G20" s="669"/>
      <c r="H20" s="669"/>
      <c r="I20" s="669"/>
      <c r="J20" s="669"/>
      <c r="K20" s="669"/>
    </row>
    <row r="21" spans="1:11">
      <c r="A21" s="669"/>
      <c r="B21" s="669"/>
      <c r="C21" s="669"/>
      <c r="D21" s="669"/>
      <c r="E21" s="669" t="s">
        <v>2986</v>
      </c>
      <c r="F21" s="669" t="s">
        <v>2967</v>
      </c>
      <c r="G21" s="669"/>
      <c r="H21" s="669"/>
      <c r="I21" s="669"/>
      <c r="J21" s="669"/>
      <c r="K21" s="669"/>
    </row>
    <row r="22" spans="1:11">
      <c r="A22" s="669"/>
      <c r="B22" s="669"/>
      <c r="C22" s="669"/>
      <c r="D22" s="669"/>
      <c r="E22" s="669" t="s">
        <v>2987</v>
      </c>
      <c r="F22" s="669" t="s">
        <v>2967</v>
      </c>
      <c r="G22" s="669"/>
      <c r="H22" s="669"/>
      <c r="I22" s="669"/>
      <c r="J22" s="669"/>
      <c r="K22" s="669"/>
    </row>
    <row r="23" spans="1:11">
      <c r="A23" s="669"/>
      <c r="B23" s="669"/>
      <c r="C23" s="669"/>
      <c r="D23" s="669"/>
      <c r="E23" s="669" t="s">
        <v>2988</v>
      </c>
      <c r="F23" s="669" t="s">
        <v>2967</v>
      </c>
      <c r="G23" s="669"/>
      <c r="H23" s="669"/>
      <c r="I23" s="669"/>
      <c r="J23" s="669"/>
      <c r="K23" s="669"/>
    </row>
    <row r="24" spans="1:11">
      <c r="A24" s="669"/>
      <c r="B24" s="669"/>
      <c r="C24" s="669"/>
      <c r="D24" s="669"/>
      <c r="E24" s="669" t="s">
        <v>2989</v>
      </c>
      <c r="F24" s="669" t="s">
        <v>2967</v>
      </c>
      <c r="G24" s="669"/>
      <c r="H24" s="669"/>
      <c r="I24" s="669"/>
      <c r="J24" s="669"/>
      <c r="K24" s="669"/>
    </row>
    <row r="25" spans="1:11">
      <c r="A25" s="669"/>
      <c r="B25" s="669"/>
      <c r="C25" s="669"/>
      <c r="D25" s="669"/>
      <c r="E25" s="669" t="s">
        <v>2990</v>
      </c>
      <c r="F25" s="669" t="s">
        <v>2967</v>
      </c>
      <c r="G25" s="669"/>
      <c r="H25" s="669"/>
      <c r="I25" s="669"/>
      <c r="J25" s="669"/>
      <c r="K25" s="669"/>
    </row>
    <row r="26" spans="1:11">
      <c r="A26" s="669"/>
      <c r="B26" s="669"/>
      <c r="C26" s="669"/>
      <c r="D26" s="669"/>
      <c r="E26" s="669" t="s">
        <v>2991</v>
      </c>
      <c r="F26" s="669" t="s">
        <v>2967</v>
      </c>
      <c r="G26" s="669"/>
      <c r="H26" s="669"/>
      <c r="I26" s="669"/>
      <c r="J26" s="669"/>
      <c r="K26" s="669"/>
    </row>
    <row r="27" spans="1:11">
      <c r="A27" s="669"/>
      <c r="B27" s="669"/>
      <c r="C27" s="669"/>
      <c r="D27" s="669"/>
      <c r="E27" s="669" t="s">
        <v>2992</v>
      </c>
      <c r="F27" s="669" t="s">
        <v>2967</v>
      </c>
      <c r="G27" s="669"/>
      <c r="H27" s="669"/>
      <c r="I27" s="669"/>
      <c r="J27" s="669"/>
      <c r="K27" s="6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
  <sheetViews>
    <sheetView showGridLines="0" zoomScaleNormal="100" workbookViewId="0"/>
  </sheetViews>
  <sheetFormatPr defaultRowHeight="11.25"/>
  <cols>
    <col min="1" max="1" width="23.140625" customWidth="1"/>
  </cols>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9" t="s">
        <v>1005</v>
      </c>
      <c r="B1" s="669" t="s">
        <v>1006</v>
      </c>
      <c r="C1" s="669" t="s">
        <v>2588</v>
      </c>
      <c r="D1" s="669" t="s">
        <v>2922</v>
      </c>
      <c r="E1" s="669"/>
    </row>
    <row r="2" spans="1:5">
      <c r="A2" s="669" t="s">
        <v>2589</v>
      </c>
      <c r="B2" s="669" t="s">
        <v>2589</v>
      </c>
      <c r="C2" s="669" t="s">
        <v>2590</v>
      </c>
      <c r="D2" s="669" t="s">
        <v>2589</v>
      </c>
      <c r="E2" s="669" t="s">
        <v>2923</v>
      </c>
    </row>
    <row r="3" spans="1:5">
      <c r="A3" s="669" t="s">
        <v>2589</v>
      </c>
      <c r="B3" s="669" t="s">
        <v>2591</v>
      </c>
      <c r="C3" s="669" t="s">
        <v>2592</v>
      </c>
      <c r="D3" s="669" t="s">
        <v>2601</v>
      </c>
      <c r="E3" s="669" t="s">
        <v>2924</v>
      </c>
    </row>
    <row r="4" spans="1:5">
      <c r="A4" s="669" t="s">
        <v>2589</v>
      </c>
      <c r="B4" s="669" t="s">
        <v>2593</v>
      </c>
      <c r="C4" s="669" t="s">
        <v>2594</v>
      </c>
      <c r="D4" s="669" t="s">
        <v>2621</v>
      </c>
      <c r="E4" s="669" t="s">
        <v>2925</v>
      </c>
    </row>
    <row r="5" spans="1:5">
      <c r="A5" s="669" t="s">
        <v>2589</v>
      </c>
      <c r="B5" s="669" t="s">
        <v>2595</v>
      </c>
      <c r="C5" s="669" t="s">
        <v>2596</v>
      </c>
      <c r="D5" s="669" t="s">
        <v>2635</v>
      </c>
      <c r="E5" s="669" t="s">
        <v>2926</v>
      </c>
    </row>
    <row r="6" spans="1:5">
      <c r="A6" s="669" t="s">
        <v>2589</v>
      </c>
      <c r="B6" s="669" t="s">
        <v>2597</v>
      </c>
      <c r="C6" s="669" t="s">
        <v>2598</v>
      </c>
      <c r="D6" s="669" t="s">
        <v>2653</v>
      </c>
      <c r="E6" s="669" t="s">
        <v>2927</v>
      </c>
    </row>
    <row r="7" spans="1:5">
      <c r="A7" s="669" t="s">
        <v>2589</v>
      </c>
      <c r="B7" s="669" t="s">
        <v>2599</v>
      </c>
      <c r="C7" s="669" t="s">
        <v>2600</v>
      </c>
      <c r="D7" s="669" t="s">
        <v>2671</v>
      </c>
      <c r="E7" s="669" t="s">
        <v>2928</v>
      </c>
    </row>
    <row r="8" spans="1:5">
      <c r="A8" s="669" t="s">
        <v>2601</v>
      </c>
      <c r="B8" s="669" t="s">
        <v>2601</v>
      </c>
      <c r="C8" s="669" t="s">
        <v>2602</v>
      </c>
      <c r="D8" s="669" t="s">
        <v>2685</v>
      </c>
      <c r="E8" s="669" t="s">
        <v>2929</v>
      </c>
    </row>
    <row r="9" spans="1:5">
      <c r="A9" s="669" t="s">
        <v>2601</v>
      </c>
      <c r="B9" s="669" t="s">
        <v>2603</v>
      </c>
      <c r="C9" s="669" t="s">
        <v>2604</v>
      </c>
      <c r="D9" s="669" t="s">
        <v>2701</v>
      </c>
      <c r="E9" s="669" t="s">
        <v>2930</v>
      </c>
    </row>
    <row r="10" spans="1:5">
      <c r="A10" s="669" t="s">
        <v>2601</v>
      </c>
      <c r="B10" s="669" t="s">
        <v>2605</v>
      </c>
      <c r="C10" s="669" t="s">
        <v>2606</v>
      </c>
      <c r="D10" s="669" t="s">
        <v>2719</v>
      </c>
      <c r="E10" s="669" t="s">
        <v>2931</v>
      </c>
    </row>
    <row r="11" spans="1:5">
      <c r="A11" s="669" t="s">
        <v>2601</v>
      </c>
      <c r="B11" s="669" t="s">
        <v>2607</v>
      </c>
      <c r="C11" s="669" t="s">
        <v>2608</v>
      </c>
      <c r="D11" s="669" t="s">
        <v>2739</v>
      </c>
      <c r="E11" s="669" t="s">
        <v>2932</v>
      </c>
    </row>
    <row r="12" spans="1:5">
      <c r="A12" s="669" t="s">
        <v>2601</v>
      </c>
      <c r="B12" s="669" t="s">
        <v>2609</v>
      </c>
      <c r="C12" s="669" t="s">
        <v>2610</v>
      </c>
      <c r="D12" s="669" t="s">
        <v>2751</v>
      </c>
      <c r="E12" s="669" t="s">
        <v>2933</v>
      </c>
    </row>
    <row r="13" spans="1:5">
      <c r="A13" s="669" t="s">
        <v>2601</v>
      </c>
      <c r="B13" s="669" t="s">
        <v>2611</v>
      </c>
      <c r="C13" s="669" t="s">
        <v>2612</v>
      </c>
      <c r="D13" s="669" t="s">
        <v>2765</v>
      </c>
      <c r="E13" s="669" t="s">
        <v>2934</v>
      </c>
    </row>
    <row r="14" spans="1:5">
      <c r="A14" s="669" t="s">
        <v>2601</v>
      </c>
      <c r="B14" s="669" t="s">
        <v>2613</v>
      </c>
      <c r="C14" s="669" t="s">
        <v>2614</v>
      </c>
      <c r="D14" s="669" t="s">
        <v>2779</v>
      </c>
      <c r="E14" s="669" t="s">
        <v>2935</v>
      </c>
    </row>
    <row r="15" spans="1:5">
      <c r="A15" s="669" t="s">
        <v>2601</v>
      </c>
      <c r="B15" s="669" t="s">
        <v>2615</v>
      </c>
      <c r="C15" s="669" t="s">
        <v>2616</v>
      </c>
      <c r="D15" s="669" t="s">
        <v>2791</v>
      </c>
      <c r="E15" s="669" t="s">
        <v>2936</v>
      </c>
    </row>
    <row r="16" spans="1:5">
      <c r="A16" s="669" t="s">
        <v>2601</v>
      </c>
      <c r="B16" s="669" t="s">
        <v>2617</v>
      </c>
      <c r="C16" s="669" t="s">
        <v>2618</v>
      </c>
      <c r="D16" s="669" t="s">
        <v>2805</v>
      </c>
      <c r="E16" s="669" t="s">
        <v>2937</v>
      </c>
    </row>
    <row r="17" spans="1:5">
      <c r="A17" s="669" t="s">
        <v>2601</v>
      </c>
      <c r="B17" s="669" t="s">
        <v>2619</v>
      </c>
      <c r="C17" s="669" t="s">
        <v>2620</v>
      </c>
      <c r="D17" s="669" t="s">
        <v>2817</v>
      </c>
      <c r="E17" s="669" t="s">
        <v>2938</v>
      </c>
    </row>
    <row r="18" spans="1:5">
      <c r="A18" s="669" t="s">
        <v>2621</v>
      </c>
      <c r="B18" s="669" t="s">
        <v>2622</v>
      </c>
      <c r="C18" s="669" t="s">
        <v>2623</v>
      </c>
      <c r="D18" s="669" t="s">
        <v>2833</v>
      </c>
      <c r="E18" s="669" t="s">
        <v>2939</v>
      </c>
    </row>
    <row r="19" spans="1:5">
      <c r="A19" s="669" t="s">
        <v>2621</v>
      </c>
      <c r="B19" s="669" t="s">
        <v>2621</v>
      </c>
      <c r="C19" s="669" t="s">
        <v>2624</v>
      </c>
      <c r="D19" s="669" t="s">
        <v>2849</v>
      </c>
      <c r="E19" s="669" t="s">
        <v>2940</v>
      </c>
    </row>
    <row r="20" spans="1:5">
      <c r="A20" s="669" t="s">
        <v>2621</v>
      </c>
      <c r="B20" s="669" t="s">
        <v>2625</v>
      </c>
      <c r="C20" s="669" t="s">
        <v>2626</v>
      </c>
      <c r="D20" s="669" t="s">
        <v>2863</v>
      </c>
      <c r="E20" s="669" t="s">
        <v>2941</v>
      </c>
    </row>
    <row r="21" spans="1:5">
      <c r="A21" s="669" t="s">
        <v>2621</v>
      </c>
      <c r="B21" s="669" t="s">
        <v>2627</v>
      </c>
      <c r="C21" s="669" t="s">
        <v>2628</v>
      </c>
      <c r="D21" s="669" t="s">
        <v>2877</v>
      </c>
      <c r="E21" s="669" t="s">
        <v>2942</v>
      </c>
    </row>
    <row r="22" spans="1:5">
      <c r="A22" s="669" t="s">
        <v>2621</v>
      </c>
      <c r="B22" s="669" t="s">
        <v>2629</v>
      </c>
      <c r="C22" s="669" t="s">
        <v>2630</v>
      </c>
      <c r="D22" s="669" t="s">
        <v>2894</v>
      </c>
      <c r="E22" s="669" t="s">
        <v>2943</v>
      </c>
    </row>
    <row r="23" spans="1:5">
      <c r="A23" s="669" t="s">
        <v>2621</v>
      </c>
      <c r="B23" s="669" t="s">
        <v>2631</v>
      </c>
      <c r="C23" s="669" t="s">
        <v>2632</v>
      </c>
      <c r="D23" s="669" t="s">
        <v>2916</v>
      </c>
      <c r="E23" s="669" t="s">
        <v>2944</v>
      </c>
    </row>
    <row r="24" spans="1:5">
      <c r="A24" s="669" t="s">
        <v>2621</v>
      </c>
      <c r="B24" s="669" t="s">
        <v>2633</v>
      </c>
      <c r="C24" s="669" t="s">
        <v>2634</v>
      </c>
      <c r="D24" s="669" t="s">
        <v>2918</v>
      </c>
      <c r="E24" s="669" t="s">
        <v>2945</v>
      </c>
    </row>
    <row r="25" spans="1:5">
      <c r="A25" s="669" t="s">
        <v>2635</v>
      </c>
      <c r="B25" s="669" t="s">
        <v>2636</v>
      </c>
      <c r="C25" s="669" t="s">
        <v>2637</v>
      </c>
      <c r="D25" s="669" t="s">
        <v>2920</v>
      </c>
      <c r="E25" s="669" t="s">
        <v>2946</v>
      </c>
    </row>
    <row r="26" spans="1:5">
      <c r="A26" s="669" t="s">
        <v>2635</v>
      </c>
      <c r="B26" s="669" t="s">
        <v>2638</v>
      </c>
      <c r="C26" s="669" t="s">
        <v>2639</v>
      </c>
      <c r="D26" s="669"/>
      <c r="E26" s="669"/>
    </row>
    <row r="27" spans="1:5">
      <c r="A27" s="669" t="s">
        <v>2635</v>
      </c>
      <c r="B27" s="669" t="s">
        <v>2635</v>
      </c>
      <c r="C27" s="669" t="s">
        <v>2640</v>
      </c>
      <c r="D27" s="669"/>
      <c r="E27" s="669"/>
    </row>
    <row r="28" spans="1:5">
      <c r="A28" s="669" t="s">
        <v>2635</v>
      </c>
      <c r="B28" s="669" t="s">
        <v>2641</v>
      </c>
      <c r="C28" s="669" t="s">
        <v>2642</v>
      </c>
      <c r="D28" s="669"/>
      <c r="E28" s="669"/>
    </row>
    <row r="29" spans="1:5">
      <c r="A29" s="669" t="s">
        <v>2635</v>
      </c>
      <c r="B29" s="669" t="s">
        <v>2643</v>
      </c>
      <c r="C29" s="669" t="s">
        <v>2644</v>
      </c>
      <c r="D29" s="669"/>
      <c r="E29" s="669"/>
    </row>
    <row r="30" spans="1:5">
      <c r="A30" s="669" t="s">
        <v>2635</v>
      </c>
      <c r="B30" s="669" t="s">
        <v>2645</v>
      </c>
      <c r="C30" s="669" t="s">
        <v>2646</v>
      </c>
      <c r="D30" s="669"/>
      <c r="E30" s="669"/>
    </row>
    <row r="31" spans="1:5">
      <c r="A31" s="669" t="s">
        <v>2635</v>
      </c>
      <c r="B31" s="669" t="s">
        <v>2647</v>
      </c>
      <c r="C31" s="669" t="s">
        <v>2648</v>
      </c>
      <c r="D31" s="669"/>
      <c r="E31" s="669"/>
    </row>
    <row r="32" spans="1:5">
      <c r="A32" s="669" t="s">
        <v>2635</v>
      </c>
      <c r="B32" s="669" t="s">
        <v>2649</v>
      </c>
      <c r="C32" s="669" t="s">
        <v>2650</v>
      </c>
      <c r="D32" s="669"/>
      <c r="E32" s="669"/>
    </row>
    <row r="33" spans="1:5">
      <c r="A33" s="669" t="s">
        <v>2635</v>
      </c>
      <c r="B33" s="669" t="s">
        <v>2651</v>
      </c>
      <c r="C33" s="669" t="s">
        <v>2652</v>
      </c>
      <c r="D33" s="669"/>
      <c r="E33" s="669"/>
    </row>
    <row r="34" spans="1:5">
      <c r="A34" s="669" t="s">
        <v>2653</v>
      </c>
      <c r="B34" s="669" t="s">
        <v>2654</v>
      </c>
      <c r="C34" s="669" t="s">
        <v>2655</v>
      </c>
      <c r="D34" s="669"/>
      <c r="E34" s="669"/>
    </row>
    <row r="35" spans="1:5">
      <c r="A35" s="669" t="s">
        <v>2653</v>
      </c>
      <c r="B35" s="669" t="s">
        <v>2656</v>
      </c>
      <c r="C35" s="669" t="s">
        <v>2657</v>
      </c>
      <c r="D35" s="669"/>
      <c r="E35" s="669"/>
    </row>
    <row r="36" spans="1:5">
      <c r="A36" s="669" t="s">
        <v>2653</v>
      </c>
      <c r="B36" s="669" t="s">
        <v>2658</v>
      </c>
      <c r="C36" s="669" t="s">
        <v>2659</v>
      </c>
      <c r="D36" s="669"/>
      <c r="E36" s="669"/>
    </row>
    <row r="37" spans="1:5">
      <c r="A37" s="669" t="s">
        <v>2653</v>
      </c>
      <c r="B37" s="669" t="s">
        <v>2653</v>
      </c>
      <c r="C37" s="669" t="s">
        <v>2660</v>
      </c>
      <c r="D37" s="669"/>
      <c r="E37" s="669"/>
    </row>
    <row r="38" spans="1:5">
      <c r="A38" s="669" t="s">
        <v>2653</v>
      </c>
      <c r="B38" s="669" t="s">
        <v>2661</v>
      </c>
      <c r="C38" s="669" t="s">
        <v>2662</v>
      </c>
      <c r="D38" s="669"/>
      <c r="E38" s="669"/>
    </row>
    <row r="39" spans="1:5">
      <c r="A39" s="669" t="s">
        <v>2653</v>
      </c>
      <c r="B39" s="669" t="s">
        <v>2663</v>
      </c>
      <c r="C39" s="669" t="s">
        <v>2664</v>
      </c>
      <c r="D39" s="669"/>
      <c r="E39" s="669"/>
    </row>
    <row r="40" spans="1:5">
      <c r="A40" s="669" t="s">
        <v>2653</v>
      </c>
      <c r="B40" s="669" t="s">
        <v>2665</v>
      </c>
      <c r="C40" s="669" t="s">
        <v>2666</v>
      </c>
      <c r="D40" s="669"/>
      <c r="E40" s="669"/>
    </row>
    <row r="41" spans="1:5">
      <c r="A41" s="669" t="s">
        <v>2653</v>
      </c>
      <c r="B41" s="669" t="s">
        <v>2667</v>
      </c>
      <c r="C41" s="669" t="s">
        <v>2668</v>
      </c>
      <c r="D41" s="669"/>
      <c r="E41" s="669"/>
    </row>
    <row r="42" spans="1:5">
      <c r="A42" s="669" t="s">
        <v>2653</v>
      </c>
      <c r="B42" s="669" t="s">
        <v>2669</v>
      </c>
      <c r="C42" s="669" t="s">
        <v>2670</v>
      </c>
      <c r="D42" s="669"/>
      <c r="E42" s="669"/>
    </row>
    <row r="43" spans="1:5">
      <c r="A43" s="669" t="s">
        <v>2671</v>
      </c>
      <c r="B43" s="669" t="s">
        <v>2672</v>
      </c>
      <c r="C43" s="669" t="s">
        <v>2673</v>
      </c>
      <c r="D43" s="669"/>
      <c r="E43" s="669"/>
    </row>
    <row r="44" spans="1:5">
      <c r="A44" s="669" t="s">
        <v>2671</v>
      </c>
      <c r="B44" s="669" t="s">
        <v>2674</v>
      </c>
      <c r="C44" s="669" t="s">
        <v>2675</v>
      </c>
      <c r="D44" s="669"/>
      <c r="E44" s="669"/>
    </row>
    <row r="45" spans="1:5">
      <c r="A45" s="669" t="s">
        <v>2671</v>
      </c>
      <c r="B45" s="669" t="s">
        <v>2676</v>
      </c>
      <c r="C45" s="669" t="s">
        <v>2677</v>
      </c>
      <c r="D45" s="669"/>
      <c r="E45" s="669"/>
    </row>
    <row r="46" spans="1:5">
      <c r="A46" s="669" t="s">
        <v>2671</v>
      </c>
      <c r="B46" s="669" t="s">
        <v>2671</v>
      </c>
      <c r="C46" s="669" t="s">
        <v>2678</v>
      </c>
      <c r="D46" s="669"/>
      <c r="E46" s="669"/>
    </row>
    <row r="47" spans="1:5">
      <c r="A47" s="669" t="s">
        <v>2671</v>
      </c>
      <c r="B47" s="669" t="s">
        <v>2679</v>
      </c>
      <c r="C47" s="669" t="s">
        <v>2680</v>
      </c>
      <c r="D47" s="669"/>
      <c r="E47" s="669"/>
    </row>
    <row r="48" spans="1:5">
      <c r="A48" s="669" t="s">
        <v>2671</v>
      </c>
      <c r="B48" s="669" t="s">
        <v>2681</v>
      </c>
      <c r="C48" s="669" t="s">
        <v>2682</v>
      </c>
      <c r="D48" s="669"/>
      <c r="E48" s="669"/>
    </row>
    <row r="49" spans="1:5">
      <c r="A49" s="669" t="s">
        <v>2671</v>
      </c>
      <c r="B49" s="669" t="s">
        <v>2683</v>
      </c>
      <c r="C49" s="669" t="s">
        <v>2684</v>
      </c>
      <c r="D49" s="669"/>
      <c r="E49" s="669"/>
    </row>
    <row r="50" spans="1:5">
      <c r="A50" s="669" t="s">
        <v>2685</v>
      </c>
      <c r="B50" s="669" t="s">
        <v>2686</v>
      </c>
      <c r="C50" s="669" t="s">
        <v>2687</v>
      </c>
      <c r="D50" s="669"/>
      <c r="E50" s="669"/>
    </row>
    <row r="51" spans="1:5">
      <c r="A51" s="669" t="s">
        <v>2685</v>
      </c>
      <c r="B51" s="669" t="s">
        <v>2688</v>
      </c>
      <c r="C51" s="669" t="s">
        <v>2689</v>
      </c>
      <c r="D51" s="669"/>
      <c r="E51" s="669"/>
    </row>
    <row r="52" spans="1:5">
      <c r="A52" s="669" t="s">
        <v>2685</v>
      </c>
      <c r="B52" s="669" t="s">
        <v>2690</v>
      </c>
      <c r="C52" s="669" t="s">
        <v>2691</v>
      </c>
      <c r="D52" s="669"/>
      <c r="E52" s="669"/>
    </row>
    <row r="53" spans="1:5">
      <c r="A53" s="669" t="s">
        <v>2685</v>
      </c>
      <c r="B53" s="669" t="s">
        <v>2692</v>
      </c>
      <c r="C53" s="669" t="s">
        <v>2693</v>
      </c>
      <c r="D53" s="669"/>
      <c r="E53" s="669"/>
    </row>
    <row r="54" spans="1:5">
      <c r="A54" s="669" t="s">
        <v>2685</v>
      </c>
      <c r="B54" s="669" t="s">
        <v>2685</v>
      </c>
      <c r="C54" s="669" t="s">
        <v>2694</v>
      </c>
      <c r="D54" s="669"/>
      <c r="E54" s="669"/>
    </row>
    <row r="55" spans="1:5">
      <c r="A55" s="669" t="s">
        <v>2685</v>
      </c>
      <c r="B55" s="669" t="s">
        <v>2695</v>
      </c>
      <c r="C55" s="669" t="s">
        <v>2696</v>
      </c>
      <c r="D55" s="669"/>
      <c r="E55" s="669"/>
    </row>
    <row r="56" spans="1:5">
      <c r="A56" s="669" t="s">
        <v>2685</v>
      </c>
      <c r="B56" s="669" t="s">
        <v>2697</v>
      </c>
      <c r="C56" s="669" t="s">
        <v>2698</v>
      </c>
      <c r="D56" s="669"/>
      <c r="E56" s="669"/>
    </row>
    <row r="57" spans="1:5">
      <c r="A57" s="669" t="s">
        <v>2685</v>
      </c>
      <c r="B57" s="669" t="s">
        <v>2699</v>
      </c>
      <c r="C57" s="669" t="s">
        <v>2700</v>
      </c>
      <c r="D57" s="669"/>
      <c r="E57" s="669"/>
    </row>
    <row r="58" spans="1:5">
      <c r="A58" s="669" t="s">
        <v>2701</v>
      </c>
      <c r="B58" s="669" t="s">
        <v>2702</v>
      </c>
      <c r="C58" s="669" t="s">
        <v>2703</v>
      </c>
      <c r="D58" s="669"/>
      <c r="E58" s="669"/>
    </row>
    <row r="59" spans="1:5">
      <c r="A59" s="669" t="s">
        <v>2701</v>
      </c>
      <c r="B59" s="669" t="s">
        <v>2701</v>
      </c>
      <c r="C59" s="669" t="s">
        <v>2704</v>
      </c>
      <c r="D59" s="669"/>
      <c r="E59" s="669"/>
    </row>
    <row r="60" spans="1:5">
      <c r="A60" s="669" t="s">
        <v>2701</v>
      </c>
      <c r="B60" s="669" t="s">
        <v>2705</v>
      </c>
      <c r="C60" s="669" t="s">
        <v>2706</v>
      </c>
      <c r="D60" s="669"/>
      <c r="E60" s="669"/>
    </row>
    <row r="61" spans="1:5">
      <c r="A61" s="669" t="s">
        <v>2701</v>
      </c>
      <c r="B61" s="669" t="s">
        <v>2707</v>
      </c>
      <c r="C61" s="669" t="s">
        <v>2708</v>
      </c>
      <c r="D61" s="669"/>
      <c r="E61" s="669"/>
    </row>
    <row r="62" spans="1:5">
      <c r="A62" s="669" t="s">
        <v>2701</v>
      </c>
      <c r="B62" s="669" t="s">
        <v>2709</v>
      </c>
      <c r="C62" s="669" t="s">
        <v>2710</v>
      </c>
      <c r="D62" s="669"/>
      <c r="E62" s="669"/>
    </row>
    <row r="63" spans="1:5">
      <c r="A63" s="669" t="s">
        <v>2701</v>
      </c>
      <c r="B63" s="669" t="s">
        <v>2711</v>
      </c>
      <c r="C63" s="669" t="s">
        <v>2712</v>
      </c>
      <c r="D63" s="669"/>
      <c r="E63" s="669"/>
    </row>
    <row r="64" spans="1:5">
      <c r="A64" s="669" t="s">
        <v>2701</v>
      </c>
      <c r="B64" s="669" t="s">
        <v>2713</v>
      </c>
      <c r="C64" s="669" t="s">
        <v>2714</v>
      </c>
      <c r="D64" s="669"/>
      <c r="E64" s="669"/>
    </row>
    <row r="65" spans="1:5">
      <c r="A65" s="669" t="s">
        <v>2701</v>
      </c>
      <c r="B65" s="669" t="s">
        <v>2715</v>
      </c>
      <c r="C65" s="669" t="s">
        <v>2716</v>
      </c>
      <c r="D65" s="669"/>
      <c r="E65" s="669"/>
    </row>
    <row r="66" spans="1:5">
      <c r="A66" s="669" t="s">
        <v>2701</v>
      </c>
      <c r="B66" s="669" t="s">
        <v>2717</v>
      </c>
      <c r="C66" s="669" t="s">
        <v>2718</v>
      </c>
      <c r="D66" s="669"/>
      <c r="E66" s="669"/>
    </row>
    <row r="67" spans="1:5">
      <c r="A67" s="669" t="s">
        <v>2719</v>
      </c>
      <c r="B67" s="669" t="s">
        <v>2720</v>
      </c>
      <c r="C67" s="669" t="s">
        <v>2721</v>
      </c>
      <c r="D67" s="669"/>
      <c r="E67" s="669"/>
    </row>
    <row r="68" spans="1:5">
      <c r="A68" s="669" t="s">
        <v>2719</v>
      </c>
      <c r="B68" s="669" t="s">
        <v>2722</v>
      </c>
      <c r="C68" s="669" t="s">
        <v>2723</v>
      </c>
      <c r="D68" s="669"/>
      <c r="E68" s="669"/>
    </row>
    <row r="69" spans="1:5">
      <c r="A69" s="669" t="s">
        <v>2719</v>
      </c>
      <c r="B69" s="669" t="s">
        <v>2724</v>
      </c>
      <c r="C69" s="669" t="s">
        <v>2725</v>
      </c>
      <c r="D69" s="669"/>
      <c r="E69" s="669"/>
    </row>
    <row r="70" spans="1:5">
      <c r="A70" s="669" t="s">
        <v>2719</v>
      </c>
      <c r="B70" s="669" t="s">
        <v>2726</v>
      </c>
      <c r="C70" s="669" t="s">
        <v>2727</v>
      </c>
      <c r="D70" s="669"/>
      <c r="E70" s="669"/>
    </row>
    <row r="71" spans="1:5">
      <c r="A71" s="669" t="s">
        <v>2719</v>
      </c>
      <c r="B71" s="669" t="s">
        <v>2719</v>
      </c>
      <c r="C71" s="669" t="s">
        <v>2728</v>
      </c>
      <c r="D71" s="669"/>
      <c r="E71" s="669"/>
    </row>
    <row r="72" spans="1:5">
      <c r="A72" s="669" t="s">
        <v>2719</v>
      </c>
      <c r="B72" s="669" t="s">
        <v>2729</v>
      </c>
      <c r="C72" s="669" t="s">
        <v>2730</v>
      </c>
      <c r="D72" s="669"/>
      <c r="E72" s="669"/>
    </row>
    <row r="73" spans="1:5">
      <c r="A73" s="669" t="s">
        <v>2719</v>
      </c>
      <c r="B73" s="669" t="s">
        <v>2731</v>
      </c>
      <c r="C73" s="669" t="s">
        <v>2732</v>
      </c>
      <c r="D73" s="669"/>
      <c r="E73" s="669"/>
    </row>
    <row r="74" spans="1:5">
      <c r="A74" s="669" t="s">
        <v>2719</v>
      </c>
      <c r="B74" s="669" t="s">
        <v>2733</v>
      </c>
      <c r="C74" s="669" t="s">
        <v>2734</v>
      </c>
      <c r="D74" s="669"/>
      <c r="E74" s="669"/>
    </row>
    <row r="75" spans="1:5">
      <c r="A75" s="669" t="s">
        <v>2719</v>
      </c>
      <c r="B75" s="669" t="s">
        <v>2735</v>
      </c>
      <c r="C75" s="669" t="s">
        <v>2736</v>
      </c>
      <c r="D75" s="669"/>
      <c r="E75" s="669"/>
    </row>
    <row r="76" spans="1:5">
      <c r="A76" s="669" t="s">
        <v>2719</v>
      </c>
      <c r="B76" s="669" t="s">
        <v>2737</v>
      </c>
      <c r="C76" s="669" t="s">
        <v>2738</v>
      </c>
      <c r="D76" s="669"/>
      <c r="E76" s="669"/>
    </row>
    <row r="77" spans="1:5">
      <c r="A77" s="669" t="s">
        <v>2739</v>
      </c>
      <c r="B77" s="669" t="s">
        <v>2740</v>
      </c>
      <c r="C77" s="669" t="s">
        <v>2741</v>
      </c>
      <c r="D77" s="669"/>
      <c r="E77" s="669"/>
    </row>
    <row r="78" spans="1:5">
      <c r="A78" s="669" t="s">
        <v>2739</v>
      </c>
      <c r="B78" s="669" t="s">
        <v>2739</v>
      </c>
      <c r="C78" s="669" t="s">
        <v>2742</v>
      </c>
      <c r="D78" s="669"/>
      <c r="E78" s="669"/>
    </row>
    <row r="79" spans="1:5">
      <c r="A79" s="669" t="s">
        <v>2739</v>
      </c>
      <c r="B79" s="669" t="s">
        <v>2743</v>
      </c>
      <c r="C79" s="669" t="s">
        <v>2744</v>
      </c>
      <c r="D79" s="669"/>
      <c r="E79" s="669"/>
    </row>
    <row r="80" spans="1:5">
      <c r="A80" s="669" t="s">
        <v>2739</v>
      </c>
      <c r="B80" s="669" t="s">
        <v>2745</v>
      </c>
      <c r="C80" s="669" t="s">
        <v>2746</v>
      </c>
      <c r="D80" s="669"/>
      <c r="E80" s="669"/>
    </row>
    <row r="81" spans="1:5">
      <c r="A81" s="669" t="s">
        <v>2739</v>
      </c>
      <c r="B81" s="669" t="s">
        <v>2747</v>
      </c>
      <c r="C81" s="669" t="s">
        <v>2748</v>
      </c>
      <c r="D81" s="669"/>
      <c r="E81" s="669"/>
    </row>
    <row r="82" spans="1:5">
      <c r="A82" s="669" t="s">
        <v>2739</v>
      </c>
      <c r="B82" s="669" t="s">
        <v>2749</v>
      </c>
      <c r="C82" s="669" t="s">
        <v>2750</v>
      </c>
      <c r="D82" s="669"/>
      <c r="E82" s="669"/>
    </row>
    <row r="83" spans="1:5">
      <c r="A83" s="669" t="s">
        <v>2751</v>
      </c>
      <c r="B83" s="669" t="s">
        <v>2752</v>
      </c>
      <c r="C83" s="669" t="s">
        <v>2753</v>
      </c>
      <c r="D83" s="669"/>
      <c r="E83" s="669"/>
    </row>
    <row r="84" spans="1:5">
      <c r="A84" s="669" t="s">
        <v>2751</v>
      </c>
      <c r="B84" s="669" t="s">
        <v>2754</v>
      </c>
      <c r="C84" s="669" t="s">
        <v>2755</v>
      </c>
      <c r="D84" s="669"/>
      <c r="E84" s="669"/>
    </row>
    <row r="85" spans="1:5">
      <c r="A85" s="669" t="s">
        <v>2751</v>
      </c>
      <c r="B85" s="669" t="s">
        <v>2751</v>
      </c>
      <c r="C85" s="669" t="s">
        <v>2756</v>
      </c>
      <c r="D85" s="669"/>
      <c r="E85" s="669"/>
    </row>
    <row r="86" spans="1:5">
      <c r="A86" s="669" t="s">
        <v>2751</v>
      </c>
      <c r="B86" s="669" t="s">
        <v>2757</v>
      </c>
      <c r="C86" s="669" t="s">
        <v>2758</v>
      </c>
      <c r="D86" s="669"/>
      <c r="E86" s="669"/>
    </row>
    <row r="87" spans="1:5">
      <c r="A87" s="669" t="s">
        <v>2751</v>
      </c>
      <c r="B87" s="669" t="s">
        <v>2759</v>
      </c>
      <c r="C87" s="669" t="s">
        <v>2760</v>
      </c>
      <c r="D87" s="669"/>
      <c r="E87" s="669"/>
    </row>
    <row r="88" spans="1:5">
      <c r="A88" s="669" t="s">
        <v>2751</v>
      </c>
      <c r="B88" s="669" t="s">
        <v>2761</v>
      </c>
      <c r="C88" s="669" t="s">
        <v>2762</v>
      </c>
      <c r="D88" s="669"/>
      <c r="E88" s="669"/>
    </row>
    <row r="89" spans="1:5">
      <c r="A89" s="669" t="s">
        <v>2751</v>
      </c>
      <c r="B89" s="669" t="s">
        <v>2763</v>
      </c>
      <c r="C89" s="669" t="s">
        <v>2764</v>
      </c>
      <c r="D89" s="669"/>
      <c r="E89" s="669"/>
    </row>
    <row r="90" spans="1:5">
      <c r="A90" s="669" t="s">
        <v>2765</v>
      </c>
      <c r="B90" s="669" t="s">
        <v>2766</v>
      </c>
      <c r="C90" s="669" t="s">
        <v>2767</v>
      </c>
      <c r="D90" s="669"/>
      <c r="E90" s="669"/>
    </row>
    <row r="91" spans="1:5">
      <c r="A91" s="669" t="s">
        <v>2765</v>
      </c>
      <c r="B91" s="669" t="s">
        <v>2765</v>
      </c>
      <c r="C91" s="669" t="s">
        <v>2768</v>
      </c>
      <c r="D91" s="669"/>
      <c r="E91" s="669"/>
    </row>
    <row r="92" spans="1:5">
      <c r="A92" s="669" t="s">
        <v>2765</v>
      </c>
      <c r="B92" s="669" t="s">
        <v>2769</v>
      </c>
      <c r="C92" s="669" t="s">
        <v>2770</v>
      </c>
      <c r="D92" s="669"/>
      <c r="E92" s="669"/>
    </row>
    <row r="93" spans="1:5">
      <c r="A93" s="669" t="s">
        <v>2765</v>
      </c>
      <c r="B93" s="669" t="s">
        <v>2771</v>
      </c>
      <c r="C93" s="669" t="s">
        <v>2772</v>
      </c>
      <c r="D93" s="669"/>
      <c r="E93" s="669"/>
    </row>
    <row r="94" spans="1:5">
      <c r="A94" s="669" t="s">
        <v>2765</v>
      </c>
      <c r="B94" s="669" t="s">
        <v>2773</v>
      </c>
      <c r="C94" s="669" t="s">
        <v>2774</v>
      </c>
      <c r="D94" s="669"/>
      <c r="E94" s="669"/>
    </row>
    <row r="95" spans="1:5">
      <c r="A95" s="669" t="s">
        <v>2765</v>
      </c>
      <c r="B95" s="669" t="s">
        <v>2775</v>
      </c>
      <c r="C95" s="669" t="s">
        <v>2776</v>
      </c>
      <c r="D95" s="669"/>
      <c r="E95" s="669"/>
    </row>
    <row r="96" spans="1:5">
      <c r="A96" s="669" t="s">
        <v>2765</v>
      </c>
      <c r="B96" s="669" t="s">
        <v>2777</v>
      </c>
      <c r="C96" s="669" t="s">
        <v>2778</v>
      </c>
      <c r="D96" s="669"/>
      <c r="E96" s="669"/>
    </row>
    <row r="97" spans="1:5">
      <c r="A97" s="669" t="s">
        <v>2779</v>
      </c>
      <c r="B97" s="669" t="s">
        <v>2780</v>
      </c>
      <c r="C97" s="669" t="s">
        <v>2781</v>
      </c>
      <c r="D97" s="669"/>
      <c r="E97" s="669"/>
    </row>
    <row r="98" spans="1:5">
      <c r="A98" s="669" t="s">
        <v>2779</v>
      </c>
      <c r="B98" s="669" t="s">
        <v>2782</v>
      </c>
      <c r="C98" s="669" t="s">
        <v>2783</v>
      </c>
      <c r="D98" s="669"/>
      <c r="E98" s="669"/>
    </row>
    <row r="99" spans="1:5">
      <c r="A99" s="669" t="s">
        <v>2779</v>
      </c>
      <c r="B99" s="669" t="s">
        <v>2784</v>
      </c>
      <c r="C99" s="669" t="s">
        <v>2785</v>
      </c>
      <c r="D99" s="669"/>
      <c r="E99" s="669"/>
    </row>
    <row r="100" spans="1:5">
      <c r="A100" s="669" t="s">
        <v>2779</v>
      </c>
      <c r="B100" s="669" t="s">
        <v>2786</v>
      </c>
      <c r="C100" s="669" t="s">
        <v>2787</v>
      </c>
      <c r="D100" s="669"/>
      <c r="E100" s="669"/>
    </row>
    <row r="101" spans="1:5">
      <c r="A101" s="669" t="s">
        <v>2779</v>
      </c>
      <c r="B101" s="669" t="s">
        <v>2779</v>
      </c>
      <c r="C101" s="669" t="s">
        <v>2788</v>
      </c>
      <c r="D101" s="669"/>
      <c r="E101" s="669"/>
    </row>
    <row r="102" spans="1:5">
      <c r="A102" s="669" t="s">
        <v>2779</v>
      </c>
      <c r="B102" s="669" t="s">
        <v>2789</v>
      </c>
      <c r="C102" s="669" t="s">
        <v>2790</v>
      </c>
      <c r="D102" s="669"/>
      <c r="E102" s="669"/>
    </row>
    <row r="103" spans="1:5">
      <c r="A103" s="669" t="s">
        <v>2791</v>
      </c>
      <c r="B103" s="669" t="s">
        <v>2792</v>
      </c>
      <c r="C103" s="669" t="s">
        <v>2793</v>
      </c>
      <c r="D103" s="669"/>
      <c r="E103" s="669"/>
    </row>
    <row r="104" spans="1:5">
      <c r="A104" s="669" t="s">
        <v>2791</v>
      </c>
      <c r="B104" s="669" t="s">
        <v>2794</v>
      </c>
      <c r="C104" s="669" t="s">
        <v>2795</v>
      </c>
      <c r="D104" s="669"/>
      <c r="E104" s="669"/>
    </row>
    <row r="105" spans="1:5">
      <c r="A105" s="669" t="s">
        <v>2791</v>
      </c>
      <c r="B105" s="669" t="s">
        <v>2796</v>
      </c>
      <c r="C105" s="669" t="s">
        <v>2797</v>
      </c>
      <c r="D105" s="669"/>
      <c r="E105" s="669"/>
    </row>
    <row r="106" spans="1:5">
      <c r="A106" s="669" t="s">
        <v>2791</v>
      </c>
      <c r="B106" s="669" t="s">
        <v>2791</v>
      </c>
      <c r="C106" s="669" t="s">
        <v>2798</v>
      </c>
      <c r="D106" s="669"/>
      <c r="E106" s="669"/>
    </row>
    <row r="107" spans="1:5">
      <c r="A107" s="669" t="s">
        <v>2791</v>
      </c>
      <c r="B107" s="669" t="s">
        <v>2799</v>
      </c>
      <c r="C107" s="669" t="s">
        <v>2800</v>
      </c>
      <c r="D107" s="669"/>
      <c r="E107" s="669"/>
    </row>
    <row r="108" spans="1:5">
      <c r="A108" s="669" t="s">
        <v>2791</v>
      </c>
      <c r="B108" s="669" t="s">
        <v>2801</v>
      </c>
      <c r="C108" s="669" t="s">
        <v>2802</v>
      </c>
      <c r="D108" s="669"/>
      <c r="E108" s="669"/>
    </row>
    <row r="109" spans="1:5">
      <c r="A109" s="669" t="s">
        <v>2791</v>
      </c>
      <c r="B109" s="669" t="s">
        <v>2803</v>
      </c>
      <c r="C109" s="669" t="s">
        <v>2804</v>
      </c>
      <c r="D109" s="669"/>
      <c r="E109" s="669"/>
    </row>
    <row r="110" spans="1:5">
      <c r="A110" s="669" t="s">
        <v>2805</v>
      </c>
      <c r="B110" s="669" t="s">
        <v>2806</v>
      </c>
      <c r="C110" s="669" t="s">
        <v>2807</v>
      </c>
      <c r="D110" s="669"/>
      <c r="E110" s="669"/>
    </row>
    <row r="111" spans="1:5">
      <c r="A111" s="669" t="s">
        <v>2805</v>
      </c>
      <c r="B111" s="669" t="s">
        <v>2808</v>
      </c>
      <c r="C111" s="669" t="s">
        <v>2809</v>
      </c>
      <c r="D111" s="669"/>
      <c r="E111" s="669"/>
    </row>
    <row r="112" spans="1:5">
      <c r="A112" s="669" t="s">
        <v>2805</v>
      </c>
      <c r="B112" s="669" t="s">
        <v>2810</v>
      </c>
      <c r="C112" s="669" t="s">
        <v>2811</v>
      </c>
      <c r="D112" s="669"/>
      <c r="E112" s="669"/>
    </row>
    <row r="113" spans="1:5">
      <c r="A113" s="669" t="s">
        <v>2805</v>
      </c>
      <c r="B113" s="669" t="s">
        <v>2805</v>
      </c>
      <c r="C113" s="669" t="s">
        <v>2812</v>
      </c>
      <c r="D113" s="669"/>
      <c r="E113" s="669"/>
    </row>
    <row r="114" spans="1:5">
      <c r="A114" s="669" t="s">
        <v>2805</v>
      </c>
      <c r="B114" s="669" t="s">
        <v>2813</v>
      </c>
      <c r="C114" s="669" t="s">
        <v>2814</v>
      </c>
      <c r="D114" s="669"/>
      <c r="E114" s="669"/>
    </row>
    <row r="115" spans="1:5">
      <c r="A115" s="669" t="s">
        <v>2805</v>
      </c>
      <c r="B115" s="669" t="s">
        <v>2815</v>
      </c>
      <c r="C115" s="669" t="s">
        <v>2816</v>
      </c>
      <c r="D115" s="669"/>
      <c r="E115" s="669"/>
    </row>
    <row r="116" spans="1:5">
      <c r="A116" s="669" t="s">
        <v>2817</v>
      </c>
      <c r="B116" s="669" t="s">
        <v>2818</v>
      </c>
      <c r="C116" s="669" t="s">
        <v>2819</v>
      </c>
      <c r="D116" s="669"/>
      <c r="E116" s="669"/>
    </row>
    <row r="117" spans="1:5">
      <c r="A117" s="669" t="s">
        <v>2817</v>
      </c>
      <c r="B117" s="669" t="s">
        <v>2820</v>
      </c>
      <c r="C117" s="669" t="s">
        <v>2821</v>
      </c>
      <c r="D117" s="669"/>
      <c r="E117" s="669"/>
    </row>
    <row r="118" spans="1:5">
      <c r="A118" s="669" t="s">
        <v>2817</v>
      </c>
      <c r="B118" s="669" t="s">
        <v>2822</v>
      </c>
      <c r="C118" s="669" t="s">
        <v>2823</v>
      </c>
      <c r="D118" s="669"/>
      <c r="E118" s="669"/>
    </row>
    <row r="119" spans="1:5">
      <c r="A119" s="669" t="s">
        <v>2817</v>
      </c>
      <c r="B119" s="669" t="s">
        <v>2824</v>
      </c>
      <c r="C119" s="669" t="s">
        <v>2825</v>
      </c>
      <c r="D119" s="669"/>
      <c r="E119" s="669"/>
    </row>
    <row r="120" spans="1:5">
      <c r="A120" s="669" t="s">
        <v>2817</v>
      </c>
      <c r="B120" s="669" t="s">
        <v>2826</v>
      </c>
      <c r="C120" s="669" t="s">
        <v>2827</v>
      </c>
      <c r="D120" s="669"/>
      <c r="E120" s="669"/>
    </row>
    <row r="121" spans="1:5">
      <c r="A121" s="669" t="s">
        <v>2817</v>
      </c>
      <c r="B121" s="669" t="s">
        <v>2817</v>
      </c>
      <c r="C121" s="669" t="s">
        <v>2828</v>
      </c>
      <c r="D121" s="669"/>
      <c r="E121" s="669"/>
    </row>
    <row r="122" spans="1:5">
      <c r="A122" s="669" t="s">
        <v>2817</v>
      </c>
      <c r="B122" s="669" t="s">
        <v>2829</v>
      </c>
      <c r="C122" s="669" t="s">
        <v>2830</v>
      </c>
      <c r="D122" s="669"/>
      <c r="E122" s="669"/>
    </row>
    <row r="123" spans="1:5">
      <c r="A123" s="669" t="s">
        <v>2817</v>
      </c>
      <c r="B123" s="669" t="s">
        <v>2831</v>
      </c>
      <c r="C123" s="669" t="s">
        <v>2832</v>
      </c>
      <c r="D123" s="669"/>
      <c r="E123" s="669"/>
    </row>
    <row r="124" spans="1:5">
      <c r="A124" s="669" t="s">
        <v>2833</v>
      </c>
      <c r="B124" s="669" t="s">
        <v>2834</v>
      </c>
      <c r="C124" s="669" t="s">
        <v>2835</v>
      </c>
      <c r="D124" s="669"/>
      <c r="E124" s="669"/>
    </row>
    <row r="125" spans="1:5">
      <c r="A125" s="669" t="s">
        <v>2833</v>
      </c>
      <c r="B125" s="669" t="s">
        <v>2836</v>
      </c>
      <c r="C125" s="669" t="s">
        <v>2837</v>
      </c>
      <c r="D125" s="669"/>
      <c r="E125" s="669"/>
    </row>
    <row r="126" spans="1:5">
      <c r="A126" s="669" t="s">
        <v>2833</v>
      </c>
      <c r="B126" s="669" t="s">
        <v>2838</v>
      </c>
      <c r="C126" s="669" t="s">
        <v>2839</v>
      </c>
      <c r="D126" s="669"/>
      <c r="E126" s="669"/>
    </row>
    <row r="127" spans="1:5">
      <c r="A127" s="669" t="s">
        <v>2833</v>
      </c>
      <c r="B127" s="669" t="s">
        <v>2840</v>
      </c>
      <c r="C127" s="669" t="s">
        <v>2841</v>
      </c>
      <c r="D127" s="669"/>
      <c r="E127" s="669"/>
    </row>
    <row r="128" spans="1:5">
      <c r="A128" s="669" t="s">
        <v>2833</v>
      </c>
      <c r="B128" s="669" t="s">
        <v>2833</v>
      </c>
      <c r="C128" s="669" t="s">
        <v>2842</v>
      </c>
      <c r="D128" s="669"/>
      <c r="E128" s="669"/>
    </row>
    <row r="129" spans="1:5">
      <c r="A129" s="669" t="s">
        <v>2833</v>
      </c>
      <c r="B129" s="669" t="s">
        <v>2843</v>
      </c>
      <c r="C129" s="669" t="s">
        <v>2844</v>
      </c>
      <c r="D129" s="669"/>
      <c r="E129" s="669"/>
    </row>
    <row r="130" spans="1:5">
      <c r="A130" s="669" t="s">
        <v>2833</v>
      </c>
      <c r="B130" s="669" t="s">
        <v>2845</v>
      </c>
      <c r="C130" s="669" t="s">
        <v>2846</v>
      </c>
      <c r="D130" s="669"/>
      <c r="E130" s="669"/>
    </row>
    <row r="131" spans="1:5">
      <c r="A131" s="669" t="s">
        <v>2833</v>
      </c>
      <c r="B131" s="669" t="s">
        <v>2847</v>
      </c>
      <c r="C131" s="669" t="s">
        <v>2848</v>
      </c>
      <c r="D131" s="669"/>
      <c r="E131" s="669"/>
    </row>
    <row r="132" spans="1:5">
      <c r="A132" s="669" t="s">
        <v>2849</v>
      </c>
      <c r="B132" s="669" t="s">
        <v>2850</v>
      </c>
      <c r="C132" s="669" t="s">
        <v>2851</v>
      </c>
      <c r="D132" s="669"/>
      <c r="E132" s="669"/>
    </row>
    <row r="133" spans="1:5">
      <c r="A133" s="669" t="s">
        <v>2849</v>
      </c>
      <c r="B133" s="669" t="s">
        <v>2852</v>
      </c>
      <c r="C133" s="669" t="s">
        <v>2853</v>
      </c>
      <c r="D133" s="669"/>
      <c r="E133" s="669"/>
    </row>
    <row r="134" spans="1:5">
      <c r="A134" s="669" t="s">
        <v>2849</v>
      </c>
      <c r="B134" s="669" t="s">
        <v>2854</v>
      </c>
      <c r="C134" s="669" t="s">
        <v>2855</v>
      </c>
      <c r="D134" s="669"/>
      <c r="E134" s="669"/>
    </row>
    <row r="135" spans="1:5">
      <c r="A135" s="669" t="s">
        <v>2849</v>
      </c>
      <c r="B135" s="669" t="s">
        <v>2856</v>
      </c>
      <c r="C135" s="669" t="s">
        <v>2857</v>
      </c>
      <c r="D135" s="669"/>
      <c r="E135" s="669"/>
    </row>
    <row r="136" spans="1:5">
      <c r="A136" s="669" t="s">
        <v>2849</v>
      </c>
      <c r="B136" s="669" t="s">
        <v>2849</v>
      </c>
      <c r="C136" s="669" t="s">
        <v>2858</v>
      </c>
      <c r="D136" s="669"/>
      <c r="E136" s="669"/>
    </row>
    <row r="137" spans="1:5">
      <c r="A137" s="669" t="s">
        <v>2849</v>
      </c>
      <c r="B137" s="669" t="s">
        <v>2859</v>
      </c>
      <c r="C137" s="669" t="s">
        <v>2860</v>
      </c>
      <c r="D137" s="669"/>
      <c r="E137" s="669"/>
    </row>
    <row r="138" spans="1:5">
      <c r="A138" s="669" t="s">
        <v>2849</v>
      </c>
      <c r="B138" s="669" t="s">
        <v>2861</v>
      </c>
      <c r="C138" s="669" t="s">
        <v>2862</v>
      </c>
      <c r="D138" s="669"/>
      <c r="E138" s="669"/>
    </row>
    <row r="139" spans="1:5">
      <c r="A139" s="669" t="s">
        <v>2863</v>
      </c>
      <c r="B139" s="669" t="s">
        <v>2864</v>
      </c>
      <c r="C139" s="669" t="s">
        <v>2865</v>
      </c>
      <c r="D139" s="669"/>
      <c r="E139" s="669"/>
    </row>
    <row r="140" spans="1:5">
      <c r="A140" s="669" t="s">
        <v>2863</v>
      </c>
      <c r="B140" s="669" t="s">
        <v>2866</v>
      </c>
      <c r="C140" s="669" t="s">
        <v>2867</v>
      </c>
      <c r="D140" s="669"/>
      <c r="E140" s="669"/>
    </row>
    <row r="141" spans="1:5">
      <c r="A141" s="669" t="s">
        <v>2863</v>
      </c>
      <c r="B141" s="669" t="s">
        <v>2868</v>
      </c>
      <c r="C141" s="669" t="s">
        <v>2869</v>
      </c>
      <c r="D141" s="669"/>
      <c r="E141" s="669"/>
    </row>
    <row r="142" spans="1:5">
      <c r="A142" s="669" t="s">
        <v>2863</v>
      </c>
      <c r="B142" s="669" t="s">
        <v>2870</v>
      </c>
      <c r="C142" s="669" t="s">
        <v>2871</v>
      </c>
      <c r="D142" s="669"/>
      <c r="E142" s="669"/>
    </row>
    <row r="143" spans="1:5">
      <c r="A143" s="669" t="s">
        <v>2863</v>
      </c>
      <c r="B143" s="669" t="s">
        <v>2872</v>
      </c>
      <c r="C143" s="669" t="s">
        <v>2873</v>
      </c>
      <c r="D143" s="669"/>
      <c r="E143" s="669"/>
    </row>
    <row r="144" spans="1:5">
      <c r="A144" s="669" t="s">
        <v>2863</v>
      </c>
      <c r="B144" s="669" t="s">
        <v>2863</v>
      </c>
      <c r="C144" s="669" t="s">
        <v>2874</v>
      </c>
      <c r="D144" s="669"/>
      <c r="E144" s="669"/>
    </row>
    <row r="145" spans="1:5">
      <c r="A145" s="669" t="s">
        <v>2863</v>
      </c>
      <c r="B145" s="669" t="s">
        <v>2875</v>
      </c>
      <c r="C145" s="669" t="s">
        <v>2876</v>
      </c>
      <c r="D145" s="669"/>
      <c r="E145" s="669"/>
    </row>
    <row r="146" spans="1:5">
      <c r="A146" s="669" t="s">
        <v>2877</v>
      </c>
      <c r="B146" s="669" t="s">
        <v>2878</v>
      </c>
      <c r="C146" s="669" t="s">
        <v>2879</v>
      </c>
      <c r="D146" s="669"/>
      <c r="E146" s="669"/>
    </row>
    <row r="147" spans="1:5">
      <c r="A147" s="669" t="s">
        <v>2877</v>
      </c>
      <c r="B147" s="669" t="s">
        <v>2686</v>
      </c>
      <c r="C147" s="669" t="s">
        <v>2880</v>
      </c>
      <c r="D147" s="669"/>
      <c r="E147" s="669"/>
    </row>
    <row r="148" spans="1:5">
      <c r="A148" s="669" t="s">
        <v>2877</v>
      </c>
      <c r="B148" s="669" t="s">
        <v>2881</v>
      </c>
      <c r="C148" s="669" t="s">
        <v>2882</v>
      </c>
      <c r="D148" s="669"/>
      <c r="E148" s="669"/>
    </row>
    <row r="149" spans="1:5">
      <c r="A149" s="669" t="s">
        <v>2877</v>
      </c>
      <c r="B149" s="669" t="s">
        <v>2883</v>
      </c>
      <c r="C149" s="669" t="s">
        <v>2884</v>
      </c>
      <c r="D149" s="669"/>
      <c r="E149" s="669"/>
    </row>
    <row r="150" spans="1:5">
      <c r="A150" s="669" t="s">
        <v>2877</v>
      </c>
      <c r="B150" s="669" t="s">
        <v>2885</v>
      </c>
      <c r="C150" s="669" t="s">
        <v>2886</v>
      </c>
      <c r="D150" s="669"/>
      <c r="E150" s="669"/>
    </row>
    <row r="151" spans="1:5">
      <c r="A151" s="669" t="s">
        <v>2877</v>
      </c>
      <c r="B151" s="669" t="s">
        <v>2887</v>
      </c>
      <c r="C151" s="669" t="s">
        <v>2888</v>
      </c>
      <c r="D151" s="669"/>
      <c r="E151" s="669"/>
    </row>
    <row r="152" spans="1:5">
      <c r="A152" s="669" t="s">
        <v>2877</v>
      </c>
      <c r="B152" s="669" t="s">
        <v>2889</v>
      </c>
      <c r="C152" s="669" t="s">
        <v>2890</v>
      </c>
      <c r="D152" s="669"/>
      <c r="E152" s="669"/>
    </row>
    <row r="153" spans="1:5">
      <c r="A153" s="669" t="s">
        <v>2877</v>
      </c>
      <c r="B153" s="669" t="s">
        <v>2877</v>
      </c>
      <c r="C153" s="669" t="s">
        <v>2891</v>
      </c>
      <c r="D153" s="669"/>
      <c r="E153" s="669"/>
    </row>
    <row r="154" spans="1:5">
      <c r="A154" s="669" t="s">
        <v>2877</v>
      </c>
      <c r="B154" s="669" t="s">
        <v>2892</v>
      </c>
      <c r="C154" s="669" t="s">
        <v>2893</v>
      </c>
      <c r="D154" s="669"/>
      <c r="E154" s="669"/>
    </row>
    <row r="155" spans="1:5">
      <c r="A155" s="669" t="s">
        <v>2894</v>
      </c>
      <c r="B155" s="669" t="s">
        <v>2895</v>
      </c>
      <c r="C155" s="669" t="s">
        <v>2896</v>
      </c>
      <c r="D155" s="669"/>
      <c r="E155" s="669"/>
    </row>
    <row r="156" spans="1:5">
      <c r="A156" s="669" t="s">
        <v>2894</v>
      </c>
      <c r="B156" s="669" t="s">
        <v>2897</v>
      </c>
      <c r="C156" s="669" t="s">
        <v>2898</v>
      </c>
      <c r="D156" s="669"/>
      <c r="E156" s="669"/>
    </row>
    <row r="157" spans="1:5">
      <c r="A157" s="669" t="s">
        <v>2894</v>
      </c>
      <c r="B157" s="669" t="s">
        <v>2899</v>
      </c>
      <c r="C157" s="669" t="s">
        <v>2900</v>
      </c>
      <c r="D157" s="669"/>
      <c r="E157" s="669"/>
    </row>
    <row r="158" spans="1:5">
      <c r="A158" s="669" t="s">
        <v>2894</v>
      </c>
      <c r="B158" s="669" t="s">
        <v>2901</v>
      </c>
      <c r="C158" s="669" t="s">
        <v>2902</v>
      </c>
      <c r="D158" s="669"/>
      <c r="E158" s="669"/>
    </row>
    <row r="159" spans="1:5">
      <c r="A159" s="669" t="s">
        <v>2894</v>
      </c>
      <c r="B159" s="669" t="s">
        <v>2903</v>
      </c>
      <c r="C159" s="669" t="s">
        <v>2904</v>
      </c>
      <c r="D159" s="669"/>
      <c r="E159" s="669"/>
    </row>
    <row r="160" spans="1:5">
      <c r="A160" s="669" t="s">
        <v>2894</v>
      </c>
      <c r="B160" s="669" t="s">
        <v>2905</v>
      </c>
      <c r="C160" s="669" t="s">
        <v>2906</v>
      </c>
      <c r="D160" s="669"/>
      <c r="E160" s="669"/>
    </row>
    <row r="161" spans="1:5">
      <c r="A161" s="669" t="s">
        <v>2894</v>
      </c>
      <c r="B161" s="669" t="s">
        <v>2907</v>
      </c>
      <c r="C161" s="669" t="s">
        <v>2908</v>
      </c>
      <c r="D161" s="669"/>
      <c r="E161" s="669"/>
    </row>
    <row r="162" spans="1:5">
      <c r="A162" s="669" t="s">
        <v>2894</v>
      </c>
      <c r="B162" s="669" t="s">
        <v>2909</v>
      </c>
      <c r="C162" s="669" t="s">
        <v>2910</v>
      </c>
      <c r="D162" s="669"/>
      <c r="E162" s="669"/>
    </row>
    <row r="163" spans="1:5">
      <c r="A163" s="669" t="s">
        <v>2894</v>
      </c>
      <c r="B163" s="669" t="s">
        <v>2911</v>
      </c>
      <c r="C163" s="669" t="s">
        <v>2912</v>
      </c>
      <c r="D163" s="669"/>
      <c r="E163" s="669"/>
    </row>
    <row r="164" spans="1:5">
      <c r="A164" s="669" t="s">
        <v>2894</v>
      </c>
      <c r="B164" s="669" t="s">
        <v>2894</v>
      </c>
      <c r="C164" s="669" t="s">
        <v>2913</v>
      </c>
      <c r="D164" s="669"/>
      <c r="E164" s="669"/>
    </row>
    <row r="165" spans="1:5">
      <c r="A165" s="669" t="s">
        <v>2894</v>
      </c>
      <c r="B165" s="669" t="s">
        <v>2914</v>
      </c>
      <c r="C165" s="669" t="s">
        <v>2915</v>
      </c>
      <c r="D165" s="669"/>
      <c r="E165" s="669"/>
    </row>
    <row r="166" spans="1:5">
      <c r="A166" s="669" t="s">
        <v>2916</v>
      </c>
      <c r="B166" s="669" t="s">
        <v>2916</v>
      </c>
      <c r="C166" s="669" t="s">
        <v>2917</v>
      </c>
      <c r="D166" s="669"/>
      <c r="E166" s="669"/>
    </row>
    <row r="167" spans="1:5">
      <c r="A167" s="669" t="s">
        <v>2918</v>
      </c>
      <c r="B167" s="669" t="s">
        <v>2918</v>
      </c>
      <c r="C167" s="669" t="s">
        <v>2919</v>
      </c>
      <c r="D167" s="669"/>
      <c r="E167" s="669"/>
    </row>
    <row r="168" spans="1:5">
      <c r="A168" s="669" t="s">
        <v>2920</v>
      </c>
      <c r="B168" s="669" t="s">
        <v>2920</v>
      </c>
      <c r="C168" s="669" t="s">
        <v>2921</v>
      </c>
      <c r="D168" s="669"/>
      <c r="E168" s="669"/>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1805</v>
      </c>
      <c r="J38" s="7" t="s">
        <v>2411</v>
      </c>
    </row>
    <row r="39" spans="1:10">
      <c r="A39" s="7">
        <v>38</v>
      </c>
      <c r="B39" s="7" t="s">
        <v>1776</v>
      </c>
      <c r="C39" s="7" t="s">
        <v>19</v>
      </c>
      <c r="D39" s="7" t="s">
        <v>1916</v>
      </c>
      <c r="E39" s="7" t="s">
        <v>1917</v>
      </c>
      <c r="F39" s="7" t="s">
        <v>1918</v>
      </c>
      <c r="G39" s="7" t="s">
        <v>1902</v>
      </c>
      <c r="J39" s="7" t="s">
        <v>2411</v>
      </c>
    </row>
    <row r="40" spans="1:10">
      <c r="A40" s="7">
        <v>39</v>
      </c>
      <c r="B40" s="7" t="s">
        <v>1776</v>
      </c>
      <c r="C40" s="7" t="s">
        <v>19</v>
      </c>
      <c r="D40" s="7" t="s">
        <v>1919</v>
      </c>
      <c r="E40" s="7" t="s">
        <v>1920</v>
      </c>
      <c r="F40" s="7" t="s">
        <v>1921</v>
      </c>
      <c r="G40" s="7" t="s">
        <v>1839</v>
      </c>
      <c r="J40" s="7" t="s">
        <v>2411</v>
      </c>
    </row>
    <row r="41" spans="1:10">
      <c r="A41" s="7">
        <v>40</v>
      </c>
      <c r="B41" s="7" t="s">
        <v>1776</v>
      </c>
      <c r="C41" s="7" t="s">
        <v>19</v>
      </c>
      <c r="D41" s="7" t="s">
        <v>1922</v>
      </c>
      <c r="E41" s="7" t="s">
        <v>1923</v>
      </c>
      <c r="F41" s="7" t="s">
        <v>1924</v>
      </c>
      <c r="G41" s="7" t="s">
        <v>1925</v>
      </c>
      <c r="J41" s="7" t="s">
        <v>2411</v>
      </c>
    </row>
    <row r="42" spans="1:10">
      <c r="A42" s="7">
        <v>41</v>
      </c>
      <c r="B42" s="7" t="s">
        <v>1776</v>
      </c>
      <c r="C42" s="7" t="s">
        <v>19</v>
      </c>
      <c r="D42" s="7" t="s">
        <v>1926</v>
      </c>
      <c r="E42" s="7" t="s">
        <v>1927</v>
      </c>
      <c r="F42" s="7" t="s">
        <v>1928</v>
      </c>
      <c r="G42" s="7" t="s">
        <v>1925</v>
      </c>
      <c r="H42" s="7" t="s">
        <v>1929</v>
      </c>
      <c r="J42" s="7" t="s">
        <v>2411</v>
      </c>
    </row>
    <row r="43" spans="1:10">
      <c r="A43" s="7">
        <v>42</v>
      </c>
      <c r="B43" s="7" t="s">
        <v>1776</v>
      </c>
      <c r="C43" s="7" t="s">
        <v>19</v>
      </c>
      <c r="D43" s="7" t="s">
        <v>1930</v>
      </c>
      <c r="E43" s="7" t="s">
        <v>1931</v>
      </c>
      <c r="F43" s="7" t="s">
        <v>1932</v>
      </c>
      <c r="G43" s="7" t="s">
        <v>1789</v>
      </c>
      <c r="H43" s="7" t="s">
        <v>1933</v>
      </c>
      <c r="J43" s="7" t="s">
        <v>2411</v>
      </c>
    </row>
    <row r="44" spans="1:10">
      <c r="A44" s="7">
        <v>43</v>
      </c>
      <c r="B44" s="7" t="s">
        <v>1776</v>
      </c>
      <c r="C44" s="7" t="s">
        <v>19</v>
      </c>
      <c r="D44" s="7" t="s">
        <v>1934</v>
      </c>
      <c r="E44" s="7" t="s">
        <v>1935</v>
      </c>
      <c r="F44" s="7" t="s">
        <v>1936</v>
      </c>
      <c r="G44" s="7" t="s">
        <v>1784</v>
      </c>
      <c r="J44" s="7" t="s">
        <v>2411</v>
      </c>
    </row>
    <row r="45" spans="1:10">
      <c r="A45" s="7">
        <v>44</v>
      </c>
      <c r="B45" s="7" t="s">
        <v>1776</v>
      </c>
      <c r="C45" s="7" t="s">
        <v>19</v>
      </c>
      <c r="D45" s="7" t="s">
        <v>1937</v>
      </c>
      <c r="E45" s="7" t="s">
        <v>1938</v>
      </c>
      <c r="F45" s="7" t="s">
        <v>1939</v>
      </c>
      <c r="G45" s="7" t="s">
        <v>1902</v>
      </c>
      <c r="H45" s="7" t="s">
        <v>1940</v>
      </c>
      <c r="J45" s="7" t="s">
        <v>2411</v>
      </c>
    </row>
    <row r="46" spans="1:10">
      <c r="A46" s="7">
        <v>45</v>
      </c>
      <c r="B46" s="7" t="s">
        <v>1776</v>
      </c>
      <c r="C46" s="7" t="s">
        <v>19</v>
      </c>
      <c r="D46" s="7" t="s">
        <v>1941</v>
      </c>
      <c r="E46" s="7" t="s">
        <v>1942</v>
      </c>
      <c r="F46" s="7" t="s">
        <v>1943</v>
      </c>
      <c r="G46" s="7" t="s">
        <v>1902</v>
      </c>
      <c r="I46" s="7" t="s">
        <v>1944</v>
      </c>
      <c r="J46" s="7" t="s">
        <v>2411</v>
      </c>
    </row>
    <row r="47" spans="1:10">
      <c r="A47" s="7">
        <v>46</v>
      </c>
      <c r="B47" s="7" t="s">
        <v>1776</v>
      </c>
      <c r="C47" s="7" t="s">
        <v>19</v>
      </c>
      <c r="D47" s="7" t="s">
        <v>1945</v>
      </c>
      <c r="E47" s="7" t="s">
        <v>1946</v>
      </c>
      <c r="F47" s="7" t="s">
        <v>1947</v>
      </c>
      <c r="G47" s="7" t="s">
        <v>1902</v>
      </c>
      <c r="I47" s="7" t="s">
        <v>1948</v>
      </c>
      <c r="J47" s="7" t="s">
        <v>2411</v>
      </c>
    </row>
    <row r="48" spans="1:10">
      <c r="A48" s="7">
        <v>47</v>
      </c>
      <c r="B48" s="7" t="s">
        <v>1776</v>
      </c>
      <c r="C48" s="7" t="s">
        <v>19</v>
      </c>
      <c r="D48" s="7" t="s">
        <v>1949</v>
      </c>
      <c r="E48" s="7" t="s">
        <v>1950</v>
      </c>
      <c r="F48" s="7" t="s">
        <v>1951</v>
      </c>
      <c r="G48" s="7" t="s">
        <v>1902</v>
      </c>
      <c r="I48" s="7" t="s">
        <v>1952</v>
      </c>
      <c r="J48" s="7" t="s">
        <v>2411</v>
      </c>
    </row>
    <row r="49" spans="1:10">
      <c r="A49" s="7">
        <v>48</v>
      </c>
      <c r="B49" s="7" t="s">
        <v>1776</v>
      </c>
      <c r="C49" s="7" t="s">
        <v>19</v>
      </c>
      <c r="D49" s="7" t="s">
        <v>1953</v>
      </c>
      <c r="E49" s="7" t="s">
        <v>1954</v>
      </c>
      <c r="F49" s="7" t="s">
        <v>1955</v>
      </c>
      <c r="G49" s="7" t="s">
        <v>1902</v>
      </c>
      <c r="J49" s="7" t="s">
        <v>2411</v>
      </c>
    </row>
    <row r="50" spans="1:10">
      <c r="A50" s="7">
        <v>49</v>
      </c>
      <c r="B50" s="7" t="s">
        <v>1776</v>
      </c>
      <c r="C50" s="7" t="s">
        <v>19</v>
      </c>
      <c r="D50" s="7" t="s">
        <v>1956</v>
      </c>
      <c r="E50" s="7" t="s">
        <v>1957</v>
      </c>
      <c r="F50" s="7" t="s">
        <v>1958</v>
      </c>
      <c r="G50" s="7" t="s">
        <v>1902</v>
      </c>
      <c r="I50" s="7" t="s">
        <v>1959</v>
      </c>
      <c r="J50" s="7" t="s">
        <v>2411</v>
      </c>
    </row>
    <row r="51" spans="1:10">
      <c r="A51" s="7">
        <v>50</v>
      </c>
      <c r="B51" s="7" t="s">
        <v>1776</v>
      </c>
      <c r="C51" s="7" t="s">
        <v>19</v>
      </c>
      <c r="D51" s="7" t="s">
        <v>1960</v>
      </c>
      <c r="E51" s="7" t="s">
        <v>1957</v>
      </c>
      <c r="F51" s="7" t="s">
        <v>1961</v>
      </c>
      <c r="G51" s="7" t="s">
        <v>1902</v>
      </c>
      <c r="J51" s="7" t="s">
        <v>2411</v>
      </c>
    </row>
    <row r="52" spans="1:10">
      <c r="A52" s="7">
        <v>51</v>
      </c>
      <c r="B52" s="7" t="s">
        <v>1776</v>
      </c>
      <c r="C52" s="7" t="s">
        <v>19</v>
      </c>
      <c r="D52" s="7" t="s">
        <v>1962</v>
      </c>
      <c r="E52" s="7" t="s">
        <v>1957</v>
      </c>
      <c r="F52" s="7" t="s">
        <v>1963</v>
      </c>
      <c r="G52" s="7" t="s">
        <v>1839</v>
      </c>
      <c r="J52" s="7" t="s">
        <v>2411</v>
      </c>
    </row>
    <row r="53" spans="1:10">
      <c r="A53" s="7">
        <v>52</v>
      </c>
      <c r="B53" s="7" t="s">
        <v>1776</v>
      </c>
      <c r="C53" s="7" t="s">
        <v>19</v>
      </c>
      <c r="D53" s="7" t="s">
        <v>1964</v>
      </c>
      <c r="E53" s="7" t="s">
        <v>1965</v>
      </c>
      <c r="F53" s="7" t="s">
        <v>1966</v>
      </c>
      <c r="G53" s="7" t="s">
        <v>1839</v>
      </c>
      <c r="H53" s="7" t="s">
        <v>1967</v>
      </c>
      <c r="I53" s="7" t="s">
        <v>1968</v>
      </c>
      <c r="J53" s="7" t="s">
        <v>2411</v>
      </c>
    </row>
    <row r="54" spans="1:10">
      <c r="A54" s="7">
        <v>53</v>
      </c>
      <c r="B54" s="7" t="s">
        <v>1776</v>
      </c>
      <c r="C54" s="7" t="s">
        <v>19</v>
      </c>
      <c r="D54" s="7" t="s">
        <v>1969</v>
      </c>
      <c r="E54" s="7" t="s">
        <v>1970</v>
      </c>
      <c r="F54" s="7" t="s">
        <v>1971</v>
      </c>
      <c r="G54" s="7" t="s">
        <v>1972</v>
      </c>
      <c r="J54" s="7" t="s">
        <v>2411</v>
      </c>
    </row>
    <row r="55" spans="1:10">
      <c r="A55" s="7">
        <v>54</v>
      </c>
      <c r="B55" s="7" t="s">
        <v>1776</v>
      </c>
      <c r="C55" s="7" t="s">
        <v>19</v>
      </c>
      <c r="D55" s="7" t="s">
        <v>1973</v>
      </c>
      <c r="E55" s="7" t="s">
        <v>1974</v>
      </c>
      <c r="F55" s="7" t="s">
        <v>1975</v>
      </c>
      <c r="G55" s="7" t="s">
        <v>1925</v>
      </c>
      <c r="H55" s="7" t="s">
        <v>1976</v>
      </c>
      <c r="J55" s="7" t="s">
        <v>2411</v>
      </c>
    </row>
    <row r="56" spans="1:10">
      <c r="A56" s="7">
        <v>55</v>
      </c>
      <c r="B56" s="7" t="s">
        <v>1776</v>
      </c>
      <c r="C56" s="7" t="s">
        <v>19</v>
      </c>
      <c r="D56" s="7" t="s">
        <v>1977</v>
      </c>
      <c r="E56" s="7" t="s">
        <v>1978</v>
      </c>
      <c r="F56" s="7" t="s">
        <v>1979</v>
      </c>
      <c r="G56" s="7" t="s">
        <v>1972</v>
      </c>
      <c r="J56" s="7" t="s">
        <v>2411</v>
      </c>
    </row>
    <row r="57" spans="1:10">
      <c r="A57" s="7">
        <v>56</v>
      </c>
      <c r="B57" s="7" t="s">
        <v>1776</v>
      </c>
      <c r="C57" s="7" t="s">
        <v>19</v>
      </c>
      <c r="D57" s="7" t="s">
        <v>1980</v>
      </c>
      <c r="E57" s="7" t="s">
        <v>1981</v>
      </c>
      <c r="F57" s="7" t="s">
        <v>1982</v>
      </c>
      <c r="G57" s="7" t="s">
        <v>1902</v>
      </c>
      <c r="H57" s="7" t="s">
        <v>1983</v>
      </c>
      <c r="I57" s="7" t="s">
        <v>1984</v>
      </c>
      <c r="J57" s="7" t="s">
        <v>2411</v>
      </c>
    </row>
    <row r="58" spans="1:10">
      <c r="A58" s="7">
        <v>57</v>
      </c>
      <c r="B58" s="7" t="s">
        <v>1776</v>
      </c>
      <c r="C58" s="7" t="s">
        <v>19</v>
      </c>
      <c r="D58" s="7" t="s">
        <v>1985</v>
      </c>
      <c r="E58" s="7" t="s">
        <v>1986</v>
      </c>
      <c r="F58" s="7" t="s">
        <v>1987</v>
      </c>
      <c r="G58" s="7" t="s">
        <v>1902</v>
      </c>
      <c r="J58" s="7" t="s">
        <v>2411</v>
      </c>
    </row>
    <row r="59" spans="1:10">
      <c r="A59" s="7">
        <v>58</v>
      </c>
      <c r="B59" s="7" t="s">
        <v>1776</v>
      </c>
      <c r="C59" s="7" t="s">
        <v>19</v>
      </c>
      <c r="D59" s="7" t="s">
        <v>1988</v>
      </c>
      <c r="E59" s="7" t="s">
        <v>1989</v>
      </c>
      <c r="F59" s="7" t="s">
        <v>1990</v>
      </c>
      <c r="G59" s="7" t="s">
        <v>1902</v>
      </c>
      <c r="I59" s="7" t="s">
        <v>1991</v>
      </c>
      <c r="J59" s="7" t="s">
        <v>2411</v>
      </c>
    </row>
    <row r="60" spans="1:10">
      <c r="A60" s="7">
        <v>59</v>
      </c>
      <c r="B60" s="7" t="s">
        <v>1776</v>
      </c>
      <c r="C60" s="7" t="s">
        <v>19</v>
      </c>
      <c r="D60" s="7" t="s">
        <v>1992</v>
      </c>
      <c r="E60" s="7" t="s">
        <v>1993</v>
      </c>
      <c r="F60" s="7" t="s">
        <v>1994</v>
      </c>
      <c r="G60" s="7" t="s">
        <v>1902</v>
      </c>
      <c r="I60" s="7" t="s">
        <v>1995</v>
      </c>
      <c r="J60" s="7" t="s">
        <v>2411</v>
      </c>
    </row>
    <row r="61" spans="1:10">
      <c r="A61" s="7">
        <v>60</v>
      </c>
      <c r="B61" s="7" t="s">
        <v>1776</v>
      </c>
      <c r="C61" s="7" t="s">
        <v>19</v>
      </c>
      <c r="D61" s="7" t="s">
        <v>1996</v>
      </c>
      <c r="E61" s="7" t="s">
        <v>1997</v>
      </c>
      <c r="F61" s="7" t="s">
        <v>1998</v>
      </c>
      <c r="G61" s="7" t="s">
        <v>1902</v>
      </c>
      <c r="I61" s="7" t="s">
        <v>1999</v>
      </c>
      <c r="J61" s="7" t="s">
        <v>2411</v>
      </c>
    </row>
    <row r="62" spans="1:10">
      <c r="A62" s="7">
        <v>61</v>
      </c>
      <c r="B62" s="7" t="s">
        <v>1776</v>
      </c>
      <c r="C62" s="7" t="s">
        <v>19</v>
      </c>
      <c r="D62" s="7" t="s">
        <v>2000</v>
      </c>
      <c r="E62" s="7" t="s">
        <v>2001</v>
      </c>
      <c r="F62" s="7" t="s">
        <v>2002</v>
      </c>
      <c r="G62" s="7" t="s">
        <v>2003</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1846</v>
      </c>
      <c r="J64" s="7" t="s">
        <v>2411</v>
      </c>
    </row>
    <row r="65" spans="1:10">
      <c r="A65" s="7">
        <v>64</v>
      </c>
      <c r="B65" s="7" t="s">
        <v>1776</v>
      </c>
      <c r="C65" s="7" t="s">
        <v>19</v>
      </c>
      <c r="D65" s="7" t="s">
        <v>2010</v>
      </c>
      <c r="E65" s="7" t="s">
        <v>2011</v>
      </c>
      <c r="F65" s="7" t="s">
        <v>2012</v>
      </c>
      <c r="G65" s="7" t="s">
        <v>1902</v>
      </c>
      <c r="J65" s="7" t="s">
        <v>2411</v>
      </c>
    </row>
    <row r="66" spans="1:10">
      <c r="A66" s="7">
        <v>65</v>
      </c>
      <c r="B66" s="7" t="s">
        <v>1776</v>
      </c>
      <c r="C66" s="7" t="s">
        <v>19</v>
      </c>
      <c r="D66" s="7" t="s">
        <v>2013</v>
      </c>
      <c r="E66" s="7" t="s">
        <v>2014</v>
      </c>
      <c r="F66" s="7" t="s">
        <v>2015</v>
      </c>
      <c r="G66" s="7" t="s">
        <v>1902</v>
      </c>
      <c r="I66" s="7" t="s">
        <v>2016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2021</v>
      </c>
      <c r="F68" s="7" t="s">
        <v>2022</v>
      </c>
      <c r="G68" s="7" t="s">
        <v>1846</v>
      </c>
      <c r="J68" s="7" t="s">
        <v>2411</v>
      </c>
    </row>
    <row r="69" spans="1:10">
      <c r="A69" s="7">
        <v>68</v>
      </c>
      <c r="B69" s="7" t="s">
        <v>1776</v>
      </c>
      <c r="C69" s="7" t="s">
        <v>19</v>
      </c>
      <c r="D69" s="7" t="s">
        <v>2023</v>
      </c>
      <c r="E69" s="7" t="s">
        <v>2021</v>
      </c>
      <c r="F69" s="7" t="s">
        <v>2024</v>
      </c>
      <c r="G69" s="7" t="s">
        <v>1902</v>
      </c>
      <c r="J69" s="7" t="s">
        <v>2411</v>
      </c>
    </row>
    <row r="70" spans="1:10">
      <c r="A70" s="7">
        <v>69</v>
      </c>
      <c r="B70" s="7" t="s">
        <v>1776</v>
      </c>
      <c r="C70" s="7" t="s">
        <v>19</v>
      </c>
      <c r="D70" s="7" t="s">
        <v>2025</v>
      </c>
      <c r="E70" s="7" t="s">
        <v>2021</v>
      </c>
      <c r="F70" s="7" t="s">
        <v>2026</v>
      </c>
      <c r="G70" s="7" t="s">
        <v>1784</v>
      </c>
      <c r="J70" s="7" t="s">
        <v>2411</v>
      </c>
    </row>
    <row r="71" spans="1:10">
      <c r="A71" s="7">
        <v>70</v>
      </c>
      <c r="B71" s="7" t="s">
        <v>1776</v>
      </c>
      <c r="C71" s="7" t="s">
        <v>19</v>
      </c>
      <c r="D71" s="7" t="s">
        <v>2027</v>
      </c>
      <c r="E71" s="7" t="s">
        <v>2028</v>
      </c>
      <c r="F71" s="7" t="s">
        <v>2029</v>
      </c>
      <c r="G71" s="7" t="s">
        <v>1846</v>
      </c>
      <c r="H71" s="7" t="s">
        <v>2030</v>
      </c>
      <c r="I71" s="7" t="s">
        <v>2031</v>
      </c>
      <c r="J71" s="7" t="s">
        <v>2411</v>
      </c>
    </row>
    <row r="72" spans="1:10">
      <c r="A72" s="7">
        <v>71</v>
      </c>
      <c r="B72" s="7" t="s">
        <v>1776</v>
      </c>
      <c r="C72" s="7" t="s">
        <v>19</v>
      </c>
      <c r="D72" s="7" t="s">
        <v>2032</v>
      </c>
      <c r="E72" s="7" t="s">
        <v>2033</v>
      </c>
      <c r="F72" s="7" t="s">
        <v>2034</v>
      </c>
      <c r="G72" s="7" t="s">
        <v>1839</v>
      </c>
      <c r="J72" s="7" t="s">
        <v>2411</v>
      </c>
    </row>
    <row r="73" spans="1:10">
      <c r="A73" s="7">
        <v>72</v>
      </c>
      <c r="B73" s="7" t="s">
        <v>1776</v>
      </c>
      <c r="C73" s="7" t="s">
        <v>19</v>
      </c>
      <c r="D73" s="7" t="s">
        <v>2035</v>
      </c>
      <c r="E73" s="7" t="s">
        <v>2036</v>
      </c>
      <c r="F73" s="7" t="s">
        <v>2037</v>
      </c>
      <c r="G73" s="7" t="s">
        <v>2003</v>
      </c>
      <c r="I73" s="7" t="s">
        <v>2038</v>
      </c>
      <c r="J73" s="7" t="s">
        <v>2411</v>
      </c>
    </row>
    <row r="74" spans="1:10">
      <c r="A74" s="7">
        <v>73</v>
      </c>
      <c r="B74" s="7" t="s">
        <v>1776</v>
      </c>
      <c r="C74" s="7" t="s">
        <v>19</v>
      </c>
      <c r="D74" s="7" t="s">
        <v>2039</v>
      </c>
      <c r="E74" s="7" t="s">
        <v>2040</v>
      </c>
      <c r="F74" s="7" t="s">
        <v>2041</v>
      </c>
      <c r="G74" s="7" t="s">
        <v>1784</v>
      </c>
      <c r="J74" s="7" t="s">
        <v>2411</v>
      </c>
    </row>
    <row r="75" spans="1:10">
      <c r="A75" s="7">
        <v>74</v>
      </c>
      <c r="B75" s="7" t="s">
        <v>1776</v>
      </c>
      <c r="C75" s="7" t="s">
        <v>19</v>
      </c>
      <c r="D75" s="7" t="s">
        <v>2042</v>
      </c>
      <c r="E75" s="7" t="s">
        <v>2043</v>
      </c>
      <c r="F75" s="7" t="s">
        <v>2044</v>
      </c>
      <c r="G75" s="7" t="s">
        <v>1846</v>
      </c>
      <c r="J75" s="7" t="s">
        <v>2411</v>
      </c>
    </row>
    <row r="76" spans="1:10">
      <c r="A76" s="7">
        <v>75</v>
      </c>
      <c r="B76" s="7" t="s">
        <v>1776</v>
      </c>
      <c r="C76" s="7" t="s">
        <v>19</v>
      </c>
      <c r="D76" s="7" t="s">
        <v>2045</v>
      </c>
      <c r="E76" s="7" t="s">
        <v>2046</v>
      </c>
      <c r="F76" s="7" t="s">
        <v>2047</v>
      </c>
      <c r="G76" s="7" t="s">
        <v>2048</v>
      </c>
      <c r="I76" s="7" t="s">
        <v>2049</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1902</v>
      </c>
      <c r="J78" s="7" t="s">
        <v>2411</v>
      </c>
    </row>
    <row r="79" spans="1:10">
      <c r="A79" s="7">
        <v>78</v>
      </c>
      <c r="B79" s="7" t="s">
        <v>1776</v>
      </c>
      <c r="C79" s="7" t="s">
        <v>19</v>
      </c>
      <c r="D79" s="7" t="s">
        <v>2056</v>
      </c>
      <c r="E79" s="7" t="s">
        <v>2057</v>
      </c>
      <c r="F79" s="7" t="s">
        <v>2058</v>
      </c>
      <c r="G79" s="7" t="s">
        <v>1925</v>
      </c>
      <c r="J79" s="7" t="s">
        <v>2411</v>
      </c>
    </row>
    <row r="80" spans="1:10">
      <c r="A80" s="7">
        <v>79</v>
      </c>
      <c r="B80" s="7" t="s">
        <v>1776</v>
      </c>
      <c r="C80" s="7" t="s">
        <v>19</v>
      </c>
      <c r="D80" s="7" t="s">
        <v>2059</v>
      </c>
      <c r="E80" s="7" t="s">
        <v>2060</v>
      </c>
      <c r="F80" s="7" t="s">
        <v>2061</v>
      </c>
      <c r="G80" s="7" t="s">
        <v>1972</v>
      </c>
      <c r="J80" s="7" t="s">
        <v>2411</v>
      </c>
    </row>
    <row r="81" spans="1:10">
      <c r="A81" s="7">
        <v>80</v>
      </c>
      <c r="B81" s="7" t="s">
        <v>1776</v>
      </c>
      <c r="C81" s="7" t="s">
        <v>19</v>
      </c>
      <c r="D81" s="7" t="s">
        <v>2062</v>
      </c>
      <c r="E81" s="7" t="s">
        <v>2063</v>
      </c>
      <c r="F81" s="7" t="s">
        <v>2064</v>
      </c>
      <c r="G81" s="7" t="s">
        <v>1902</v>
      </c>
      <c r="H81" s="7" t="s">
        <v>2065</v>
      </c>
      <c r="J81" s="7" t="s">
        <v>2411</v>
      </c>
    </row>
    <row r="82" spans="1:10">
      <c r="A82" s="7">
        <v>81</v>
      </c>
      <c r="B82" s="7" t="s">
        <v>1776</v>
      </c>
      <c r="C82" s="7" t="s">
        <v>19</v>
      </c>
      <c r="D82" s="7" t="s">
        <v>2066</v>
      </c>
      <c r="E82" s="7" t="s">
        <v>2067</v>
      </c>
      <c r="F82" s="7" t="s">
        <v>2068</v>
      </c>
      <c r="G82" s="7" t="s">
        <v>1784</v>
      </c>
      <c r="J82" s="7" t="s">
        <v>2411</v>
      </c>
    </row>
    <row r="83" spans="1:10">
      <c r="A83" s="7">
        <v>82</v>
      </c>
      <c r="B83" s="7" t="s">
        <v>1776</v>
      </c>
      <c r="C83" s="7" t="s">
        <v>19</v>
      </c>
      <c r="D83" s="7" t="s">
        <v>2069</v>
      </c>
      <c r="E83" s="7" t="s">
        <v>2070</v>
      </c>
      <c r="F83" s="7" t="s">
        <v>2071</v>
      </c>
      <c r="G83" s="7" t="s">
        <v>1839</v>
      </c>
      <c r="J83" s="7" t="s">
        <v>2411</v>
      </c>
    </row>
    <row r="84" spans="1:10">
      <c r="A84" s="7">
        <v>83</v>
      </c>
      <c r="B84" s="7" t="s">
        <v>1776</v>
      </c>
      <c r="C84" s="7" t="s">
        <v>19</v>
      </c>
      <c r="D84" s="7" t="s">
        <v>2072</v>
      </c>
      <c r="E84" s="7" t="s">
        <v>2073</v>
      </c>
      <c r="F84" s="7" t="s">
        <v>2074</v>
      </c>
      <c r="G84" s="7" t="s">
        <v>1839</v>
      </c>
      <c r="I84" s="7" t="s">
        <v>2075</v>
      </c>
      <c r="J84" s="7" t="s">
        <v>2411</v>
      </c>
    </row>
    <row r="85" spans="1:10">
      <c r="A85" s="7">
        <v>84</v>
      </c>
      <c r="B85" s="7" t="s">
        <v>1776</v>
      </c>
      <c r="C85" s="7" t="s">
        <v>19</v>
      </c>
      <c r="D85" s="7" t="s">
        <v>2076</v>
      </c>
      <c r="E85" s="7" t="s">
        <v>2077</v>
      </c>
      <c r="F85" s="7" t="s">
        <v>2078</v>
      </c>
      <c r="G85" s="7" t="s">
        <v>1846</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1991</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2003</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1991</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1925</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2048</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1944</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1948</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2048</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2075</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2003</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1913</v>
      </c>
      <c r="E207" s="7" t="s">
        <v>1914</v>
      </c>
      <c r="F207" s="7" t="s">
        <v>1915</v>
      </c>
      <c r="G207" s="7" t="s">
        <v>1805</v>
      </c>
      <c r="J207" s="7" t="s">
        <v>2463</v>
      </c>
    </row>
    <row r="208" spans="1:10">
      <c r="A208" s="7">
        <v>28</v>
      </c>
      <c r="B208" s="7" t="s">
        <v>1776</v>
      </c>
      <c r="C208" s="7" t="s">
        <v>19</v>
      </c>
      <c r="D208" s="7" t="s">
        <v>1919</v>
      </c>
      <c r="E208" s="7" t="s">
        <v>1920</v>
      </c>
      <c r="F208" s="7" t="s">
        <v>1921</v>
      </c>
      <c r="G208" s="7" t="s">
        <v>1839</v>
      </c>
      <c r="J208" s="7" t="s">
        <v>2463</v>
      </c>
    </row>
    <row r="209" spans="1:10">
      <c r="A209" s="7">
        <v>29</v>
      </c>
      <c r="B209" s="7" t="s">
        <v>1776</v>
      </c>
      <c r="C209" s="7" t="s">
        <v>19</v>
      </c>
      <c r="D209" s="7" t="s">
        <v>1926</v>
      </c>
      <c r="E209" s="7" t="s">
        <v>1927</v>
      </c>
      <c r="F209" s="7" t="s">
        <v>1928</v>
      </c>
      <c r="G209" s="7" t="s">
        <v>1925</v>
      </c>
      <c r="H209" s="7" t="s">
        <v>1929</v>
      </c>
      <c r="J209" s="7" t="s">
        <v>2463</v>
      </c>
    </row>
    <row r="210" spans="1:10">
      <c r="A210" s="7">
        <v>30</v>
      </c>
      <c r="B210" s="7" t="s">
        <v>1776</v>
      </c>
      <c r="C210" s="7" t="s">
        <v>19</v>
      </c>
      <c r="D210" s="7" t="s">
        <v>1930</v>
      </c>
      <c r="E210" s="7" t="s">
        <v>1931</v>
      </c>
      <c r="F210" s="7" t="s">
        <v>1932</v>
      </c>
      <c r="G210" s="7" t="s">
        <v>1789</v>
      </c>
      <c r="H210" s="7" t="s">
        <v>1933</v>
      </c>
      <c r="J210" s="7" t="s">
        <v>2463</v>
      </c>
    </row>
    <row r="211" spans="1:10">
      <c r="A211" s="7">
        <v>31</v>
      </c>
      <c r="B211" s="7" t="s">
        <v>1776</v>
      </c>
      <c r="C211" s="7" t="s">
        <v>19</v>
      </c>
      <c r="D211" s="7" t="s">
        <v>1949</v>
      </c>
      <c r="E211" s="7" t="s">
        <v>1950</v>
      </c>
      <c r="F211" s="7" t="s">
        <v>1951</v>
      </c>
      <c r="G211" s="7" t="s">
        <v>1902</v>
      </c>
      <c r="I211" s="7" t="s">
        <v>1952</v>
      </c>
      <c r="J211" s="7" t="s">
        <v>2463</v>
      </c>
    </row>
    <row r="212" spans="1:10">
      <c r="A212" s="7">
        <v>32</v>
      </c>
      <c r="B212" s="7" t="s">
        <v>1776</v>
      </c>
      <c r="C212" s="7" t="s">
        <v>19</v>
      </c>
      <c r="D212" s="7" t="s">
        <v>1953</v>
      </c>
      <c r="E212" s="7" t="s">
        <v>1954</v>
      </c>
      <c r="F212" s="7" t="s">
        <v>1955</v>
      </c>
      <c r="G212" s="7" t="s">
        <v>1902</v>
      </c>
      <c r="J212" s="7" t="s">
        <v>2463</v>
      </c>
    </row>
    <row r="213" spans="1:10">
      <c r="A213" s="7">
        <v>33</v>
      </c>
      <c r="B213" s="7" t="s">
        <v>1776</v>
      </c>
      <c r="C213" s="7" t="s">
        <v>19</v>
      </c>
      <c r="D213" s="7" t="s">
        <v>1956</v>
      </c>
      <c r="E213" s="7" t="s">
        <v>1957</v>
      </c>
      <c r="F213" s="7" t="s">
        <v>1958</v>
      </c>
      <c r="G213" s="7" t="s">
        <v>1902</v>
      </c>
      <c r="I213" s="7" t="s">
        <v>1959</v>
      </c>
      <c r="J213" s="7" t="s">
        <v>2463</v>
      </c>
    </row>
    <row r="214" spans="1:10">
      <c r="A214" s="7">
        <v>34</v>
      </c>
      <c r="B214" s="7" t="s">
        <v>1776</v>
      </c>
      <c r="C214" s="7" t="s">
        <v>19</v>
      </c>
      <c r="D214" s="7" t="s">
        <v>1960</v>
      </c>
      <c r="E214" s="7" t="s">
        <v>1957</v>
      </c>
      <c r="F214" s="7" t="s">
        <v>1961</v>
      </c>
      <c r="G214" s="7" t="s">
        <v>1902</v>
      </c>
      <c r="J214" s="7" t="s">
        <v>2463</v>
      </c>
    </row>
    <row r="215" spans="1:10">
      <c r="A215" s="7">
        <v>35</v>
      </c>
      <c r="B215" s="7" t="s">
        <v>1776</v>
      </c>
      <c r="C215" s="7" t="s">
        <v>19</v>
      </c>
      <c r="D215" s="7" t="s">
        <v>1962</v>
      </c>
      <c r="E215" s="7" t="s">
        <v>1957</v>
      </c>
      <c r="F215" s="7" t="s">
        <v>1963</v>
      </c>
      <c r="G215" s="7" t="s">
        <v>1839</v>
      </c>
      <c r="J215" s="7" t="s">
        <v>2463</v>
      </c>
    </row>
    <row r="216" spans="1:10">
      <c r="A216" s="7">
        <v>36</v>
      </c>
      <c r="B216" s="7" t="s">
        <v>1776</v>
      </c>
      <c r="C216" s="7" t="s">
        <v>19</v>
      </c>
      <c r="D216" s="7" t="s">
        <v>1964</v>
      </c>
      <c r="E216" s="7" t="s">
        <v>1965</v>
      </c>
      <c r="F216" s="7" t="s">
        <v>1966</v>
      </c>
      <c r="G216" s="7" t="s">
        <v>1839</v>
      </c>
      <c r="H216" s="7" t="s">
        <v>1967</v>
      </c>
      <c r="I216" s="7" t="s">
        <v>1968</v>
      </c>
      <c r="J216" s="7" t="s">
        <v>2463</v>
      </c>
    </row>
    <row r="217" spans="1:10">
      <c r="A217" s="7">
        <v>37</v>
      </c>
      <c r="B217" s="7" t="s">
        <v>1776</v>
      </c>
      <c r="C217" s="7" t="s">
        <v>19</v>
      </c>
      <c r="D217" s="7" t="s">
        <v>2423</v>
      </c>
      <c r="E217" s="7" t="s">
        <v>2424</v>
      </c>
      <c r="F217" s="7" t="s">
        <v>2425</v>
      </c>
      <c r="G217" s="7" t="s">
        <v>1876</v>
      </c>
      <c r="J217" s="7" t="s">
        <v>2463</v>
      </c>
    </row>
    <row r="218" spans="1:10">
      <c r="A218" s="7">
        <v>38</v>
      </c>
      <c r="B218" s="7" t="s">
        <v>1776</v>
      </c>
      <c r="C218" s="7" t="s">
        <v>19</v>
      </c>
      <c r="D218" s="7" t="s">
        <v>1985</v>
      </c>
      <c r="E218" s="7" t="s">
        <v>1986</v>
      </c>
      <c r="F218" s="7" t="s">
        <v>1987</v>
      </c>
      <c r="G218" s="7" t="s">
        <v>1902</v>
      </c>
      <c r="J218" s="7" t="s">
        <v>2463</v>
      </c>
    </row>
    <row r="219" spans="1:10">
      <c r="A219" s="7">
        <v>39</v>
      </c>
      <c r="B219" s="7" t="s">
        <v>1776</v>
      </c>
      <c r="C219" s="7" t="s">
        <v>19</v>
      </c>
      <c r="D219" s="7" t="s">
        <v>1992</v>
      </c>
      <c r="E219" s="7" t="s">
        <v>1993</v>
      </c>
      <c r="F219" s="7" t="s">
        <v>1994</v>
      </c>
      <c r="G219" s="7" t="s">
        <v>1902</v>
      </c>
      <c r="I219" s="7" t="s">
        <v>1995</v>
      </c>
      <c r="J219" s="7" t="s">
        <v>2463</v>
      </c>
    </row>
    <row r="220" spans="1:10">
      <c r="A220" s="7">
        <v>40</v>
      </c>
      <c r="B220" s="7" t="s">
        <v>1776</v>
      </c>
      <c r="C220" s="7" t="s">
        <v>19</v>
      </c>
      <c r="D220" s="7" t="s">
        <v>1996</v>
      </c>
      <c r="E220" s="7" t="s">
        <v>1997</v>
      </c>
      <c r="F220" s="7" t="s">
        <v>1998</v>
      </c>
      <c r="G220" s="7" t="s">
        <v>1902</v>
      </c>
      <c r="I220" s="7" t="s">
        <v>1999</v>
      </c>
      <c r="J220" s="7" t="s">
        <v>2463</v>
      </c>
    </row>
    <row r="221" spans="1:10">
      <c r="A221" s="7">
        <v>41</v>
      </c>
      <c r="B221" s="7" t="s">
        <v>1776</v>
      </c>
      <c r="C221" s="7" t="s">
        <v>19</v>
      </c>
      <c r="D221" s="7" t="s">
        <v>2010</v>
      </c>
      <c r="E221" s="7" t="s">
        <v>2011</v>
      </c>
      <c r="F221" s="7" t="s">
        <v>2012</v>
      </c>
      <c r="G221" s="7" t="s">
        <v>1902</v>
      </c>
      <c r="J221" s="7" t="s">
        <v>2463</v>
      </c>
    </row>
    <row r="222" spans="1:10">
      <c r="A222" s="7">
        <v>42</v>
      </c>
      <c r="B222" s="7" t="s">
        <v>1776</v>
      </c>
      <c r="C222" s="7" t="s">
        <v>19</v>
      </c>
      <c r="D222" s="7" t="s">
        <v>2027</v>
      </c>
      <c r="E222" s="7" t="s">
        <v>2028</v>
      </c>
      <c r="F222" s="7" t="s">
        <v>2029</v>
      </c>
      <c r="G222" s="7" t="s">
        <v>1846</v>
      </c>
      <c r="H222" s="7" t="s">
        <v>2030</v>
      </c>
      <c r="I222" s="7" t="s">
        <v>2031</v>
      </c>
      <c r="J222" s="7" t="s">
        <v>2463</v>
      </c>
    </row>
    <row r="223" spans="1:10">
      <c r="A223" s="7">
        <v>43</v>
      </c>
      <c r="B223" s="7" t="s">
        <v>1776</v>
      </c>
      <c r="C223" s="7" t="s">
        <v>19</v>
      </c>
      <c r="D223" s="7" t="s">
        <v>2032</v>
      </c>
      <c r="E223" s="7" t="s">
        <v>2033</v>
      </c>
      <c r="F223" s="7" t="s">
        <v>2034</v>
      </c>
      <c r="G223" s="7" t="s">
        <v>1839</v>
      </c>
      <c r="J223" s="7" t="s">
        <v>2463</v>
      </c>
    </row>
    <row r="224" spans="1:10">
      <c r="A224" s="7">
        <v>44</v>
      </c>
      <c r="B224" s="7" t="s">
        <v>1776</v>
      </c>
      <c r="C224" s="7" t="s">
        <v>19</v>
      </c>
      <c r="D224" s="7" t="s">
        <v>2035</v>
      </c>
      <c r="E224" s="7" t="s">
        <v>2036</v>
      </c>
      <c r="F224" s="7" t="s">
        <v>2037</v>
      </c>
      <c r="G224" s="7" t="s">
        <v>2003</v>
      </c>
      <c r="I224" s="7" t="s">
        <v>2038</v>
      </c>
      <c r="J224" s="7" t="s">
        <v>2463</v>
      </c>
    </row>
    <row r="225" spans="1:10">
      <c r="A225" s="7">
        <v>45</v>
      </c>
      <c r="B225" s="7" t="s">
        <v>1776</v>
      </c>
      <c r="C225" s="7" t="s">
        <v>19</v>
      </c>
      <c r="D225" s="7" t="s">
        <v>2069</v>
      </c>
      <c r="E225" s="7" t="s">
        <v>2070</v>
      </c>
      <c r="F225" s="7" t="s">
        <v>2071</v>
      </c>
      <c r="G225" s="7" t="s">
        <v>1839</v>
      </c>
      <c r="J225" s="7" t="s">
        <v>2463</v>
      </c>
    </row>
    <row r="226" spans="1:10">
      <c r="A226" s="7">
        <v>46</v>
      </c>
      <c r="B226" s="7" t="s">
        <v>1776</v>
      </c>
      <c r="C226" s="7" t="s">
        <v>19</v>
      </c>
      <c r="D226" s="7" t="s">
        <v>2072</v>
      </c>
      <c r="E226" s="7" t="s">
        <v>2073</v>
      </c>
      <c r="F226" s="7" t="s">
        <v>2074</v>
      </c>
      <c r="G226" s="7" t="s">
        <v>1839</v>
      </c>
      <c r="I226" s="7" t="s">
        <v>2075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2003</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2048</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1948</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2048</v>
      </c>
      <c r="J252" s="7" t="s">
        <v>2463</v>
      </c>
    </row>
    <row r="253" spans="1:10">
      <c r="A253" s="7">
        <v>73</v>
      </c>
      <c r="B253" s="7" t="s">
        <v>1776</v>
      </c>
      <c r="C253" s="7" t="s">
        <v>19</v>
      </c>
      <c r="D253" s="7" t="s">
        <v>2435</v>
      </c>
      <c r="E253" s="7" t="s">
        <v>2436</v>
      </c>
      <c r="F253" s="7" t="s">
        <v>2437</v>
      </c>
      <c r="G253" s="7" t="s">
        <v>1925</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2075</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50"/>
  <sheetViews>
    <sheetView showGridLines="0" zoomScaleNormal="100" workbookViewId="0"/>
  </sheetViews>
  <sheetFormatPr defaultRowHeight="11.25"/>
  <sheetData>
    <row r="1" spans="1:1">
      <c r="A1" s="670">
        <f>IF('Общие сведения'!$H$8="",1,0)</f>
        <v>0</v>
      </c>
    </row>
    <row r="2" spans="1:1">
      <c r="A2" s="670">
        <f>IF('Общие сведения'!$H$10="",1,0)</f>
        <v>0</v>
      </c>
    </row>
    <row r="3" spans="1:1">
      <c r="A3" s="670">
        <f>IF('Общие сведения'!$H$29="",1,0)</f>
        <v>0</v>
      </c>
    </row>
    <row r="4" spans="1:1">
      <c r="A4" s="670">
        <f>IF('Общие сведения'!$H$30="",1,0)</f>
        <v>0</v>
      </c>
    </row>
    <row r="5" spans="1:1">
      <c r="A5" s="670">
        <f>IF('Общие сведения'!$H$31="",1,0)</f>
        <v>0</v>
      </c>
    </row>
    <row r="6" spans="1:1">
      <c r="A6" s="670">
        <f>IF('Общие сведения'!$H$32="",1,0)</f>
        <v>0</v>
      </c>
    </row>
    <row r="7" spans="1:1">
      <c r="A7" s="670">
        <f>IF('Общие сведения'!$H$33="",1,0)</f>
        <v>0</v>
      </c>
    </row>
    <row r="8" spans="1:1">
      <c r="A8" s="670">
        <f>IF('Общие сведения'!$H$34="",1,0)</f>
        <v>0</v>
      </c>
    </row>
    <row r="9" spans="1:1">
      <c r="A9" s="670">
        <f>IF('Общие сведения'!$H$35="",1,0)</f>
        <v>0</v>
      </c>
    </row>
    <row r="10" spans="1:1">
      <c r="A10" s="670">
        <f>IF('Общие сведения'!$H$37="",1,0)</f>
        <v>0</v>
      </c>
    </row>
    <row r="11" spans="1:1">
      <c r="A11" s="670">
        <f>IF('Общие сведения'!$H$38="",1,0)</f>
        <v>0</v>
      </c>
    </row>
    <row r="12" spans="1:1">
      <c r="A12" s="670">
        <f>IF('Общие сведения'!$H$39="",1,0)</f>
        <v>0</v>
      </c>
    </row>
    <row r="13" spans="1:1">
      <c r="A13" s="670">
        <f>IF('Общие сведения'!$H$40="",1,0)</f>
        <v>0</v>
      </c>
    </row>
    <row r="14" spans="1:1">
      <c r="A14" s="670">
        <f>IF('Общие сведения'!$H$41="",1,0)</f>
        <v>0</v>
      </c>
    </row>
    <row r="15" spans="1:1">
      <c r="A15" s="670">
        <f>IF('Общие сведения'!$H$42="",1,0)</f>
        <v>0</v>
      </c>
    </row>
    <row r="16" spans="1:1">
      <c r="A16" s="670">
        <f>IF('Общие сведения'!$H$43="",1,0)</f>
        <v>0</v>
      </c>
    </row>
    <row r="17" spans="1:1">
      <c r="A17" s="670">
        <f>IF('Общие сведения'!$H$45="",1,0)</f>
        <v>0</v>
      </c>
    </row>
    <row r="18" spans="1:1">
      <c r="A18" s="670">
        <f>IF('Общие сведения'!$H$46="",1,0)</f>
        <v>0</v>
      </c>
    </row>
    <row r="19" spans="1:1">
      <c r="A19" s="670">
        <f>IF('Общие сведения'!$H$52="",1,0)</f>
        <v>0</v>
      </c>
    </row>
    <row r="20" spans="1:1">
      <c r="A20" s="670">
        <f>IF('Общие сведения'!$H$58="",1,0)</f>
        <v>0</v>
      </c>
    </row>
    <row r="21" spans="1:1">
      <c r="A21" s="670">
        <f>IF('Общие сведения'!$H$64="",1,0)</f>
        <v>0</v>
      </c>
    </row>
    <row r="22" spans="1:1">
      <c r="A22" s="670">
        <f>IF('Общие сведения'!$H$71="",1,0)</f>
        <v>0</v>
      </c>
    </row>
    <row r="23" spans="1:1">
      <c r="A23" s="670">
        <f>IF('Общие сведения'!$H$78="",1,0)</f>
        <v>0</v>
      </c>
    </row>
    <row r="24" spans="1:1">
      <c r="A24" s="670">
        <f>IF('Общие сведения'!$H$86="",1,0)</f>
        <v>0</v>
      </c>
    </row>
    <row r="25" spans="1:1">
      <c r="A25" s="670">
        <f>IF('Общие сведения'!$H$110="",1,0)</f>
        <v>0</v>
      </c>
    </row>
    <row r="26" spans="1:1">
      <c r="A26" s="670">
        <f>IF('Общие сведения'!$H$163="",1,0)</f>
        <v>0</v>
      </c>
    </row>
    <row r="27" spans="1:1">
      <c r="A27" s="670">
        <f>IF('Общие сведения'!$H$117="",1,0)</f>
        <v>0</v>
      </c>
    </row>
    <row r="28" spans="1:1">
      <c r="A28" s="670">
        <f>IF('Общие сведения'!$H$118="",1,0)</f>
        <v>0</v>
      </c>
    </row>
    <row r="29" spans="1:1">
      <c r="A29" s="670">
        <f>IF('Общие сведения'!$H$120="",1,0)</f>
        <v>0</v>
      </c>
    </row>
    <row r="30" spans="1:1">
      <c r="A30" s="670">
        <f>IF('Список территорий'!$M$16="",1,0)</f>
        <v>0</v>
      </c>
    </row>
    <row r="31" spans="1:1">
      <c r="A31" s="670">
        <f>IF('Список территорий'!$N$16="",1,0)</f>
        <v>0</v>
      </c>
    </row>
    <row r="32" spans="1:1">
      <c r="A32" s="670">
        <f>IF(ЭЭ!$M$23="",1,0)</f>
        <v>0</v>
      </c>
    </row>
    <row r="33" spans="1:1">
      <c r="A33" s="670">
        <f>IF(ФОТ!$M$19="",1,0)</f>
        <v>0</v>
      </c>
    </row>
    <row r="34" spans="1:1">
      <c r="A34" s="670">
        <f>IF(ФОТ!$M$28="",1,0)</f>
        <v>0</v>
      </c>
    </row>
    <row r="35" spans="1:1">
      <c r="A35" s="670">
        <f>IF('Общие сведения'!$H$130="",1,0)</f>
        <v>0</v>
      </c>
    </row>
    <row r="36" spans="1:1">
      <c r="A36" s="670">
        <f>IF('Общие сведения'!$H$131="",1,0)</f>
        <v>0</v>
      </c>
    </row>
    <row r="37" spans="1:1">
      <c r="A37" s="670">
        <f>IF('Общие сведения'!$H$133="",1,0)</f>
        <v>0</v>
      </c>
    </row>
    <row r="38" spans="1:1">
      <c r="A38" s="670">
        <f>IF('Список территорий'!$M$18="",1,0)</f>
        <v>0</v>
      </c>
    </row>
    <row r="39" spans="1:1">
      <c r="A39" s="670">
        <f>IF('Список территорий'!$N$18="",1,0)</f>
        <v>0</v>
      </c>
    </row>
    <row r="40" spans="1:1">
      <c r="A40" s="670">
        <f>IF(ЭЭ!$M$34="",1,0)</f>
        <v>0</v>
      </c>
    </row>
    <row r="41" spans="1:1">
      <c r="A41" s="670">
        <f>IF(ФОТ!$M$38="",1,0)</f>
        <v>0</v>
      </c>
    </row>
    <row r="42" spans="1:1">
      <c r="A42" s="670">
        <f>IF(ФОТ!$M$47="",1,0)</f>
        <v>0</v>
      </c>
    </row>
    <row r="43" spans="1:1">
      <c r="A43" s="670">
        <f>IF('Общие сведения'!$H$143="",1,0)</f>
        <v>0</v>
      </c>
    </row>
    <row r="44" spans="1:1">
      <c r="A44" s="670">
        <f>IF('Общие сведения'!$H$144="",1,0)</f>
        <v>0</v>
      </c>
    </row>
    <row r="45" spans="1:1">
      <c r="A45" s="670">
        <f>IF('Общие сведения'!$H$146="",1,0)</f>
        <v>0</v>
      </c>
    </row>
    <row r="46" spans="1:1">
      <c r="A46" s="670">
        <f>IF('Список территорий'!$M$20="",1,0)</f>
        <v>0</v>
      </c>
    </row>
    <row r="47" spans="1:1">
      <c r="A47" s="670">
        <f>IF('Список территорий'!$N$20="",1,0)</f>
        <v>0</v>
      </c>
    </row>
    <row r="48" spans="1:1">
      <c r="A48" s="670">
        <f>IF(ЭЭ!$M$45="",1,0)</f>
        <v>0</v>
      </c>
    </row>
    <row r="49" spans="1:1">
      <c r="A49" s="670">
        <f>IF(ФОТ!$M$57="",1,0)</f>
        <v>0</v>
      </c>
    </row>
    <row r="50" spans="1:1">
      <c r="A50" s="670">
        <f>IF(ФОТ!$M$66="",1,0)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86" t="str">
        <f>"Код шаблона: " &amp; GetCode()</f>
        <v>Код шаблона: EXPERT.VSVO.INDEX</v>
      </c>
      <c r="C2" s="686"/>
      <c r="D2" s="686"/>
      <c r="E2" s="686"/>
      <c r="F2" s="686"/>
      <c r="G2" s="686"/>
      <c r="H2" s="18"/>
      <c r="I2" s="18"/>
      <c r="J2" s="18"/>
      <c r="K2" s="18"/>
      <c r="L2" s="18"/>
      <c r="M2" s="18"/>
      <c r="N2" s="18"/>
      <c r="O2" s="18"/>
      <c r="P2" s="18"/>
      <c r="Q2" s="18"/>
      <c r="R2" s="18"/>
      <c r="S2" s="18"/>
      <c r="T2" s="18"/>
      <c r="U2" s="18"/>
      <c r="V2" s="18"/>
      <c r="W2" s="16"/>
      <c r="Y2" s="17"/>
      <c r="AA2" s="15"/>
    </row>
    <row r="3" spans="1:29" ht="18" customHeight="1">
      <c r="B3" s="687" t="str">
        <f>"Версия " &amp; Getversion()</f>
        <v>Версия 4.2</v>
      </c>
      <c r="C3" s="687"/>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88" t="s">
        <v>1281</v>
      </c>
      <c r="C5" s="689"/>
      <c r="D5" s="689"/>
      <c r="E5" s="689"/>
      <c r="F5" s="689"/>
      <c r="G5" s="689"/>
      <c r="H5" s="689"/>
      <c r="I5" s="689"/>
      <c r="J5" s="689"/>
      <c r="K5" s="689"/>
      <c r="L5" s="689"/>
      <c r="M5" s="689"/>
      <c r="N5" s="689"/>
      <c r="O5" s="689"/>
      <c r="P5" s="689"/>
      <c r="Q5" s="689"/>
      <c r="R5" s="689"/>
      <c r="S5" s="689"/>
      <c r="T5" s="689"/>
      <c r="U5" s="689"/>
      <c r="V5" s="689"/>
      <c r="W5" s="689"/>
      <c r="X5" s="689"/>
      <c r="Y5" s="690"/>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91" t="s">
        <v>1148</v>
      </c>
      <c r="F7" s="691"/>
      <c r="G7" s="691"/>
      <c r="H7" s="691"/>
      <c r="I7" s="691"/>
      <c r="J7" s="691"/>
      <c r="K7" s="691"/>
      <c r="L7" s="691"/>
      <c r="M7" s="691"/>
      <c r="N7" s="691"/>
      <c r="O7" s="691"/>
      <c r="P7" s="691"/>
      <c r="Q7" s="691"/>
      <c r="R7" s="691"/>
      <c r="S7" s="691"/>
      <c r="T7" s="691"/>
      <c r="U7" s="691"/>
      <c r="V7" s="691"/>
      <c r="W7" s="691"/>
      <c r="X7" s="691"/>
      <c r="Y7" s="47"/>
      <c r="Z7" s="23"/>
    </row>
    <row r="8" spans="1:29" ht="15" customHeight="1">
      <c r="A8" s="23"/>
      <c r="B8" s="23"/>
      <c r="C8" s="25"/>
      <c r="D8" s="24"/>
      <c r="E8" s="691"/>
      <c r="F8" s="691"/>
      <c r="G8" s="691"/>
      <c r="H8" s="691"/>
      <c r="I8" s="691"/>
      <c r="J8" s="691"/>
      <c r="K8" s="691"/>
      <c r="L8" s="691"/>
      <c r="M8" s="691"/>
      <c r="N8" s="691"/>
      <c r="O8" s="691"/>
      <c r="P8" s="691"/>
      <c r="Q8" s="691"/>
      <c r="R8" s="691"/>
      <c r="S8" s="691"/>
      <c r="T8" s="691"/>
      <c r="U8" s="691"/>
      <c r="V8" s="691"/>
      <c r="W8" s="691"/>
      <c r="X8" s="691"/>
      <c r="Y8" s="47"/>
      <c r="Z8" s="23"/>
    </row>
    <row r="9" spans="1:29" ht="15" customHeight="1">
      <c r="A9" s="23"/>
      <c r="B9" s="23"/>
      <c r="C9" s="25"/>
      <c r="D9" s="24"/>
      <c r="E9" s="691"/>
      <c r="F9" s="691"/>
      <c r="G9" s="691"/>
      <c r="H9" s="691"/>
      <c r="I9" s="691"/>
      <c r="J9" s="691"/>
      <c r="K9" s="691"/>
      <c r="L9" s="691"/>
      <c r="M9" s="691"/>
      <c r="N9" s="691"/>
      <c r="O9" s="691"/>
      <c r="P9" s="691"/>
      <c r="Q9" s="691"/>
      <c r="R9" s="691"/>
      <c r="S9" s="691"/>
      <c r="T9" s="691"/>
      <c r="U9" s="691"/>
      <c r="V9" s="691"/>
      <c r="W9" s="691"/>
      <c r="X9" s="691"/>
      <c r="Y9" s="47"/>
      <c r="Z9" s="23"/>
    </row>
    <row r="10" spans="1:29" ht="10.5" customHeight="1">
      <c r="A10" s="23"/>
      <c r="B10" s="23"/>
      <c r="C10" s="25"/>
      <c r="D10" s="24"/>
      <c r="E10" s="691"/>
      <c r="F10" s="691"/>
      <c r="G10" s="691"/>
      <c r="H10" s="691"/>
      <c r="I10" s="691"/>
      <c r="J10" s="691"/>
      <c r="K10" s="691"/>
      <c r="L10" s="691"/>
      <c r="M10" s="691"/>
      <c r="N10" s="691"/>
      <c r="O10" s="691"/>
      <c r="P10" s="691"/>
      <c r="Q10" s="691"/>
      <c r="R10" s="691"/>
      <c r="S10" s="691"/>
      <c r="T10" s="691"/>
      <c r="U10" s="691"/>
      <c r="V10" s="691"/>
      <c r="W10" s="691"/>
      <c r="X10" s="691"/>
      <c r="Y10" s="47"/>
      <c r="Z10" s="23"/>
    </row>
    <row r="11" spans="1:29" ht="27" customHeight="1">
      <c r="A11" s="23"/>
      <c r="B11" s="23"/>
      <c r="C11" s="25"/>
      <c r="D11" s="24"/>
      <c r="E11" s="691"/>
      <c r="F11" s="691"/>
      <c r="G11" s="691"/>
      <c r="H11" s="691"/>
      <c r="I11" s="691"/>
      <c r="J11" s="691"/>
      <c r="K11" s="691"/>
      <c r="L11" s="691"/>
      <c r="M11" s="691"/>
      <c r="N11" s="691"/>
      <c r="O11" s="691"/>
      <c r="P11" s="691"/>
      <c r="Q11" s="691"/>
      <c r="R11" s="691"/>
      <c r="S11" s="691"/>
      <c r="T11" s="691"/>
      <c r="U11" s="691"/>
      <c r="V11" s="691"/>
      <c r="W11" s="691"/>
      <c r="X11" s="691"/>
      <c r="Y11" s="47"/>
      <c r="Z11" s="23"/>
    </row>
    <row r="12" spans="1:29" ht="12" customHeight="1">
      <c r="A12" s="23"/>
      <c r="B12" s="23"/>
      <c r="C12" s="25"/>
      <c r="D12" s="24"/>
      <c r="E12" s="691"/>
      <c r="F12" s="691"/>
      <c r="G12" s="691"/>
      <c r="H12" s="691"/>
      <c r="I12" s="691"/>
      <c r="J12" s="691"/>
      <c r="K12" s="691"/>
      <c r="L12" s="691"/>
      <c r="M12" s="691"/>
      <c r="N12" s="691"/>
      <c r="O12" s="691"/>
      <c r="P12" s="691"/>
      <c r="Q12" s="691"/>
      <c r="R12" s="691"/>
      <c r="S12" s="691"/>
      <c r="T12" s="691"/>
      <c r="U12" s="691"/>
      <c r="V12" s="691"/>
      <c r="W12" s="691"/>
      <c r="X12" s="691"/>
      <c r="Y12" s="47"/>
      <c r="Z12" s="23"/>
    </row>
    <row r="13" spans="1:29" ht="38.25" customHeight="1">
      <c r="A13" s="23"/>
      <c r="B13" s="23"/>
      <c r="C13" s="25"/>
      <c r="D13" s="24"/>
      <c r="E13" s="691"/>
      <c r="F13" s="691"/>
      <c r="G13" s="691"/>
      <c r="H13" s="691"/>
      <c r="I13" s="691"/>
      <c r="J13" s="691"/>
      <c r="K13" s="691"/>
      <c r="L13" s="691"/>
      <c r="M13" s="691"/>
      <c r="N13" s="691"/>
      <c r="O13" s="691"/>
      <c r="P13" s="691"/>
      <c r="Q13" s="691"/>
      <c r="R13" s="691"/>
      <c r="S13" s="691"/>
      <c r="T13" s="691"/>
      <c r="U13" s="691"/>
      <c r="V13" s="691"/>
      <c r="W13" s="691"/>
      <c r="X13" s="691"/>
      <c r="Y13" s="48"/>
      <c r="Z13" s="23"/>
    </row>
    <row r="14" spans="1:29" ht="15" customHeight="1">
      <c r="A14" s="23"/>
      <c r="B14" s="23"/>
      <c r="C14" s="25"/>
      <c r="D14" s="24"/>
      <c r="E14" s="691" t="s">
        <v>175</v>
      </c>
      <c r="F14" s="691"/>
      <c r="G14" s="691"/>
      <c r="H14" s="691"/>
      <c r="I14" s="691"/>
      <c r="J14" s="691"/>
      <c r="K14" s="691"/>
      <c r="L14" s="691"/>
      <c r="M14" s="691"/>
      <c r="N14" s="691"/>
      <c r="O14" s="691"/>
      <c r="P14" s="691"/>
      <c r="Q14" s="691"/>
      <c r="R14" s="691"/>
      <c r="S14" s="691"/>
      <c r="T14" s="691"/>
      <c r="U14" s="691"/>
      <c r="V14" s="691"/>
      <c r="W14" s="691"/>
      <c r="X14" s="691"/>
      <c r="Y14" s="47"/>
      <c r="Z14" s="23"/>
    </row>
    <row r="15" spans="1:29" ht="15">
      <c r="A15" s="23"/>
      <c r="B15" s="23"/>
      <c r="C15" s="25"/>
      <c r="D15" s="24"/>
      <c r="E15" s="691"/>
      <c r="F15" s="691"/>
      <c r="G15" s="691"/>
      <c r="H15" s="691"/>
      <c r="I15" s="691"/>
      <c r="J15" s="691"/>
      <c r="K15" s="691"/>
      <c r="L15" s="691"/>
      <c r="M15" s="691"/>
      <c r="N15" s="691"/>
      <c r="O15" s="691"/>
      <c r="P15" s="691"/>
      <c r="Q15" s="691"/>
      <c r="R15" s="691"/>
      <c r="S15" s="691"/>
      <c r="T15" s="691"/>
      <c r="U15" s="691"/>
      <c r="V15" s="691"/>
      <c r="W15" s="691"/>
      <c r="X15" s="691"/>
      <c r="Y15" s="47"/>
      <c r="Z15" s="23"/>
    </row>
    <row r="16" spans="1:29" ht="15">
      <c r="A16" s="23"/>
      <c r="B16" s="23"/>
      <c r="C16" s="25"/>
      <c r="D16" s="24"/>
      <c r="E16" s="691"/>
      <c r="F16" s="691"/>
      <c r="G16" s="691"/>
      <c r="H16" s="691"/>
      <c r="I16" s="691"/>
      <c r="J16" s="691"/>
      <c r="K16" s="691"/>
      <c r="L16" s="691"/>
      <c r="M16" s="691"/>
      <c r="N16" s="691"/>
      <c r="O16" s="691"/>
      <c r="P16" s="691"/>
      <c r="Q16" s="691"/>
      <c r="R16" s="691"/>
      <c r="S16" s="691"/>
      <c r="T16" s="691"/>
      <c r="U16" s="691"/>
      <c r="V16" s="691"/>
      <c r="W16" s="691"/>
      <c r="X16" s="691"/>
      <c r="Y16" s="47"/>
      <c r="Z16" s="23"/>
    </row>
    <row r="17" spans="1:26" ht="15" customHeight="1">
      <c r="A17" s="23"/>
      <c r="B17" s="23"/>
      <c r="C17" s="25"/>
      <c r="D17" s="24"/>
      <c r="E17" s="691"/>
      <c r="F17" s="691"/>
      <c r="G17" s="691"/>
      <c r="H17" s="691"/>
      <c r="I17" s="691"/>
      <c r="J17" s="691"/>
      <c r="K17" s="691"/>
      <c r="L17" s="691"/>
      <c r="M17" s="691"/>
      <c r="N17" s="691"/>
      <c r="O17" s="691"/>
      <c r="P17" s="691"/>
      <c r="Q17" s="691"/>
      <c r="R17" s="691"/>
      <c r="S17" s="691"/>
      <c r="T17" s="691"/>
      <c r="U17" s="691"/>
      <c r="V17" s="691"/>
      <c r="W17" s="691"/>
      <c r="X17" s="691"/>
      <c r="Y17" s="47"/>
      <c r="Z17" s="23"/>
    </row>
    <row r="18" spans="1:26" ht="15">
      <c r="A18" s="23"/>
      <c r="B18" s="23"/>
      <c r="C18" s="25"/>
      <c r="D18" s="24"/>
      <c r="E18" s="691"/>
      <c r="F18" s="691"/>
      <c r="G18" s="691"/>
      <c r="H18" s="691"/>
      <c r="I18" s="691"/>
      <c r="J18" s="691"/>
      <c r="K18" s="691"/>
      <c r="L18" s="691"/>
      <c r="M18" s="691"/>
      <c r="N18" s="691"/>
      <c r="O18" s="691"/>
      <c r="P18" s="691"/>
      <c r="Q18" s="691"/>
      <c r="R18" s="691"/>
      <c r="S18" s="691"/>
      <c r="T18" s="691"/>
      <c r="U18" s="691"/>
      <c r="V18" s="691"/>
      <c r="W18" s="691"/>
      <c r="X18" s="691"/>
      <c r="Y18" s="47"/>
      <c r="Z18" s="23"/>
    </row>
    <row r="19" spans="1:26" ht="59.25" customHeight="1">
      <c r="A19" s="23"/>
      <c r="B19" s="23"/>
      <c r="C19" s="25"/>
      <c r="D19" s="25"/>
      <c r="E19" s="691"/>
      <c r="F19" s="691"/>
      <c r="G19" s="691"/>
      <c r="H19" s="691"/>
      <c r="I19" s="691"/>
      <c r="J19" s="691"/>
      <c r="K19" s="691"/>
      <c r="L19" s="691"/>
      <c r="M19" s="691"/>
      <c r="N19" s="691"/>
      <c r="O19" s="691"/>
      <c r="P19" s="691"/>
      <c r="Q19" s="691"/>
      <c r="R19" s="691"/>
      <c r="S19" s="691"/>
      <c r="T19" s="691"/>
      <c r="U19" s="691"/>
      <c r="V19" s="691"/>
      <c r="W19" s="691"/>
      <c r="X19" s="691"/>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82" t="s">
        <v>162</v>
      </c>
      <c r="G21" s="683"/>
      <c r="H21" s="683"/>
      <c r="I21" s="683"/>
      <c r="J21" s="683"/>
      <c r="K21" s="683"/>
      <c r="L21" s="683"/>
      <c r="M21" s="683"/>
      <c r="N21" s="27"/>
      <c r="O21" s="28" t="s">
        <v>161</v>
      </c>
      <c r="P21" s="684" t="s">
        <v>163</v>
      </c>
      <c r="Q21" s="685"/>
      <c r="R21" s="685"/>
      <c r="S21" s="685"/>
      <c r="T21" s="685"/>
      <c r="U21" s="685"/>
      <c r="V21" s="685"/>
      <c r="W21" s="685"/>
      <c r="X21" s="685"/>
      <c r="Y21" s="47"/>
      <c r="Z21" s="23"/>
    </row>
    <row r="22" spans="1:26" ht="19.149999999999999" hidden="1" customHeight="1">
      <c r="A22" s="23"/>
      <c r="B22" s="23"/>
      <c r="C22" s="25"/>
      <c r="D22" s="24"/>
      <c r="E22" s="29" t="s">
        <v>161</v>
      </c>
      <c r="F22" s="682" t="s">
        <v>164</v>
      </c>
      <c r="G22" s="683"/>
      <c r="H22" s="683"/>
      <c r="I22" s="683"/>
      <c r="J22" s="683"/>
      <c r="K22" s="683"/>
      <c r="L22" s="683"/>
      <c r="M22" s="683"/>
      <c r="N22" s="27"/>
      <c r="O22" s="30" t="s">
        <v>161</v>
      </c>
      <c r="P22" s="684" t="s">
        <v>165</v>
      </c>
      <c r="Q22" s="685"/>
      <c r="R22" s="685"/>
      <c r="S22" s="685"/>
      <c r="T22" s="685"/>
      <c r="U22" s="685"/>
      <c r="V22" s="685"/>
      <c r="W22" s="685"/>
      <c r="X22" s="685"/>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92" t="s">
        <v>184</v>
      </c>
      <c r="F35" s="692"/>
      <c r="G35" s="692"/>
      <c r="H35" s="692"/>
      <c r="I35" s="692"/>
      <c r="J35" s="692"/>
      <c r="K35" s="692"/>
      <c r="L35" s="692"/>
      <c r="M35" s="692"/>
      <c r="N35" s="692"/>
      <c r="O35" s="692"/>
      <c r="P35" s="692"/>
      <c r="Q35" s="692"/>
      <c r="R35" s="692"/>
      <c r="S35" s="692"/>
      <c r="T35" s="692"/>
      <c r="U35" s="692"/>
      <c r="V35" s="692"/>
      <c r="W35" s="692"/>
      <c r="X35" s="692"/>
      <c r="Y35" s="47"/>
      <c r="Z35" s="23"/>
    </row>
    <row r="36" spans="1:26" ht="38.25" hidden="1" customHeight="1">
      <c r="A36" s="23"/>
      <c r="B36" s="23"/>
      <c r="C36" s="25"/>
      <c r="D36" s="24"/>
      <c r="E36" s="692"/>
      <c r="F36" s="692"/>
      <c r="G36" s="692"/>
      <c r="H36" s="692"/>
      <c r="I36" s="692"/>
      <c r="J36" s="692"/>
      <c r="K36" s="692"/>
      <c r="L36" s="692"/>
      <c r="M36" s="692"/>
      <c r="N36" s="692"/>
      <c r="O36" s="692"/>
      <c r="P36" s="692"/>
      <c r="Q36" s="692"/>
      <c r="R36" s="692"/>
      <c r="S36" s="692"/>
      <c r="T36" s="692"/>
      <c r="U36" s="692"/>
      <c r="V36" s="692"/>
      <c r="W36" s="692"/>
      <c r="X36" s="692"/>
      <c r="Y36" s="47"/>
      <c r="Z36" s="23"/>
    </row>
    <row r="37" spans="1:26" ht="9.75" hidden="1" customHeight="1">
      <c r="A37" s="23"/>
      <c r="B37" s="23"/>
      <c r="C37" s="25"/>
      <c r="D37" s="24"/>
      <c r="E37" s="692"/>
      <c r="F37" s="692"/>
      <c r="G37" s="692"/>
      <c r="H37" s="692"/>
      <c r="I37" s="692"/>
      <c r="J37" s="692"/>
      <c r="K37" s="692"/>
      <c r="L37" s="692"/>
      <c r="M37" s="692"/>
      <c r="N37" s="692"/>
      <c r="O37" s="692"/>
      <c r="P37" s="692"/>
      <c r="Q37" s="692"/>
      <c r="R37" s="692"/>
      <c r="S37" s="692"/>
      <c r="T37" s="692"/>
      <c r="U37" s="692"/>
      <c r="V37" s="692"/>
      <c r="W37" s="692"/>
      <c r="X37" s="692"/>
      <c r="Y37" s="47"/>
      <c r="Z37" s="23"/>
    </row>
    <row r="38" spans="1:26" ht="51" hidden="1" customHeight="1">
      <c r="A38" s="23"/>
      <c r="B38" s="23"/>
      <c r="C38" s="25"/>
      <c r="D38" s="24"/>
      <c r="E38" s="692"/>
      <c r="F38" s="692"/>
      <c r="G38" s="692"/>
      <c r="H38" s="692"/>
      <c r="I38" s="692"/>
      <c r="J38" s="692"/>
      <c r="K38" s="692"/>
      <c r="L38" s="692"/>
      <c r="M38" s="692"/>
      <c r="N38" s="692"/>
      <c r="O38" s="692"/>
      <c r="P38" s="692"/>
      <c r="Q38" s="692"/>
      <c r="R38" s="692"/>
      <c r="S38" s="692"/>
      <c r="T38" s="692"/>
      <c r="U38" s="692"/>
      <c r="V38" s="692"/>
      <c r="W38" s="692"/>
      <c r="X38" s="692"/>
      <c r="Y38" s="47"/>
      <c r="Z38" s="23"/>
    </row>
    <row r="39" spans="1:26" ht="15" hidden="1" customHeight="1">
      <c r="A39" s="23"/>
      <c r="B39" s="23"/>
      <c r="C39" s="25"/>
      <c r="D39" s="24"/>
      <c r="E39" s="692"/>
      <c r="F39" s="692"/>
      <c r="G39" s="692"/>
      <c r="H39" s="692"/>
      <c r="I39" s="692"/>
      <c r="J39" s="692"/>
      <c r="K39" s="692"/>
      <c r="L39" s="692"/>
      <c r="M39" s="692"/>
      <c r="N39" s="692"/>
      <c r="O39" s="692"/>
      <c r="P39" s="692"/>
      <c r="Q39" s="692"/>
      <c r="R39" s="692"/>
      <c r="S39" s="692"/>
      <c r="T39" s="692"/>
      <c r="U39" s="692"/>
      <c r="V39" s="692"/>
      <c r="W39" s="692"/>
      <c r="X39" s="692"/>
      <c r="Y39" s="47"/>
      <c r="Z39" s="23"/>
    </row>
    <row r="40" spans="1:26" ht="12" hidden="1" customHeight="1">
      <c r="A40" s="23"/>
      <c r="B40" s="23"/>
      <c r="C40" s="25"/>
      <c r="D40" s="24"/>
      <c r="E40" s="693"/>
      <c r="F40" s="693"/>
      <c r="G40" s="693"/>
      <c r="H40" s="693"/>
      <c r="I40" s="693"/>
      <c r="J40" s="693"/>
      <c r="K40" s="693"/>
      <c r="L40" s="693"/>
      <c r="M40" s="693"/>
      <c r="N40" s="693"/>
      <c r="O40" s="693"/>
      <c r="P40" s="693"/>
      <c r="Q40" s="693"/>
      <c r="R40" s="693"/>
      <c r="S40" s="693"/>
      <c r="T40" s="693"/>
      <c r="U40" s="693"/>
      <c r="V40" s="693"/>
      <c r="W40" s="693"/>
      <c r="X40" s="693"/>
      <c r="Y40" s="47"/>
      <c r="Z40" s="23"/>
    </row>
    <row r="41" spans="1:26" ht="38.25" hidden="1" customHeight="1">
      <c r="A41" s="23"/>
      <c r="B41" s="23"/>
      <c r="C41" s="25"/>
      <c r="D41" s="24"/>
      <c r="E41" s="692"/>
      <c r="F41" s="692"/>
      <c r="G41" s="692"/>
      <c r="H41" s="692"/>
      <c r="I41" s="692"/>
      <c r="J41" s="692"/>
      <c r="K41" s="692"/>
      <c r="L41" s="692"/>
      <c r="M41" s="692"/>
      <c r="N41" s="692"/>
      <c r="O41" s="692"/>
      <c r="P41" s="692"/>
      <c r="Q41" s="692"/>
      <c r="R41" s="692"/>
      <c r="S41" s="692"/>
      <c r="T41" s="692"/>
      <c r="U41" s="692"/>
      <c r="V41" s="692"/>
      <c r="W41" s="692"/>
      <c r="X41" s="692"/>
      <c r="Y41" s="47"/>
      <c r="Z41" s="23"/>
    </row>
    <row r="42" spans="1:26" ht="15" hidden="1">
      <c r="A42" s="23"/>
      <c r="B42" s="23"/>
      <c r="C42" s="25"/>
      <c r="D42" s="24"/>
      <c r="E42" s="692"/>
      <c r="F42" s="692"/>
      <c r="G42" s="692"/>
      <c r="H42" s="692"/>
      <c r="I42" s="692"/>
      <c r="J42" s="692"/>
      <c r="K42" s="692"/>
      <c r="L42" s="692"/>
      <c r="M42" s="692"/>
      <c r="N42" s="692"/>
      <c r="O42" s="692"/>
      <c r="P42" s="692"/>
      <c r="Q42" s="692"/>
      <c r="R42" s="692"/>
      <c r="S42" s="692"/>
      <c r="T42" s="692"/>
      <c r="U42" s="692"/>
      <c r="V42" s="692"/>
      <c r="W42" s="692"/>
      <c r="X42" s="692"/>
      <c r="Y42" s="47"/>
      <c r="Z42" s="23"/>
    </row>
    <row r="43" spans="1:26" ht="15" hidden="1">
      <c r="A43" s="23"/>
      <c r="B43" s="23"/>
      <c r="C43" s="25"/>
      <c r="D43" s="24"/>
      <c r="E43" s="692"/>
      <c r="F43" s="692"/>
      <c r="G43" s="692"/>
      <c r="H43" s="692"/>
      <c r="I43" s="692"/>
      <c r="J43" s="692"/>
      <c r="K43" s="692"/>
      <c r="L43" s="692"/>
      <c r="M43" s="692"/>
      <c r="N43" s="692"/>
      <c r="O43" s="692"/>
      <c r="P43" s="692"/>
      <c r="Q43" s="692"/>
      <c r="R43" s="692"/>
      <c r="S43" s="692"/>
      <c r="T43" s="692"/>
      <c r="U43" s="692"/>
      <c r="V43" s="692"/>
      <c r="W43" s="692"/>
      <c r="X43" s="692"/>
      <c r="Y43" s="47"/>
      <c r="Z43" s="23"/>
    </row>
    <row r="44" spans="1:26" ht="33.75" hidden="1" customHeight="1">
      <c r="A44" s="23"/>
      <c r="B44" s="23"/>
      <c r="C44" s="25"/>
      <c r="D44" s="25"/>
      <c r="E44" s="692"/>
      <c r="F44" s="692"/>
      <c r="G44" s="692"/>
      <c r="H44" s="692"/>
      <c r="I44" s="692"/>
      <c r="J44" s="692"/>
      <c r="K44" s="692"/>
      <c r="L44" s="692"/>
      <c r="M44" s="692"/>
      <c r="N44" s="692"/>
      <c r="O44" s="692"/>
      <c r="P44" s="692"/>
      <c r="Q44" s="692"/>
      <c r="R44" s="692"/>
      <c r="S44" s="692"/>
      <c r="T44" s="692"/>
      <c r="U44" s="692"/>
      <c r="V44" s="692"/>
      <c r="W44" s="692"/>
      <c r="X44" s="692"/>
      <c r="Y44" s="47"/>
      <c r="Z44" s="23"/>
    </row>
    <row r="45" spans="1:26" ht="15" hidden="1">
      <c r="A45" s="23"/>
      <c r="B45" s="23"/>
      <c r="C45" s="25"/>
      <c r="D45" s="25"/>
      <c r="E45" s="692"/>
      <c r="F45" s="692"/>
      <c r="G45" s="692"/>
      <c r="H45" s="692"/>
      <c r="I45" s="692"/>
      <c r="J45" s="692"/>
      <c r="K45" s="692"/>
      <c r="L45" s="692"/>
      <c r="M45" s="692"/>
      <c r="N45" s="692"/>
      <c r="O45" s="692"/>
      <c r="P45" s="692"/>
      <c r="Q45" s="692"/>
      <c r="R45" s="692"/>
      <c r="S45" s="692"/>
      <c r="T45" s="692"/>
      <c r="U45" s="692"/>
      <c r="V45" s="692"/>
      <c r="W45" s="692"/>
      <c r="X45" s="692"/>
      <c r="Y45" s="47"/>
      <c r="Z45" s="23"/>
    </row>
    <row r="46" spans="1:26" ht="24" hidden="1" customHeight="1">
      <c r="A46" s="23"/>
      <c r="B46" s="23"/>
      <c r="C46" s="25"/>
      <c r="D46" s="24"/>
      <c r="E46" s="694" t="s">
        <v>166</v>
      </c>
      <c r="F46" s="694"/>
      <c r="G46" s="694"/>
      <c r="H46" s="694"/>
      <c r="I46" s="694"/>
      <c r="J46" s="694"/>
      <c r="K46" s="694"/>
      <c r="L46" s="694"/>
      <c r="M46" s="694"/>
      <c r="N46" s="694"/>
      <c r="O46" s="694"/>
      <c r="P46" s="694"/>
      <c r="Q46" s="694"/>
      <c r="R46" s="694"/>
      <c r="S46" s="694"/>
      <c r="T46" s="694"/>
      <c r="U46" s="694"/>
      <c r="V46" s="694"/>
      <c r="W46" s="694"/>
      <c r="X46" s="694"/>
      <c r="Y46" s="47"/>
      <c r="Z46" s="23"/>
    </row>
    <row r="47" spans="1:26" ht="37.5" hidden="1" customHeight="1">
      <c r="A47" s="23"/>
      <c r="B47" s="23"/>
      <c r="C47" s="25"/>
      <c r="D47" s="24"/>
      <c r="E47" s="694"/>
      <c r="F47" s="694"/>
      <c r="G47" s="694"/>
      <c r="H47" s="694"/>
      <c r="I47" s="694"/>
      <c r="J47" s="694"/>
      <c r="K47" s="694"/>
      <c r="L47" s="694"/>
      <c r="M47" s="694"/>
      <c r="N47" s="694"/>
      <c r="O47" s="694"/>
      <c r="P47" s="694"/>
      <c r="Q47" s="694"/>
      <c r="R47" s="694"/>
      <c r="S47" s="694"/>
      <c r="T47" s="694"/>
      <c r="U47" s="694"/>
      <c r="V47" s="694"/>
      <c r="W47" s="694"/>
      <c r="X47" s="694"/>
      <c r="Y47" s="47"/>
      <c r="Z47" s="23"/>
    </row>
    <row r="48" spans="1:26" ht="28.15" hidden="1" customHeight="1">
      <c r="A48" s="23"/>
      <c r="B48" s="23"/>
      <c r="C48" s="25"/>
      <c r="D48" s="24"/>
      <c r="E48" s="694"/>
      <c r="F48" s="694"/>
      <c r="G48" s="694"/>
      <c r="H48" s="694"/>
      <c r="I48" s="694"/>
      <c r="J48" s="694"/>
      <c r="K48" s="694"/>
      <c r="L48" s="694"/>
      <c r="M48" s="694"/>
      <c r="N48" s="694"/>
      <c r="O48" s="694"/>
      <c r="P48" s="694"/>
      <c r="Q48" s="694"/>
      <c r="R48" s="694"/>
      <c r="S48" s="694"/>
      <c r="T48" s="694"/>
      <c r="U48" s="694"/>
      <c r="V48" s="694"/>
      <c r="W48" s="694"/>
      <c r="X48" s="694"/>
      <c r="Y48" s="47"/>
      <c r="Z48" s="23"/>
    </row>
    <row r="49" spans="1:26" ht="51" hidden="1" customHeight="1">
      <c r="A49" s="23"/>
      <c r="B49" s="23"/>
      <c r="C49" s="25"/>
      <c r="D49" s="24"/>
      <c r="E49" s="694"/>
      <c r="F49" s="694"/>
      <c r="G49" s="694"/>
      <c r="H49" s="694"/>
      <c r="I49" s="694"/>
      <c r="J49" s="694"/>
      <c r="K49" s="694"/>
      <c r="L49" s="694"/>
      <c r="M49" s="694"/>
      <c r="N49" s="694"/>
      <c r="O49" s="694"/>
      <c r="P49" s="694"/>
      <c r="Q49" s="694"/>
      <c r="R49" s="694"/>
      <c r="S49" s="694"/>
      <c r="T49" s="694"/>
      <c r="U49" s="694"/>
      <c r="V49" s="694"/>
      <c r="W49" s="694"/>
      <c r="X49" s="694"/>
      <c r="Y49" s="47"/>
      <c r="Z49" s="23"/>
    </row>
    <row r="50" spans="1:26" ht="15" hidden="1">
      <c r="A50" s="23"/>
      <c r="B50" s="23"/>
      <c r="C50" s="25"/>
      <c r="D50" s="24"/>
      <c r="E50" s="694"/>
      <c r="F50" s="694"/>
      <c r="G50" s="694"/>
      <c r="H50" s="694"/>
      <c r="I50" s="694"/>
      <c r="J50" s="694"/>
      <c r="K50" s="694"/>
      <c r="L50" s="694"/>
      <c r="M50" s="694"/>
      <c r="N50" s="694"/>
      <c r="O50" s="694"/>
      <c r="P50" s="694"/>
      <c r="Q50" s="694"/>
      <c r="R50" s="694"/>
      <c r="S50" s="694"/>
      <c r="T50" s="694"/>
      <c r="U50" s="694"/>
      <c r="V50" s="694"/>
      <c r="W50" s="694"/>
      <c r="X50" s="694"/>
      <c r="Y50" s="47"/>
      <c r="Z50" s="23"/>
    </row>
    <row r="51" spans="1:26" ht="15" hidden="1">
      <c r="A51" s="23"/>
      <c r="B51" s="23"/>
      <c r="C51" s="25"/>
      <c r="D51" s="24"/>
      <c r="E51" s="694"/>
      <c r="F51" s="694"/>
      <c r="G51" s="694"/>
      <c r="H51" s="694"/>
      <c r="I51" s="694"/>
      <c r="J51" s="694"/>
      <c r="K51" s="694"/>
      <c r="L51" s="694"/>
      <c r="M51" s="694"/>
      <c r="N51" s="694"/>
      <c r="O51" s="694"/>
      <c r="P51" s="694"/>
      <c r="Q51" s="694"/>
      <c r="R51" s="694"/>
      <c r="S51" s="694"/>
      <c r="T51" s="694"/>
      <c r="U51" s="694"/>
      <c r="V51" s="694"/>
      <c r="W51" s="694"/>
      <c r="X51" s="694"/>
      <c r="Y51" s="47"/>
      <c r="Z51" s="23"/>
    </row>
    <row r="52" spans="1:26" ht="15" hidden="1">
      <c r="A52" s="23"/>
      <c r="B52" s="23"/>
      <c r="C52" s="25"/>
      <c r="D52" s="24"/>
      <c r="E52" s="694"/>
      <c r="F52" s="694"/>
      <c r="G52" s="694"/>
      <c r="H52" s="694"/>
      <c r="I52" s="694"/>
      <c r="J52" s="694"/>
      <c r="K52" s="694"/>
      <c r="L52" s="694"/>
      <c r="M52" s="694"/>
      <c r="N52" s="694"/>
      <c r="O52" s="694"/>
      <c r="P52" s="694"/>
      <c r="Q52" s="694"/>
      <c r="R52" s="694"/>
      <c r="S52" s="694"/>
      <c r="T52" s="694"/>
      <c r="U52" s="694"/>
      <c r="V52" s="694"/>
      <c r="W52" s="694"/>
      <c r="X52" s="694"/>
      <c r="Y52" s="47"/>
      <c r="Z52" s="23"/>
    </row>
    <row r="53" spans="1:26" ht="15" hidden="1">
      <c r="A53" s="23"/>
      <c r="B53" s="23"/>
      <c r="C53" s="25"/>
      <c r="D53" s="24"/>
      <c r="E53" s="694"/>
      <c r="F53" s="694"/>
      <c r="G53" s="694"/>
      <c r="H53" s="694"/>
      <c r="I53" s="694"/>
      <c r="J53" s="694"/>
      <c r="K53" s="694"/>
      <c r="L53" s="694"/>
      <c r="M53" s="694"/>
      <c r="N53" s="694"/>
      <c r="O53" s="694"/>
      <c r="P53" s="694"/>
      <c r="Q53" s="694"/>
      <c r="R53" s="694"/>
      <c r="S53" s="694"/>
      <c r="T53" s="694"/>
      <c r="U53" s="694"/>
      <c r="V53" s="694"/>
      <c r="W53" s="694"/>
      <c r="X53" s="694"/>
      <c r="Y53" s="47"/>
      <c r="Z53" s="23"/>
    </row>
    <row r="54" spans="1:26" ht="15" hidden="1">
      <c r="A54" s="23"/>
      <c r="B54" s="23"/>
      <c r="C54" s="25"/>
      <c r="D54" s="24"/>
      <c r="E54" s="694"/>
      <c r="F54" s="694"/>
      <c r="G54" s="694"/>
      <c r="H54" s="694"/>
      <c r="I54" s="694"/>
      <c r="J54" s="694"/>
      <c r="K54" s="694"/>
      <c r="L54" s="694"/>
      <c r="M54" s="694"/>
      <c r="N54" s="694"/>
      <c r="O54" s="694"/>
      <c r="P54" s="694"/>
      <c r="Q54" s="694"/>
      <c r="R54" s="694"/>
      <c r="S54" s="694"/>
      <c r="T54" s="694"/>
      <c r="U54" s="694"/>
      <c r="V54" s="694"/>
      <c r="W54" s="694"/>
      <c r="X54" s="694"/>
      <c r="Y54" s="47"/>
      <c r="Z54" s="23"/>
    </row>
    <row r="55" spans="1:26" ht="15" hidden="1">
      <c r="A55" s="23"/>
      <c r="B55" s="23"/>
      <c r="C55" s="25"/>
      <c r="D55" s="24"/>
      <c r="E55" s="694"/>
      <c r="F55" s="694"/>
      <c r="G55" s="694"/>
      <c r="H55" s="694"/>
      <c r="I55" s="694"/>
      <c r="J55" s="694"/>
      <c r="K55" s="694"/>
      <c r="L55" s="694"/>
      <c r="M55" s="694"/>
      <c r="N55" s="694"/>
      <c r="O55" s="694"/>
      <c r="P55" s="694"/>
      <c r="Q55" s="694"/>
      <c r="R55" s="694"/>
      <c r="S55" s="694"/>
      <c r="T55" s="694"/>
      <c r="U55" s="694"/>
      <c r="V55" s="694"/>
      <c r="W55" s="694"/>
      <c r="X55" s="694"/>
      <c r="Y55" s="47"/>
      <c r="Z55" s="23"/>
    </row>
    <row r="56" spans="1:26" ht="25.5" hidden="1" customHeight="1">
      <c r="A56" s="23"/>
      <c r="B56" s="23"/>
      <c r="C56" s="25"/>
      <c r="D56" s="25"/>
      <c r="E56" s="694"/>
      <c r="F56" s="694"/>
      <c r="G56" s="694"/>
      <c r="H56" s="694"/>
      <c r="I56" s="694"/>
      <c r="J56" s="694"/>
      <c r="K56" s="694"/>
      <c r="L56" s="694"/>
      <c r="M56" s="694"/>
      <c r="N56" s="694"/>
      <c r="O56" s="694"/>
      <c r="P56" s="694"/>
      <c r="Q56" s="694"/>
      <c r="R56" s="694"/>
      <c r="S56" s="694"/>
      <c r="T56" s="694"/>
      <c r="U56" s="694"/>
      <c r="V56" s="694"/>
      <c r="W56" s="694"/>
      <c r="X56" s="694"/>
      <c r="Y56" s="47"/>
      <c r="Z56" s="23"/>
    </row>
    <row r="57" spans="1:26" ht="15" hidden="1">
      <c r="A57" s="23"/>
      <c r="B57" s="23"/>
      <c r="C57" s="25"/>
      <c r="D57" s="25"/>
      <c r="E57" s="694"/>
      <c r="F57" s="694"/>
      <c r="G57" s="694"/>
      <c r="H57" s="694"/>
      <c r="I57" s="694"/>
      <c r="J57" s="694"/>
      <c r="K57" s="694"/>
      <c r="L57" s="694"/>
      <c r="M57" s="694"/>
      <c r="N57" s="694"/>
      <c r="O57" s="694"/>
      <c r="P57" s="694"/>
      <c r="Q57" s="694"/>
      <c r="R57" s="694"/>
      <c r="S57" s="694"/>
      <c r="T57" s="694"/>
      <c r="U57" s="694"/>
      <c r="V57" s="694"/>
      <c r="W57" s="694"/>
      <c r="X57" s="694"/>
      <c r="Y57" s="47"/>
      <c r="Z57" s="23"/>
    </row>
    <row r="58" spans="1:26" ht="15" hidden="1" customHeight="1">
      <c r="A58" s="23"/>
      <c r="B58" s="23"/>
      <c r="C58" s="25"/>
      <c r="D58" s="24"/>
      <c r="E58" s="677"/>
      <c r="F58" s="677"/>
      <c r="G58" s="677"/>
      <c r="H58" s="679"/>
      <c r="I58" s="679"/>
      <c r="J58" s="679"/>
      <c r="K58" s="679"/>
      <c r="L58" s="679"/>
      <c r="M58" s="679"/>
      <c r="N58" s="679"/>
      <c r="O58" s="679"/>
      <c r="P58" s="679"/>
      <c r="Q58" s="679"/>
      <c r="R58" s="679"/>
      <c r="S58" s="679"/>
      <c r="T58" s="679"/>
      <c r="U58" s="679"/>
      <c r="V58" s="679"/>
      <c r="W58" s="679"/>
      <c r="X58" s="679"/>
      <c r="Y58" s="47"/>
      <c r="Z58" s="23"/>
    </row>
    <row r="59" spans="1:26" ht="15" hidden="1" customHeight="1">
      <c r="A59" s="23"/>
      <c r="B59" s="23"/>
      <c r="C59" s="25"/>
      <c r="D59" s="24"/>
      <c r="E59" s="672" t="s">
        <v>178</v>
      </c>
      <c r="F59" s="672"/>
      <c r="G59" s="672"/>
      <c r="H59" s="672"/>
      <c r="I59" s="672"/>
      <c r="J59" s="672"/>
      <c r="K59" s="672"/>
      <c r="L59" s="672"/>
      <c r="M59" s="672"/>
      <c r="N59" s="672"/>
      <c r="O59" s="672"/>
      <c r="P59" s="672"/>
      <c r="Q59" s="672"/>
      <c r="R59" s="672"/>
      <c r="S59" s="672"/>
      <c r="T59" s="672"/>
      <c r="U59" s="672"/>
      <c r="V59" s="672"/>
      <c r="W59" s="672"/>
      <c r="X59" s="672"/>
      <c r="Y59" s="47"/>
      <c r="Z59" s="23"/>
    </row>
    <row r="60" spans="1:26" ht="15" hidden="1" customHeight="1">
      <c r="A60" s="23"/>
      <c r="B60" s="23"/>
      <c r="C60" s="25"/>
      <c r="D60" s="24"/>
      <c r="E60" s="678"/>
      <c r="F60" s="678"/>
      <c r="G60" s="678"/>
      <c r="H60" s="679"/>
      <c r="I60" s="679"/>
      <c r="J60" s="679"/>
      <c r="K60" s="679"/>
      <c r="L60" s="679"/>
      <c r="M60" s="679"/>
      <c r="N60" s="679"/>
      <c r="O60" s="679"/>
      <c r="P60" s="679"/>
      <c r="Q60" s="679"/>
      <c r="R60" s="679"/>
      <c r="S60" s="679"/>
      <c r="T60" s="679"/>
      <c r="U60" s="679"/>
      <c r="V60" s="679"/>
      <c r="W60" s="679"/>
      <c r="X60" s="679"/>
      <c r="Y60" s="47"/>
      <c r="Z60" s="23"/>
    </row>
    <row r="61" spans="1:26" ht="15" hidden="1">
      <c r="A61" s="23"/>
      <c r="B61" s="23"/>
      <c r="C61" s="25"/>
      <c r="D61" s="24"/>
      <c r="E61" s="32"/>
      <c r="F61" s="31"/>
      <c r="G61" s="33"/>
      <c r="H61" s="677"/>
      <c r="I61" s="677"/>
      <c r="J61" s="677"/>
      <c r="K61" s="677"/>
      <c r="L61" s="677"/>
      <c r="M61" s="677"/>
      <c r="N61" s="677"/>
      <c r="O61" s="677"/>
      <c r="P61" s="677"/>
      <c r="Q61" s="677"/>
      <c r="R61" s="677"/>
      <c r="S61" s="677"/>
      <c r="T61" s="677"/>
      <c r="U61" s="677"/>
      <c r="V61" s="677"/>
      <c r="W61" s="677"/>
      <c r="X61" s="677"/>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81" t="s">
        <v>1165</v>
      </c>
      <c r="F70" s="681"/>
      <c r="G70" s="681"/>
      <c r="H70" s="681"/>
      <c r="I70" s="681"/>
      <c r="J70" s="681"/>
      <c r="K70" s="681"/>
      <c r="L70" s="681"/>
      <c r="M70" s="681"/>
      <c r="N70" s="681"/>
      <c r="O70" s="681"/>
      <c r="P70" s="681"/>
      <c r="Q70" s="681"/>
      <c r="R70" s="681"/>
      <c r="S70" s="681"/>
      <c r="T70" s="681"/>
      <c r="U70" s="681"/>
      <c r="V70" s="681"/>
      <c r="W70" s="681"/>
      <c r="X70" s="681"/>
      <c r="Y70" s="681"/>
      <c r="Z70" s="23"/>
    </row>
    <row r="71" spans="1:26" ht="29.25" hidden="1" customHeight="1">
      <c r="A71" s="23"/>
      <c r="B71" s="23"/>
      <c r="C71" s="25"/>
      <c r="D71" s="24"/>
      <c r="E71" s="681"/>
      <c r="F71" s="681"/>
      <c r="G71" s="681"/>
      <c r="H71" s="681"/>
      <c r="I71" s="681"/>
      <c r="J71" s="681"/>
      <c r="K71" s="681"/>
      <c r="L71" s="681"/>
      <c r="M71" s="681"/>
      <c r="N71" s="681"/>
      <c r="O71" s="681"/>
      <c r="P71" s="681"/>
      <c r="Q71" s="681"/>
      <c r="R71" s="681"/>
      <c r="S71" s="681"/>
      <c r="T71" s="681"/>
      <c r="U71" s="681"/>
      <c r="V71" s="681"/>
      <c r="W71" s="681"/>
      <c r="X71" s="681"/>
      <c r="Y71" s="681"/>
      <c r="Z71" s="23"/>
    </row>
    <row r="72" spans="1:26" ht="27" hidden="1" customHeight="1">
      <c r="A72" s="23"/>
      <c r="B72" s="23"/>
      <c r="C72" s="25"/>
      <c r="D72" s="24"/>
      <c r="E72" s="681"/>
      <c r="F72" s="681"/>
      <c r="G72" s="681"/>
      <c r="H72" s="681"/>
      <c r="I72" s="681"/>
      <c r="J72" s="681"/>
      <c r="K72" s="681"/>
      <c r="L72" s="681"/>
      <c r="M72" s="681"/>
      <c r="N72" s="681"/>
      <c r="O72" s="681"/>
      <c r="P72" s="681"/>
      <c r="Q72" s="681"/>
      <c r="R72" s="681"/>
      <c r="S72" s="681"/>
      <c r="T72" s="681"/>
      <c r="U72" s="681"/>
      <c r="V72" s="681"/>
      <c r="W72" s="681"/>
      <c r="X72" s="681"/>
      <c r="Y72" s="681"/>
      <c r="Z72" s="23"/>
    </row>
    <row r="73" spans="1:26" ht="36" hidden="1" customHeight="1">
      <c r="A73" s="23"/>
      <c r="B73" s="23"/>
      <c r="C73" s="25"/>
      <c r="D73" s="24"/>
      <c r="E73" s="681"/>
      <c r="F73" s="681"/>
      <c r="G73" s="681"/>
      <c r="H73" s="681"/>
      <c r="I73" s="681"/>
      <c r="J73" s="681"/>
      <c r="K73" s="681"/>
      <c r="L73" s="681"/>
      <c r="M73" s="681"/>
      <c r="N73" s="681"/>
      <c r="O73" s="681"/>
      <c r="P73" s="681"/>
      <c r="Q73" s="681"/>
      <c r="R73" s="681"/>
      <c r="S73" s="681"/>
      <c r="T73" s="681"/>
      <c r="U73" s="681"/>
      <c r="V73" s="681"/>
      <c r="W73" s="681"/>
      <c r="X73" s="681"/>
      <c r="Y73" s="681"/>
      <c r="Z73" s="23"/>
    </row>
    <row r="74" spans="1:26" ht="15" hidden="1" customHeight="1">
      <c r="A74" s="23"/>
      <c r="B74" s="23"/>
      <c r="C74" s="25"/>
      <c r="D74" s="24"/>
      <c r="E74" s="681"/>
      <c r="F74" s="681"/>
      <c r="G74" s="681"/>
      <c r="H74" s="681"/>
      <c r="I74" s="681"/>
      <c r="J74" s="681"/>
      <c r="K74" s="681"/>
      <c r="L74" s="681"/>
      <c r="M74" s="681"/>
      <c r="N74" s="681"/>
      <c r="O74" s="681"/>
      <c r="P74" s="681"/>
      <c r="Q74" s="681"/>
      <c r="R74" s="681"/>
      <c r="S74" s="681"/>
      <c r="T74" s="681"/>
      <c r="U74" s="681"/>
      <c r="V74" s="681"/>
      <c r="W74" s="681"/>
      <c r="X74" s="681"/>
      <c r="Y74" s="681"/>
      <c r="Z74" s="23"/>
    </row>
    <row r="75" spans="1:26" ht="131.25" hidden="1" customHeight="1">
      <c r="A75" s="23"/>
      <c r="B75" s="23"/>
      <c r="C75" s="25"/>
      <c r="D75" s="24"/>
      <c r="E75" s="681"/>
      <c r="F75" s="681"/>
      <c r="G75" s="681"/>
      <c r="H75" s="681"/>
      <c r="I75" s="681"/>
      <c r="J75" s="681"/>
      <c r="K75" s="681"/>
      <c r="L75" s="681"/>
      <c r="M75" s="681"/>
      <c r="N75" s="681"/>
      <c r="O75" s="681"/>
      <c r="P75" s="681"/>
      <c r="Q75" s="681"/>
      <c r="R75" s="681"/>
      <c r="S75" s="681"/>
      <c r="T75" s="681"/>
      <c r="U75" s="681"/>
      <c r="V75" s="681"/>
      <c r="W75" s="681"/>
      <c r="X75" s="681"/>
      <c r="Y75" s="681"/>
      <c r="Z75" s="23"/>
    </row>
    <row r="76" spans="1:26" ht="15" hidden="1" customHeight="1">
      <c r="A76" s="23"/>
      <c r="B76" s="23"/>
      <c r="C76" s="25"/>
      <c r="D76" s="24"/>
      <c r="E76" s="677"/>
      <c r="F76" s="677"/>
      <c r="G76" s="677"/>
      <c r="H76" s="680"/>
      <c r="I76" s="680"/>
      <c r="J76" s="680"/>
      <c r="K76" s="680"/>
      <c r="L76" s="680"/>
      <c r="M76" s="680"/>
      <c r="N76" s="680"/>
      <c r="O76" s="680"/>
      <c r="P76" s="680"/>
      <c r="Q76" s="680"/>
      <c r="R76" s="680"/>
      <c r="S76" s="680"/>
      <c r="T76" s="680"/>
      <c r="U76" s="680"/>
      <c r="V76" s="680"/>
      <c r="W76" s="680"/>
      <c r="X76" s="680"/>
      <c r="Y76" s="47"/>
      <c r="Z76" s="23"/>
    </row>
    <row r="77" spans="1:26" ht="15" hidden="1" customHeight="1">
      <c r="A77" s="23"/>
      <c r="B77" s="23"/>
      <c r="C77" s="25"/>
      <c r="D77" s="24"/>
      <c r="E77" s="675"/>
      <c r="F77" s="675"/>
      <c r="G77" s="675"/>
      <c r="H77" s="675"/>
      <c r="I77" s="675"/>
      <c r="J77" s="675"/>
      <c r="K77" s="675"/>
      <c r="L77" s="675"/>
      <c r="M77" s="675"/>
      <c r="N77" s="675"/>
      <c r="O77" s="675"/>
      <c r="P77" s="675"/>
      <c r="Q77" s="675"/>
      <c r="R77" s="675"/>
      <c r="S77" s="675"/>
      <c r="T77" s="675"/>
      <c r="U77" s="675"/>
      <c r="V77" s="675"/>
      <c r="W77" s="46"/>
      <c r="X77" s="324"/>
      <c r="Y77" s="47"/>
      <c r="Z77" s="23"/>
    </row>
    <row r="78" spans="1:26" ht="15" hidden="1" customHeight="1">
      <c r="A78" s="23"/>
      <c r="B78" s="23"/>
      <c r="C78" s="25"/>
      <c r="D78" s="24"/>
      <c r="E78" s="676"/>
      <c r="F78" s="676"/>
      <c r="G78" s="676"/>
      <c r="H78" s="676"/>
      <c r="I78" s="676"/>
      <c r="J78" s="676"/>
      <c r="K78" s="676"/>
      <c r="L78" s="671"/>
      <c r="M78" s="671"/>
      <c r="N78" s="671"/>
      <c r="O78" s="671"/>
      <c r="P78" s="671"/>
      <c r="Q78" s="671"/>
      <c r="R78" s="671"/>
      <c r="S78" s="671"/>
      <c r="T78" s="671"/>
      <c r="U78" s="671"/>
      <c r="V78" s="671"/>
      <c r="W78" s="671"/>
      <c r="X78" s="43"/>
      <c r="Y78" s="47"/>
      <c r="Z78" s="23"/>
    </row>
    <row r="79" spans="1:26" ht="15" hidden="1" customHeight="1">
      <c r="A79" s="23"/>
      <c r="B79" s="23"/>
      <c r="C79" s="25"/>
      <c r="D79" s="24"/>
      <c r="E79" s="676"/>
      <c r="F79" s="676"/>
      <c r="G79" s="676"/>
      <c r="H79" s="676"/>
      <c r="I79" s="676"/>
      <c r="J79" s="676"/>
      <c r="K79" s="676"/>
      <c r="L79" s="671"/>
      <c r="M79" s="671"/>
      <c r="N79" s="671"/>
      <c r="O79" s="671"/>
      <c r="P79" s="671"/>
      <c r="Q79" s="671"/>
      <c r="R79" s="671"/>
      <c r="S79" s="671"/>
      <c r="T79" s="671"/>
      <c r="U79" s="671"/>
      <c r="V79" s="671"/>
      <c r="W79" s="671"/>
      <c r="X79" s="44"/>
      <c r="Y79" s="47"/>
      <c r="Z79" s="23"/>
    </row>
    <row r="80" spans="1:26" ht="15" hidden="1" customHeight="1">
      <c r="A80" s="23"/>
      <c r="B80" s="23"/>
      <c r="C80" s="25"/>
      <c r="D80" s="24"/>
      <c r="X80" s="44"/>
      <c r="Y80" s="47"/>
      <c r="Z80" s="23"/>
    </row>
    <row r="81" spans="1:27" ht="15" hidden="1" customHeight="1">
      <c r="A81" s="23"/>
      <c r="B81" s="23"/>
      <c r="C81" s="25"/>
      <c r="D81" s="24"/>
      <c r="E81" s="671"/>
      <c r="F81" s="671"/>
      <c r="G81" s="671"/>
      <c r="H81" s="671"/>
      <c r="I81" s="671"/>
      <c r="J81" s="671"/>
      <c r="K81" s="671"/>
      <c r="L81" s="671"/>
      <c r="M81" s="671"/>
      <c r="N81" s="671"/>
      <c r="O81" s="671"/>
      <c r="P81" s="671"/>
      <c r="Q81" s="671"/>
      <c r="R81" s="671"/>
      <c r="S81" s="671"/>
      <c r="T81" s="671"/>
      <c r="U81" s="671"/>
      <c r="V81" s="671"/>
      <c r="W81" s="671"/>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74" t="s">
        <v>167</v>
      </c>
      <c r="F93" s="674"/>
      <c r="G93" s="674"/>
      <c r="H93" s="674"/>
      <c r="I93" s="674"/>
      <c r="J93" s="674"/>
      <c r="K93" s="674"/>
      <c r="L93" s="674"/>
      <c r="M93" s="674"/>
      <c r="N93" s="674"/>
      <c r="O93" s="674"/>
      <c r="P93" s="674"/>
      <c r="Q93" s="674"/>
      <c r="R93" s="674"/>
      <c r="S93" s="674"/>
      <c r="T93" s="674"/>
      <c r="U93" s="674"/>
      <c r="V93" s="674"/>
      <c r="W93" s="674"/>
      <c r="X93" s="674"/>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73" t="s">
        <v>168</v>
      </c>
      <c r="G95" s="673"/>
      <c r="H95" s="673"/>
      <c r="I95" s="673"/>
      <c r="J95" s="673"/>
      <c r="K95" s="673"/>
      <c r="L95" s="673"/>
      <c r="M95" s="673"/>
      <c r="N95" s="673"/>
      <c r="O95" s="673"/>
      <c r="P95" s="673"/>
      <c r="Q95" s="673"/>
      <c r="R95" s="673"/>
      <c r="S95" s="673"/>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73" t="s">
        <v>170</v>
      </c>
      <c r="G97" s="673"/>
      <c r="H97" s="673"/>
      <c r="I97" s="673"/>
      <c r="J97" s="673"/>
      <c r="K97" s="673"/>
      <c r="L97" s="673"/>
      <c r="M97" s="673"/>
      <c r="N97" s="673"/>
      <c r="O97" s="673"/>
      <c r="P97" s="673"/>
      <c r="Q97" s="673"/>
      <c r="R97" s="673"/>
      <c r="S97" s="673"/>
      <c r="T97" s="673"/>
      <c r="U97" s="673"/>
      <c r="V97" s="673"/>
      <c r="W97" s="673"/>
      <c r="X97" s="673"/>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69</vt:i4>
      </vt:variant>
      <vt:variant>
        <vt:lpstr>Именованные диапазоны</vt:lpstr>
      </vt:variant>
      <vt:variant>
        <vt:i4>317</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dc:description/>
  <cp:lastModifiedBy>Башаева Марина Юрьевна</cp:lastModifiedBy>
  <cp:lastPrinted>2010-03-18T14:38:46Z</cp:lastPrinted>
  <dcterms:created xsi:type="dcterms:W3CDTF">2004-05-21T07:18:45Z</dcterms:created>
  <dcterms:modified xsi:type="dcterms:W3CDTF">2023-12-17T11:00:28Z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