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5955" yWindow="-165" windowWidth="24240" windowHeight="1368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объектов'!$N$26:$N$30</definedName>
    <definedName name="List02_vis_flags">'Список объектов'!$O$7:$S$7</definedName>
    <definedName name="List03_vis_flags">Сценарии!$O$7:$X$7</definedName>
    <definedName name="List03_vis_flags2">Сценарии!$G$15:$G$35</definedName>
    <definedName name="List04_check_range1">Баланс!$O$16:$T$67</definedName>
    <definedName name="List04_vis_flags">Баланс!$O$7:$T$7</definedName>
    <definedName name="List04_vis_flags2">Баланс!$G$14:$G$69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Калькуляция!$C$15:$C$96</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ФОТ!$L$32</definedName>
    <definedName name="pIns_List13_tariff">'Плата за негативное возд'!$L$15</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Калькуляция!$L$96</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ESTR_TARIFF_LIST">REESTR_TARIFF!#REF!</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47" i="517" l="1"/>
  <c r="A35" i="517" l="1"/>
  <c r="A36" i="517"/>
  <c r="A37" i="517"/>
  <c r="A38" i="517"/>
  <c r="A39" i="517"/>
  <c r="A40" i="517"/>
  <c r="A41" i="517"/>
  <c r="A42" i="517"/>
  <c r="A43" i="517"/>
  <c r="A44" i="517"/>
  <c r="A45" i="517"/>
  <c r="A46" i="517"/>
  <c r="A34" i="517" l="1"/>
  <c r="A32" i="517"/>
  <c r="A33" i="517"/>
  <c r="A29" i="517"/>
  <c r="A30" i="517"/>
  <c r="A31" i="517"/>
  <c r="A27" i="517"/>
  <c r="A28"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V428" i="225" s="1"/>
  <c r="U428" i="225"/>
  <c r="O428" i="225"/>
  <c r="R407" i="225"/>
  <c r="R428" i="225" l="1"/>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T466" i="225"/>
  <c r="T467" i="225"/>
  <c r="T464" i="225"/>
  <c r="T472" i="225" s="1"/>
  <c r="P466" i="225"/>
  <c r="P467" i="225"/>
  <c r="P464" i="225"/>
  <c r="P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O465" i="225" l="1"/>
  <c r="O472" i="225"/>
  <c r="V457" i="225"/>
  <c r="S467" i="225"/>
  <c r="V467" i="225" s="1"/>
  <c r="S464" i="225"/>
  <c r="S472" i="225" s="1"/>
  <c r="S466" i="225"/>
  <c r="R457" i="225"/>
  <c r="Q467" i="225"/>
  <c r="Q464" i="225"/>
  <c r="Q472" i="225" s="1"/>
  <c r="R472" i="225" s="1"/>
  <c r="R467" i="225" s="1"/>
  <c r="Q466" i="225"/>
  <c r="R466" i="225" s="1"/>
  <c r="A489" i="225"/>
  <c r="A490" i="225" s="1"/>
  <c r="A491" i="225" s="1"/>
  <c r="O488" i="225"/>
  <c r="N485" i="225"/>
  <c r="N489" i="225"/>
  <c r="R464" i="225" l="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<sst xmlns="http://schemas.openxmlformats.org/spreadsheetml/2006/main" count="6751" uniqueCount="2437">
  <si>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</si>
  <si>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</si>
  <si>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</si>
  <si>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</si>
  <si>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</si>
  <si>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</si>
  <si>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</si>
  <si>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</si>
  <si>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</si>
  <si>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</si>
  <si>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</si>
  <si>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</si>
  <si>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</si>
  <si>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</si>
  <si>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</si>
  <si>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</si>
  <si>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</si>
  <si>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</si>
  <si>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</si>
  <si>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</si>
  <si>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</si>
  <si>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</si>
  <si>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</si>
  <si>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</si>
  <si>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</si>
  <si>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</si>
  <si>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</si>
  <si>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</si>
  <si>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</si>
  <si>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</si>
  <si>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</si>
  <si>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</si>
  <si>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</si>
  <si>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</si>
  <si>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</si>
  <si>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</si>
  <si>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</si>
  <si>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</si>
  <si>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</si>
  <si>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</si>
  <si>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</si>
  <si>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</si>
  <si>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</si>
  <si>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</si>
  <si>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</si>
  <si>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</si>
  <si>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</si>
  <si>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</si>
  <si>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</si>
  <si>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</si>
  <si>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</si>
  <si>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</si>
  <si>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</si>
  <si>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</si>
  <si>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</si>
  <si>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</si>
  <si>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</si>
  <si>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</si>
  <si>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</si>
  <si>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</si>
  <si>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</si>
  <si>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</si>
  <si>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</si>
  <si>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</si>
  <si>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</si>
  <si>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</si>
  <si>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</si>
  <si>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</si>
  <si>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</si>
  <si>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</si>
  <si>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</si>
  <si>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</si>
  <si>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</si>
  <si>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</si>
  <si>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</si>
  <si>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</si>
  <si>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</si>
  <si>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</si>
  <si>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</si>
  <si>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</si>
  <si>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</si>
  <si>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</si>
  <si>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</si>
  <si>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</si>
  <si>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</si>
  <si>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</si>
  <si>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</si>
  <si>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</si>
  <si>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</si>
  <si>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</si>
  <si>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</si>
  <si>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</si>
  <si>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</si>
  <si>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</si>
  <si>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</si>
  <si>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</si>
  <si>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</si>
  <si>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</si>
  <si>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</si>
  <si>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</si>
  <si>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</si>
  <si>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</si>
  <si>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</si>
  <si>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</si>
  <si>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</si>
  <si>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</si>
  <si>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</si>
  <si>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</si>
  <si>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</si>
  <si>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</si>
  <si>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</si>
  <si>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</si>
  <si>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</si>
  <si>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</si>
  <si>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</si>
  <si>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</si>
  <si>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</si>
  <si>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</si>
  <si>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</si>
  <si>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</si>
  <si>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</si>
  <si>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</si>
  <si>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</si>
  <si>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</si>
  <si>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</si>
  <si>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</si>
  <si>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</si>
  <si>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</si>
  <si>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</si>
  <si>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</si>
  <si>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</si>
  <si>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</si>
  <si>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</si>
  <si>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</si>
  <si>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</si>
  <si>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</si>
  <si>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</si>
  <si>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</si>
  <si>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</si>
  <si>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</si>
  <si>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</si>
  <si>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</si>
  <si>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</si>
  <si>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</si>
  <si>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</si>
  <si>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</si>
  <si>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</si>
  <si>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</si>
  <si>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</si>
  <si>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</si>
  <si>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</si>
  <si>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</si>
  <si>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</si>
  <si>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</si>
  <si>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</si>
  <si>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</si>
  <si>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</si>
  <si>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</si>
  <si>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</si>
  <si>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</si>
  <si>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</si>
  <si>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</si>
  <si>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</si>
  <si>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</si>
  <si>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</si>
  <si>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</si>
  <si>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</si>
  <si>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</si>
  <si>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</si>
  <si>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</si>
  <si>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</si>
  <si>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</si>
  <si>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</si>
  <si>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</si>
  <si>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</si>
  <si>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</si>
  <si>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</si>
  <si>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</si>
  <si>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</si>
  <si>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</si>
  <si>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</si>
  <si>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</si>
  <si>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</si>
  <si>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</si>
  <si>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</si>
  <si>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</si>
  <si>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</si>
  <si>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</si>
  <si>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</si>
  <si>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</si>
  <si>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</si>
  <si>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</si>
  <si>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</si>
  <si>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</si>
  <si>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</si>
  <si>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</si>
  <si>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</si>
  <si>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</si>
  <si>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</si>
  <si>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</si>
  <si>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</si>
  <si>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</si>
  <si>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</si>
  <si>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</si>
  <si>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</si>
  <si>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</si>
  <si>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</si>
  <si>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</si>
  <si>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</si>
  <si>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</si>
  <si>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</si>
  <si>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</si>
  <si>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</si>
  <si>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</si>
  <si>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</si>
  <si>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</si>
  <si>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</si>
  <si>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</si>
  <si>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</si>
  <si>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</si>
  <si>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</si>
  <si>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</si>
  <si>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</si>
  <si>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</si>
  <si>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</si>
  <si>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</si>
  <si>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</si>
  <si>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</si>
  <si>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</si>
  <si>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</si>
  <si>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</si>
  <si>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</si>
  <si>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</si>
  <si>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</si>
  <si>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</si>
  <si>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</si>
  <si>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</si>
  <si>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</si>
  <si>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</si>
  <si>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</si>
  <si>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</si>
  <si>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</si>
  <si>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</si>
  <si>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</si>
  <si>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</si>
  <si>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</si>
  <si>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</si>
  <si>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</si>
  <si>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</si>
  <si>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</si>
  <si>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</si>
  <si>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</si>
  <si>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</si>
  <si>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</si>
  <si>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</si>
  <si>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</si>
  <si>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</si>
  <si>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</si>
  <si>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</si>
  <si>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</si>
  <si>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</si>
  <si>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</si>
  <si>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</si>
  <si>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</si>
  <si>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</si>
  <si>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</si>
  <si>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</si>
  <si>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</si>
  <si>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</si>
  <si>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</si>
  <si>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</si>
  <si>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</si>
  <si>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</si>
  <si>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</si>
  <si>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</si>
  <si>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</si>
  <si>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</si>
  <si>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</si>
  <si>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</si>
  <si>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</si>
  <si>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</si>
  <si>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</si>
  <si>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</si>
  <si>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</si>
  <si>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</si>
  <si>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</si>
  <si>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</si>
  <si>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</si>
  <si>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</si>
  <si>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</si>
  <si>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</si>
  <si>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</si>
  <si>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</si>
  <si>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</si>
  <si>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</si>
  <si>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</si>
  <si>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</si>
  <si>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</si>
  <si>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</si>
  <si>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</si>
  <si>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</si>
  <si>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</si>
  <si>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</si>
  <si>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</si>
  <si>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</si>
  <si>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</si>
  <si>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</si>
  <si>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</si>
  <si>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</si>
  <si>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</si>
  <si>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</si>
  <si>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</si>
  <si>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</si>
  <si>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</si>
  <si>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</si>
  <si>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</si>
  <si>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</si>
  <si>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</si>
  <si>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</si>
  <si>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</si>
  <si>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</si>
  <si>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</si>
  <si>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</si>
  <si>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</si>
  <si>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</si>
  <si>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</si>
  <si>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</si>
  <si>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</si>
  <si>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</si>
  <si>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</si>
  <si>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</si>
  <si>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</si>
  <si>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</si>
  <si>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</si>
  <si>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</si>
  <si>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</si>
  <si>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</si>
  <si>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</si>
  <si>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</si>
  <si>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</si>
  <si>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</si>
  <si>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</si>
  <si>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</si>
  <si>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</si>
  <si>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</si>
  <si>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</si>
  <si>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</si>
  <si>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</si>
  <si>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</si>
  <si>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</si>
  <si>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</si>
  <si>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</si>
  <si>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</si>
  <si>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</si>
  <si>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</si>
  <si>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</si>
  <si>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</si>
  <si>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</si>
  <si>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</si>
  <si>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</si>
  <si>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</si>
  <si>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</si>
  <si>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</si>
  <si>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</si>
  <si>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</si>
  <si>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</si>
  <si>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</si>
  <si>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</si>
  <si>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</si>
  <si>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</si>
  <si>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</si>
  <si>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</si>
  <si>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</si>
  <si>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</si>
  <si>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</si>
  <si>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</si>
  <si>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</si>
  <si>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</si>
  <si>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</si>
  <si>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</si>
  <si>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</si>
  <si>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</si>
  <si>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</si>
  <si>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</si>
  <si>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</si>
  <si>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</si>
  <si>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</si>
  <si>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</si>
  <si>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</si>
  <si>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</si>
  <si>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</si>
  <si>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</si>
  <si>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</si>
  <si>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</si>
  <si>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</si>
  <si>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</si>
  <si>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</si>
  <si>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</si>
  <si>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</si>
  <si>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</si>
  <si>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</si>
  <si>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</si>
  <si>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</si>
  <si>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</si>
  <si>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</si>
  <si>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</si>
  <si>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</si>
  <si>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</si>
  <si>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</si>
  <si>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</si>
  <si>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</si>
  <si>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</si>
  <si>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</si>
  <si>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</si>
  <si>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</si>
  <si>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</si>
  <si>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</si>
  <si>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</si>
  <si>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</si>
  <si>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</si>
  <si>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</si>
  <si>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</si>
  <si>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</si>
  <si>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</si>
  <si>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</si>
  <si>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</si>
  <si>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</si>
  <si>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</si>
  <si>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</si>
  <si>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</si>
  <si>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</si>
  <si>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</si>
  <si>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</si>
  <si>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</si>
  <si>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</si>
  <si>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</si>
  <si>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</si>
  <si>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</si>
  <si>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</si>
  <si>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</si>
  <si>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</si>
  <si>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</si>
  <si>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</si>
  <si>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</si>
  <si>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</si>
  <si>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</si>
  <si>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</si>
  <si>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</si>
  <si>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</si>
  <si>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</si>
  <si>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</si>
  <si>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</si>
  <si>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</si>
  <si>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</si>
  <si>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</si>
  <si>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</si>
  <si>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</si>
  <si>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</si>
  <si>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</si>
  <si>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</si>
  <si>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</si>
  <si>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</si>
  <si>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</si>
  <si>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</si>
  <si>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</si>
  <si>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</si>
  <si>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</si>
  <si>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</si>
  <si>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</si>
  <si>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</si>
  <si>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</si>
  <si>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</si>
  <si>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</si>
  <si>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</si>
  <si>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</si>
  <si>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</si>
  <si>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</si>
  <si>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</si>
  <si>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</si>
  <si>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</si>
  <si>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</si>
  <si>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</si>
  <si>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</si>
  <si>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</si>
  <si>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</si>
  <si>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</si>
  <si>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</si>
  <si>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</si>
  <si>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</si>
  <si>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</si>
  <si>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</si>
  <si>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</si>
  <si>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</si>
  <si>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</si>
  <si>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</si>
  <si>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</si>
  <si>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</si>
  <si>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</si>
  <si>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</si>
  <si>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</si>
  <si>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</si>
  <si>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</si>
  <si>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</si>
  <si>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</si>
  <si>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</si>
  <si>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</si>
  <si>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</si>
  <si>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</si>
  <si>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</si>
  <si>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</si>
  <si>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</si>
  <si>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</si>
  <si>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</si>
  <si>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</si>
  <si>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</si>
  <si>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</si>
  <si>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</si>
  <si>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</si>
  <si>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</si>
  <si>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</si>
  <si>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</si>
  <si>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</si>
  <si>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</si>
  <si>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</si>
  <si>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</si>
  <si>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</si>
  <si>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</si>
  <si>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</si>
  <si>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</si>
  <si>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</si>
  <si>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</si>
  <si>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</si>
  <si>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</si>
  <si>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</si>
  <si>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</si>
  <si>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</si>
  <si>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</si>
  <si>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</si>
  <si>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</si>
  <si>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</si>
  <si>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</si>
  <si>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</si>
  <si>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</si>
  <si>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</si>
  <si>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</si>
  <si>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</si>
  <si>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</si>
  <si>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</si>
  <si>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</si>
  <si>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</si>
  <si>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</si>
  <si>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</si>
  <si>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</si>
  <si>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</si>
  <si>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</si>
  <si>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</si>
  <si>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</si>
  <si>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</si>
  <si>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</si>
  <si>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</si>
  <si>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</si>
  <si>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</si>
  <si>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</si>
  <si>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</si>
  <si>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</si>
  <si>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</si>
  <si>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</si>
  <si>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</si>
  <si>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</si>
  <si>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</si>
  <si>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</si>
  <si>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</si>
  <si>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</si>
  <si>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</si>
  <si>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</si>
  <si>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</si>
  <si>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</si>
  <si>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</si>
  <si>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</si>
  <si>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</si>
  <si>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</si>
  <si>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</si>
  <si>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</si>
  <si>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</si>
  <si>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</si>
  <si>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</si>
  <si>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</si>
  <si>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</si>
  <si>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</si>
  <si>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</si>
  <si>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</si>
  <si>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</si>
  <si>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</si>
  <si>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</si>
  <si>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</si>
  <si>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</si>
  <si>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</si>
  <si>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</si>
  <si>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</si>
  <si>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</si>
  <si>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</si>
  <si>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</si>
  <si>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</si>
  <si>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</si>
  <si>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</si>
  <si>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</si>
  <si>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</si>
  <si>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</si>
  <si>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</si>
  <si>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</si>
  <si>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</si>
  <si>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</si>
  <si>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</si>
  <si>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</si>
  <si>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</si>
  <si>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</si>
  <si>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</si>
  <si>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</si>
  <si>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</si>
  <si>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</si>
  <si>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</si>
  <si>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</si>
  <si>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</si>
  <si>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</si>
  <si>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</si>
  <si>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</si>
  <si>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</si>
  <si>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</si>
  <si>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</si>
  <si>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</si>
  <si>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</si>
  <si>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</si>
  <si>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</si>
  <si>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</si>
  <si>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</si>
  <si>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</si>
  <si>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</si>
  <si>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</si>
  <si>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</si>
  <si>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</si>
  <si>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</si>
  <si>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</si>
  <si>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</si>
  <si>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</si>
  <si>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</si>
  <si>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</si>
  <si>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</si>
  <si>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</si>
  <si>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</si>
  <si>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</si>
  <si>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</si>
  <si>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</si>
  <si>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</si>
  <si>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</si>
  <si>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</si>
  <si>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</si>
  <si>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</si>
  <si>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</si>
  <si>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</si>
  <si>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</si>
  <si>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</si>
  <si>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</si>
  <si>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</si>
  <si>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</si>
  <si>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</si>
  <si>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</si>
  <si>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</si>
  <si>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</si>
  <si>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</si>
  <si>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</si>
  <si>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</si>
  <si>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</si>
  <si>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</si>
  <si>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</si>
  <si>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</si>
  <si>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</si>
  <si>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</si>
  <si>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</si>
  <si>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</si>
  <si>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</si>
  <si>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</si>
  <si>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</si>
  <si>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</si>
  <si>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</si>
  <si>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</si>
  <si>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</si>
  <si>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</si>
  <si>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</si>
  <si>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</si>
  <si>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</si>
  <si>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</si>
  <si>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</si>
  <si>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</si>
  <si>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</si>
  <si>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</si>
  <si>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</si>
  <si>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</si>
  <si>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</si>
  <si>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</si>
  <si>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</si>
  <si>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</si>
  <si>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</si>
  <si>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</si>
  <si>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</si>
  <si>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</si>
  <si>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</si>
  <si>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</si>
  <si>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</si>
  <si>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</si>
  <si>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</si>
  <si>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</si>
  <si>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</si>
  <si>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</si>
  <si>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</si>
  <si>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</si>
  <si>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</si>
  <si>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</si>
  <si>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</si>
  <si>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</si>
  <si>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</si>
  <si>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</si>
  <si>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</si>
  <si>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</si>
  <si>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</si>
  <si>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</si>
  <si>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</si>
  <si>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</si>
  <si>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</si>
  <si>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</si>
  <si>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</si>
  <si>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</si>
  <si>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</si>
  <si>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</si>
  <si>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</si>
  <si>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</si>
  <si>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</si>
  <si>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</si>
  <si>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</si>
  <si>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</si>
  <si>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</si>
  <si>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</si>
  <si>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</si>
  <si>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</si>
  <si>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</si>
  <si>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</si>
  <si>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</si>
  <si>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</si>
  <si>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</si>
  <si>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</si>
  <si>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</si>
  <si>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</si>
  <si>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</si>
  <si>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</si>
  <si>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</si>
  <si>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</si>
  <si>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</si>
  <si>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</si>
  <si>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</si>
  <si>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</si>
  <si>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</si>
  <si>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</si>
  <si>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</si>
  <si>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</si>
  <si>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</si>
  <si>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</si>
  <si>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</si>
  <si>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</si>
  <si>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</si>
  <si>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</si>
  <si>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</si>
  <si>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</si>
  <si>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</si>
  <si>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</si>
  <si>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</si>
  <si>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</si>
  <si>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</si>
  <si>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</si>
  <si>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</si>
  <si>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</si>
  <si>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</si>
  <si>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</si>
  <si>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</si>
  <si>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</si>
  <si>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</si>
  <si>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</si>
  <si>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</si>
  <si>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</si>
  <si>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</si>
  <si>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</si>
  <si>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</si>
  <si>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</si>
  <si>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</si>
  <si>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</si>
  <si>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</si>
  <si>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</si>
  <si>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</si>
  <si>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</si>
  <si>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</si>
  <si>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</si>
  <si>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</si>
  <si>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</si>
  <si>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</si>
  <si>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</si>
  <si>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</si>
  <si>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</si>
  <si>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</si>
  <si>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</si>
  <si>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</si>
  <si>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</si>
  <si>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</si>
  <si>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</si>
  <si>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</si>
  <si>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</si>
  <si>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</si>
  <si>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</si>
  <si>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</si>
  <si>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</si>
  <si>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</si>
  <si>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</si>
  <si>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</si>
  <si>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</si>
  <si>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</si>
  <si>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</si>
  <si>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</si>
  <si>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</si>
  <si>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</si>
  <si>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</si>
  <si>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</si>
  <si>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</si>
  <si>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</si>
  <si>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</si>
  <si>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</si>
  <si>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</si>
  <si>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</si>
  <si>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</si>
  <si>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</si>
  <si>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</si>
  <si>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</si>
  <si>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</si>
  <si>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</si>
  <si>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</si>
  <si>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</si>
  <si>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</si>
  <si>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</si>
  <si>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</si>
  <si>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</si>
  <si>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</si>
  <si>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</si>
  <si>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</si>
  <si>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</si>
  <si>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</si>
  <si>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</si>
  <si>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</si>
  <si>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</si>
  <si>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</si>
  <si>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</si>
  <si>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</si>
  <si>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</si>
  <si>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</si>
  <si>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</si>
  <si>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</si>
  <si>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</si>
  <si>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</si>
  <si>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</si>
  <si>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</si>
  <si>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</si>
  <si>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</si>
  <si>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</si>
  <si>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</si>
  <si>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</si>
  <si>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</si>
  <si>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</si>
  <si>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</si>
  <si>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</si>
  <si>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</si>
  <si>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</si>
  <si>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</si>
  <si>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</si>
  <si>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</si>
  <si>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</si>
  <si>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</si>
  <si>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</si>
  <si>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</si>
  <si>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</si>
  <si>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</si>
  <si>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</si>
  <si>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</si>
  <si>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</si>
  <si>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</si>
  <si>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</si>
  <si>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</si>
  <si>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</si>
  <si>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</si>
  <si>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</si>
  <si>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</si>
  <si>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</si>
  <si>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</si>
  <si>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</si>
  <si>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</si>
  <si>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</si>
  <si>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</si>
  <si>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</si>
  <si>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</si>
  <si>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</si>
  <si>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</si>
  <si>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</si>
  <si>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</si>
  <si>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</si>
  <si>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</si>
  <si>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</si>
  <si>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</si>
  <si>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</si>
  <si>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</si>
  <si>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</si>
  <si>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</si>
  <si>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</si>
  <si>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</si>
  <si>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</si>
  <si>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</si>
  <si>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</si>
  <si>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</si>
  <si>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</si>
  <si>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</si>
  <si>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</si>
  <si>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</si>
  <si>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</si>
  <si>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</si>
  <si>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</si>
  <si>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</si>
  <si>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</si>
  <si>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</si>
  <si>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</si>
  <si>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</si>
  <si>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</si>
  <si>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</si>
  <si>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</si>
  <si>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</si>
  <si>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</si>
  <si>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</si>
  <si>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</si>
  <si>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</si>
  <si>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</si>
  <si>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</si>
  <si>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</si>
  <si>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</si>
  <si>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</si>
  <si>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</si>
  <si>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</si>
  <si>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</si>
  <si>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</si>
  <si>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</si>
  <si>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</si>
  <si>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</si>
  <si>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</si>
  <si>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</si>
  <si>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</si>
  <si>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</si>
  <si>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</si>
  <si>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</si>
  <si>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</si>
  <si>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</si>
  <si>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</si>
  <si>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</si>
  <si>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</si>
  <si>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</si>
  <si>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</si>
  <si>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</si>
  <si>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</si>
  <si>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</si>
  <si>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</si>
  <si>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</si>
  <si>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</si>
  <si>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</si>
  <si>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</si>
  <si>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</si>
  <si>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</si>
  <si>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</si>
  <si>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</si>
  <si>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</si>
  <si>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</si>
  <si>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</si>
  <si>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</si>
  <si>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</si>
  <si>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</si>
  <si>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</si>
  <si>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</si>
  <si>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</si>
  <si>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</si>
  <si>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</si>
  <si>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</si>
  <si>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</si>
  <si>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</si>
  <si>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</si>
  <si>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</si>
  <si>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</si>
  <si>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</si>
  <si>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</si>
  <si>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</si>
  <si>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</si>
  <si>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</si>
  <si>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</si>
  <si>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</si>
  <si>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</si>
  <si>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</si>
  <si>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</si>
  <si>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</si>
  <si>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</si>
  <si>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</si>
  <si>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</si>
  <si>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</si>
  <si>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</si>
  <si>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</si>
  <si>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</si>
  <si>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</si>
  <si>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</si>
  <si>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</si>
  <si>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</si>
  <si>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</si>
  <si>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</si>
  <si>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</si>
  <si>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</si>
  <si>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</si>
  <si>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</si>
  <si>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</si>
  <si>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</si>
  <si>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</si>
  <si>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</si>
  <si>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</si>
  <si>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</si>
  <si>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</si>
  <si>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</si>
  <si>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</si>
  <si>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</si>
  <si>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</si>
  <si>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</si>
  <si>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</si>
  <si>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</si>
  <si>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</si>
  <si>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</si>
  <si>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</si>
  <si>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</si>
  <si>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</si>
  <si>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</si>
  <si>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</si>
  <si>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</si>
  <si>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</si>
  <si>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</si>
  <si>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</si>
  <si>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</si>
  <si>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</si>
  <si>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</si>
  <si>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</si>
  <si>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</si>
  <si>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</si>
  <si>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</si>
  <si>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</si>
  <si>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</si>
  <si>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</si>
  <si>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</si>
  <si>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</si>
  <si>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</si>
  <si>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</si>
  <si>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</si>
  <si>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</si>
  <si>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</si>
  <si>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</si>
  <si>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</si>
  <si>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</si>
  <si>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</si>
  <si>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</si>
  <si>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</si>
  <si>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</si>
  <si>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</si>
  <si>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</si>
  <si>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</si>
  <si>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</si>
  <si>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</si>
  <si>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</si>
  <si>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</si>
  <si>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</si>
  <si>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</si>
  <si>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</si>
  <si>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</si>
  <si>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</si>
  <si>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</si>
  <si>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</si>
  <si>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</si>
  <si>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</si>
  <si>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</si>
  <si>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</si>
  <si>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</si>
  <si>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</si>
  <si>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</si>
  <si>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</si>
  <si>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</si>
  <si>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</si>
  <si>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</si>
  <si>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</si>
  <si>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</si>
  <si>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</si>
  <si>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</si>
  <si>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</si>
  <si>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</si>
  <si>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</si>
  <si>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</si>
  <si>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</si>
  <si>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</si>
  <si>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</si>
  <si>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</si>
  <si>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</si>
  <si>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</si>
  <si>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</si>
  <si>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</si>
  <si>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</si>
  <si>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</si>
  <si>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</si>
  <si>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</si>
  <si>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</si>
  <si>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</si>
  <si>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</si>
  <si>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</si>
  <si>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</si>
  <si>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</si>
  <si>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</si>
  <si>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</si>
  <si>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</si>
  <si>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</si>
  <si>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</si>
  <si>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</si>
  <si>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</si>
  <si>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</si>
  <si>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</si>
  <si>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</si>
  <si>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</si>
  <si>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</si>
  <si>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</si>
  <si>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</si>
  <si>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</si>
  <si>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</si>
  <si>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</si>
  <si>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</si>
  <si>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</si>
  <si>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</si>
  <si>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</si>
  <si>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</si>
  <si>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</si>
  <si>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</si>
  <si>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</si>
  <si>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</si>
  <si>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</si>
  <si>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</si>
  <si>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</si>
  <si>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</si>
  <si>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</si>
  <si>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</si>
  <si>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</si>
  <si>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</si>
  <si>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</si>
  <si>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</si>
  <si>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</si>
  <si>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</si>
  <si>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</si>
  <si>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</si>
  <si>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</si>
  <si>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</si>
  <si>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</si>
  <si>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</si>
  <si>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</si>
  <si>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</si>
  <si>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</si>
  <si>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</si>
  <si>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</si>
  <si>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</si>
  <si>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</si>
  <si>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</si>
  <si>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</si>
  <si>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</si>
  <si>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</si>
  <si>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</si>
  <si>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</si>
  <si>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</si>
  <si>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</si>
  <si>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</si>
  <si>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</si>
  <si>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</si>
  <si>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</si>
  <si>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</si>
  <si>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</si>
  <si>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</si>
  <si>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</si>
  <si>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</si>
  <si>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</si>
  <si>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</si>
  <si>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</si>
  <si>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</si>
  <si>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</si>
  <si>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</si>
  <si>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</si>
  <si>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</si>
  <si>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</si>
  <si>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</si>
  <si>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</si>
  <si>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</si>
  <si>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</si>
  <si>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</si>
  <si>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</si>
  <si>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</si>
  <si>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</si>
  <si>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</si>
  <si>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</si>
  <si>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</si>
  <si>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</si>
  <si>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</si>
  <si>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</si>
  <si>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</si>
  <si>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</si>
  <si>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</si>
  <si>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</si>
  <si>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</si>
  <si>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</si>
  <si>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</si>
  <si>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</si>
  <si>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</si>
  <si>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</si>
  <si>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</si>
  <si>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</si>
  <si>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</si>
  <si>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</si>
  <si>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</si>
  <si>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</si>
  <si>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</si>
  <si>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</si>
  <si>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</si>
  <si>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</si>
  <si>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</si>
  <si>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</si>
  <si>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</si>
  <si>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</si>
  <si>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</si>
  <si>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</si>
  <si>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</si>
  <si>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</si>
  <si>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</si>
  <si>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</si>
  <si>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</si>
  <si>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</si>
  <si>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</si>
  <si>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</si>
  <si>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</si>
  <si>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</si>
  <si>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</si>
  <si>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</si>
  <si>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</si>
  <si>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</si>
  <si>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</si>
  <si>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</si>
  <si>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</si>
  <si>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</si>
  <si>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</si>
  <si>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</si>
  <si>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</si>
  <si>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</si>
  <si>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</si>
  <si>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</si>
  <si>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</si>
  <si>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</si>
  <si>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</si>
  <si>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</si>
  <si>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</si>
  <si>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</si>
  <si>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</si>
  <si>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</si>
  <si>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</si>
  <si>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</si>
  <si>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</si>
  <si>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</si>
  <si>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</si>
  <si>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</si>
  <si>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</si>
  <si>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</si>
  <si>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</si>
  <si>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</si>
  <si>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</si>
  <si>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</si>
  <si>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</si>
  <si>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</si>
  <si>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</si>
  <si>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</si>
  <si>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</si>
  <si>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</si>
  <si>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</si>
  <si>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</si>
  <si>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</si>
  <si>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</si>
  <si>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</si>
  <si>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</si>
  <si>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</si>
  <si>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</si>
  <si>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</si>
  <si>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</si>
  <si>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</si>
  <si>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</si>
  <si>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</si>
  <si>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</si>
  <si>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</si>
  <si>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</si>
  <si>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</si>
  <si>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</si>
  <si>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</si>
  <si>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</si>
  <si>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</si>
  <si>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</si>
  <si>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</si>
  <si>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</si>
  <si>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</si>
  <si>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</si>
  <si>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</si>
  <si>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</si>
  <si>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</si>
  <si>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</si>
  <si>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</si>
  <si>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</si>
  <si>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</si>
  <si>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</si>
  <si>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</si>
  <si>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</si>
  <si>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</si>
  <si>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</si>
  <si>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</si>
  <si>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</si>
  <si>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</si>
  <si>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</si>
  <si>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</si>
  <si>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</si>
  <si>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</si>
  <si>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</si>
  <si>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</si>
  <si>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</si>
  <si>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</si>
  <si>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</si>
  <si>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</si>
  <si>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</si>
  <si>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</si>
  <si>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</si>
  <si>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</si>
  <si>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</si>
  <si>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</si>
  <si>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</si>
  <si>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</si>
  <si>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</si>
  <si>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</si>
  <si>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</si>
  <si>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</si>
  <si>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</si>
  <si>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</si>
  <si>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</si>
  <si>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</si>
  <si>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</si>
  <si>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</si>
  <si>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</si>
  <si>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</si>
  <si>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</si>
  <si>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</si>
  <si>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</si>
  <si>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</si>
  <si>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</si>
  <si>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</si>
  <si>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</si>
  <si>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</si>
  <si>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</si>
  <si>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</si>
  <si>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</si>
  <si>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</si>
  <si>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</si>
  <si>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</si>
  <si>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</si>
  <si>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</si>
  <si>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</si>
  <si>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</si>
  <si>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</si>
  <si>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</si>
  <si>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</si>
  <si>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</si>
  <si>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</si>
  <si>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</si>
  <si>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</si>
  <si>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</si>
  <si>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</si>
  <si>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</si>
  <si>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</si>
  <si>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</si>
  <si>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</si>
  <si>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</si>
  <si>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</si>
  <si>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</si>
  <si>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</si>
  <si>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</si>
  <si>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</si>
  <si>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</si>
  <si>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</si>
  <si>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</si>
  <si>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</si>
  <si>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</si>
  <si>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</si>
  <si>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</si>
  <si>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</si>
  <si>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</si>
  <si>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</si>
  <si>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</si>
  <si>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</si>
  <si>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</si>
  <si>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</si>
  <si>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</si>
  <si>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</si>
  <si>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</si>
  <si>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</si>
  <si>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</si>
  <si>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</si>
  <si>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</si>
  <si>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</si>
  <si>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</si>
  <si>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</si>
  <si>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</si>
  <si>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</si>
  <si>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</si>
  <si>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</si>
  <si>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</si>
  <si>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</si>
  <si>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</si>
  <si>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</si>
  <si>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</si>
  <si>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</si>
  <si>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</si>
  <si>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</si>
  <si>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</si>
  <si>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</si>
  <si>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</si>
  <si>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</si>
  <si>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</si>
  <si>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</si>
  <si>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</si>
  <si>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</si>
  <si>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</si>
  <si>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</si>
  <si>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</si>
  <si>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</si>
  <si>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</si>
  <si>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</si>
  <si>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</si>
  <si>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</si>
  <si>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</si>
  <si>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</si>
  <si>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</si>
  <si>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</si>
  <si>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</si>
  <si>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</si>
  <si>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</si>
  <si>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</si>
  <si>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</si>
  <si>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</si>
  <si>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</si>
  <si>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</si>
  <si>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</si>
  <si>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</si>
  <si>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</si>
  <si>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</si>
  <si>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</si>
  <si>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</si>
  <si>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</si>
  <si>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</si>
  <si>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</si>
  <si>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</si>
  <si>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</si>
  <si>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</si>
  <si>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</si>
  <si>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</si>
  <si>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</si>
  <si>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</si>
  <si>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</si>
  <si>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</si>
  <si>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</si>
  <si>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</si>
  <si>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</si>
  <si>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</si>
  <si>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</si>
  <si>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</si>
  <si>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</si>
  <si>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</si>
  <si>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</si>
  <si>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</si>
  <si>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</si>
  <si>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</si>
  <si>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</si>
  <si>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</si>
  <si>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</si>
  <si>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</si>
  <si>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</si>
  <si>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</si>
  <si>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</si>
  <si>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</si>
  <si>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</si>
  <si>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</si>
  <si>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</si>
  <si>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</si>
  <si>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</si>
  <si>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</si>
  <si>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</si>
  <si>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</si>
  <si>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</si>
  <si>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</si>
  <si>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</si>
  <si>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</si>
  <si>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</si>
  <si>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</si>
  <si>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</si>
  <si>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</si>
  <si>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</si>
  <si>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</si>
  <si>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</si>
  <si>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</si>
  <si>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</si>
  <si>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</si>
  <si>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</si>
  <si>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</si>
  <si>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</si>
  <si>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</si>
  <si>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</si>
  <si>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</si>
  <si>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</si>
  <si>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</si>
  <si>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</si>
  <si>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</si>
  <si>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</si>
  <si>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</si>
  <si>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</si>
  <si>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</si>
  <si>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</si>
  <si>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</si>
  <si>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</si>
  <si>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</si>
  <si>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</si>
  <si>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</si>
  <si>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</si>
  <si>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</si>
  <si>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</si>
  <si>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</si>
  <si>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</si>
  <si>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</si>
  <si>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</si>
  <si>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</si>
  <si>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</si>
  <si>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</si>
  <si>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</si>
  <si>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</si>
  <si>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</si>
  <si>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</si>
  <si>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</si>
  <si>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</si>
  <si>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</si>
  <si>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</si>
  <si>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</si>
  <si>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</si>
  <si>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</si>
  <si>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</si>
  <si>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</si>
  <si>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</si>
  <si>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</si>
  <si>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</si>
  <si>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</si>
  <si>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</si>
  <si>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</si>
  <si>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</si>
  <si>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</si>
  <si>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</si>
  <si>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</si>
  <si>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</si>
  <si>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</si>
  <si>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</si>
  <si>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</si>
  <si>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</si>
  <si>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</si>
  <si>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</si>
  <si>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</si>
  <si>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</si>
  <si>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</si>
  <si>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</si>
  <si>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</si>
  <si>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</si>
  <si>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</si>
  <si>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</si>
  <si>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</si>
  <si>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</si>
  <si>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</si>
  <si>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</si>
  <si>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</si>
  <si>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</si>
  <si>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</si>
  <si>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</si>
  <si>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</si>
  <si>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</si>
  <si>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</si>
  <si>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</si>
  <si>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</si>
  <si>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</si>
  <si>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</si>
  <si>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</si>
  <si>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</si>
  <si>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</si>
  <si>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</si>
  <si>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</si>
  <si>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</si>
  <si>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</si>
  <si>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</si>
  <si>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</si>
  <si>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</si>
  <si>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</si>
  <si>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</si>
  <si>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</si>
  <si>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</si>
  <si>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</si>
  <si>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</si>
  <si>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</si>
  <si>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</si>
  <si>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</si>
  <si>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</si>
  <si>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</si>
  <si>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</si>
  <si>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</si>
  <si>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</si>
  <si>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</si>
  <si>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</si>
  <si>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</si>
  <si>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</si>
  <si>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</si>
  <si>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</si>
  <si>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</si>
  <si>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</si>
  <si>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</si>
  <si>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</si>
  <si>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</si>
  <si>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</si>
  <si>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</si>
  <si>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</si>
  <si>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</si>
  <si>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</si>
  <si>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</si>
  <si>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</si>
  <si>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</si>
  <si>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</si>
  <si>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</si>
  <si>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</si>
  <si>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</si>
  <si>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</si>
  <si>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</si>
  <si>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</si>
  <si>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</si>
  <si>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</si>
  <si>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</si>
  <si>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</si>
  <si>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</si>
  <si>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</si>
  <si>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</si>
  <si>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</si>
  <si>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</si>
  <si>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</si>
  <si>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</si>
  <si>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</si>
  <si>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</si>
  <si>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</si>
  <si>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</si>
  <si>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</si>
  <si>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</si>
  <si>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</si>
  <si>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</si>
  <si>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</si>
  <si>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</si>
  <si>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</si>
  <si>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</si>
  <si>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</si>
  <si>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</si>
  <si>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</si>
  <si>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</si>
  <si>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</si>
  <si>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</si>
  <si>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</si>
  <si>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</si>
  <si>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</si>
  <si>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</si>
  <si>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</si>
  <si>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</si>
  <si>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</si>
  <si>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</si>
  <si>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</si>
  <si>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</si>
  <si>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</si>
  <si>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</si>
  <si>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</si>
  <si>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</si>
  <si>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</si>
  <si>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</si>
  <si>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</si>
  <si>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</si>
  <si>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</si>
  <si>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</si>
  <si>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</si>
  <si>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</si>
  <si>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</si>
  <si>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</si>
  <si>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</si>
  <si>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</si>
  <si>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</si>
  <si>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</si>
  <si>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</si>
  <si>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</si>
  <si>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</si>
  <si>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</si>
  <si>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</si>
  <si>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</si>
  <si>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</si>
  <si>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</si>
  <si>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</si>
  <si>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</si>
  <si>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</si>
  <si>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</si>
  <si>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</si>
  <si>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</si>
  <si>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</si>
  <si>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</si>
  <si>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</si>
  <si>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</si>
  <si>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</si>
  <si>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</si>
  <si>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</si>
  <si>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</si>
  <si>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</si>
  <si>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</si>
  <si>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</si>
  <si>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</si>
  <si>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</si>
  <si>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</si>
  <si>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</si>
  <si>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</si>
  <si>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</si>
  <si>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</si>
  <si>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</si>
  <si>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</si>
  <si>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</si>
  <si>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</si>
  <si>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</si>
  <si>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</si>
  <si>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</si>
  <si>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</si>
  <si>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</si>
  <si>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</si>
  <si>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</si>
  <si>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</si>
  <si>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</si>
  <si>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</si>
  <si>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</si>
  <si>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</si>
  <si>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</si>
  <si>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</si>
  <si>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</si>
  <si>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</si>
  <si>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</si>
  <si>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</si>
  <si>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</si>
  <si>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</si>
  <si>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</si>
  <si>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</si>
  <si>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</si>
  <si>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</si>
  <si>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</si>
  <si>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</si>
  <si>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</si>
  <si>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</si>
  <si>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</si>
  <si>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</si>
  <si>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</si>
  <si>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</si>
  <si>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</si>
  <si>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</si>
  <si>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</si>
  <si>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</si>
  <si>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</si>
  <si>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</si>
  <si>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</si>
  <si>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</si>
  <si>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</si>
  <si>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</si>
  <si>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</si>
  <si>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</si>
  <si>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</si>
  <si>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</si>
  <si>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</si>
  <si>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</si>
  <si>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</si>
  <si>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</si>
  <si>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</si>
  <si>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</si>
  <si>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</si>
  <si>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</si>
  <si>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</si>
  <si>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</si>
  <si>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</si>
  <si>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</si>
  <si>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</si>
  <si>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</si>
  <si>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</si>
  <si>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</si>
  <si>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</si>
  <si>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</si>
  <si>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</si>
  <si>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</si>
  <si>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</si>
  <si>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</si>
  <si>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</si>
  <si>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</si>
  <si>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</si>
  <si>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</si>
  <si>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</si>
  <si>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</si>
  <si>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</si>
  <si>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</si>
  <si>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</si>
  <si>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</si>
  <si>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</si>
  <si>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</si>
  <si>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</si>
  <si>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</si>
  <si>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</si>
  <si>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</si>
  <si>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</si>
  <si>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</si>
  <si>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</si>
  <si>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</si>
  <si>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</si>
  <si>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</si>
  <si>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</si>
  <si>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</si>
  <si>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</si>
  <si>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</si>
  <si>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</si>
  <si>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</si>
  <si>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</si>
  <si>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</si>
  <si>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</si>
  <si>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</si>
  <si>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</si>
  <si>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</si>
  <si>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</si>
  <si>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</si>
  <si>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</si>
  <si>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</si>
  <si>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</si>
  <si>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</si>
  <si>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</si>
  <si>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</si>
  <si>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</si>
  <si>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</si>
  <si>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</si>
  <si>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</si>
  <si>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</si>
  <si>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</si>
  <si>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</si>
  <si>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</si>
  <si>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</si>
  <si>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</si>
  <si>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</si>
  <si>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</si>
  <si>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</si>
  <si>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</si>
  <si>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</si>
  <si>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</si>
  <si>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</si>
  <si>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</si>
  <si>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</si>
  <si>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</si>
  <si>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</si>
  <si>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</si>
  <si>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</si>
  <si>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</si>
  <si>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</si>
  <si>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</si>
  <si>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</si>
  <si>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</si>
  <si>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</si>
  <si>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</si>
  <si>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</si>
  <si>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</si>
  <si>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</si>
  <si>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</si>
  <si>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</si>
  <si>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</si>
  <si>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</si>
  <si>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</si>
  <si>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</si>
  <si>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</si>
  <si>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</si>
  <si>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</si>
  <si>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</si>
  <si>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</si>
  <si>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</si>
  <si>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</si>
  <si>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</si>
  <si>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</si>
  <si>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</si>
  <si>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</si>
  <si>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</si>
  <si>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</si>
  <si>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</si>
  <si>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</si>
  <si>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</si>
  <si>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</si>
  <si>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</si>
  <si>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</si>
  <si>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</si>
  <si>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</si>
  <si>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</si>
  <si>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</si>
  <si>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</si>
  <si>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</si>
  <si>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</si>
  <si>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</si>
  <si>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</si>
  <si>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</si>
  <si>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</si>
  <si>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</si>
  <si>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</si>
  <si>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</si>
  <si>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</si>
  <si>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</si>
  <si>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</si>
  <si>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</si>
  <si>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</si>
  <si>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</si>
  <si>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</si>
  <si>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</si>
  <si>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</si>
  <si>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</si>
  <si>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</si>
  <si>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</si>
  <si>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</si>
  <si>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</si>
  <si>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</si>
  <si>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</si>
  <si>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</si>
  <si>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</si>
  <si>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</si>
  <si>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</si>
  <si>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</si>
  <si>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</si>
  <si>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</si>
  <si>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</si>
  <si>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</si>
  <si>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</si>
  <si>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</si>
  <si>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</si>
  <si>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</si>
  <si>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</si>
  <si>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</si>
  <si>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</si>
  <si>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</si>
  <si>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</si>
  <si>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</si>
  <si>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</si>
  <si>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</si>
  <si>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</si>
  <si>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</si>
  <si>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</si>
  <si>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</si>
  <si>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</si>
  <si>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</si>
  <si>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</si>
  <si>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</si>
  <si>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</si>
  <si>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</si>
  <si>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</si>
  <si>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</si>
  <si>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</si>
  <si>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</si>
  <si>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</si>
  <si>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</si>
  <si>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</si>
  <si>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</si>
  <si>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</si>
  <si>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</si>
  <si>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</si>
  <si>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</si>
  <si>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</si>
  <si>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</si>
  <si>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</si>
  <si>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</si>
  <si>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</si>
  <si>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</si>
  <si>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</si>
  <si>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</si>
  <si>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</si>
  <si>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</si>
  <si>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</si>
  <si>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</si>
  <si>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</si>
  <si>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</si>
  <si>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</si>
  <si>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</si>
  <si>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</si>
  <si>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</si>
  <si>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</si>
  <si>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</si>
  <si>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</si>
  <si>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</si>
  <si>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</si>
  <si>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</si>
  <si>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</si>
  <si>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</si>
  <si>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</si>
  <si>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</si>
  <si>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</si>
  <si>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</si>
  <si>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</si>
  <si>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</si>
  <si>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</si>
  <si>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</si>
  <si>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</si>
  <si>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</si>
  <si>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</si>
  <si>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</si>
  <si>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</si>
  <si>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</si>
  <si>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</si>
  <si>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</si>
  <si>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</si>
  <si>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</si>
  <si>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</si>
  <si>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</si>
  <si>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</si>
  <si>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</si>
  <si>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</si>
  <si>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</si>
  <si>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</si>
  <si>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</si>
  <si>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</si>
  <si>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</si>
  <si>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</si>
  <si>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</si>
  <si>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</si>
  <si>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</si>
  <si>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</si>
  <si>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</si>
  <si>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</si>
  <si>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</si>
  <si>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</si>
  <si>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</si>
  <si>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</si>
  <si>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</si>
  <si>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</si>
  <si>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</si>
  <si>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</si>
  <si>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</si>
  <si>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</si>
  <si>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</si>
  <si>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</si>
  <si>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</si>
  <si>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</si>
  <si>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</si>
  <si>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</si>
  <si>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</si>
  <si>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</si>
  <si>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</si>
  <si>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</si>
  <si>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</si>
  <si>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</si>
  <si>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</si>
  <si>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</si>
  <si>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</si>
  <si>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</si>
  <si>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</si>
  <si>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</si>
  <si>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</si>
  <si>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</si>
  <si>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</si>
  <si>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</si>
  <si>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</si>
  <si>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</si>
  <si>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</si>
  <si>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</si>
  <si>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</si>
  <si>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</si>
  <si>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</si>
  <si>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</si>
  <si>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</si>
  <si>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</si>
  <si>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</si>
  <si>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</si>
  <si>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</si>
  <si>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</si>
  <si>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</si>
  <si>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</si>
  <si>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</si>
  <si>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</si>
  <si>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</si>
  <si>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</si>
  <si>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</si>
  <si>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</si>
  <si>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</si>
  <si>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</si>
  <si>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</si>
  <si>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</si>
  <si>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</si>
  <si>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</si>
  <si>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</si>
  <si>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</si>
  <si>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</si>
  <si>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</si>
  <si>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</si>
  <si>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</si>
  <si>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</si>
  <si>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</si>
  <si>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</si>
  <si>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</si>
  <si>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</si>
  <si>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</si>
  <si>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</si>
  <si>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</si>
  <si>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</si>
  <si>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</si>
  <si>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</si>
  <si>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</si>
  <si>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</si>
  <si>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</si>
  <si>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</si>
  <si>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</si>
  <si>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</si>
  <si>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</si>
  <si>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</si>
  <si>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</si>
  <si>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</si>
  <si>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</si>
  <si>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</si>
  <si>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</si>
  <si>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</si>
  <si>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</si>
  <si>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</si>
  <si>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</si>
  <si>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</si>
  <si>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</si>
  <si>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</si>
  <si>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</si>
  <si>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</si>
  <si>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</si>
  <si>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</si>
  <si>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</si>
  <si>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</si>
  <si>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</si>
  <si>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</si>
  <si>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</si>
  <si>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</si>
  <si>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</si>
  <si>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</si>
  <si>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</si>
  <si>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</si>
  <si>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</si>
  <si>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</si>
  <si>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</si>
  <si>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</si>
  <si>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</si>
  <si>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</si>
  <si>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</si>
  <si>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</si>
  <si>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</si>
  <si>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</si>
  <si>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</si>
  <si>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</si>
  <si>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</si>
  <si>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</si>
  <si>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</si>
  <si>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</si>
  <si>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</si>
  <si>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</si>
  <si>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</si>
  <si>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</si>
  <si>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</si>
  <si>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</si>
  <si>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</si>
  <si>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</si>
  <si>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</si>
  <si>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</si>
  <si>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</si>
  <si>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</si>
  <si>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</si>
  <si>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</si>
  <si>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</si>
  <si>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</si>
  <si>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</si>
  <si>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</si>
  <si>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</si>
  <si>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</si>
  <si>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</si>
  <si>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</si>
  <si>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</si>
  <si>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</si>
  <si>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</si>
  <si>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</si>
  <si>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</si>
  <si>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</si>
  <si>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</si>
  <si>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</si>
  <si>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</si>
  <si>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</si>
  <si>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</si>
  <si>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</si>
  <si>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</si>
  <si>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</si>
  <si>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</si>
  <si>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</si>
  <si>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</si>
  <si>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</si>
  <si>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</si>
  <si>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</si>
  <si>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</si>
  <si>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</si>
  <si>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</si>
  <si>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</si>
  <si>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</si>
  <si>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</si>
  <si>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</si>
  <si>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</si>
  <si>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</si>
  <si>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</si>
  <si>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</si>
  <si>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</si>
  <si>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</si>
  <si>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</si>
  <si>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</si>
  <si>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</si>
  <si>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</si>
  <si>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</si>
  <si>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</si>
  <si>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</si>
  <si>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</si>
  <si>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</si>
  <si>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</si>
  <si>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</si>
  <si>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</si>
  <si>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</si>
  <si>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</si>
  <si>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</si>
  <si>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</si>
  <si>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</si>
  <si>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</si>
  <si>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</si>
  <si>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</si>
  <si>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</si>
  <si>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</si>
  <si>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</si>
  <si>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</si>
  <si>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</si>
  <si>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</si>
  <si>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</si>
  <si>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</si>
  <si>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</si>
  <si>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</si>
  <si>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</si>
  <si>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</si>
  <si>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</si>
  <si>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</si>
  <si>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</si>
  <si>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</si>
  <si>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</si>
  <si>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</si>
  <si>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</si>
  <si>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</si>
  <si>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</si>
  <si>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</si>
  <si>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</si>
  <si>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</si>
  <si>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</si>
  <si>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</si>
  <si>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</si>
  <si>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</si>
  <si>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</si>
  <si>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</si>
  <si>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</si>
  <si>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</si>
  <si>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</si>
  <si>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</si>
  <si>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</si>
  <si>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</si>
  <si>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</si>
  <si>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</si>
  <si>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</si>
  <si>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</si>
  <si>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</si>
  <si>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</si>
  <si>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</si>
  <si>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</si>
  <si>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</si>
  <si>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</si>
  <si>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</si>
  <si>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</si>
  <si>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</si>
  <si>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</si>
  <si>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</si>
  <si>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</si>
  <si>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</si>
  <si>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</si>
  <si>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</si>
  <si>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</si>
  <si>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</si>
  <si>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</si>
  <si>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</si>
  <si>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</si>
  <si>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</si>
  <si>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</si>
  <si>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</si>
  <si>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</si>
  <si>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</si>
  <si>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</si>
  <si>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</si>
  <si>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</si>
  <si>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</si>
  <si>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</si>
  <si>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</si>
  <si>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</si>
  <si>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</si>
  <si>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</si>
  <si>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</si>
  <si>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</si>
  <si>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</si>
  <si>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</si>
  <si>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</si>
  <si>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</si>
  <si>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</si>
  <si>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</si>
  <si>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</si>
  <si>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</si>
  <si>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</si>
  <si>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</si>
  <si>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</si>
  <si>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</si>
  <si>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</si>
  <si>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</si>
  <si>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</si>
  <si>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</si>
  <si>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</si>
  <si>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</si>
  <si>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</si>
  <si>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</si>
  <si>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</si>
  <si>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</si>
  <si>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</si>
  <si>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</si>
  <si>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</si>
  <si>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</si>
  <si>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</si>
  <si>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</si>
  <si>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</si>
  <si>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</si>
  <si>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</si>
  <si>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</si>
  <si>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</si>
  <si>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</si>
  <si>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</si>
  <si>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</si>
  <si>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Директор</t>
  </si>
  <si>
    <t>433260, Ульяновская область, Сурский район, село Астрадамовка, Больничная улица, дом 5, комната 5</t>
  </si>
  <si>
    <t>+7 842439375, +7(902) 246-07-98, 8842439331(ф)</t>
  </si>
  <si>
    <t>astradamovskoe@mail.ru</t>
  </si>
  <si>
    <t>Мамаев Михаил васильевич</t>
  </si>
  <si>
    <t>http://www.list-org.com/company/9800602</t>
  </si>
  <si>
    <t>МУНИЦИПАЛЬНОЕ УНИТАРНОЕ ПРЕДПРИЯТИЕ "РОДНИК" МО АСТРАДАМОВСКОЕ СЕЛЬСКОЕ ПОСЕЛЕНИЕ СУРСКОГО РАЙОНА УЛЬЯНОВСКОЙ ОБЛАСТИ</t>
  </si>
  <si>
    <t>МУП "РОДНИК"</t>
  </si>
  <si>
    <t>1177325010994</t>
  </si>
  <si>
    <t>0 %</t>
  </si>
  <si>
    <t>Шевченко Олеся Николаевна</t>
  </si>
  <si>
    <t>бухгалтер</t>
  </si>
  <si>
    <t>89041832165</t>
  </si>
  <si>
    <t>325-П</t>
  </si>
  <si>
    <t>Заявление организации</t>
  </si>
  <si>
    <t>8422241610</t>
  </si>
  <si>
    <t>Производство (подъём / добыча) воды</t>
  </si>
  <si>
    <t>31-ВС-831вх/2023</t>
  </si>
  <si>
    <t>с.Астрадамовка</t>
  </si>
  <si>
    <t>с.Большой Кувай</t>
  </si>
  <si>
    <t>с.Паркино</t>
  </si>
  <si>
    <t>д.Лебедевка</t>
  </si>
  <si>
    <t>31.12.2023</t>
  </si>
  <si>
    <t>21.12.2023</t>
  </si>
  <si>
    <t>договор №3 от 02.05.2023</t>
  </si>
  <si>
    <t>договор № 2 от 09.01.2023</t>
  </si>
  <si>
    <t>договор №2 от 09.01.2023</t>
  </si>
  <si>
    <t>договор № 1 от 09.01.2023</t>
  </si>
  <si>
    <t>Аймятова Рамиля Камилевна</t>
  </si>
  <si>
    <t>r.aymyatova@mail.ru</t>
  </si>
  <si>
    <t>консультант отдела регулирования ЖКК</t>
  </si>
  <si>
    <t>ХВС.73.31312981.0002</t>
  </si>
  <si>
    <t xml:space="preserve">Предприятием были предложены затраты по статье «Электроэнергия» на 2024 год в сумме 169,09 тыс. руб. 
Проанализированы представленные материалы: смета расходов ( с. 16-17 тарифного дела), договор покупки электроэнергии ( стр.127-158 тарифного дела),  счета фактуры на   электроэнергию на 2022 г ( стр.159-170 тарифного дела). 
 Учитывая объем поднятой воды – 35,20 тыс. м3 (баланс водоснабжения-с.9-10 тар.дела), удельного расхода электроэнергии  – 0,511 кВт. час/м3,   прогнозируемого тарифа электроэнергии 9,14 руб./кВт. час, эксперты с предложением предприятия  не согласны и предлагают признать экономически обоснованной сумму затрат по данной статье в размере 164,52 тыс. руб.
</t>
  </si>
  <si>
    <t>работники</t>
  </si>
  <si>
    <t xml:space="preserve">Предприятием были предложены затраты по статье «Расходы, связанные с уплатой налогов и сборов»  на 2024 год в сумме  30,00 тыс. руб. (водный налог).
Проанализировав предоставленные материалы ( тарифное дело стр.30-41  налоговая декларация по водному налогу) эксперты  не согласны с предложением предприятия и предлагают признать экономически обоснованными затраты  на 2024 год в размере 5,56 тыс. руб.
</t>
  </si>
  <si>
    <t>Эксперты  не согласны с предложением предприятия и предлагают признать экономически обоснованными затраты   на 2024 год в размере 0,00 тыс. руб. в связи с отсутствием  обосновывающих материалов.</t>
  </si>
  <si>
    <t>ЭКСПЕРТНОЕ ЗАКЛЮЧЕНИЕ</t>
  </si>
  <si>
    <t xml:space="preserve">Башаева М.Ю.
Мизурева Н.Е.
Чукмарова Г.Р.
Аймятова Р.К.
Согласовано:
Руководитель                                                                                                С.М.Курбатов </t>
  </si>
  <si>
    <t>3.   Проделанная в процессе экспертизы работа не означает проведения полной и всеобъемлющей проверки финансово-хозяйственной деятельности МУП «РОДНИК» МО АСТРАДАМОВСКОЕ СЕЛЬСКОЕ ПОСЕЛЕНИЕ СУРСКОГО РАЙОНА УЛЬЯНОВСКОЙ ОБЛАСТИ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применяет упрощённую систему налогообложения.</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</si>
  <si>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«РОДНИК» МО АСТРАДАМОВСКОЕ СЕЛЬСКОЕ ПОСЕЛЕНИЕ СУРСКОГО РАЙОНА УЛЬЯНОВСКОЙ ОБЛАСТИ.
</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</si>
  <si>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питьевую воду МУП «РОДНИК» МО АСТРАДАМОВСКОЕ СЕЛЬСКОЕ ПОСЕЛЕНИЕ СУРСКОГО РАЙОНА УЛЬЯНОВСКОЙ ОБЛАСТИ,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питьевую воду.
      В соответствии с действующим законодательством методом регулирования тарифов определён метод экономически обоснованных расходов (затрат)</t>
  </si>
  <si>
    <t>Проанализировав представленные документы, смету расходов, вышеуказанные статьи затрат, эксперты предлагают признать экономически обоснованной необходимую валовую выручку для реализации производственной программы на питьевую воду на 2024 год на территории 
МО «Астрадамовское сельское поселение» Сурского района Ульяновской области в размере 1140,4 тыс. руб.</t>
  </si>
  <si>
    <t xml:space="preserve">Предприятием были предложены затраты по статье «Затраты на оплату труда» на 2024 год в сумме 1451,88 тыс. руб. 
Рассмотрев представленные материалы: расчет расходов на оплату труда (с.13-14 тар. дела),  статистическая отчетность форма П-4 (с. 92-103 тар.дела), смета расходов (стр. 16-17), эксперты  приняли в  расчет затрат на оплату труда численность производственных рабочих в количестве- 4 чел., с месячной зарплатой-15500 руб.
Таким образом, эксперты  не согласны с предложением предприятия и предлагают  признать экономически обоснованными затраты по данной статье в размере 744,00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к сумме затрат на оплату труда. Таким образом, в расчёт принята сумма затрат в размере  223,20 тыс.руб.    
</t>
  </si>
  <si>
    <t xml:space="preserve">Проанализировав представленные документы, смету расходов, вышеуказанные статьи затрат, эксперты предлагают признать экономически обоснованной необходимую валовую выручку для реализации производственной программы на питьевую воду на 2024 год на территории 
МО «Астрадамовское сельское поселение» Сурского района Ульяновской области в размере 1137,28  тыс. руб.
</t>
  </si>
  <si>
    <t xml:space="preserve">      По результатам проведения экспертизы тарифов  МУП «РОДНИК» МО АСТРАДАМОВСКОЕ СЕЛЬСКОЕ ПОСЕЛЕНИЕ СУРСКОГО РАЙОНА УЛЬЯНОВСКОЙ ОБЛАСТИ, учитывая, что предприятие применяет упрощённую систему налогообложения, эксперты предлагают считать экономически обоснованными тарифы на питьевую воду (питьевое водоснабжение) на территории муниципального образования «Астрадамовское сельское поселение» Сурского района Ульяновской области на 2024 год 
в следующих размерах:
на период с 01.01.2024 по 30.06.2024 - 31,05 руб./куб.м.,  на период с 01.07.2024 по 31.12.2024 - 33,57 руб./куб.м.
</t>
  </si>
  <si>
    <t>831вх</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</si>
  <si>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</si>
  <si>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Ульяновская область / 2024 / МУП "Родник" Астрадамовское сельское поселение Сурского района Ульяновской области (ИНН:7309006762, КПП:730901001)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</si>
  <si>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</si>
  <si>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</si>
  <si>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</si>
  <si>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</si>
  <si>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</si>
  <si>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Тариф 1</t>
  </si>
  <si>
    <t>Тариф 1 (Водоснабжение) - тариф на питьевую воду (нет)</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</si>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</sst>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7">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22" fontId="11" fillId="0" borderId="0" xfId="46" applyNumberFormat="1" applyFont="1" applyAlignment="1" applyProtection="1">
      <alignment horizontal="left" vertical="center" wrapText="1"/>
    </xf>
    <xf numFmtId="49" fontId="0" fillId="0" borderId="0" xfId="0" applyNumberFormat="1">
      <alignment vertical="top"/>
    </xf>
    <xf numFmtId="0" fontId="65" fillId="0" borderId="0" xfId="106" applyFont="1" applyAlignment="1">
      <alignment vertical="center"/>
    </xf>
    <xf numFmtId="0" fontId="14" fillId="0" borderId="0" xfId="97" applyFont="1" applyAlignment="1">
      <alignment horizontal="center" vertical="center"/>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1" fillId="11" borderId="7" xfId="98" applyNumberFormat="1" applyFon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65" fillId="0" borderId="0" xfId="112" applyNumberFormat="1" applyFont="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5" fillId="0" borderId="0" xfId="106" applyFont="1" applyAlignment="1">
      <alignment vertic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0" fontId="14" fillId="0" borderId="29"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98" applyNumberFormat="1" applyFon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applyAlignment="1"/>
    <xf numFmtId="0" fontId="11" fillId="0" borderId="0" xfId="98" applyFont="1" applyFill="1"/>
    <xf numFmtId="0" fontId="11"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11" fillId="0" borderId="7" xfId="98" applyNumberFormat="1" applyFont="1" applyFill="1" applyBorder="1" applyAlignment="1" applyProtection="1">
      <alignment vertical="center" wrapText="1"/>
      <protection locked="0"/>
    </xf>
    <xf numFmtId="0" fontId="11" fillId="0" borderId="7" xfId="98" applyNumberFormat="1" applyFont="1" applyFill="1" applyBorder="1" applyAlignment="1" applyProtection="1">
      <alignment horizontal="left" vertical="center" wrapText="1"/>
      <protection locked="0"/>
    </xf>
    <xf numFmtId="0" fontId="78" fillId="0" borderId="0" xfId="98" applyFont="1" applyFill="1"/>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69" fontId="65"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69"/>
  <sheetViews>
    <sheetView showGridLines="0" view="pageBreakPreview" topLeftCell="K11" zoomScale="59" zoomScaleNormal="100" zoomScaleSheetLayoutView="59" workbookViewId="0">
      <selection activeCell="S38" sqref="S38"/>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6"/>
      <c r="B1" s="716"/>
      <c r="C1" s="716"/>
      <c r="D1" s="716"/>
      <c r="E1" s="716"/>
      <c r="F1" s="716"/>
      <c r="G1" s="716"/>
      <c r="H1" s="716"/>
      <c r="I1" s="716"/>
      <c r="J1" s="716"/>
      <c r="K1" s="716"/>
      <c r="L1" s="766"/>
      <c r="M1" s="766"/>
      <c r="N1" s="766"/>
      <c r="O1" s="716"/>
      <c r="P1" s="716"/>
      <c r="Q1" s="716"/>
      <c r="R1" s="716"/>
      <c r="S1" s="716">
        <v>2024</v>
      </c>
      <c r="T1" s="716">
        <v>2024</v>
      </c>
      <c r="U1" s="766"/>
    </row>
    <row r="2" spans="1:21" hidden="1">
      <c r="A2" s="716"/>
      <c r="B2" s="716"/>
      <c r="C2" s="716"/>
      <c r="D2" s="716"/>
      <c r="E2" s="716"/>
      <c r="F2" s="716"/>
      <c r="G2" s="716"/>
      <c r="H2" s="716"/>
      <c r="I2" s="716"/>
      <c r="J2" s="716"/>
      <c r="K2" s="716"/>
      <c r="L2" s="766"/>
      <c r="M2" s="766"/>
      <c r="N2" s="766"/>
      <c r="O2" s="716"/>
      <c r="P2" s="716"/>
      <c r="Q2" s="716"/>
      <c r="R2" s="716"/>
      <c r="S2" s="716"/>
      <c r="T2" s="716"/>
      <c r="U2" s="766"/>
    </row>
    <row r="3" spans="1:21" hidden="1">
      <c r="A3" s="716"/>
      <c r="B3" s="716"/>
      <c r="C3" s="716"/>
      <c r="D3" s="716"/>
      <c r="E3" s="716"/>
      <c r="F3" s="716"/>
      <c r="G3" s="716"/>
      <c r="H3" s="716"/>
      <c r="I3" s="716"/>
      <c r="J3" s="716"/>
      <c r="K3" s="716"/>
      <c r="L3" s="766"/>
      <c r="M3" s="766"/>
      <c r="N3" s="766"/>
      <c r="O3" s="716"/>
      <c r="P3" s="716"/>
      <c r="Q3" s="716"/>
      <c r="R3" s="716"/>
      <c r="S3" s="716"/>
      <c r="T3" s="716"/>
      <c r="U3" s="766"/>
    </row>
    <row r="4" spans="1:21" hidden="1">
      <c r="A4" s="716"/>
      <c r="B4" s="716"/>
      <c r="C4" s="716"/>
      <c r="D4" s="716"/>
      <c r="E4" s="716"/>
      <c r="F4" s="716"/>
      <c r="G4" s="716"/>
      <c r="H4" s="716"/>
      <c r="I4" s="716"/>
      <c r="J4" s="716"/>
      <c r="K4" s="716"/>
      <c r="L4" s="766"/>
      <c r="M4" s="766"/>
      <c r="N4" s="766"/>
      <c r="O4" s="716"/>
      <c r="P4" s="716"/>
      <c r="Q4" s="716"/>
      <c r="R4" s="716"/>
      <c r="S4" s="716"/>
      <c r="T4" s="716"/>
      <c r="U4" s="766"/>
    </row>
    <row r="5" spans="1:21" hidden="1">
      <c r="A5" s="716"/>
      <c r="B5" s="716"/>
      <c r="C5" s="716"/>
      <c r="D5" s="716"/>
      <c r="E5" s="716"/>
      <c r="F5" s="716"/>
      <c r="G5" s="716"/>
      <c r="H5" s="716"/>
      <c r="I5" s="716"/>
      <c r="J5" s="716"/>
      <c r="K5" s="716"/>
      <c r="L5" s="766"/>
      <c r="M5" s="766"/>
      <c r="N5" s="766"/>
      <c r="O5" s="716"/>
      <c r="P5" s="716"/>
      <c r="Q5" s="716"/>
      <c r="R5" s="716"/>
      <c r="S5" s="716"/>
      <c r="T5" s="716"/>
      <c r="U5" s="766"/>
    </row>
    <row r="6" spans="1:21" hidden="1">
      <c r="A6" s="716"/>
      <c r="B6" s="716"/>
      <c r="C6" s="716"/>
      <c r="D6" s="716"/>
      <c r="E6" s="716"/>
      <c r="F6" s="716"/>
      <c r="G6" s="716"/>
      <c r="H6" s="716"/>
      <c r="I6" s="716"/>
      <c r="J6" s="716"/>
      <c r="K6" s="716"/>
      <c r="L6" s="766"/>
      <c r="M6" s="766"/>
      <c r="N6" s="766"/>
      <c r="O6" s="716"/>
      <c r="P6" s="716"/>
      <c r="Q6" s="716"/>
      <c r="R6" s="716"/>
      <c r="S6" s="716"/>
      <c r="T6" s="716"/>
      <c r="U6" s="766"/>
    </row>
    <row r="7" spans="1:21" hidden="1">
      <c r="A7" s="716"/>
      <c r="B7" s="716"/>
      <c r="C7" s="716"/>
      <c r="D7" s="716"/>
      <c r="E7" s="716"/>
      <c r="F7" s="716"/>
      <c r="G7" s="716"/>
      <c r="H7" s="716"/>
      <c r="I7" s="716"/>
      <c r="J7" s="716"/>
      <c r="K7" s="716"/>
      <c r="L7" s="766"/>
      <c r="M7" s="766"/>
      <c r="N7" s="766"/>
      <c r="O7" s="716" t="b">
        <v>1</v>
      </c>
      <c r="P7" s="716" t="b">
        <v>1</v>
      </c>
      <c r="Q7" s="716" t="b">
        <v>1</v>
      </c>
      <c r="R7" s="716" t="b">
        <v>1</v>
      </c>
      <c r="S7" s="749"/>
      <c r="T7" s="749"/>
      <c r="U7" s="766"/>
    </row>
    <row r="8" spans="1:21" hidden="1">
      <c r="A8" s="716"/>
      <c r="B8" s="716"/>
      <c r="C8" s="716"/>
      <c r="D8" s="716"/>
      <c r="E8" s="716"/>
      <c r="F8" s="716"/>
      <c r="G8" s="716"/>
      <c r="H8" s="716"/>
      <c r="I8" s="716"/>
      <c r="J8" s="716"/>
      <c r="K8" s="716"/>
      <c r="L8" s="766"/>
      <c r="M8" s="766"/>
      <c r="N8" s="766"/>
      <c r="O8" s="716"/>
      <c r="P8" s="716"/>
      <c r="Q8" s="716"/>
      <c r="R8" s="716"/>
      <c r="S8" s="716"/>
      <c r="T8" s="716"/>
      <c r="U8" s="766"/>
    </row>
    <row r="9" spans="1:21" hidden="1">
      <c r="A9" s="716"/>
      <c r="B9" s="716"/>
      <c r="C9" s="716"/>
      <c r="D9" s="716"/>
      <c r="E9" s="716"/>
      <c r="F9" s="716"/>
      <c r="G9" s="716"/>
      <c r="H9" s="716"/>
      <c r="I9" s="716"/>
      <c r="J9" s="716"/>
      <c r="K9" s="716"/>
      <c r="L9" s="766"/>
      <c r="M9" s="766"/>
      <c r="N9" s="766"/>
      <c r="O9" s="716"/>
      <c r="P9" s="716"/>
      <c r="Q9" s="716"/>
      <c r="R9" s="716"/>
      <c r="S9" s="716"/>
      <c r="T9" s="716"/>
      <c r="U9" s="766"/>
    </row>
    <row r="10" spans="1:21" hidden="1">
      <c r="A10" s="716"/>
      <c r="B10" s="716"/>
      <c r="C10" s="716"/>
      <c r="D10" s="716"/>
      <c r="E10" s="716"/>
      <c r="F10" s="716"/>
      <c r="G10" s="716"/>
      <c r="H10" s="716"/>
      <c r="I10" s="716"/>
      <c r="J10" s="716"/>
      <c r="K10" s="716"/>
      <c r="L10" s="766"/>
      <c r="M10" s="766"/>
      <c r="N10" s="766"/>
      <c r="O10" s="716"/>
      <c r="P10" s="716"/>
      <c r="Q10" s="716"/>
      <c r="R10" s="716"/>
      <c r="S10" s="716"/>
      <c r="T10" s="716"/>
      <c r="U10" s="766"/>
    </row>
    <row r="11" spans="1:21" ht="15" hidden="1" customHeight="1">
      <c r="A11" s="716"/>
      <c r="B11" s="716"/>
      <c r="C11" s="716"/>
      <c r="D11" s="716"/>
      <c r="E11" s="716"/>
      <c r="F11" s="716"/>
      <c r="G11" s="716"/>
      <c r="H11" s="716"/>
      <c r="I11" s="716"/>
      <c r="J11" s="716"/>
      <c r="K11" s="716"/>
      <c r="L11" s="766"/>
      <c r="M11" s="697"/>
      <c r="N11" s="766"/>
      <c r="O11" s="716"/>
      <c r="P11" s="716"/>
      <c r="Q11" s="716"/>
      <c r="R11" s="716"/>
      <c r="S11" s="716"/>
      <c r="T11" s="716"/>
      <c r="U11" s="766"/>
    </row>
    <row r="12" spans="1:21" s="89" customFormat="1" ht="20.100000000000001" customHeight="1">
      <c r="A12" s="798"/>
      <c r="B12" s="798"/>
      <c r="C12" s="798"/>
      <c r="D12" s="798"/>
      <c r="E12" s="798"/>
      <c r="F12" s="798"/>
      <c r="G12" s="798"/>
      <c r="H12" s="798"/>
      <c r="I12" s="798"/>
      <c r="J12" s="798"/>
      <c r="K12" s="798"/>
      <c r="L12" s="370" t="s">
        <v>1036</v>
      </c>
      <c r="M12" s="172"/>
      <c r="N12" s="172"/>
      <c r="O12" s="172"/>
      <c r="P12" s="172"/>
      <c r="Q12" s="172"/>
      <c r="R12" s="172"/>
      <c r="S12" s="172"/>
      <c r="T12" s="172"/>
      <c r="U12" s="172"/>
    </row>
    <row r="13" spans="1:21" ht="11.25" customHeight="1">
      <c r="A13" s="716"/>
      <c r="B13" s="716"/>
      <c r="C13" s="716"/>
      <c r="D13" s="716"/>
      <c r="E13" s="716"/>
      <c r="F13" s="716"/>
      <c r="G13" s="716"/>
      <c r="H13" s="716"/>
      <c r="I13" s="716"/>
      <c r="J13" s="716"/>
      <c r="K13" s="716"/>
      <c r="L13" s="766"/>
      <c r="M13" s="766"/>
      <c r="N13" s="766"/>
      <c r="O13" s="716"/>
      <c r="P13" s="716"/>
      <c r="Q13" s="716"/>
      <c r="R13" s="716"/>
      <c r="S13" s="716"/>
      <c r="T13" s="716"/>
      <c r="U13" s="766"/>
    </row>
    <row r="14" spans="1:21" s="89" customFormat="1" ht="15" customHeight="1">
      <c r="A14" s="798"/>
      <c r="B14" s="798"/>
      <c r="C14" s="798"/>
      <c r="D14" s="798"/>
      <c r="E14" s="798"/>
      <c r="F14" s="798"/>
      <c r="G14" s="798" t="b">
        <v>1</v>
      </c>
      <c r="H14" s="798"/>
      <c r="I14" s="798"/>
      <c r="J14" s="798"/>
      <c r="K14" s="798"/>
      <c r="L14" s="799" t="s">
        <v>1042</v>
      </c>
      <c r="M14" s="799"/>
      <c r="N14" s="799"/>
      <c r="O14" s="799"/>
      <c r="P14" s="799"/>
      <c r="Q14" s="799"/>
      <c r="R14" s="799"/>
      <c r="S14" s="799"/>
      <c r="T14" s="799"/>
      <c r="U14" s="799"/>
    </row>
    <row r="15" spans="1:21" s="90" customFormat="1" ht="15" customHeight="1">
      <c r="A15" s="766"/>
      <c r="B15" s="766"/>
      <c r="C15" s="766"/>
      <c r="D15" s="766"/>
      <c r="E15" s="766"/>
      <c r="F15" s="766"/>
      <c r="G15" s="798" t="b">
        <v>1</v>
      </c>
      <c r="H15" s="766"/>
      <c r="I15" s="766"/>
      <c r="J15" s="766"/>
      <c r="K15" s="766"/>
      <c r="L15" s="800" t="s">
        <v>15</v>
      </c>
      <c r="M15" s="801" t="s">
        <v>120</v>
      </c>
      <c r="N15" s="763" t="s">
        <v>141</v>
      </c>
      <c r="O15" s="802" t="s">
        <v>2419</v>
      </c>
      <c r="P15" s="802" t="s">
        <v>2419</v>
      </c>
      <c r="Q15" s="802" t="s">
        <v>2419</v>
      </c>
      <c r="R15" s="803" t="s">
        <v>2420</v>
      </c>
      <c r="S15" s="804" t="s">
        <v>2421</v>
      </c>
      <c r="T15" s="804" t="s">
        <v>2421</v>
      </c>
      <c r="U15" s="805" t="s">
        <v>308</v>
      </c>
    </row>
    <row r="16" spans="1:21" s="90" customFormat="1" ht="51.95" customHeight="1">
      <c r="A16" s="766"/>
      <c r="B16" s="766"/>
      <c r="C16" s="766"/>
      <c r="D16" s="766"/>
      <c r="E16" s="766"/>
      <c r="F16" s="766"/>
      <c r="G16" s="798" t="b">
        <v>1</v>
      </c>
      <c r="H16" s="766"/>
      <c r="I16" s="766"/>
      <c r="J16" s="766"/>
      <c r="K16" s="766"/>
      <c r="L16" s="800"/>
      <c r="M16" s="806"/>
      <c r="N16" s="763"/>
      <c r="O16" s="807" t="s">
        <v>271</v>
      </c>
      <c r="P16" s="807" t="s">
        <v>309</v>
      </c>
      <c r="Q16" s="807" t="s">
        <v>289</v>
      </c>
      <c r="R16" s="807" t="s">
        <v>271</v>
      </c>
      <c r="S16" s="804" t="s">
        <v>272</v>
      </c>
      <c r="T16" s="804" t="s">
        <v>271</v>
      </c>
      <c r="U16" s="805"/>
    </row>
    <row r="17" spans="1:21">
      <c r="A17" s="808" t="s">
        <v>17</v>
      </c>
      <c r="B17" s="716"/>
      <c r="C17" s="716"/>
      <c r="D17" s="716"/>
      <c r="E17" s="716"/>
      <c r="F17" s="716"/>
      <c r="G17" s="716"/>
      <c r="H17" s="716"/>
      <c r="I17" s="716"/>
      <c r="J17" s="716"/>
      <c r="K17" s="716"/>
      <c r="L17" s="809" t="s">
        <v>2418</v>
      </c>
      <c r="M17" s="706"/>
      <c r="N17" s="706"/>
      <c r="O17" s="706"/>
      <c r="P17" s="706"/>
      <c r="Q17" s="706"/>
      <c r="R17" s="706"/>
      <c r="S17" s="706"/>
      <c r="T17" s="706"/>
      <c r="U17" s="706"/>
    </row>
    <row r="18" spans="1:21">
      <c r="A18" s="808" t="s">
        <v>17</v>
      </c>
      <c r="B18" s="716"/>
      <c r="C18" s="716"/>
      <c r="D18" s="716"/>
      <c r="E18" s="716"/>
      <c r="F18" s="716"/>
      <c r="G18" s="716"/>
      <c r="H18" s="716"/>
      <c r="I18" s="716"/>
      <c r="J18" s="716"/>
      <c r="K18" s="716"/>
      <c r="L18" s="810" t="s">
        <v>17</v>
      </c>
      <c r="M18" s="811" t="s">
        <v>313</v>
      </c>
      <c r="N18" s="807"/>
      <c r="O18" s="812" t="s">
        <v>826</v>
      </c>
      <c r="P18" s="813"/>
      <c r="Q18" s="813"/>
      <c r="R18" s="813"/>
      <c r="S18" s="813"/>
      <c r="T18" s="814"/>
      <c r="U18" s="815"/>
    </row>
    <row r="19" spans="1:21">
      <c r="A19" s="808" t="s">
        <v>17</v>
      </c>
      <c r="B19" s="716"/>
      <c r="C19" s="716"/>
      <c r="D19" s="716"/>
      <c r="E19" s="716"/>
      <c r="F19" s="716"/>
      <c r="G19" s="716"/>
      <c r="H19" s="716"/>
      <c r="I19" s="716"/>
      <c r="J19" s="716"/>
      <c r="K19" s="716"/>
      <c r="L19" s="810" t="s">
        <v>101</v>
      </c>
      <c r="M19" s="816" t="s">
        <v>310</v>
      </c>
      <c r="N19" s="807" t="s">
        <v>311</v>
      </c>
      <c r="O19" s="817">
        <v>4.0199999999999996</v>
      </c>
      <c r="P19" s="817">
        <v>4.0199999999999996</v>
      </c>
      <c r="Q19" s="817">
        <v>4.0199999999999996</v>
      </c>
      <c r="R19" s="817">
        <v>4.0199999999999996</v>
      </c>
      <c r="S19" s="817">
        <v>4.0199999999999996</v>
      </c>
      <c r="T19" s="817">
        <v>4.0199999999999996</v>
      </c>
      <c r="U19" s="815"/>
    </row>
    <row r="20" spans="1:21">
      <c r="A20" s="808" t="s">
        <v>17</v>
      </c>
      <c r="B20" s="716"/>
      <c r="C20" s="716"/>
      <c r="D20" s="716"/>
      <c r="E20" s="716"/>
      <c r="F20" s="716"/>
      <c r="G20" s="716"/>
      <c r="H20" s="716"/>
      <c r="I20" s="716"/>
      <c r="J20" s="716"/>
      <c r="K20" s="716"/>
      <c r="L20" s="810" t="s">
        <v>102</v>
      </c>
      <c r="M20" s="816" t="s">
        <v>312</v>
      </c>
      <c r="N20" s="807" t="s">
        <v>311</v>
      </c>
      <c r="O20" s="817"/>
      <c r="P20" s="817"/>
      <c r="Q20" s="817"/>
      <c r="R20" s="817"/>
      <c r="S20" s="817"/>
      <c r="T20" s="817"/>
      <c r="U20" s="815"/>
    </row>
    <row r="21" spans="1:21">
      <c r="A21" s="808" t="s">
        <v>17</v>
      </c>
      <c r="B21" s="716"/>
      <c r="C21" s="716"/>
      <c r="D21" s="716"/>
      <c r="E21" s="716"/>
      <c r="F21" s="716"/>
      <c r="G21" s="716"/>
      <c r="H21" s="716"/>
      <c r="I21" s="716"/>
      <c r="J21" s="716"/>
      <c r="K21" s="716"/>
      <c r="L21" s="810">
        <v>4</v>
      </c>
      <c r="M21" s="818" t="s">
        <v>954</v>
      </c>
      <c r="N21" s="764" t="s">
        <v>314</v>
      </c>
      <c r="O21" s="819">
        <v>35.200000000000003</v>
      </c>
      <c r="P21" s="819">
        <v>35.200000000000003</v>
      </c>
      <c r="Q21" s="819">
        <v>35.200000000000003</v>
      </c>
      <c r="R21" s="819">
        <v>35.200000000000003</v>
      </c>
      <c r="S21" s="819">
        <v>35.200000000000003</v>
      </c>
      <c r="T21" s="819">
        <v>35.200000000000003</v>
      </c>
      <c r="U21" s="815"/>
    </row>
    <row r="22" spans="1:21">
      <c r="A22" s="808" t="s">
        <v>17</v>
      </c>
      <c r="B22" s="716"/>
      <c r="C22" s="716"/>
      <c r="D22" s="716"/>
      <c r="E22" s="716"/>
      <c r="F22" s="716"/>
      <c r="G22" s="716"/>
      <c r="H22" s="716"/>
      <c r="I22" s="716"/>
      <c r="J22" s="716"/>
      <c r="K22" s="716"/>
      <c r="L22" s="810" t="s">
        <v>145</v>
      </c>
      <c r="M22" s="788" t="s">
        <v>315</v>
      </c>
      <c r="N22" s="764" t="s">
        <v>314</v>
      </c>
      <c r="O22" s="794">
        <v>35.200000000000003</v>
      </c>
      <c r="P22" s="794">
        <v>35.200000000000003</v>
      </c>
      <c r="Q22" s="794">
        <v>35.200000000000003</v>
      </c>
      <c r="R22" s="794">
        <v>35.200000000000003</v>
      </c>
      <c r="S22" s="794">
        <v>35.200000000000003</v>
      </c>
      <c r="T22" s="794">
        <v>35.200000000000003</v>
      </c>
      <c r="U22" s="820"/>
    </row>
    <row r="23" spans="1:21">
      <c r="A23" s="808" t="s">
        <v>17</v>
      </c>
      <c r="B23" s="716"/>
      <c r="C23" s="716"/>
      <c r="D23" s="716"/>
      <c r="E23" s="716"/>
      <c r="F23" s="716"/>
      <c r="G23" s="716"/>
      <c r="H23" s="716"/>
      <c r="I23" s="716"/>
      <c r="J23" s="716"/>
      <c r="K23" s="716"/>
      <c r="L23" s="810" t="s">
        <v>376</v>
      </c>
      <c r="M23" s="788" t="s">
        <v>316</v>
      </c>
      <c r="N23" s="764" t="s">
        <v>314</v>
      </c>
      <c r="O23" s="794"/>
      <c r="P23" s="794"/>
      <c r="Q23" s="794"/>
      <c r="R23" s="794"/>
      <c r="S23" s="794"/>
      <c r="T23" s="794"/>
      <c r="U23" s="820"/>
    </row>
    <row r="24" spans="1:21" ht="22.5">
      <c r="A24" s="808" t="s">
        <v>17</v>
      </c>
      <c r="B24" s="716"/>
      <c r="C24" s="716"/>
      <c r="D24" s="716"/>
      <c r="E24" s="716"/>
      <c r="F24" s="716"/>
      <c r="G24" s="716"/>
      <c r="H24" s="716"/>
      <c r="I24" s="716"/>
      <c r="J24" s="716"/>
      <c r="K24" s="716"/>
      <c r="L24" s="810" t="s">
        <v>377</v>
      </c>
      <c r="M24" s="818" t="s">
        <v>950</v>
      </c>
      <c r="N24" s="764" t="s">
        <v>314</v>
      </c>
      <c r="O24" s="794"/>
      <c r="P24" s="794"/>
      <c r="Q24" s="794"/>
      <c r="R24" s="794"/>
      <c r="S24" s="794"/>
      <c r="T24" s="794"/>
      <c r="U24" s="820"/>
    </row>
    <row r="25" spans="1:21">
      <c r="A25" s="808" t="s">
        <v>17</v>
      </c>
      <c r="B25" s="716"/>
      <c r="C25" s="716"/>
      <c r="D25" s="716"/>
      <c r="E25" s="716"/>
      <c r="F25" s="716"/>
      <c r="G25" s="716"/>
      <c r="H25" s="716"/>
      <c r="I25" s="716"/>
      <c r="J25" s="716"/>
      <c r="K25" s="716"/>
      <c r="L25" s="810" t="s">
        <v>119</v>
      </c>
      <c r="M25" s="818" t="s">
        <v>317</v>
      </c>
      <c r="N25" s="764" t="s">
        <v>314</v>
      </c>
      <c r="O25" s="819">
        <v>0</v>
      </c>
      <c r="P25" s="819">
        <v>0</v>
      </c>
      <c r="Q25" s="819">
        <v>0</v>
      </c>
      <c r="R25" s="819">
        <v>0</v>
      </c>
      <c r="S25" s="819">
        <v>0</v>
      </c>
      <c r="T25" s="819">
        <v>0</v>
      </c>
      <c r="U25" s="820"/>
    </row>
    <row r="26" spans="1:21">
      <c r="A26" s="808" t="s">
        <v>17</v>
      </c>
      <c r="B26" s="716"/>
      <c r="C26" s="716"/>
      <c r="D26" s="716"/>
      <c r="E26" s="716"/>
      <c r="F26" s="716"/>
      <c r="G26" s="716"/>
      <c r="H26" s="716"/>
      <c r="I26" s="716"/>
      <c r="J26" s="716"/>
      <c r="K26" s="716"/>
      <c r="L26" s="810" t="s">
        <v>121</v>
      </c>
      <c r="M26" s="788" t="s">
        <v>914</v>
      </c>
      <c r="N26" s="764" t="s">
        <v>314</v>
      </c>
      <c r="O26" s="794"/>
      <c r="P26" s="794"/>
      <c r="Q26" s="794"/>
      <c r="R26" s="794"/>
      <c r="S26" s="794"/>
      <c r="T26" s="794"/>
      <c r="U26" s="820"/>
    </row>
    <row r="27" spans="1:21">
      <c r="A27" s="808" t="s">
        <v>17</v>
      </c>
      <c r="B27" s="716"/>
      <c r="C27" s="716"/>
      <c r="D27" s="716"/>
      <c r="E27" s="716"/>
      <c r="F27" s="716"/>
      <c r="G27" s="716"/>
      <c r="H27" s="716"/>
      <c r="I27" s="716"/>
      <c r="J27" s="716"/>
      <c r="K27" s="716"/>
      <c r="L27" s="810" t="s">
        <v>122</v>
      </c>
      <c r="M27" s="788" t="s">
        <v>318</v>
      </c>
      <c r="N27" s="764" t="s">
        <v>314</v>
      </c>
      <c r="O27" s="794"/>
      <c r="P27" s="794"/>
      <c r="Q27" s="794"/>
      <c r="R27" s="794"/>
      <c r="S27" s="794"/>
      <c r="T27" s="794"/>
      <c r="U27" s="820"/>
    </row>
    <row r="28" spans="1:21">
      <c r="A28" s="808" t="s">
        <v>17</v>
      </c>
      <c r="B28" s="716"/>
      <c r="C28" s="716"/>
      <c r="D28" s="716"/>
      <c r="E28" s="716"/>
      <c r="F28" s="716"/>
      <c r="G28" s="716"/>
      <c r="H28" s="716"/>
      <c r="I28" s="716"/>
      <c r="J28" s="716"/>
      <c r="K28" s="716"/>
      <c r="L28" s="810" t="s">
        <v>123</v>
      </c>
      <c r="M28" s="811" t="s">
        <v>319</v>
      </c>
      <c r="N28" s="764" t="s">
        <v>314</v>
      </c>
      <c r="O28" s="817"/>
      <c r="P28" s="817"/>
      <c r="Q28" s="817"/>
      <c r="R28" s="817"/>
      <c r="S28" s="817"/>
      <c r="T28" s="817"/>
      <c r="U28" s="820"/>
    </row>
    <row r="29" spans="1:21">
      <c r="A29" s="808" t="s">
        <v>17</v>
      </c>
      <c r="B29" s="716"/>
      <c r="C29" s="716"/>
      <c r="D29" s="716"/>
      <c r="E29" s="716"/>
      <c r="F29" s="716"/>
      <c r="G29" s="716"/>
      <c r="H29" s="716"/>
      <c r="I29" s="716"/>
      <c r="J29" s="716"/>
      <c r="K29" s="716"/>
      <c r="L29" s="810" t="s">
        <v>124</v>
      </c>
      <c r="M29" s="811" t="s">
        <v>320</v>
      </c>
      <c r="N29" s="764" t="s">
        <v>314</v>
      </c>
      <c r="O29" s="794"/>
      <c r="P29" s="794"/>
      <c r="Q29" s="794"/>
      <c r="R29" s="794"/>
      <c r="S29" s="794"/>
      <c r="T29" s="794"/>
      <c r="U29" s="820"/>
    </row>
    <row r="30" spans="1:21">
      <c r="A30" s="808" t="s">
        <v>17</v>
      </c>
      <c r="B30" s="716"/>
      <c r="C30" s="716"/>
      <c r="D30" s="716"/>
      <c r="E30" s="716"/>
      <c r="F30" s="716"/>
      <c r="G30" s="716"/>
      <c r="H30" s="716"/>
      <c r="I30" s="716"/>
      <c r="J30" s="716"/>
      <c r="K30" s="716"/>
      <c r="L30" s="810" t="s">
        <v>125</v>
      </c>
      <c r="M30" s="818" t="s">
        <v>321</v>
      </c>
      <c r="N30" s="764" t="s">
        <v>314</v>
      </c>
      <c r="O30" s="819">
        <v>35.200000000000003</v>
      </c>
      <c r="P30" s="819">
        <v>35.200000000000003</v>
      </c>
      <c r="Q30" s="819">
        <v>35.200000000000003</v>
      </c>
      <c r="R30" s="819">
        <v>35.200000000000003</v>
      </c>
      <c r="S30" s="819">
        <v>35.200000000000003</v>
      </c>
      <c r="T30" s="819">
        <v>35.200000000000003</v>
      </c>
      <c r="U30" s="820"/>
    </row>
    <row r="31" spans="1:21" ht="22.5">
      <c r="A31" s="808" t="s">
        <v>17</v>
      </c>
      <c r="B31" s="716"/>
      <c r="C31" s="716"/>
      <c r="D31" s="716"/>
      <c r="E31" s="716"/>
      <c r="F31" s="716"/>
      <c r="G31" s="716"/>
      <c r="H31" s="716"/>
      <c r="I31" s="716"/>
      <c r="J31" s="716"/>
      <c r="K31" s="716"/>
      <c r="L31" s="810" t="s">
        <v>146</v>
      </c>
      <c r="M31" s="788" t="s">
        <v>322</v>
      </c>
      <c r="N31" s="764" t="s">
        <v>314</v>
      </c>
      <c r="O31" s="794">
        <v>35.200000000000003</v>
      </c>
      <c r="P31" s="794">
        <v>35.200000000000003</v>
      </c>
      <c r="Q31" s="794">
        <v>35.200000000000003</v>
      </c>
      <c r="R31" s="794">
        <v>35.200000000000003</v>
      </c>
      <c r="S31" s="794">
        <v>35.200000000000003</v>
      </c>
      <c r="T31" s="794">
        <v>35.200000000000003</v>
      </c>
      <c r="U31" s="820"/>
    </row>
    <row r="32" spans="1:21">
      <c r="A32" s="808" t="s">
        <v>17</v>
      </c>
      <c r="B32" s="716"/>
      <c r="C32" s="716"/>
      <c r="D32" s="716"/>
      <c r="E32" s="716"/>
      <c r="F32" s="716"/>
      <c r="G32" s="716"/>
      <c r="H32" s="716"/>
      <c r="I32" s="716"/>
      <c r="J32" s="716"/>
      <c r="K32" s="716"/>
      <c r="L32" s="810" t="s">
        <v>187</v>
      </c>
      <c r="M32" s="788" t="s">
        <v>323</v>
      </c>
      <c r="N32" s="764" t="s">
        <v>314</v>
      </c>
      <c r="O32" s="794"/>
      <c r="P32" s="794"/>
      <c r="Q32" s="794"/>
      <c r="R32" s="794"/>
      <c r="S32" s="794"/>
      <c r="T32" s="794"/>
      <c r="U32" s="820"/>
    </row>
    <row r="33" spans="1:21" ht="22.5">
      <c r="A33" s="808" t="s">
        <v>17</v>
      </c>
      <c r="B33" s="716"/>
      <c r="C33" s="716"/>
      <c r="D33" s="716"/>
      <c r="E33" s="716"/>
      <c r="F33" s="716"/>
      <c r="G33" s="716"/>
      <c r="H33" s="716"/>
      <c r="I33" s="716"/>
      <c r="J33" s="716"/>
      <c r="K33" s="716"/>
      <c r="L33" s="810" t="s">
        <v>393</v>
      </c>
      <c r="M33" s="788" t="s">
        <v>951</v>
      </c>
      <c r="N33" s="764" t="s">
        <v>314</v>
      </c>
      <c r="O33" s="794"/>
      <c r="P33" s="794"/>
      <c r="Q33" s="794"/>
      <c r="R33" s="794"/>
      <c r="S33" s="794"/>
      <c r="T33" s="794"/>
      <c r="U33" s="820"/>
    </row>
    <row r="34" spans="1:21">
      <c r="A34" s="808" t="s">
        <v>17</v>
      </c>
      <c r="B34" s="716"/>
      <c r="C34" s="716"/>
      <c r="D34" s="716"/>
      <c r="E34" s="716"/>
      <c r="F34" s="716"/>
      <c r="G34" s="716"/>
      <c r="H34" s="716"/>
      <c r="I34" s="716"/>
      <c r="J34" s="716"/>
      <c r="K34" s="716"/>
      <c r="L34" s="810" t="s">
        <v>126</v>
      </c>
      <c r="M34" s="811" t="s">
        <v>968</v>
      </c>
      <c r="N34" s="764" t="s">
        <v>314</v>
      </c>
      <c r="O34" s="794"/>
      <c r="P34" s="794"/>
      <c r="Q34" s="794"/>
      <c r="R34" s="794"/>
      <c r="S34" s="794"/>
      <c r="T34" s="794"/>
      <c r="U34" s="820"/>
    </row>
    <row r="35" spans="1:21">
      <c r="A35" s="808" t="s">
        <v>17</v>
      </c>
      <c r="B35" s="716"/>
      <c r="C35" s="716"/>
      <c r="D35" s="716"/>
      <c r="E35" s="716"/>
      <c r="F35" s="716"/>
      <c r="G35" s="716"/>
      <c r="H35" s="716"/>
      <c r="I35" s="716"/>
      <c r="J35" s="716"/>
      <c r="K35" s="716"/>
      <c r="L35" s="810" t="s">
        <v>1046</v>
      </c>
      <c r="M35" s="821" t="s">
        <v>325</v>
      </c>
      <c r="N35" s="822" t="s">
        <v>142</v>
      </c>
      <c r="O35" s="819">
        <v>0</v>
      </c>
      <c r="P35" s="819">
        <v>0</v>
      </c>
      <c r="Q35" s="819">
        <v>0</v>
      </c>
      <c r="R35" s="819">
        <v>0</v>
      </c>
      <c r="S35" s="819">
        <v>0</v>
      </c>
      <c r="T35" s="819">
        <v>0</v>
      </c>
      <c r="U35" s="820"/>
    </row>
    <row r="36" spans="1:21">
      <c r="A36" s="808" t="s">
        <v>17</v>
      </c>
      <c r="B36" s="716"/>
      <c r="C36" s="716"/>
      <c r="D36" s="716"/>
      <c r="E36" s="716"/>
      <c r="F36" s="716"/>
      <c r="G36" s="716"/>
      <c r="H36" s="716"/>
      <c r="I36" s="716"/>
      <c r="J36" s="716"/>
      <c r="K36" s="716"/>
      <c r="L36" s="810" t="s">
        <v>127</v>
      </c>
      <c r="M36" s="811" t="s">
        <v>326</v>
      </c>
      <c r="N36" s="764" t="s">
        <v>314</v>
      </c>
      <c r="O36" s="819">
        <v>35.200000000000003</v>
      </c>
      <c r="P36" s="819">
        <v>35.200000000000003</v>
      </c>
      <c r="Q36" s="819">
        <v>35.200000000000003</v>
      </c>
      <c r="R36" s="819">
        <v>35.200000000000003</v>
      </c>
      <c r="S36" s="819">
        <v>35.200000000000003</v>
      </c>
      <c r="T36" s="819">
        <v>35.200000000000003</v>
      </c>
      <c r="U36" s="820"/>
    </row>
    <row r="37" spans="1:21">
      <c r="A37" s="808" t="s">
        <v>17</v>
      </c>
      <c r="B37" s="716"/>
      <c r="C37" s="716"/>
      <c r="D37" s="716"/>
      <c r="E37" s="716"/>
      <c r="F37" s="716"/>
      <c r="G37" s="716"/>
      <c r="H37" s="716"/>
      <c r="I37" s="716"/>
      <c r="J37" s="716"/>
      <c r="K37" s="716"/>
      <c r="L37" s="810" t="s">
        <v>1006</v>
      </c>
      <c r="M37" s="788" t="s">
        <v>327</v>
      </c>
      <c r="N37" s="764" t="s">
        <v>314</v>
      </c>
      <c r="O37" s="819">
        <v>0</v>
      </c>
      <c r="P37" s="819">
        <v>0</v>
      </c>
      <c r="Q37" s="819">
        <v>0</v>
      </c>
      <c r="R37" s="819">
        <v>0</v>
      </c>
      <c r="S37" s="819">
        <v>0</v>
      </c>
      <c r="T37" s="819">
        <v>0</v>
      </c>
      <c r="U37" s="820"/>
    </row>
    <row r="38" spans="1:21">
      <c r="A38" s="808" t="s">
        <v>17</v>
      </c>
      <c r="B38" s="716"/>
      <c r="C38" s="716"/>
      <c r="D38" s="716"/>
      <c r="E38" s="716"/>
      <c r="F38" s="716"/>
      <c r="G38" s="716"/>
      <c r="H38" s="716"/>
      <c r="I38" s="716"/>
      <c r="J38" s="716"/>
      <c r="K38" s="716"/>
      <c r="L38" s="810" t="s">
        <v>1047</v>
      </c>
      <c r="M38" s="823" t="s">
        <v>328</v>
      </c>
      <c r="N38" s="764" t="s">
        <v>314</v>
      </c>
      <c r="O38" s="794"/>
      <c r="P38" s="794"/>
      <c r="Q38" s="794"/>
      <c r="R38" s="794"/>
      <c r="S38" s="794"/>
      <c r="T38" s="794"/>
      <c r="U38" s="820"/>
    </row>
    <row r="39" spans="1:21">
      <c r="A39" s="808" t="s">
        <v>17</v>
      </c>
      <c r="B39" s="716"/>
      <c r="C39" s="716"/>
      <c r="D39" s="716"/>
      <c r="E39" s="716"/>
      <c r="F39" s="716"/>
      <c r="G39" s="716"/>
      <c r="H39" s="716"/>
      <c r="I39" s="716"/>
      <c r="J39" s="716"/>
      <c r="K39" s="716"/>
      <c r="L39" s="810" t="s">
        <v>1048</v>
      </c>
      <c r="M39" s="823" t="s">
        <v>329</v>
      </c>
      <c r="N39" s="764" t="s">
        <v>314</v>
      </c>
      <c r="O39" s="794"/>
      <c r="P39" s="794"/>
      <c r="Q39" s="794"/>
      <c r="R39" s="794"/>
      <c r="S39" s="794"/>
      <c r="T39" s="794"/>
      <c r="U39" s="820"/>
    </row>
    <row r="40" spans="1:21">
      <c r="A40" s="808" t="s">
        <v>17</v>
      </c>
      <c r="B40" s="716"/>
      <c r="C40" s="716"/>
      <c r="D40" s="716"/>
      <c r="E40" s="716"/>
      <c r="F40" s="716"/>
      <c r="G40" s="716"/>
      <c r="H40" s="716"/>
      <c r="I40" s="716"/>
      <c r="J40" s="716"/>
      <c r="K40" s="716"/>
      <c r="L40" s="810" t="s">
        <v>1049</v>
      </c>
      <c r="M40" s="823" t="s">
        <v>330</v>
      </c>
      <c r="N40" s="764" t="s">
        <v>314</v>
      </c>
      <c r="O40" s="794"/>
      <c r="P40" s="794"/>
      <c r="Q40" s="794"/>
      <c r="R40" s="794"/>
      <c r="S40" s="794"/>
      <c r="T40" s="794"/>
      <c r="U40" s="820"/>
    </row>
    <row r="41" spans="1:21">
      <c r="A41" s="808" t="s">
        <v>17</v>
      </c>
      <c r="B41" s="716" t="s">
        <v>948</v>
      </c>
      <c r="C41" s="716"/>
      <c r="D41" s="716"/>
      <c r="E41" s="716"/>
      <c r="F41" s="716"/>
      <c r="G41" s="716"/>
      <c r="H41" s="716"/>
      <c r="I41" s="716"/>
      <c r="J41" s="716"/>
      <c r="K41" s="716"/>
      <c r="L41" s="810" t="s">
        <v>1050</v>
      </c>
      <c r="M41" s="788" t="s">
        <v>331</v>
      </c>
      <c r="N41" s="764" t="s">
        <v>314</v>
      </c>
      <c r="O41" s="819">
        <v>0</v>
      </c>
      <c r="P41" s="819">
        <v>0</v>
      </c>
      <c r="Q41" s="819">
        <v>0</v>
      </c>
      <c r="R41" s="819">
        <v>0</v>
      </c>
      <c r="S41" s="819">
        <v>0</v>
      </c>
      <c r="T41" s="819">
        <v>0</v>
      </c>
      <c r="U41" s="820"/>
    </row>
    <row r="42" spans="1:21">
      <c r="A42" s="808" t="s">
        <v>17</v>
      </c>
      <c r="B42" s="716"/>
      <c r="C42" s="716"/>
      <c r="D42" s="716"/>
      <c r="E42" s="716"/>
      <c r="F42" s="716"/>
      <c r="G42" s="716"/>
      <c r="H42" s="716"/>
      <c r="I42" s="716"/>
      <c r="J42" s="716"/>
      <c r="K42" s="716"/>
      <c r="L42" s="810" t="s">
        <v>1051</v>
      </c>
      <c r="M42" s="823" t="s">
        <v>332</v>
      </c>
      <c r="N42" s="764" t="s">
        <v>314</v>
      </c>
      <c r="O42" s="794"/>
      <c r="P42" s="794"/>
      <c r="Q42" s="794"/>
      <c r="R42" s="794"/>
      <c r="S42" s="794"/>
      <c r="T42" s="794"/>
      <c r="U42" s="820"/>
    </row>
    <row r="43" spans="1:21">
      <c r="A43" s="808" t="s">
        <v>17</v>
      </c>
      <c r="B43" s="716"/>
      <c r="C43" s="716"/>
      <c r="D43" s="716"/>
      <c r="E43" s="716"/>
      <c r="F43" s="716"/>
      <c r="G43" s="716"/>
      <c r="H43" s="716"/>
      <c r="I43" s="716"/>
      <c r="J43" s="716"/>
      <c r="K43" s="716"/>
      <c r="L43" s="810" t="s">
        <v>1052</v>
      </c>
      <c r="M43" s="823" t="s">
        <v>333</v>
      </c>
      <c r="N43" s="764" t="s">
        <v>314</v>
      </c>
      <c r="O43" s="794"/>
      <c r="P43" s="794"/>
      <c r="Q43" s="794"/>
      <c r="R43" s="794"/>
      <c r="S43" s="794"/>
      <c r="T43" s="794"/>
      <c r="U43" s="820"/>
    </row>
    <row r="44" spans="1:21">
      <c r="A44" s="808" t="s">
        <v>17</v>
      </c>
      <c r="B44" s="716" t="s">
        <v>948</v>
      </c>
      <c r="C44" s="716"/>
      <c r="D44" s="716"/>
      <c r="E44" s="716"/>
      <c r="F44" s="716"/>
      <c r="G44" s="716"/>
      <c r="H44" s="716"/>
      <c r="I44" s="716"/>
      <c r="J44" s="716"/>
      <c r="K44" s="716"/>
      <c r="L44" s="810" t="s">
        <v>1053</v>
      </c>
      <c r="M44" s="788" t="s">
        <v>969</v>
      </c>
      <c r="N44" s="764" t="s">
        <v>314</v>
      </c>
      <c r="O44" s="819">
        <v>35.200000000000003</v>
      </c>
      <c r="P44" s="819">
        <v>35.200000000000003</v>
      </c>
      <c r="Q44" s="819">
        <v>35.200000000000003</v>
      </c>
      <c r="R44" s="819">
        <v>35.200000000000003</v>
      </c>
      <c r="S44" s="819">
        <v>35.200000000000003</v>
      </c>
      <c r="T44" s="819">
        <v>35.200000000000003</v>
      </c>
      <c r="U44" s="820"/>
    </row>
    <row r="45" spans="1:21">
      <c r="A45" s="808" t="s">
        <v>17</v>
      </c>
      <c r="B45" s="716"/>
      <c r="C45" s="716"/>
      <c r="D45" s="716"/>
      <c r="E45" s="716"/>
      <c r="F45" s="716"/>
      <c r="G45" s="716"/>
      <c r="H45" s="716"/>
      <c r="I45" s="716"/>
      <c r="J45" s="716"/>
      <c r="K45" s="716"/>
      <c r="L45" s="810" t="s">
        <v>1054</v>
      </c>
      <c r="M45" s="823" t="s">
        <v>334</v>
      </c>
      <c r="N45" s="764" t="s">
        <v>314</v>
      </c>
      <c r="O45" s="819">
        <v>4.2</v>
      </c>
      <c r="P45" s="819">
        <v>4.2</v>
      </c>
      <c r="Q45" s="819">
        <v>4.2</v>
      </c>
      <c r="R45" s="819">
        <v>4.2</v>
      </c>
      <c r="S45" s="819">
        <v>4.2</v>
      </c>
      <c r="T45" s="819">
        <v>4.2</v>
      </c>
      <c r="U45" s="820"/>
    </row>
    <row r="46" spans="1:21">
      <c r="A46" s="808" t="s">
        <v>17</v>
      </c>
      <c r="B46" s="716"/>
      <c r="C46" s="716"/>
      <c r="D46" s="716"/>
      <c r="E46" s="716"/>
      <c r="F46" s="716"/>
      <c r="G46" s="716"/>
      <c r="H46" s="716"/>
      <c r="I46" s="716"/>
      <c r="J46" s="716"/>
      <c r="K46" s="716"/>
      <c r="L46" s="810" t="s">
        <v>1055</v>
      </c>
      <c r="M46" s="824" t="s">
        <v>332</v>
      </c>
      <c r="N46" s="764" t="s">
        <v>314</v>
      </c>
      <c r="O46" s="794">
        <v>4.2</v>
      </c>
      <c r="P46" s="794">
        <v>4.2</v>
      </c>
      <c r="Q46" s="794">
        <v>4.2</v>
      </c>
      <c r="R46" s="794">
        <v>4.2</v>
      </c>
      <c r="S46" s="794">
        <v>4.2</v>
      </c>
      <c r="T46" s="794">
        <v>4.2</v>
      </c>
      <c r="U46" s="820"/>
    </row>
    <row r="47" spans="1:21">
      <c r="A47" s="808" t="s">
        <v>17</v>
      </c>
      <c r="B47" s="716"/>
      <c r="C47" s="716"/>
      <c r="D47" s="716"/>
      <c r="E47" s="716"/>
      <c r="F47" s="716"/>
      <c r="G47" s="716"/>
      <c r="H47" s="716"/>
      <c r="I47" s="716"/>
      <c r="J47" s="716"/>
      <c r="K47" s="716"/>
      <c r="L47" s="810" t="s">
        <v>1056</v>
      </c>
      <c r="M47" s="824" t="s">
        <v>333</v>
      </c>
      <c r="N47" s="764" t="s">
        <v>314</v>
      </c>
      <c r="O47" s="794">
        <v>0</v>
      </c>
      <c r="P47" s="794">
        <v>0</v>
      </c>
      <c r="Q47" s="794">
        <v>0</v>
      </c>
      <c r="R47" s="794">
        <v>0</v>
      </c>
      <c r="S47" s="794"/>
      <c r="T47" s="794">
        <v>0</v>
      </c>
      <c r="U47" s="820"/>
    </row>
    <row r="48" spans="1:21">
      <c r="A48" s="808" t="s">
        <v>17</v>
      </c>
      <c r="B48" s="716" t="s">
        <v>949</v>
      </c>
      <c r="C48" s="716"/>
      <c r="D48" s="716"/>
      <c r="E48" s="716"/>
      <c r="F48" s="716"/>
      <c r="G48" s="716"/>
      <c r="H48" s="716"/>
      <c r="I48" s="716"/>
      <c r="J48" s="716"/>
      <c r="K48" s="716"/>
      <c r="L48" s="810" t="s">
        <v>1057</v>
      </c>
      <c r="M48" s="823" t="s">
        <v>335</v>
      </c>
      <c r="N48" s="764" t="s">
        <v>314</v>
      </c>
      <c r="O48" s="819">
        <v>31</v>
      </c>
      <c r="P48" s="819">
        <v>31</v>
      </c>
      <c r="Q48" s="819">
        <v>31</v>
      </c>
      <c r="R48" s="819">
        <v>31</v>
      </c>
      <c r="S48" s="819">
        <v>31</v>
      </c>
      <c r="T48" s="819">
        <v>31</v>
      </c>
      <c r="U48" s="820"/>
    </row>
    <row r="49" spans="1:21">
      <c r="A49" s="808" t="s">
        <v>17</v>
      </c>
      <c r="B49" s="716"/>
      <c r="C49" s="716"/>
      <c r="D49" s="716"/>
      <c r="E49" s="716"/>
      <c r="F49" s="716"/>
      <c r="G49" s="716"/>
      <c r="H49" s="716"/>
      <c r="I49" s="716"/>
      <c r="J49" s="716"/>
      <c r="K49" s="716"/>
      <c r="L49" s="810" t="s">
        <v>1058</v>
      </c>
      <c r="M49" s="824" t="s">
        <v>332</v>
      </c>
      <c r="N49" s="764" t="s">
        <v>314</v>
      </c>
      <c r="O49" s="794">
        <v>31</v>
      </c>
      <c r="P49" s="794">
        <v>31</v>
      </c>
      <c r="Q49" s="794">
        <v>31</v>
      </c>
      <c r="R49" s="794">
        <v>31</v>
      </c>
      <c r="S49" s="794">
        <v>31</v>
      </c>
      <c r="T49" s="794">
        <v>31</v>
      </c>
      <c r="U49" s="820"/>
    </row>
    <row r="50" spans="1:21">
      <c r="A50" s="808" t="s">
        <v>17</v>
      </c>
      <c r="B50" s="716"/>
      <c r="C50" s="716"/>
      <c r="D50" s="716"/>
      <c r="E50" s="716"/>
      <c r="F50" s="716"/>
      <c r="G50" s="716"/>
      <c r="H50" s="716"/>
      <c r="I50" s="716"/>
      <c r="J50" s="716"/>
      <c r="K50" s="716"/>
      <c r="L50" s="810" t="s">
        <v>1059</v>
      </c>
      <c r="M50" s="824" t="s">
        <v>333</v>
      </c>
      <c r="N50" s="764" t="s">
        <v>314</v>
      </c>
      <c r="O50" s="794"/>
      <c r="P50" s="794"/>
      <c r="Q50" s="794"/>
      <c r="R50" s="794"/>
      <c r="S50" s="794"/>
      <c r="T50" s="794"/>
      <c r="U50" s="820"/>
    </row>
    <row r="51" spans="1:21">
      <c r="A51" s="808" t="s">
        <v>17</v>
      </c>
      <c r="B51" s="716"/>
      <c r="C51" s="716"/>
      <c r="D51" s="716"/>
      <c r="E51" s="716"/>
      <c r="F51" s="716"/>
      <c r="G51" s="716"/>
      <c r="H51" s="716"/>
      <c r="I51" s="716"/>
      <c r="J51" s="716"/>
      <c r="K51" s="716"/>
      <c r="L51" s="810" t="s">
        <v>1060</v>
      </c>
      <c r="M51" s="823" t="s">
        <v>336</v>
      </c>
      <c r="N51" s="764" t="s">
        <v>314</v>
      </c>
      <c r="O51" s="819">
        <v>0</v>
      </c>
      <c r="P51" s="819">
        <v>0</v>
      </c>
      <c r="Q51" s="819">
        <v>0</v>
      </c>
      <c r="R51" s="819">
        <v>0</v>
      </c>
      <c r="S51" s="819">
        <v>0</v>
      </c>
      <c r="T51" s="819">
        <v>0</v>
      </c>
      <c r="U51" s="820"/>
    </row>
    <row r="52" spans="1:21">
      <c r="A52" s="808" t="s">
        <v>17</v>
      </c>
      <c r="B52" s="716"/>
      <c r="C52" s="716"/>
      <c r="D52" s="716"/>
      <c r="E52" s="716"/>
      <c r="F52" s="716"/>
      <c r="G52" s="716"/>
      <c r="H52" s="716"/>
      <c r="I52" s="716"/>
      <c r="J52" s="716"/>
      <c r="K52" s="716"/>
      <c r="L52" s="810" t="s">
        <v>1061</v>
      </c>
      <c r="M52" s="824" t="s">
        <v>332</v>
      </c>
      <c r="N52" s="764" t="s">
        <v>314</v>
      </c>
      <c r="O52" s="794"/>
      <c r="P52" s="794"/>
      <c r="Q52" s="794"/>
      <c r="R52" s="794"/>
      <c r="S52" s="794"/>
      <c r="T52" s="794"/>
      <c r="U52" s="820"/>
    </row>
    <row r="53" spans="1:21">
      <c r="A53" s="808" t="s">
        <v>17</v>
      </c>
      <c r="B53" s="716"/>
      <c r="C53" s="716"/>
      <c r="D53" s="716"/>
      <c r="E53" s="716"/>
      <c r="F53" s="716"/>
      <c r="G53" s="716"/>
      <c r="H53" s="716"/>
      <c r="I53" s="716"/>
      <c r="J53" s="716"/>
      <c r="K53" s="716"/>
      <c r="L53" s="810" t="s">
        <v>1062</v>
      </c>
      <c r="M53" s="824" t="s">
        <v>333</v>
      </c>
      <c r="N53" s="764" t="s">
        <v>314</v>
      </c>
      <c r="O53" s="794"/>
      <c r="P53" s="794"/>
      <c r="Q53" s="794"/>
      <c r="R53" s="794"/>
      <c r="S53" s="794"/>
      <c r="T53" s="794"/>
      <c r="U53" s="815"/>
    </row>
    <row r="54" spans="1:21" ht="22.5">
      <c r="A54" s="808" t="s">
        <v>17</v>
      </c>
      <c r="B54" s="716"/>
      <c r="C54" s="716"/>
      <c r="D54" s="716"/>
      <c r="E54" s="716"/>
      <c r="F54" s="716"/>
      <c r="G54" s="716"/>
      <c r="H54" s="716"/>
      <c r="I54" s="716"/>
      <c r="J54" s="716"/>
      <c r="K54" s="716"/>
      <c r="L54" s="810" t="s">
        <v>1063</v>
      </c>
      <c r="M54" s="825" t="s">
        <v>939</v>
      </c>
      <c r="N54" s="764" t="s">
        <v>314</v>
      </c>
      <c r="O54" s="817"/>
      <c r="P54" s="817"/>
      <c r="Q54" s="817"/>
      <c r="R54" s="817"/>
      <c r="S54" s="817"/>
      <c r="T54" s="817"/>
      <c r="U54" s="815"/>
    </row>
    <row r="55" spans="1:21" s="90" customFormat="1">
      <c r="A55" s="766"/>
      <c r="B55" s="766"/>
      <c r="C55" s="766"/>
      <c r="D55" s="766"/>
      <c r="E55" s="766"/>
      <c r="F55" s="766"/>
      <c r="G55" s="798" t="b">
        <v>1</v>
      </c>
      <c r="H55" s="766"/>
      <c r="I55" s="766"/>
      <c r="J55" s="766"/>
      <c r="K55" s="766"/>
      <c r="L55" s="826"/>
      <c r="M55" s="826"/>
      <c r="N55" s="826"/>
      <c r="O55" s="827"/>
      <c r="P55" s="827"/>
      <c r="Q55" s="827"/>
      <c r="R55" s="827"/>
      <c r="S55" s="827"/>
      <c r="T55" s="827"/>
      <c r="U55" s="828"/>
    </row>
    <row r="56" spans="1:21" s="89" customFormat="1" ht="15" hidden="1" customHeight="1">
      <c r="A56" s="798"/>
      <c r="B56" s="798"/>
      <c r="C56" s="798"/>
      <c r="D56" s="798"/>
      <c r="E56" s="798"/>
      <c r="F56" s="798"/>
      <c r="G56" s="798" t="b">
        <v>0</v>
      </c>
      <c r="H56" s="798"/>
      <c r="I56" s="798"/>
      <c r="J56" s="798"/>
      <c r="K56" s="798"/>
      <c r="L56" s="799" t="s">
        <v>1043</v>
      </c>
      <c r="M56" s="799"/>
      <c r="N56" s="799"/>
      <c r="O56" s="799"/>
      <c r="P56" s="799"/>
      <c r="Q56" s="799"/>
      <c r="R56" s="799"/>
      <c r="S56" s="799"/>
      <c r="T56" s="799"/>
      <c r="U56" s="799"/>
    </row>
    <row r="57" spans="1:21" s="90" customFormat="1" ht="15" hidden="1" customHeight="1">
      <c r="A57" s="766"/>
      <c r="B57" s="766"/>
      <c r="C57" s="766"/>
      <c r="D57" s="766"/>
      <c r="E57" s="766"/>
      <c r="F57" s="766"/>
      <c r="G57" s="798" t="b">
        <v>0</v>
      </c>
      <c r="H57" s="766"/>
      <c r="I57" s="766"/>
      <c r="J57" s="766"/>
      <c r="K57" s="766"/>
      <c r="L57" s="800" t="s">
        <v>15</v>
      </c>
      <c r="M57" s="801" t="s">
        <v>120</v>
      </c>
      <c r="N57" s="763" t="s">
        <v>141</v>
      </c>
      <c r="O57" s="829" t="s">
        <v>2419</v>
      </c>
      <c r="P57" s="830"/>
      <c r="Q57" s="831"/>
      <c r="R57" s="803" t="s">
        <v>2420</v>
      </c>
      <c r="S57" s="832" t="s">
        <v>2421</v>
      </c>
      <c r="T57" s="833"/>
      <c r="U57" s="805" t="s">
        <v>308</v>
      </c>
    </row>
    <row r="58" spans="1:21" s="90" customFormat="1" ht="51.95" hidden="1" customHeight="1">
      <c r="A58" s="766"/>
      <c r="B58" s="766"/>
      <c r="C58" s="766"/>
      <c r="D58" s="766"/>
      <c r="E58" s="766"/>
      <c r="F58" s="766"/>
      <c r="G58" s="798" t="b">
        <v>0</v>
      </c>
      <c r="H58" s="766"/>
      <c r="I58" s="766"/>
      <c r="J58" s="766"/>
      <c r="K58" s="766"/>
      <c r="L58" s="800"/>
      <c r="M58" s="806"/>
      <c r="N58" s="763"/>
      <c r="O58" s="807" t="s">
        <v>271</v>
      </c>
      <c r="P58" s="807" t="s">
        <v>309</v>
      </c>
      <c r="Q58" s="807" t="s">
        <v>289</v>
      </c>
      <c r="R58" s="807" t="s">
        <v>271</v>
      </c>
      <c r="S58" s="804" t="s">
        <v>272</v>
      </c>
      <c r="T58" s="804" t="s">
        <v>271</v>
      </c>
      <c r="U58" s="805"/>
    </row>
    <row r="59" spans="1:21" ht="15" hidden="1" customHeight="1">
      <c r="A59" s="716"/>
      <c r="B59" s="716"/>
      <c r="C59" s="716"/>
      <c r="D59" s="716"/>
      <c r="E59" s="716"/>
      <c r="F59" s="716"/>
      <c r="G59" s="798" t="b">
        <v>0</v>
      </c>
      <c r="H59" s="716"/>
      <c r="I59" s="716"/>
      <c r="J59" s="716"/>
      <c r="K59" s="716"/>
      <c r="L59" s="826"/>
      <c r="M59" s="826"/>
      <c r="N59" s="826"/>
      <c r="O59" s="826"/>
      <c r="P59" s="826"/>
      <c r="Q59" s="826"/>
      <c r="R59" s="826"/>
      <c r="S59" s="826"/>
      <c r="T59" s="826"/>
      <c r="U59" s="826"/>
    </row>
    <row r="60" spans="1:21" s="89" customFormat="1" ht="15" hidden="1" customHeight="1">
      <c r="A60" s="798"/>
      <c r="B60" s="798"/>
      <c r="C60" s="798"/>
      <c r="D60" s="798"/>
      <c r="E60" s="798"/>
      <c r="F60" s="798"/>
      <c r="G60" s="798" t="b">
        <v>0</v>
      </c>
      <c r="H60" s="798"/>
      <c r="I60" s="798"/>
      <c r="J60" s="798"/>
      <c r="K60" s="798"/>
      <c r="L60" s="799" t="s">
        <v>1044</v>
      </c>
      <c r="M60" s="799"/>
      <c r="N60" s="799"/>
      <c r="O60" s="799"/>
      <c r="P60" s="799"/>
      <c r="Q60" s="799"/>
      <c r="R60" s="799"/>
      <c r="S60" s="799"/>
      <c r="T60" s="799"/>
      <c r="U60" s="799"/>
    </row>
    <row r="61" spans="1:21" s="90" customFormat="1" ht="15" hidden="1" customHeight="1">
      <c r="A61" s="766"/>
      <c r="B61" s="766"/>
      <c r="C61" s="766"/>
      <c r="D61" s="766"/>
      <c r="E61" s="766"/>
      <c r="F61" s="766"/>
      <c r="G61" s="798" t="b">
        <v>0</v>
      </c>
      <c r="H61" s="766"/>
      <c r="I61" s="766"/>
      <c r="J61" s="766"/>
      <c r="K61" s="766"/>
      <c r="L61" s="800" t="s">
        <v>15</v>
      </c>
      <c r="M61" s="801" t="s">
        <v>120</v>
      </c>
      <c r="N61" s="763" t="s">
        <v>141</v>
      </c>
      <c r="O61" s="829" t="s">
        <v>2419</v>
      </c>
      <c r="P61" s="830"/>
      <c r="Q61" s="831"/>
      <c r="R61" s="803" t="s">
        <v>2420</v>
      </c>
      <c r="S61" s="832" t="s">
        <v>2421</v>
      </c>
      <c r="T61" s="833"/>
      <c r="U61" s="805" t="s">
        <v>308</v>
      </c>
    </row>
    <row r="62" spans="1:21" s="90" customFormat="1" ht="51.95" hidden="1" customHeight="1">
      <c r="A62" s="766"/>
      <c r="B62" s="766"/>
      <c r="C62" s="766"/>
      <c r="D62" s="766"/>
      <c r="E62" s="766"/>
      <c r="F62" s="766"/>
      <c r="G62" s="798" t="b">
        <v>0</v>
      </c>
      <c r="H62" s="766"/>
      <c r="I62" s="766"/>
      <c r="J62" s="766"/>
      <c r="K62" s="766"/>
      <c r="L62" s="800"/>
      <c r="M62" s="806"/>
      <c r="N62" s="763"/>
      <c r="O62" s="807" t="s">
        <v>271</v>
      </c>
      <c r="P62" s="807" t="s">
        <v>309</v>
      </c>
      <c r="Q62" s="807" t="s">
        <v>289</v>
      </c>
      <c r="R62" s="807" t="s">
        <v>271</v>
      </c>
      <c r="S62" s="804" t="s">
        <v>272</v>
      </c>
      <c r="T62" s="804" t="s">
        <v>271</v>
      </c>
      <c r="U62" s="805"/>
    </row>
    <row r="63" spans="1:21" ht="15" hidden="1" customHeight="1">
      <c r="A63" s="716"/>
      <c r="B63" s="716"/>
      <c r="C63" s="716"/>
      <c r="D63" s="716"/>
      <c r="E63" s="716"/>
      <c r="F63" s="716"/>
      <c r="G63" s="798" t="b">
        <v>0</v>
      </c>
      <c r="H63" s="716"/>
      <c r="I63" s="716"/>
      <c r="J63" s="716"/>
      <c r="K63" s="716"/>
      <c r="L63" s="766"/>
      <c r="M63" s="766"/>
      <c r="N63" s="766"/>
      <c r="O63" s="716"/>
      <c r="P63" s="716"/>
      <c r="Q63" s="716"/>
      <c r="R63" s="716"/>
      <c r="S63" s="716"/>
      <c r="T63" s="716"/>
      <c r="U63" s="766"/>
    </row>
    <row r="64" spans="1:21" s="89" customFormat="1" ht="15" hidden="1" customHeight="1">
      <c r="A64" s="798"/>
      <c r="B64" s="798"/>
      <c r="C64" s="798"/>
      <c r="D64" s="798"/>
      <c r="E64" s="798"/>
      <c r="F64" s="798"/>
      <c r="G64" s="798" t="b">
        <v>0</v>
      </c>
      <c r="H64" s="798"/>
      <c r="I64" s="798"/>
      <c r="J64" s="798"/>
      <c r="K64" s="798"/>
      <c r="L64" s="834" t="s">
        <v>1045</v>
      </c>
      <c r="M64" s="834"/>
      <c r="N64" s="834"/>
      <c r="O64" s="834"/>
      <c r="P64" s="834"/>
      <c r="Q64" s="834"/>
      <c r="R64" s="834"/>
      <c r="S64" s="834"/>
      <c r="T64" s="834"/>
      <c r="U64" s="834"/>
    </row>
    <row r="65" spans="1:21" s="90" customFormat="1" ht="15" hidden="1" customHeight="1">
      <c r="A65" s="766"/>
      <c r="B65" s="766"/>
      <c r="C65" s="766"/>
      <c r="D65" s="766"/>
      <c r="E65" s="766"/>
      <c r="F65" s="766"/>
      <c r="G65" s="798" t="b">
        <v>0</v>
      </c>
      <c r="H65" s="766"/>
      <c r="I65" s="766"/>
      <c r="J65" s="766"/>
      <c r="K65" s="766"/>
      <c r="L65" s="800" t="s">
        <v>15</v>
      </c>
      <c r="M65" s="801" t="s">
        <v>120</v>
      </c>
      <c r="N65" s="763" t="s">
        <v>141</v>
      </c>
      <c r="O65" s="829" t="s">
        <v>2419</v>
      </c>
      <c r="P65" s="830"/>
      <c r="Q65" s="831"/>
      <c r="R65" s="803" t="s">
        <v>2420</v>
      </c>
      <c r="S65" s="832" t="s">
        <v>2421</v>
      </c>
      <c r="T65" s="833"/>
      <c r="U65" s="805" t="s">
        <v>308</v>
      </c>
    </row>
    <row r="66" spans="1:21" s="90" customFormat="1" ht="51.95" hidden="1" customHeight="1">
      <c r="A66" s="766"/>
      <c r="B66" s="766"/>
      <c r="C66" s="766"/>
      <c r="D66" s="766"/>
      <c r="E66" s="766"/>
      <c r="F66" s="766"/>
      <c r="G66" s="798" t="b">
        <v>0</v>
      </c>
      <c r="H66" s="766"/>
      <c r="I66" s="766"/>
      <c r="J66" s="766"/>
      <c r="K66" s="766"/>
      <c r="L66" s="800"/>
      <c r="M66" s="806"/>
      <c r="N66" s="763"/>
      <c r="O66" s="807" t="s">
        <v>271</v>
      </c>
      <c r="P66" s="807" t="s">
        <v>309</v>
      </c>
      <c r="Q66" s="807" t="s">
        <v>289</v>
      </c>
      <c r="R66" s="807" t="s">
        <v>271</v>
      </c>
      <c r="S66" s="804" t="s">
        <v>272</v>
      </c>
      <c r="T66" s="804" t="s">
        <v>271</v>
      </c>
      <c r="U66" s="805"/>
    </row>
    <row r="67" spans="1:21" hidden="1">
      <c r="A67" s="716"/>
      <c r="B67" s="716"/>
      <c r="C67" s="716"/>
      <c r="D67" s="716"/>
      <c r="E67" s="716"/>
      <c r="F67" s="716"/>
      <c r="G67" s="798" t="b">
        <v>0</v>
      </c>
      <c r="H67" s="716"/>
      <c r="I67" s="716"/>
      <c r="J67" s="716"/>
      <c r="K67" s="716"/>
      <c r="L67" s="766"/>
      <c r="M67" s="766"/>
      <c r="N67" s="766"/>
      <c r="O67" s="716"/>
      <c r="P67" s="716"/>
      <c r="Q67" s="716"/>
      <c r="R67" s="716"/>
      <c r="S67" s="716"/>
      <c r="T67" s="716"/>
      <c r="U67" s="766"/>
    </row>
    <row r="68" spans="1:21" ht="15" customHeight="1">
      <c r="A68" s="716"/>
      <c r="B68" s="716"/>
      <c r="C68" s="716"/>
      <c r="D68" s="716"/>
      <c r="E68" s="716"/>
      <c r="F68" s="716"/>
      <c r="G68" s="798"/>
      <c r="H68" s="716"/>
      <c r="I68" s="716"/>
      <c r="J68" s="716"/>
      <c r="K68" s="716"/>
      <c r="L68" s="835" t="s">
        <v>1274</v>
      </c>
      <c r="M68" s="835"/>
      <c r="N68" s="835"/>
      <c r="O68" s="836"/>
      <c r="P68" s="836"/>
      <c r="Q68" s="836"/>
      <c r="R68" s="836"/>
      <c r="S68" s="836"/>
      <c r="T68" s="836"/>
      <c r="U68" s="836"/>
    </row>
    <row r="69" spans="1:21" ht="15" customHeight="1">
      <c r="A69" s="716"/>
      <c r="B69" s="716"/>
      <c r="C69" s="716"/>
      <c r="D69" s="716"/>
      <c r="E69" s="716"/>
      <c r="F69" s="716"/>
      <c r="G69" s="798"/>
      <c r="H69" s="716"/>
      <c r="I69" s="716"/>
      <c r="J69" s="716"/>
      <c r="K69" s="678"/>
      <c r="L69" s="837"/>
      <c r="M69" s="838"/>
      <c r="N69" s="838"/>
      <c r="O69" s="838"/>
      <c r="P69" s="838"/>
      <c r="Q69" s="838"/>
      <c r="R69" s="838"/>
      <c r="S69" s="838"/>
      <c r="T69" s="838"/>
      <c r="U69" s="839"/>
    </row>
  </sheetData>
  <sheetProtection formatColumns="0" formatRows="0" autoFilter="0"/>
  <mergeCells count="28">
    <mergeCell ref="L56:U56"/>
    <mergeCell ref="N57:N58"/>
    <mergeCell ref="O57:Q57"/>
    <mergeCell ref="U57:U58"/>
    <mergeCell ref="L57:L58"/>
    <mergeCell ref="M57:M58"/>
    <mergeCell ref="S57:T57"/>
    <mergeCell ref="L14:U14"/>
    <mergeCell ref="N15:N16"/>
    <mergeCell ref="U15:U16"/>
    <mergeCell ref="L15:L16"/>
    <mergeCell ref="M15:M16"/>
    <mergeCell ref="L68:U68"/>
    <mergeCell ref="L69:U69"/>
    <mergeCell ref="U65:U66"/>
    <mergeCell ref="S65:T65"/>
    <mergeCell ref="L64:U64"/>
    <mergeCell ref="N65:N66"/>
    <mergeCell ref="O65:Q65"/>
    <mergeCell ref="L60:U60"/>
    <mergeCell ref="U61:U62"/>
    <mergeCell ref="N61:N62"/>
    <mergeCell ref="O61:Q61"/>
    <mergeCell ref="L61:L62"/>
    <mergeCell ref="M61:M62"/>
    <mergeCell ref="L65:L66"/>
    <mergeCell ref="M65:M66"/>
    <mergeCell ref="S61:T61"/>
  </mergeCells>
  <dataValidations count="1">
    <dataValidation type="decimal" allowBlank="1" showErrorMessage="1" errorTitle="Ошибка" error="Допускается ввод только неотрицательных чисел!" sqref="O19:T20 O22:T24 O26:T29 O31:T34 O38:T40 O42:T43 O46:T47 O49:T50 O52:T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election activeCell="P47" sqref="P47"/>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6"/>
      <c r="B1" s="716"/>
      <c r="C1" s="716"/>
      <c r="D1" s="716"/>
      <c r="E1" s="716"/>
      <c r="F1" s="716"/>
      <c r="G1" s="716"/>
      <c r="H1" s="716"/>
      <c r="I1" s="716"/>
      <c r="J1" s="716"/>
      <c r="K1" s="716"/>
      <c r="L1" s="716"/>
      <c r="M1" s="716"/>
      <c r="N1" s="716"/>
      <c r="O1" s="716"/>
      <c r="P1" s="716"/>
      <c r="Q1" s="716"/>
      <c r="R1" s="716"/>
      <c r="S1" s="716">
        <v>2024</v>
      </c>
      <c r="T1" s="716">
        <v>2024</v>
      </c>
      <c r="U1" s="716"/>
    </row>
    <row r="2" spans="1:21" hidden="1">
      <c r="A2" s="716"/>
      <c r="B2" s="716"/>
      <c r="C2" s="716"/>
      <c r="D2" s="716"/>
      <c r="E2" s="716"/>
      <c r="F2" s="716"/>
      <c r="G2" s="716"/>
      <c r="H2" s="716"/>
      <c r="I2" s="716"/>
      <c r="J2" s="716"/>
      <c r="K2" s="716"/>
      <c r="L2" s="716"/>
      <c r="M2" s="716"/>
      <c r="N2" s="716"/>
      <c r="O2" s="716"/>
      <c r="P2" s="716"/>
      <c r="Q2" s="716"/>
      <c r="R2" s="716"/>
      <c r="S2" s="716"/>
      <c r="T2" s="716"/>
      <c r="U2" s="716"/>
    </row>
    <row r="3" spans="1:21" hidden="1">
      <c r="A3" s="716"/>
      <c r="B3" s="716"/>
      <c r="C3" s="716"/>
      <c r="D3" s="716"/>
      <c r="E3" s="716"/>
      <c r="F3" s="716"/>
      <c r="G3" s="716"/>
      <c r="H3" s="716"/>
      <c r="I3" s="716"/>
      <c r="J3" s="716"/>
      <c r="K3" s="716"/>
      <c r="L3" s="716"/>
      <c r="M3" s="716"/>
      <c r="N3" s="716"/>
      <c r="O3" s="716"/>
      <c r="P3" s="716"/>
      <c r="Q3" s="716"/>
      <c r="R3" s="716"/>
      <c r="S3" s="716"/>
      <c r="T3" s="716"/>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9"/>
      <c r="T7" s="749"/>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8"/>
      <c r="B12" s="798"/>
      <c r="C12" s="798"/>
      <c r="D12" s="798"/>
      <c r="E12" s="798"/>
      <c r="F12" s="798"/>
      <c r="G12" s="798"/>
      <c r="H12" s="798"/>
      <c r="I12" s="798"/>
      <c r="J12" s="798"/>
      <c r="K12" s="798"/>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6"/>
      <c r="B14" s="766"/>
      <c r="C14" s="766"/>
      <c r="D14" s="766"/>
      <c r="E14" s="766"/>
      <c r="F14" s="766"/>
      <c r="G14" s="766"/>
      <c r="H14" s="766"/>
      <c r="I14" s="766"/>
      <c r="J14" s="766"/>
      <c r="K14" s="766"/>
      <c r="L14" s="840" t="s">
        <v>15</v>
      </c>
      <c r="M14" s="840" t="s">
        <v>120</v>
      </c>
      <c r="N14" s="840" t="s">
        <v>141</v>
      </c>
      <c r="O14" s="802" t="s">
        <v>2419</v>
      </c>
      <c r="P14" s="802" t="s">
        <v>2419</v>
      </c>
      <c r="Q14" s="802" t="s">
        <v>2419</v>
      </c>
      <c r="R14" s="803" t="s">
        <v>2420</v>
      </c>
      <c r="S14" s="804" t="s">
        <v>2421</v>
      </c>
      <c r="T14" s="804" t="s">
        <v>2421</v>
      </c>
      <c r="U14" s="805" t="s">
        <v>308</v>
      </c>
    </row>
    <row r="15" spans="1:21" s="90" customFormat="1" ht="50.1" customHeight="1">
      <c r="A15" s="766" t="s">
        <v>944</v>
      </c>
      <c r="B15" s="766"/>
      <c r="C15" s="766"/>
      <c r="D15" s="766"/>
      <c r="E15" s="766"/>
      <c r="F15" s="766"/>
      <c r="G15" s="766"/>
      <c r="H15" s="766"/>
      <c r="I15" s="766"/>
      <c r="J15" s="766"/>
      <c r="K15" s="766"/>
      <c r="L15" s="840"/>
      <c r="M15" s="840"/>
      <c r="N15" s="840"/>
      <c r="O15" s="807" t="s">
        <v>271</v>
      </c>
      <c r="P15" s="807" t="s">
        <v>309</v>
      </c>
      <c r="Q15" s="807" t="s">
        <v>289</v>
      </c>
      <c r="R15" s="807" t="s">
        <v>271</v>
      </c>
      <c r="S15" s="804" t="s">
        <v>272</v>
      </c>
      <c r="T15" s="804" t="s">
        <v>271</v>
      </c>
      <c r="U15" s="805"/>
    </row>
    <row r="16" spans="1:21" s="90" customFormat="1">
      <c r="A16" s="808" t="s">
        <v>17</v>
      </c>
      <c r="B16" s="766"/>
      <c r="C16" s="766"/>
      <c r="D16" s="766"/>
      <c r="E16" s="766"/>
      <c r="F16" s="766"/>
      <c r="G16" s="766"/>
      <c r="H16" s="766"/>
      <c r="I16" s="766"/>
      <c r="J16" s="766"/>
      <c r="K16" s="766"/>
      <c r="L16" s="725" t="s">
        <v>2418</v>
      </c>
      <c r="M16" s="706"/>
      <c r="N16" s="707"/>
      <c r="O16" s="707"/>
      <c r="P16" s="707"/>
      <c r="Q16" s="707"/>
      <c r="R16" s="707"/>
      <c r="S16" s="707"/>
      <c r="T16" s="707"/>
      <c r="U16" s="707"/>
    </row>
    <row r="17" spans="1:21" s="92" customFormat="1">
      <c r="A17" s="841" t="s">
        <v>17</v>
      </c>
      <c r="B17" s="842"/>
      <c r="C17" s="842"/>
      <c r="D17" s="842"/>
      <c r="E17" s="842"/>
      <c r="F17" s="842"/>
      <c r="G17" s="842"/>
      <c r="H17" s="842"/>
      <c r="I17" s="842"/>
      <c r="J17" s="842"/>
      <c r="K17" s="842"/>
      <c r="L17" s="843"/>
      <c r="M17" s="181" t="s">
        <v>853</v>
      </c>
      <c r="N17" s="163" t="s">
        <v>355</v>
      </c>
      <c r="O17" s="844">
        <v>0</v>
      </c>
      <c r="P17" s="844">
        <v>0</v>
      </c>
      <c r="Q17" s="844">
        <v>0</v>
      </c>
      <c r="R17" s="844">
        <v>0</v>
      </c>
      <c r="S17" s="844">
        <v>0</v>
      </c>
      <c r="T17" s="844">
        <v>0</v>
      </c>
      <c r="U17" s="845"/>
    </row>
    <row r="18" spans="1:21" s="92" customFormat="1" ht="0.2" customHeight="1">
      <c r="A18" s="841" t="s">
        <v>17</v>
      </c>
      <c r="B18" s="842"/>
      <c r="C18" s="842"/>
      <c r="D18" s="842"/>
      <c r="E18" s="842"/>
      <c r="F18" s="842"/>
      <c r="G18" s="842"/>
      <c r="H18" s="842"/>
      <c r="I18" s="842"/>
      <c r="J18" s="842"/>
      <c r="K18" s="842"/>
      <c r="L18" s="843" t="s">
        <v>852</v>
      </c>
      <c r="M18" s="181"/>
      <c r="N18" s="163"/>
      <c r="O18" s="183"/>
      <c r="P18" s="183"/>
      <c r="Q18" s="183"/>
      <c r="R18" s="183"/>
      <c r="S18" s="183"/>
      <c r="T18" s="183"/>
      <c r="U18" s="184"/>
    </row>
    <row r="19" spans="1:21">
      <c r="A19" s="716"/>
      <c r="B19" s="716"/>
      <c r="C19" s="716"/>
      <c r="D19" s="716"/>
      <c r="E19" s="716"/>
      <c r="F19" s="716"/>
      <c r="G19" s="716"/>
      <c r="H19" s="716"/>
      <c r="I19" s="716"/>
      <c r="J19" s="716"/>
      <c r="K19" s="716"/>
      <c r="L19" s="716"/>
      <c r="M19" s="716"/>
      <c r="N19" s="716"/>
      <c r="O19" s="716"/>
      <c r="P19" s="716"/>
      <c r="Q19" s="716"/>
      <c r="R19" s="716"/>
      <c r="S19" s="716"/>
      <c r="T19" s="716"/>
      <c r="U19" s="716"/>
    </row>
    <row r="20" spans="1:21" ht="15" customHeight="1">
      <c r="A20" s="716"/>
      <c r="B20" s="716"/>
      <c r="C20" s="716"/>
      <c r="D20" s="716"/>
      <c r="E20" s="716"/>
      <c r="F20" s="716"/>
      <c r="G20" s="716"/>
      <c r="H20" s="716"/>
      <c r="I20" s="716"/>
      <c r="J20" s="716"/>
      <c r="K20" s="716"/>
      <c r="L20" s="846" t="s">
        <v>1274</v>
      </c>
      <c r="M20" s="846"/>
      <c r="N20" s="846"/>
      <c r="O20" s="846"/>
      <c r="P20" s="846"/>
      <c r="Q20" s="846"/>
      <c r="R20" s="846"/>
      <c r="S20" s="847"/>
      <c r="T20" s="847"/>
      <c r="U20" s="847"/>
    </row>
    <row r="21" spans="1:21" ht="15" customHeight="1">
      <c r="A21" s="716"/>
      <c r="B21" s="716"/>
      <c r="C21" s="716"/>
      <c r="D21" s="716"/>
      <c r="E21" s="716"/>
      <c r="F21" s="716"/>
      <c r="G21" s="716"/>
      <c r="H21" s="716"/>
      <c r="I21" s="716"/>
      <c r="J21" s="716"/>
      <c r="K21" s="678"/>
      <c r="L21" s="848"/>
      <c r="M21" s="848"/>
      <c r="N21" s="848"/>
      <c r="O21" s="848"/>
      <c r="P21" s="848"/>
      <c r="Q21" s="848"/>
      <c r="R21" s="848"/>
      <c r="S21" s="849"/>
      <c r="T21" s="849"/>
      <c r="U21" s="849"/>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X40" sqref="X40"/>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6"/>
      <c r="B1" s="716"/>
      <c r="C1" s="716"/>
      <c r="D1" s="716"/>
      <c r="E1" s="716"/>
      <c r="F1" s="716"/>
      <c r="G1" s="716"/>
      <c r="H1" s="716"/>
      <c r="I1" s="716"/>
      <c r="J1" s="716"/>
      <c r="K1" s="716"/>
      <c r="L1" s="716"/>
      <c r="M1" s="716"/>
      <c r="N1" s="716"/>
      <c r="O1" s="716">
        <v>2022</v>
      </c>
      <c r="P1" s="716">
        <v>2022</v>
      </c>
      <c r="Q1" s="716">
        <v>2022</v>
      </c>
      <c r="R1" s="716">
        <v>2023</v>
      </c>
      <c r="S1" s="716">
        <v>2024</v>
      </c>
      <c r="T1" s="716">
        <v>2024</v>
      </c>
      <c r="U1" s="716"/>
    </row>
    <row r="2" spans="1:21" hidden="1">
      <c r="A2" s="716"/>
      <c r="B2" s="716"/>
      <c r="C2" s="716"/>
      <c r="D2" s="716"/>
      <c r="E2" s="716"/>
      <c r="F2" s="716"/>
      <c r="G2" s="716"/>
      <c r="H2" s="716"/>
      <c r="I2" s="716"/>
      <c r="J2" s="716"/>
      <c r="K2" s="716"/>
      <c r="L2" s="716"/>
      <c r="M2" s="716"/>
      <c r="N2" s="716"/>
      <c r="O2" s="716" t="s">
        <v>271</v>
      </c>
      <c r="P2" s="716" t="s">
        <v>309</v>
      </c>
      <c r="Q2" s="716" t="s">
        <v>289</v>
      </c>
      <c r="R2" s="716" t="s">
        <v>271</v>
      </c>
      <c r="S2" s="716" t="s">
        <v>272</v>
      </c>
      <c r="T2" s="716" t="s">
        <v>271</v>
      </c>
      <c r="U2" s="716"/>
    </row>
    <row r="3" spans="1:21" hidden="1">
      <c r="A3" s="716"/>
      <c r="B3" s="716"/>
      <c r="C3" s="716"/>
      <c r="D3" s="716"/>
      <c r="E3" s="716"/>
      <c r="F3" s="716"/>
      <c r="G3" s="716"/>
      <c r="H3" s="716"/>
      <c r="I3" s="716"/>
      <c r="J3" s="716"/>
      <c r="K3" s="716"/>
      <c r="L3" s="716"/>
      <c r="M3" s="716"/>
      <c r="N3" s="716"/>
      <c r="O3" s="716" t="s">
        <v>2422</v>
      </c>
      <c r="P3" s="716" t="s">
        <v>2423</v>
      </c>
      <c r="Q3" s="716" t="s">
        <v>2424</v>
      </c>
      <c r="R3" s="716" t="s">
        <v>2426</v>
      </c>
      <c r="S3" s="716" t="s">
        <v>2427</v>
      </c>
      <c r="T3" s="716" t="s">
        <v>2428</v>
      </c>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9"/>
      <c r="T7" s="749"/>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8"/>
      <c r="B12" s="798"/>
      <c r="C12" s="798"/>
      <c r="D12" s="798"/>
      <c r="E12" s="798"/>
      <c r="F12" s="798"/>
      <c r="G12" s="798"/>
      <c r="H12" s="798"/>
      <c r="I12" s="798"/>
      <c r="J12" s="798"/>
      <c r="K12" s="798"/>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6"/>
      <c r="B14" s="766"/>
      <c r="C14" s="766"/>
      <c r="D14" s="766"/>
      <c r="E14" s="766"/>
      <c r="F14" s="766"/>
      <c r="G14" s="766"/>
      <c r="H14" s="766"/>
      <c r="I14" s="766"/>
      <c r="J14" s="766"/>
      <c r="K14" s="766"/>
      <c r="L14" s="840" t="s">
        <v>15</v>
      </c>
      <c r="M14" s="840" t="s">
        <v>120</v>
      </c>
      <c r="N14" s="840" t="s">
        <v>141</v>
      </c>
      <c r="O14" s="802" t="s">
        <v>2419</v>
      </c>
      <c r="P14" s="802" t="s">
        <v>2419</v>
      </c>
      <c r="Q14" s="802" t="s">
        <v>2419</v>
      </c>
      <c r="R14" s="803" t="s">
        <v>2420</v>
      </c>
      <c r="S14" s="804" t="s">
        <v>2421</v>
      </c>
      <c r="T14" s="804" t="s">
        <v>2421</v>
      </c>
      <c r="U14" s="805" t="s">
        <v>308</v>
      </c>
    </row>
    <row r="15" spans="1:21" s="90" customFormat="1" ht="50.1" customHeight="1">
      <c r="A15" s="766"/>
      <c r="B15" s="766"/>
      <c r="C15" s="766"/>
      <c r="D15" s="766"/>
      <c r="E15" s="766"/>
      <c r="F15" s="766"/>
      <c r="G15" s="766"/>
      <c r="H15" s="766"/>
      <c r="I15" s="766"/>
      <c r="J15" s="766"/>
      <c r="K15" s="766"/>
      <c r="L15" s="840"/>
      <c r="M15" s="840"/>
      <c r="N15" s="840"/>
      <c r="O15" s="807" t="s">
        <v>271</v>
      </c>
      <c r="P15" s="807" t="s">
        <v>309</v>
      </c>
      <c r="Q15" s="807" t="s">
        <v>289</v>
      </c>
      <c r="R15" s="807" t="s">
        <v>271</v>
      </c>
      <c r="S15" s="804" t="s">
        <v>272</v>
      </c>
      <c r="T15" s="804" t="s">
        <v>271</v>
      </c>
      <c r="U15" s="805"/>
    </row>
    <row r="16" spans="1:21" s="90" customFormat="1">
      <c r="A16" s="808" t="s">
        <v>17</v>
      </c>
      <c r="B16" s="766"/>
      <c r="C16" s="766"/>
      <c r="D16" s="766"/>
      <c r="E16" s="766"/>
      <c r="F16" s="766"/>
      <c r="G16" s="766"/>
      <c r="H16" s="766"/>
      <c r="I16" s="766"/>
      <c r="J16" s="766"/>
      <c r="K16" s="766"/>
      <c r="L16" s="725" t="s">
        <v>2418</v>
      </c>
      <c r="M16" s="706"/>
      <c r="N16" s="707"/>
      <c r="O16" s="707"/>
      <c r="P16" s="707"/>
      <c r="Q16" s="707"/>
      <c r="R16" s="707"/>
      <c r="S16" s="707"/>
      <c r="T16" s="707"/>
      <c r="U16" s="850"/>
    </row>
    <row r="17" spans="1:21" s="92" customFormat="1">
      <c r="A17" s="851">
        <v>1</v>
      </c>
      <c r="B17" s="842"/>
      <c r="C17" s="842"/>
      <c r="D17" s="842"/>
      <c r="E17" s="842"/>
      <c r="F17" s="842"/>
      <c r="G17" s="842"/>
      <c r="H17" s="842"/>
      <c r="I17" s="842"/>
      <c r="J17" s="842"/>
      <c r="K17" s="842"/>
      <c r="L17" s="843" t="s">
        <v>17</v>
      </c>
      <c r="M17" s="181" t="s">
        <v>853</v>
      </c>
      <c r="N17" s="822" t="s">
        <v>355</v>
      </c>
      <c r="O17" s="183">
        <v>134.01</v>
      </c>
      <c r="P17" s="183">
        <v>117</v>
      </c>
      <c r="Q17" s="183">
        <v>117</v>
      </c>
      <c r="R17" s="183">
        <v>152.1</v>
      </c>
      <c r="S17" s="183">
        <v>169.09</v>
      </c>
      <c r="T17" s="183">
        <v>164.52</v>
      </c>
      <c r="U17" s="845"/>
    </row>
    <row r="18" spans="1:21" s="92" customFormat="1" ht="22.5">
      <c r="A18" s="851">
        <v>1</v>
      </c>
      <c r="B18" s="842"/>
      <c r="C18" s="842"/>
      <c r="D18" s="842"/>
      <c r="E18" s="842"/>
      <c r="F18" s="842"/>
      <c r="G18" s="842"/>
      <c r="H18" s="842"/>
      <c r="I18" s="842"/>
      <c r="J18" s="842"/>
      <c r="K18" s="842"/>
      <c r="L18" s="843" t="s">
        <v>101</v>
      </c>
      <c r="M18" s="181" t="s">
        <v>955</v>
      </c>
      <c r="N18" s="807" t="s">
        <v>1011</v>
      </c>
      <c r="O18" s="183">
        <v>18</v>
      </c>
      <c r="P18" s="183">
        <v>13.5</v>
      </c>
      <c r="Q18" s="183">
        <v>13.5</v>
      </c>
      <c r="R18" s="183">
        <v>18</v>
      </c>
      <c r="S18" s="183">
        <v>18.5</v>
      </c>
      <c r="T18" s="183">
        <v>18</v>
      </c>
      <c r="U18" s="845"/>
    </row>
    <row r="19" spans="1:21" s="92" customFormat="1">
      <c r="A19" s="851">
        <v>1</v>
      </c>
      <c r="B19" s="842"/>
      <c r="C19" s="842"/>
      <c r="D19" s="842"/>
      <c r="E19" s="842"/>
      <c r="F19" s="842"/>
      <c r="G19" s="842"/>
      <c r="H19" s="842"/>
      <c r="I19" s="842"/>
      <c r="J19" s="842"/>
      <c r="K19" s="842"/>
      <c r="L19" s="843" t="s">
        <v>102</v>
      </c>
      <c r="M19" s="181" t="s">
        <v>956</v>
      </c>
      <c r="N19" s="807" t="s">
        <v>1237</v>
      </c>
      <c r="O19" s="852">
        <v>35.200000000000003</v>
      </c>
      <c r="P19" s="852">
        <v>35.200000000000003</v>
      </c>
      <c r="Q19" s="852">
        <v>35.200000000000003</v>
      </c>
      <c r="R19" s="852">
        <v>35.200000000000003</v>
      </c>
      <c r="S19" s="852">
        <v>35.200000000000003</v>
      </c>
      <c r="T19" s="852">
        <v>35.200000000000003</v>
      </c>
      <c r="U19" s="845"/>
    </row>
    <row r="20" spans="1:21" s="92" customFormat="1">
      <c r="A20" s="851">
        <v>1</v>
      </c>
      <c r="B20" s="842"/>
      <c r="C20" s="842"/>
      <c r="D20" s="842"/>
      <c r="E20" s="842"/>
      <c r="F20" s="842"/>
      <c r="G20" s="842"/>
      <c r="H20" s="842"/>
      <c r="I20" s="842"/>
      <c r="J20" s="842"/>
      <c r="K20" s="842"/>
      <c r="L20" s="843" t="s">
        <v>103</v>
      </c>
      <c r="M20" s="181" t="s">
        <v>357</v>
      </c>
      <c r="N20" s="807" t="s">
        <v>450</v>
      </c>
      <c r="O20" s="183">
        <v>7.4449999999999994</v>
      </c>
      <c r="P20" s="183">
        <v>8.6666666666666661</v>
      </c>
      <c r="Q20" s="183">
        <v>8.6666666666666661</v>
      </c>
      <c r="R20" s="183">
        <v>8.4499999999999993</v>
      </c>
      <c r="S20" s="183">
        <v>9.14</v>
      </c>
      <c r="T20" s="183">
        <v>9.14</v>
      </c>
      <c r="U20" s="845"/>
    </row>
    <row r="21" spans="1:21" s="92" customFormat="1">
      <c r="A21" s="851">
        <v>1</v>
      </c>
      <c r="B21" s="842"/>
      <c r="C21" s="842"/>
      <c r="D21" s="842"/>
      <c r="E21" s="842"/>
      <c r="F21" s="842"/>
      <c r="G21" s="842"/>
      <c r="H21" s="842"/>
      <c r="I21" s="842"/>
      <c r="J21" s="842"/>
      <c r="K21" s="842"/>
      <c r="L21" s="843" t="s">
        <v>119</v>
      </c>
      <c r="M21" s="181" t="s">
        <v>358</v>
      </c>
      <c r="N21" s="807" t="s">
        <v>449</v>
      </c>
      <c r="O21" s="853">
        <v>0.51136363636363635</v>
      </c>
      <c r="P21" s="853">
        <v>0.38352272727272724</v>
      </c>
      <c r="Q21" s="853">
        <v>0.38352272727272724</v>
      </c>
      <c r="R21" s="853">
        <v>0.51136363636363635</v>
      </c>
      <c r="S21" s="853">
        <v>0.52556818181818177</v>
      </c>
      <c r="T21" s="853">
        <v>0.51136363636363635</v>
      </c>
      <c r="U21" s="845"/>
    </row>
    <row r="22" spans="1:21" s="92" customFormat="1" ht="22.5">
      <c r="A22" s="851">
        <v>1</v>
      </c>
      <c r="B22" s="842"/>
      <c r="C22" s="842"/>
      <c r="D22" s="842"/>
      <c r="E22" s="842"/>
      <c r="F22" s="842"/>
      <c r="G22" s="842"/>
      <c r="H22" s="842"/>
      <c r="I22" s="842"/>
      <c r="J22" s="854" t="s">
        <v>857</v>
      </c>
      <c r="K22" s="842"/>
      <c r="L22" s="855"/>
      <c r="M22" s="856" t="s">
        <v>946</v>
      </c>
      <c r="N22" s="857"/>
      <c r="O22" s="858"/>
      <c r="P22" s="858"/>
      <c r="Q22" s="858"/>
      <c r="R22" s="858"/>
      <c r="S22" s="858"/>
      <c r="T22" s="858"/>
      <c r="U22" s="859"/>
    </row>
    <row r="23" spans="1:21" s="92" customFormat="1" ht="14.25">
      <c r="A23" s="708">
        <v>1</v>
      </c>
      <c r="B23" s="842"/>
      <c r="C23" s="842"/>
      <c r="D23" s="842"/>
      <c r="E23" s="842"/>
      <c r="F23" s="842"/>
      <c r="G23" s="842"/>
      <c r="H23" s="842"/>
      <c r="I23" s="842"/>
      <c r="J23" s="860" t="s">
        <v>183</v>
      </c>
      <c r="K23" s="678"/>
      <c r="L23" s="843" t="s">
        <v>183</v>
      </c>
      <c r="M23" s="861" t="s">
        <v>997</v>
      </c>
      <c r="N23" s="822" t="s">
        <v>355</v>
      </c>
      <c r="O23" s="862">
        <v>134.01</v>
      </c>
      <c r="P23" s="862">
        <v>117</v>
      </c>
      <c r="Q23" s="862">
        <v>117</v>
      </c>
      <c r="R23" s="862">
        <v>152.1</v>
      </c>
      <c r="S23" s="862">
        <v>169.09</v>
      </c>
      <c r="T23" s="862">
        <v>164.52</v>
      </c>
      <c r="U23" s="845"/>
    </row>
    <row r="24" spans="1:21" s="92" customFormat="1">
      <c r="A24" s="708">
        <v>1</v>
      </c>
      <c r="B24" s="842"/>
      <c r="C24" s="842"/>
      <c r="D24" s="842"/>
      <c r="E24" s="842"/>
      <c r="F24" s="842"/>
      <c r="G24" s="842"/>
      <c r="H24" s="842"/>
      <c r="I24" s="842"/>
      <c r="J24" s="860"/>
      <c r="K24" s="842"/>
      <c r="L24" s="863" t="s">
        <v>1064</v>
      </c>
      <c r="M24" s="200" t="s">
        <v>858</v>
      </c>
      <c r="N24" s="807" t="s">
        <v>450</v>
      </c>
      <c r="O24" s="183">
        <v>7.4449999999999994</v>
      </c>
      <c r="P24" s="183">
        <v>8.6666666666666661</v>
      </c>
      <c r="Q24" s="183">
        <v>8.6666666666666661</v>
      </c>
      <c r="R24" s="183">
        <v>8.4499999999999993</v>
      </c>
      <c r="S24" s="183">
        <v>9.14</v>
      </c>
      <c r="T24" s="183">
        <v>9.14</v>
      </c>
      <c r="U24" s="845"/>
    </row>
    <row r="25" spans="1:21" s="92" customFormat="1">
      <c r="A25" s="708">
        <v>1</v>
      </c>
      <c r="B25" s="842"/>
      <c r="C25" s="842"/>
      <c r="D25" s="842"/>
      <c r="E25" s="842"/>
      <c r="F25" s="842"/>
      <c r="G25" s="842"/>
      <c r="H25" s="842"/>
      <c r="I25" s="842"/>
      <c r="J25" s="860"/>
      <c r="K25" s="842"/>
      <c r="L25" s="863" t="s">
        <v>1065</v>
      </c>
      <c r="M25" s="200" t="s">
        <v>957</v>
      </c>
      <c r="N25" s="807" t="s">
        <v>1011</v>
      </c>
      <c r="O25" s="862">
        <v>18</v>
      </c>
      <c r="P25" s="862">
        <v>13.5</v>
      </c>
      <c r="Q25" s="862">
        <v>13.5</v>
      </c>
      <c r="R25" s="862">
        <v>18</v>
      </c>
      <c r="S25" s="862">
        <v>18.5</v>
      </c>
      <c r="T25" s="862">
        <v>18</v>
      </c>
      <c r="U25" s="845"/>
    </row>
    <row r="26" spans="1:21" s="92" customFormat="1" ht="22.5">
      <c r="A26" s="851">
        <v>1</v>
      </c>
      <c r="B26" s="842"/>
      <c r="C26" s="842"/>
      <c r="D26" s="842"/>
      <c r="E26" s="842"/>
      <c r="F26" s="842"/>
      <c r="G26" s="842"/>
      <c r="H26" s="842"/>
      <c r="I26" s="842"/>
      <c r="J26" s="854" t="s">
        <v>931</v>
      </c>
      <c r="K26" s="842"/>
      <c r="L26" s="855"/>
      <c r="M26" s="856" t="s">
        <v>947</v>
      </c>
      <c r="N26" s="857"/>
      <c r="O26" s="858"/>
      <c r="P26" s="858"/>
      <c r="Q26" s="858"/>
      <c r="R26" s="858"/>
      <c r="S26" s="858"/>
      <c r="T26" s="858"/>
      <c r="U26" s="859"/>
    </row>
    <row r="27" spans="1:21">
      <c r="A27" s="716"/>
      <c r="B27" s="716"/>
      <c r="C27" s="716"/>
      <c r="D27" s="716"/>
      <c r="E27" s="716"/>
      <c r="F27" s="716"/>
      <c r="G27" s="716"/>
      <c r="H27" s="716"/>
      <c r="I27" s="716"/>
      <c r="J27" s="716"/>
      <c r="K27" s="716"/>
      <c r="L27" s="716"/>
      <c r="M27" s="716"/>
      <c r="N27" s="716"/>
      <c r="O27" s="716"/>
      <c r="P27" s="716"/>
      <c r="Q27" s="716"/>
      <c r="R27" s="716"/>
      <c r="S27" s="716"/>
      <c r="T27" s="716"/>
      <c r="U27" s="716"/>
    </row>
    <row r="28" spans="1:21">
      <c r="A28" s="716"/>
      <c r="B28" s="716"/>
      <c r="C28" s="716"/>
      <c r="D28" s="716"/>
      <c r="E28" s="716"/>
      <c r="F28" s="716"/>
      <c r="G28" s="716"/>
      <c r="H28" s="716"/>
      <c r="I28" s="716"/>
      <c r="J28" s="716"/>
      <c r="K28" s="716"/>
      <c r="L28" s="716"/>
      <c r="M28" s="716"/>
      <c r="N28" s="716"/>
      <c r="O28" s="716"/>
      <c r="P28" s="716"/>
      <c r="Q28" s="716"/>
      <c r="R28" s="716"/>
      <c r="S28" s="716"/>
      <c r="T28" s="716"/>
      <c r="U28" s="716"/>
    </row>
    <row r="29" spans="1:21" ht="15" customHeight="1">
      <c r="A29" s="716"/>
      <c r="B29" s="716"/>
      <c r="C29" s="716"/>
      <c r="D29" s="716"/>
      <c r="E29" s="716"/>
      <c r="F29" s="716"/>
      <c r="G29" s="716"/>
      <c r="H29" s="716"/>
      <c r="I29" s="716"/>
      <c r="J29" s="716"/>
      <c r="K29" s="716"/>
      <c r="L29" s="846" t="s">
        <v>1274</v>
      </c>
      <c r="M29" s="846"/>
      <c r="N29" s="846"/>
      <c r="O29" s="846"/>
      <c r="P29" s="846"/>
      <c r="Q29" s="846"/>
      <c r="R29" s="846"/>
      <c r="S29" s="847"/>
      <c r="T29" s="847"/>
      <c r="U29" s="847"/>
    </row>
    <row r="30" spans="1:21" ht="84" customHeight="1">
      <c r="A30" s="716"/>
      <c r="B30" s="716"/>
      <c r="C30" s="716"/>
      <c r="D30" s="716"/>
      <c r="E30" s="716"/>
      <c r="F30" s="716"/>
      <c r="G30" s="716"/>
      <c r="H30" s="716"/>
      <c r="I30" s="716"/>
      <c r="J30" s="716"/>
      <c r="K30" s="678"/>
      <c r="L30" s="864" t="s">
        <v>2396</v>
      </c>
      <c r="M30" s="848"/>
      <c r="N30" s="848"/>
      <c r="O30" s="848"/>
      <c r="P30" s="848"/>
      <c r="Q30" s="848"/>
      <c r="R30" s="848"/>
      <c r="S30" s="849"/>
      <c r="T30" s="849"/>
      <c r="U30" s="849"/>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election activeCell="K19" sqref="K19"/>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65"/>
      <c r="B1" s="865"/>
      <c r="C1" s="865"/>
      <c r="D1" s="865"/>
      <c r="E1" s="865"/>
      <c r="F1" s="865"/>
      <c r="G1" s="865"/>
      <c r="H1" s="865"/>
      <c r="I1" s="865"/>
      <c r="J1" s="865"/>
      <c r="K1" s="865"/>
      <c r="L1" s="865"/>
      <c r="M1" s="865"/>
      <c r="N1" s="865"/>
      <c r="O1" s="865"/>
      <c r="P1" s="865"/>
      <c r="Q1" s="865"/>
      <c r="R1" s="865"/>
      <c r="S1" s="716">
        <v>2024</v>
      </c>
      <c r="T1" s="716">
        <v>2024</v>
      </c>
      <c r="U1" s="865"/>
    </row>
    <row r="2" spans="1:21" ht="11.25" hidden="1">
      <c r="A2" s="865"/>
      <c r="B2" s="865"/>
      <c r="C2" s="865"/>
      <c r="D2" s="865"/>
      <c r="E2" s="865"/>
      <c r="F2" s="865"/>
      <c r="G2" s="865"/>
      <c r="H2" s="865"/>
      <c r="I2" s="865"/>
      <c r="J2" s="865"/>
      <c r="K2" s="865"/>
      <c r="L2" s="865"/>
      <c r="M2" s="865"/>
      <c r="N2" s="865"/>
      <c r="O2" s="865"/>
      <c r="P2" s="865"/>
      <c r="Q2" s="865"/>
      <c r="R2" s="865"/>
      <c r="S2" s="716"/>
      <c r="T2" s="716"/>
      <c r="U2" s="865"/>
    </row>
    <row r="3" spans="1:21" ht="11.25" hidden="1">
      <c r="A3" s="865"/>
      <c r="B3" s="865"/>
      <c r="C3" s="865"/>
      <c r="D3" s="865"/>
      <c r="E3" s="865"/>
      <c r="F3" s="865"/>
      <c r="G3" s="865"/>
      <c r="H3" s="865"/>
      <c r="I3" s="865"/>
      <c r="J3" s="865"/>
      <c r="K3" s="865"/>
      <c r="L3" s="865"/>
      <c r="M3" s="865"/>
      <c r="N3" s="865"/>
      <c r="O3" s="865"/>
      <c r="P3" s="865"/>
      <c r="Q3" s="865"/>
      <c r="R3" s="865"/>
      <c r="S3" s="716"/>
      <c r="T3" s="716"/>
      <c r="U3" s="865"/>
    </row>
    <row r="4" spans="1:21" ht="11.25" hidden="1">
      <c r="A4" s="865"/>
      <c r="B4" s="865"/>
      <c r="C4" s="865"/>
      <c r="D4" s="865"/>
      <c r="E4" s="865"/>
      <c r="F4" s="865"/>
      <c r="G4" s="865"/>
      <c r="H4" s="865"/>
      <c r="I4" s="865"/>
      <c r="J4" s="865"/>
      <c r="K4" s="865"/>
      <c r="L4" s="865"/>
      <c r="M4" s="865"/>
      <c r="N4" s="865"/>
      <c r="O4" s="865"/>
      <c r="P4" s="865"/>
      <c r="Q4" s="865"/>
      <c r="R4" s="865"/>
      <c r="S4" s="716"/>
      <c r="T4" s="716"/>
      <c r="U4" s="865"/>
    </row>
    <row r="5" spans="1:21" ht="11.25" hidden="1">
      <c r="A5" s="865"/>
      <c r="B5" s="865"/>
      <c r="C5" s="865"/>
      <c r="D5" s="865"/>
      <c r="E5" s="865"/>
      <c r="F5" s="865"/>
      <c r="G5" s="865"/>
      <c r="H5" s="865"/>
      <c r="I5" s="865"/>
      <c r="J5" s="865"/>
      <c r="K5" s="865"/>
      <c r="L5" s="865"/>
      <c r="M5" s="865"/>
      <c r="N5" s="865"/>
      <c r="O5" s="865"/>
      <c r="P5" s="865"/>
      <c r="Q5" s="865"/>
      <c r="R5" s="865"/>
      <c r="S5" s="716"/>
      <c r="T5" s="716"/>
      <c r="U5" s="865"/>
    </row>
    <row r="6" spans="1:21" ht="11.25" hidden="1">
      <c r="A6" s="865"/>
      <c r="B6" s="865"/>
      <c r="C6" s="865"/>
      <c r="D6" s="865"/>
      <c r="E6" s="865"/>
      <c r="F6" s="865"/>
      <c r="G6" s="865"/>
      <c r="H6" s="865"/>
      <c r="I6" s="865"/>
      <c r="J6" s="865"/>
      <c r="K6" s="865"/>
      <c r="L6" s="865"/>
      <c r="M6" s="865"/>
      <c r="N6" s="865"/>
      <c r="O6" s="865"/>
      <c r="P6" s="865"/>
      <c r="Q6" s="865"/>
      <c r="R6" s="865"/>
      <c r="S6" s="716"/>
      <c r="T6" s="716"/>
      <c r="U6" s="865"/>
    </row>
    <row r="7" spans="1:21" ht="11.25" hidden="1">
      <c r="A7" s="865"/>
      <c r="B7" s="865"/>
      <c r="C7" s="865"/>
      <c r="D7" s="865"/>
      <c r="E7" s="865"/>
      <c r="F7" s="865"/>
      <c r="G7" s="865"/>
      <c r="H7" s="865"/>
      <c r="I7" s="865"/>
      <c r="J7" s="865"/>
      <c r="K7" s="865"/>
      <c r="L7" s="865"/>
      <c r="M7" s="865"/>
      <c r="N7" s="865"/>
      <c r="O7" s="716" t="b">
        <v>1</v>
      </c>
      <c r="P7" s="716" t="b">
        <v>1</v>
      </c>
      <c r="Q7" s="716" t="b">
        <v>1</v>
      </c>
      <c r="R7" s="716" t="b">
        <v>1</v>
      </c>
      <c r="S7" s="749"/>
      <c r="T7" s="749"/>
      <c r="U7" s="865"/>
    </row>
    <row r="8" spans="1:21" hidden="1">
      <c r="A8" s="865"/>
      <c r="B8" s="865"/>
      <c r="C8" s="865"/>
      <c r="D8" s="865"/>
      <c r="E8" s="865"/>
      <c r="F8" s="865"/>
      <c r="G8" s="865"/>
      <c r="H8" s="865"/>
      <c r="I8" s="865"/>
      <c r="J8" s="865"/>
      <c r="K8" s="865"/>
      <c r="L8" s="865"/>
      <c r="M8" s="865"/>
      <c r="N8" s="865"/>
      <c r="O8" s="865"/>
      <c r="P8" s="865"/>
      <c r="Q8" s="865"/>
      <c r="R8" s="865"/>
      <c r="S8" s="865"/>
      <c r="T8" s="865"/>
      <c r="U8" s="865"/>
    </row>
    <row r="9" spans="1:21" hidden="1">
      <c r="A9" s="865"/>
      <c r="B9" s="865"/>
      <c r="C9" s="865"/>
      <c r="D9" s="865"/>
      <c r="E9" s="865"/>
      <c r="F9" s="865"/>
      <c r="G9" s="865"/>
      <c r="H9" s="865"/>
      <c r="I9" s="865"/>
      <c r="J9" s="865"/>
      <c r="K9" s="865"/>
      <c r="L9" s="865"/>
      <c r="M9" s="865"/>
      <c r="N9" s="865"/>
      <c r="O9" s="865"/>
      <c r="P9" s="865"/>
      <c r="Q9" s="865"/>
      <c r="R9" s="865"/>
      <c r="S9" s="865"/>
      <c r="T9" s="865"/>
      <c r="U9" s="865"/>
    </row>
    <row r="10" spans="1:21" hidden="1">
      <c r="A10" s="865"/>
      <c r="B10" s="865"/>
      <c r="C10" s="865"/>
      <c r="D10" s="865"/>
      <c r="E10" s="865"/>
      <c r="F10" s="865"/>
      <c r="G10" s="865"/>
      <c r="H10" s="865"/>
      <c r="I10" s="865"/>
      <c r="J10" s="865"/>
      <c r="K10" s="865"/>
      <c r="L10" s="865"/>
      <c r="M10" s="865"/>
      <c r="N10" s="865"/>
      <c r="O10" s="865"/>
      <c r="P10" s="865"/>
      <c r="Q10" s="865"/>
      <c r="R10" s="865"/>
      <c r="S10" s="865"/>
      <c r="T10" s="865"/>
      <c r="U10" s="865"/>
    </row>
    <row r="11" spans="1:21" ht="15" hidden="1" customHeight="1">
      <c r="A11" s="865"/>
      <c r="B11" s="865"/>
      <c r="C11" s="865"/>
      <c r="D11" s="865"/>
      <c r="E11" s="865"/>
      <c r="F11" s="865"/>
      <c r="G11" s="865"/>
      <c r="H11" s="865"/>
      <c r="I11" s="865"/>
      <c r="J11" s="865"/>
      <c r="K11" s="865"/>
      <c r="L11" s="865"/>
      <c r="M11" s="697"/>
      <c r="N11" s="865"/>
      <c r="O11" s="865"/>
      <c r="P11" s="865"/>
      <c r="Q11" s="865"/>
      <c r="R11" s="865"/>
      <c r="S11" s="865"/>
      <c r="T11" s="865"/>
      <c r="U11" s="865"/>
    </row>
    <row r="12" spans="1:21" ht="20.100000000000001" customHeight="1">
      <c r="A12" s="865"/>
      <c r="B12" s="865"/>
      <c r="C12" s="865"/>
      <c r="D12" s="865"/>
      <c r="E12" s="865"/>
      <c r="F12" s="865"/>
      <c r="G12" s="865"/>
      <c r="H12" s="865"/>
      <c r="I12" s="865"/>
      <c r="J12" s="865"/>
      <c r="K12" s="865"/>
      <c r="L12" s="371" t="s">
        <v>1076</v>
      </c>
      <c r="M12" s="229"/>
      <c r="N12" s="229"/>
      <c r="O12" s="229"/>
      <c r="P12" s="229"/>
      <c r="Q12" s="229"/>
      <c r="R12" s="229"/>
      <c r="S12" s="229"/>
      <c r="T12" s="229"/>
      <c r="U12" s="230"/>
    </row>
    <row r="13" spans="1:21" ht="11.25" customHeight="1">
      <c r="A13" s="865"/>
      <c r="B13" s="865"/>
      <c r="C13" s="865"/>
      <c r="D13" s="865"/>
      <c r="E13" s="865"/>
      <c r="F13" s="865"/>
      <c r="G13" s="865"/>
      <c r="H13" s="865"/>
      <c r="I13" s="865"/>
      <c r="J13" s="865"/>
      <c r="K13" s="865"/>
      <c r="L13" s="866"/>
      <c r="M13" s="867"/>
      <c r="N13" s="867"/>
      <c r="O13" s="867"/>
      <c r="P13" s="867"/>
      <c r="Q13" s="867"/>
      <c r="R13" s="867"/>
      <c r="S13" s="867"/>
      <c r="T13" s="867"/>
      <c r="U13" s="865"/>
    </row>
    <row r="14" spans="1:21" ht="15" customHeight="1">
      <c r="A14" s="865"/>
      <c r="B14" s="865"/>
      <c r="C14" s="865"/>
      <c r="D14" s="865"/>
      <c r="E14" s="865"/>
      <c r="F14" s="865"/>
      <c r="G14" s="865"/>
      <c r="H14" s="865"/>
      <c r="I14" s="865"/>
      <c r="J14" s="865"/>
      <c r="K14" s="865"/>
      <c r="L14" s="868" t="s">
        <v>359</v>
      </c>
      <c r="M14" s="869" t="s">
        <v>216</v>
      </c>
      <c r="N14" s="868" t="s">
        <v>141</v>
      </c>
      <c r="O14" s="802" t="s">
        <v>2419</v>
      </c>
      <c r="P14" s="802" t="s">
        <v>2419</v>
      </c>
      <c r="Q14" s="802" t="s">
        <v>2419</v>
      </c>
      <c r="R14" s="803" t="s">
        <v>2420</v>
      </c>
      <c r="S14" s="804" t="s">
        <v>2421</v>
      </c>
      <c r="T14" s="804" t="s">
        <v>2421</v>
      </c>
      <c r="U14" s="800" t="s">
        <v>308</v>
      </c>
    </row>
    <row r="15" spans="1:21" ht="50.1" customHeight="1">
      <c r="A15" s="865"/>
      <c r="B15" s="865"/>
      <c r="C15" s="865"/>
      <c r="D15" s="865"/>
      <c r="E15" s="865"/>
      <c r="F15" s="865"/>
      <c r="G15" s="865"/>
      <c r="H15" s="865"/>
      <c r="I15" s="865"/>
      <c r="J15" s="865"/>
      <c r="K15" s="865"/>
      <c r="L15" s="870"/>
      <c r="M15" s="870"/>
      <c r="N15" s="870"/>
      <c r="O15" s="807" t="s">
        <v>271</v>
      </c>
      <c r="P15" s="807" t="s">
        <v>309</v>
      </c>
      <c r="Q15" s="807" t="s">
        <v>289</v>
      </c>
      <c r="R15" s="807" t="s">
        <v>271</v>
      </c>
      <c r="S15" s="804" t="s">
        <v>272</v>
      </c>
      <c r="T15" s="804" t="s">
        <v>271</v>
      </c>
      <c r="U15" s="870"/>
    </row>
    <row r="16" spans="1:21" ht="11.25">
      <c r="A16" s="808" t="s">
        <v>17</v>
      </c>
      <c r="B16" s="865" t="s">
        <v>1004</v>
      </c>
      <c r="C16" s="865"/>
      <c r="D16" s="865"/>
      <c r="E16" s="865"/>
      <c r="F16" s="865"/>
      <c r="G16" s="865"/>
      <c r="H16" s="865"/>
      <c r="I16" s="865"/>
      <c r="J16" s="865"/>
      <c r="K16" s="865"/>
      <c r="L16" s="871" t="s">
        <v>2418</v>
      </c>
      <c r="M16" s="706"/>
      <c r="N16" s="706"/>
      <c r="O16" s="872">
        <v>0</v>
      </c>
      <c r="P16" s="872">
        <v>0</v>
      </c>
      <c r="Q16" s="872">
        <v>0</v>
      </c>
      <c r="R16" s="872">
        <v>0</v>
      </c>
      <c r="S16" s="872">
        <v>0</v>
      </c>
      <c r="T16" s="872">
        <v>0</v>
      </c>
      <c r="U16" s="873"/>
    </row>
    <row r="17" spans="1:21" ht="11.25">
      <c r="A17" s="851">
        <v>1</v>
      </c>
      <c r="B17" s="865"/>
      <c r="C17" s="865"/>
      <c r="D17" s="865"/>
      <c r="E17" s="865"/>
      <c r="F17" s="865"/>
      <c r="G17" s="865"/>
      <c r="H17" s="865"/>
      <c r="I17" s="865"/>
      <c r="J17" s="865"/>
      <c r="K17" s="865"/>
      <c r="L17" s="874">
        <v>1</v>
      </c>
      <c r="M17" s="209" t="s">
        <v>405</v>
      </c>
      <c r="N17" s="215" t="s">
        <v>355</v>
      </c>
      <c r="O17" s="875">
        <v>0</v>
      </c>
      <c r="P17" s="875">
        <v>0</v>
      </c>
      <c r="Q17" s="875">
        <v>0</v>
      </c>
      <c r="R17" s="875">
        <v>0</v>
      </c>
      <c r="S17" s="875">
        <v>0</v>
      </c>
      <c r="T17" s="875">
        <v>0</v>
      </c>
      <c r="U17" s="845"/>
    </row>
    <row r="18" spans="1:21" ht="0.2" customHeight="1">
      <c r="A18" s="851">
        <v>1</v>
      </c>
      <c r="B18" s="865"/>
      <c r="C18" s="865"/>
      <c r="D18" s="865"/>
      <c r="E18" s="865"/>
      <c r="F18" s="865"/>
      <c r="G18" s="865"/>
      <c r="H18" s="865"/>
      <c r="I18" s="865"/>
      <c r="J18" s="876" t="s">
        <v>871</v>
      </c>
      <c r="K18" s="865"/>
      <c r="L18" s="215"/>
      <c r="M18" s="209"/>
      <c r="N18" s="215"/>
      <c r="O18" s="216"/>
      <c r="P18" s="216"/>
      <c r="Q18" s="216"/>
      <c r="R18" s="216"/>
      <c r="S18" s="216"/>
      <c r="T18" s="216"/>
      <c r="U18" s="234"/>
    </row>
    <row r="19" spans="1:21" ht="11.25">
      <c r="A19" s="851">
        <v>1</v>
      </c>
      <c r="B19" s="865"/>
      <c r="C19" s="865"/>
      <c r="D19" s="865"/>
      <c r="E19" s="865"/>
      <c r="F19" s="865"/>
      <c r="G19" s="865"/>
      <c r="H19" s="865"/>
      <c r="I19" s="865"/>
      <c r="J19" s="865"/>
      <c r="K19" s="865"/>
      <c r="L19" s="874">
        <v>2</v>
      </c>
      <c r="M19" s="209" t="s">
        <v>407</v>
      </c>
      <c r="N19" s="215" t="s">
        <v>355</v>
      </c>
      <c r="O19" s="875">
        <v>0</v>
      </c>
      <c r="P19" s="875">
        <v>0</v>
      </c>
      <c r="Q19" s="875">
        <v>0</v>
      </c>
      <c r="R19" s="875">
        <v>0</v>
      </c>
      <c r="S19" s="875">
        <v>0</v>
      </c>
      <c r="T19" s="875">
        <v>0</v>
      </c>
      <c r="U19" s="845"/>
    </row>
    <row r="20" spans="1:21" ht="0.2" customHeight="1">
      <c r="A20" s="851">
        <v>1</v>
      </c>
      <c r="B20" s="865"/>
      <c r="C20" s="865"/>
      <c r="D20" s="865"/>
      <c r="E20" s="865"/>
      <c r="F20" s="865"/>
      <c r="G20" s="865"/>
      <c r="H20" s="865"/>
      <c r="I20" s="865"/>
      <c r="J20" s="876" t="s">
        <v>872</v>
      </c>
      <c r="K20" s="865"/>
      <c r="L20" s="215"/>
      <c r="M20" s="209"/>
      <c r="N20" s="215"/>
      <c r="O20" s="216"/>
      <c r="P20" s="216"/>
      <c r="Q20" s="216"/>
      <c r="R20" s="216"/>
      <c r="S20" s="216"/>
      <c r="T20" s="216"/>
      <c r="U20" s="234"/>
    </row>
    <row r="21" spans="1:21" ht="11.25">
      <c r="A21" s="851">
        <v>1</v>
      </c>
      <c r="B21" s="865"/>
      <c r="C21" s="865"/>
      <c r="D21" s="865"/>
      <c r="E21" s="865"/>
      <c r="F21" s="865"/>
      <c r="G21" s="865"/>
      <c r="H21" s="865"/>
      <c r="I21" s="865"/>
      <c r="J21" s="865"/>
      <c r="K21" s="865"/>
      <c r="L21" s="874">
        <v>3</v>
      </c>
      <c r="M21" s="209" t="s">
        <v>409</v>
      </c>
      <c r="N21" s="215" t="s">
        <v>355</v>
      </c>
      <c r="O21" s="875">
        <v>0</v>
      </c>
      <c r="P21" s="875">
        <v>0</v>
      </c>
      <c r="Q21" s="875">
        <v>0</v>
      </c>
      <c r="R21" s="875">
        <v>0</v>
      </c>
      <c r="S21" s="875">
        <v>0</v>
      </c>
      <c r="T21" s="875">
        <v>0</v>
      </c>
      <c r="U21" s="845"/>
    </row>
    <row r="22" spans="1:21" ht="0.2" customHeight="1">
      <c r="A22" s="851">
        <v>1</v>
      </c>
      <c r="B22" s="865"/>
      <c r="C22" s="865"/>
      <c r="D22" s="865"/>
      <c r="E22" s="865"/>
      <c r="F22" s="865"/>
      <c r="G22" s="865"/>
      <c r="H22" s="865"/>
      <c r="I22" s="865"/>
      <c r="J22" s="876" t="s">
        <v>873</v>
      </c>
      <c r="K22" s="865"/>
      <c r="L22" s="215"/>
      <c r="M22" s="209"/>
      <c r="N22" s="215"/>
      <c r="O22" s="216"/>
      <c r="P22" s="216"/>
      <c r="Q22" s="216"/>
      <c r="R22" s="216"/>
      <c r="S22" s="216"/>
      <c r="T22" s="216"/>
      <c r="U22" s="234"/>
    </row>
    <row r="23" spans="1:21" ht="11.25">
      <c r="A23" s="851">
        <v>1</v>
      </c>
      <c r="B23" s="865"/>
      <c r="C23" s="865"/>
      <c r="D23" s="865"/>
      <c r="E23" s="865"/>
      <c r="F23" s="865"/>
      <c r="G23" s="865"/>
      <c r="H23" s="865"/>
      <c r="I23" s="865"/>
      <c r="J23" s="865"/>
      <c r="K23" s="865"/>
      <c r="L23" s="874">
        <v>4</v>
      </c>
      <c r="M23" s="209" t="s">
        <v>410</v>
      </c>
      <c r="N23" s="215" t="s">
        <v>355</v>
      </c>
      <c r="O23" s="875">
        <v>0</v>
      </c>
      <c r="P23" s="875">
        <v>0</v>
      </c>
      <c r="Q23" s="875">
        <v>0</v>
      </c>
      <c r="R23" s="875">
        <v>0</v>
      </c>
      <c r="S23" s="875">
        <v>0</v>
      </c>
      <c r="T23" s="875">
        <v>0</v>
      </c>
      <c r="U23" s="845"/>
    </row>
    <row r="24" spans="1:21" ht="0.2" customHeight="1">
      <c r="A24" s="851">
        <v>1</v>
      </c>
      <c r="B24" s="865"/>
      <c r="C24" s="865"/>
      <c r="D24" s="865"/>
      <c r="E24" s="865"/>
      <c r="F24" s="865"/>
      <c r="G24" s="865"/>
      <c r="H24" s="865"/>
      <c r="I24" s="865"/>
      <c r="J24" s="876" t="s">
        <v>874</v>
      </c>
      <c r="K24" s="865"/>
      <c r="L24" s="215"/>
      <c r="M24" s="209"/>
      <c r="N24" s="215"/>
      <c r="O24" s="216"/>
      <c r="P24" s="216"/>
      <c r="Q24" s="216"/>
      <c r="R24" s="216"/>
      <c r="S24" s="216"/>
      <c r="T24" s="216"/>
      <c r="U24" s="234"/>
    </row>
    <row r="25" spans="1:21" ht="11.25">
      <c r="A25" s="851">
        <v>1</v>
      </c>
      <c r="B25" s="865"/>
      <c r="C25" s="865"/>
      <c r="D25" s="865"/>
      <c r="E25" s="865"/>
      <c r="F25" s="865"/>
      <c r="G25" s="865"/>
      <c r="H25" s="865"/>
      <c r="I25" s="865"/>
      <c r="J25" s="865"/>
      <c r="K25" s="865"/>
      <c r="L25" s="874">
        <v>5</v>
      </c>
      <c r="M25" s="877" t="s">
        <v>1077</v>
      </c>
      <c r="N25" s="215" t="s">
        <v>355</v>
      </c>
      <c r="O25" s="875">
        <v>0</v>
      </c>
      <c r="P25" s="875">
        <v>0</v>
      </c>
      <c r="Q25" s="875">
        <v>0</v>
      </c>
      <c r="R25" s="875">
        <v>0</v>
      </c>
      <c r="S25" s="875">
        <v>0</v>
      </c>
      <c r="T25" s="875">
        <v>0</v>
      </c>
      <c r="U25" s="845"/>
    </row>
    <row r="26" spans="1:21" ht="0.2" customHeight="1">
      <c r="A26" s="851">
        <v>1</v>
      </c>
      <c r="B26" s="865"/>
      <c r="C26" s="865"/>
      <c r="D26" s="865"/>
      <c r="E26" s="865"/>
      <c r="F26" s="865"/>
      <c r="G26" s="865"/>
      <c r="H26" s="865"/>
      <c r="I26" s="865"/>
      <c r="J26" s="876" t="s">
        <v>1102</v>
      </c>
      <c r="K26" s="865"/>
      <c r="L26" s="874"/>
      <c r="M26" s="877"/>
      <c r="N26" s="215"/>
      <c r="O26" s="216"/>
      <c r="P26" s="216"/>
      <c r="Q26" s="216"/>
      <c r="R26" s="216"/>
      <c r="S26" s="216"/>
      <c r="T26" s="216"/>
      <c r="U26" s="234"/>
    </row>
    <row r="27" spans="1:21" s="99" customFormat="1" ht="11.25">
      <c r="A27" s="851">
        <v>1</v>
      </c>
      <c r="B27" s="866"/>
      <c r="C27" s="866"/>
      <c r="D27" s="866"/>
      <c r="E27" s="866"/>
      <c r="F27" s="866"/>
      <c r="G27" s="866"/>
      <c r="H27" s="866"/>
      <c r="I27" s="866"/>
      <c r="J27" s="866"/>
      <c r="K27" s="866"/>
      <c r="L27" s="874">
        <v>6</v>
      </c>
      <c r="M27" s="877" t="s">
        <v>411</v>
      </c>
      <c r="N27" s="215" t="s">
        <v>355</v>
      </c>
      <c r="O27" s="878"/>
      <c r="P27" s="878"/>
      <c r="Q27" s="878"/>
      <c r="R27" s="878"/>
      <c r="S27" s="878"/>
      <c r="T27" s="878"/>
      <c r="U27" s="845"/>
    </row>
    <row r="28" spans="1:21" s="99" customFormat="1" ht="11.25">
      <c r="A28" s="851">
        <v>1</v>
      </c>
      <c r="B28" s="866"/>
      <c r="C28" s="866"/>
      <c r="D28" s="866"/>
      <c r="E28" s="866"/>
      <c r="F28" s="866"/>
      <c r="G28" s="866"/>
      <c r="H28" s="866"/>
      <c r="I28" s="866"/>
      <c r="J28" s="866"/>
      <c r="K28" s="866"/>
      <c r="L28" s="874">
        <v>7</v>
      </c>
      <c r="M28" s="877" t="s">
        <v>412</v>
      </c>
      <c r="N28" s="215" t="s">
        <v>355</v>
      </c>
      <c r="O28" s="878"/>
      <c r="P28" s="878"/>
      <c r="Q28" s="878"/>
      <c r="R28" s="878"/>
      <c r="S28" s="878"/>
      <c r="T28" s="878"/>
      <c r="U28" s="845"/>
    </row>
    <row r="29" spans="1:21" s="99" customFormat="1" ht="11.25">
      <c r="A29" s="851">
        <v>1</v>
      </c>
      <c r="B29" s="866"/>
      <c r="C29" s="866"/>
      <c r="D29" s="866"/>
      <c r="E29" s="866"/>
      <c r="F29" s="866"/>
      <c r="G29" s="866"/>
      <c r="H29" s="866"/>
      <c r="I29" s="866"/>
      <c r="J29" s="866"/>
      <c r="K29" s="866"/>
      <c r="L29" s="874">
        <v>8</v>
      </c>
      <c r="M29" s="877" t="s">
        <v>413</v>
      </c>
      <c r="N29" s="215" t="s">
        <v>355</v>
      </c>
      <c r="O29" s="878"/>
      <c r="P29" s="878"/>
      <c r="Q29" s="878"/>
      <c r="R29" s="878"/>
      <c r="S29" s="878"/>
      <c r="T29" s="878"/>
      <c r="U29" s="845"/>
    </row>
    <row r="30" spans="1:21" ht="11.25">
      <c r="A30" s="865"/>
      <c r="B30" s="865"/>
      <c r="C30" s="865"/>
      <c r="D30" s="865"/>
      <c r="E30" s="865"/>
      <c r="F30" s="865"/>
      <c r="G30" s="865"/>
      <c r="H30" s="865"/>
      <c r="I30" s="865"/>
      <c r="J30" s="865"/>
      <c r="K30" s="865"/>
      <c r="L30" s="879"/>
      <c r="M30" s="880"/>
      <c r="N30" s="880"/>
      <c r="O30" s="880"/>
      <c r="P30" s="880"/>
      <c r="Q30" s="880"/>
      <c r="R30" s="880"/>
      <c r="S30" s="880"/>
      <c r="T30" s="880"/>
      <c r="U30" s="880"/>
    </row>
    <row r="31" spans="1:21" s="88" customFormat="1" ht="15" customHeight="1">
      <c r="A31" s="716"/>
      <c r="B31" s="716"/>
      <c r="C31" s="716"/>
      <c r="D31" s="716"/>
      <c r="E31" s="716"/>
      <c r="F31" s="716"/>
      <c r="G31" s="716"/>
      <c r="H31" s="716"/>
      <c r="I31" s="716"/>
      <c r="J31" s="716"/>
      <c r="K31" s="716"/>
      <c r="L31" s="846" t="s">
        <v>1274</v>
      </c>
      <c r="M31" s="846"/>
      <c r="N31" s="846"/>
      <c r="O31" s="846"/>
      <c r="P31" s="846"/>
      <c r="Q31" s="846"/>
      <c r="R31" s="846"/>
      <c r="S31" s="847"/>
      <c r="T31" s="847"/>
      <c r="U31" s="847"/>
    </row>
    <row r="32" spans="1:21" s="88" customFormat="1" ht="15" customHeight="1">
      <c r="A32" s="716"/>
      <c r="B32" s="716"/>
      <c r="C32" s="716"/>
      <c r="D32" s="716"/>
      <c r="E32" s="716"/>
      <c r="F32" s="716"/>
      <c r="G32" s="716"/>
      <c r="H32" s="716"/>
      <c r="I32" s="716"/>
      <c r="J32" s="716"/>
      <c r="K32" s="678"/>
      <c r="L32" s="848"/>
      <c r="M32" s="848"/>
      <c r="N32" s="848"/>
      <c r="O32" s="848"/>
      <c r="P32" s="848"/>
      <c r="Q32" s="848"/>
      <c r="R32" s="848"/>
      <c r="S32" s="849"/>
      <c r="T32" s="849"/>
      <c r="U32" s="849"/>
    </row>
    <row r="33" spans="1:21">
      <c r="A33" s="865"/>
      <c r="B33" s="865"/>
      <c r="C33" s="865"/>
      <c r="D33" s="865"/>
      <c r="E33" s="865"/>
      <c r="F33" s="865"/>
      <c r="G33" s="865"/>
      <c r="H33" s="865"/>
      <c r="I33" s="865"/>
      <c r="J33" s="865"/>
      <c r="K33" s="865"/>
      <c r="L33" s="865"/>
      <c r="M33" s="865"/>
      <c r="N33" s="865"/>
      <c r="O33" s="865"/>
      <c r="P33" s="865"/>
      <c r="Q33" s="865"/>
      <c r="R33" s="865"/>
      <c r="S33" s="865"/>
      <c r="T33" s="865"/>
      <c r="U33" s="865"/>
    </row>
    <row r="34" spans="1:21">
      <c r="A34" s="865"/>
      <c r="B34" s="865"/>
      <c r="C34" s="865"/>
      <c r="D34" s="865"/>
      <c r="E34" s="865"/>
      <c r="F34" s="865"/>
      <c r="G34" s="865"/>
      <c r="H34" s="865"/>
      <c r="I34" s="865"/>
      <c r="J34" s="865"/>
      <c r="K34" s="865"/>
      <c r="L34" s="865"/>
      <c r="M34" s="865"/>
      <c r="N34" s="865"/>
      <c r="O34" s="865"/>
      <c r="P34" s="865"/>
      <c r="Q34" s="865"/>
      <c r="R34" s="865"/>
      <c r="S34" s="865"/>
      <c r="T34" s="865"/>
      <c r="U34" s="865"/>
    </row>
    <row r="35" spans="1:21">
      <c r="A35" s="865"/>
      <c r="B35" s="865"/>
      <c r="C35" s="865"/>
      <c r="D35" s="865"/>
      <c r="E35" s="865"/>
      <c r="F35" s="865"/>
      <c r="G35" s="865"/>
      <c r="H35" s="865"/>
      <c r="I35" s="865"/>
      <c r="J35" s="865"/>
      <c r="K35" s="865"/>
      <c r="L35" s="865"/>
      <c r="M35" s="865"/>
      <c r="N35" s="865"/>
      <c r="O35" s="865"/>
      <c r="P35" s="865"/>
      <c r="Q35" s="865"/>
      <c r="R35" s="865"/>
      <c r="S35" s="865"/>
      <c r="T35" s="865"/>
      <c r="U35" s="865"/>
    </row>
    <row r="36" spans="1:21">
      <c r="A36" s="865"/>
      <c r="B36" s="865"/>
      <c r="C36" s="865"/>
      <c r="D36" s="865"/>
      <c r="E36" s="865"/>
      <c r="F36" s="865"/>
      <c r="G36" s="865"/>
      <c r="H36" s="865"/>
      <c r="I36" s="865"/>
      <c r="J36" s="865"/>
      <c r="K36" s="865"/>
      <c r="L36" s="865"/>
      <c r="M36" s="865"/>
      <c r="N36" s="865"/>
      <c r="O36" s="865"/>
      <c r="P36" s="865"/>
      <c r="Q36" s="865"/>
      <c r="R36" s="865"/>
      <c r="S36" s="865"/>
      <c r="T36" s="865"/>
      <c r="U36" s="865"/>
    </row>
    <row r="37" spans="1:21">
      <c r="A37" s="865"/>
      <c r="B37" s="865"/>
      <c r="C37" s="865"/>
      <c r="D37" s="865"/>
      <c r="E37" s="865"/>
      <c r="F37" s="865"/>
      <c r="G37" s="865"/>
      <c r="H37" s="865"/>
      <c r="I37" s="865"/>
      <c r="J37" s="865"/>
      <c r="K37" s="865"/>
      <c r="L37" s="865"/>
      <c r="M37" s="865"/>
      <c r="N37" s="865"/>
      <c r="O37" s="865"/>
      <c r="P37" s="865"/>
      <c r="Q37" s="865"/>
      <c r="R37" s="865"/>
      <c r="S37" s="865"/>
      <c r="T37" s="865"/>
      <c r="U37" s="865"/>
    </row>
    <row r="38" spans="1:21">
      <c r="A38" s="865"/>
      <c r="B38" s="865"/>
      <c r="C38" s="865"/>
      <c r="D38" s="865"/>
      <c r="E38" s="865"/>
      <c r="F38" s="865"/>
      <c r="G38" s="865"/>
      <c r="H38" s="865"/>
      <c r="I38" s="865"/>
      <c r="J38" s="865"/>
      <c r="K38" s="865"/>
      <c r="L38" s="865"/>
      <c r="M38" s="881"/>
      <c r="N38" s="865"/>
      <c r="O38" s="865"/>
      <c r="P38" s="865"/>
      <c r="Q38" s="865"/>
      <c r="R38" s="865"/>
      <c r="S38" s="865"/>
      <c r="T38" s="865"/>
      <c r="U38" s="865"/>
    </row>
    <row r="39" spans="1:21">
      <c r="A39" s="865"/>
      <c r="B39" s="865"/>
      <c r="C39" s="865"/>
      <c r="D39" s="865"/>
      <c r="E39" s="865"/>
      <c r="F39" s="865"/>
      <c r="G39" s="865"/>
      <c r="H39" s="865"/>
      <c r="I39" s="865"/>
      <c r="J39" s="865"/>
      <c r="K39" s="865"/>
      <c r="L39" s="865"/>
      <c r="M39" s="882"/>
      <c r="N39" s="865"/>
      <c r="O39" s="865"/>
      <c r="P39" s="865"/>
      <c r="Q39" s="865"/>
      <c r="R39" s="865"/>
      <c r="S39" s="865"/>
      <c r="T39" s="865"/>
      <c r="U39" s="865"/>
    </row>
    <row r="40" spans="1:21">
      <c r="A40" s="865"/>
      <c r="B40" s="865"/>
      <c r="C40" s="865"/>
      <c r="D40" s="865"/>
      <c r="E40" s="865"/>
      <c r="F40" s="865"/>
      <c r="G40" s="865"/>
      <c r="H40" s="865"/>
      <c r="I40" s="865"/>
      <c r="J40" s="865"/>
      <c r="K40" s="865"/>
      <c r="L40" s="865"/>
      <c r="M40" s="882"/>
      <c r="N40" s="865"/>
      <c r="O40" s="865"/>
      <c r="P40" s="865"/>
      <c r="Q40" s="865"/>
      <c r="R40" s="865"/>
      <c r="S40" s="865"/>
      <c r="T40" s="865"/>
      <c r="U40" s="865"/>
    </row>
    <row r="41" spans="1:21">
      <c r="A41" s="865"/>
      <c r="B41" s="865"/>
      <c r="C41" s="865"/>
      <c r="D41" s="865"/>
      <c r="E41" s="865"/>
      <c r="F41" s="865"/>
      <c r="G41" s="865"/>
      <c r="H41" s="865"/>
      <c r="I41" s="865"/>
      <c r="J41" s="865"/>
      <c r="K41" s="865"/>
      <c r="L41" s="865"/>
      <c r="M41" s="882"/>
      <c r="N41" s="865"/>
      <c r="O41" s="865"/>
      <c r="P41" s="865"/>
      <c r="Q41" s="865"/>
      <c r="R41" s="865"/>
      <c r="S41" s="865"/>
      <c r="T41" s="865"/>
      <c r="U41" s="865"/>
    </row>
    <row r="42" spans="1:21">
      <c r="A42" s="865"/>
      <c r="B42" s="865"/>
      <c r="C42" s="865"/>
      <c r="D42" s="865"/>
      <c r="E42" s="865"/>
      <c r="F42" s="865"/>
      <c r="G42" s="865"/>
      <c r="H42" s="865"/>
      <c r="I42" s="865"/>
      <c r="J42" s="865"/>
      <c r="K42" s="865"/>
      <c r="L42" s="865"/>
      <c r="M42" s="882"/>
      <c r="N42" s="865"/>
      <c r="O42" s="865"/>
      <c r="P42" s="865"/>
      <c r="Q42" s="865"/>
      <c r="R42" s="865"/>
      <c r="S42" s="865"/>
      <c r="T42" s="865"/>
      <c r="U42" s="865"/>
    </row>
    <row r="43" spans="1:21">
      <c r="A43" s="865"/>
      <c r="B43" s="865"/>
      <c r="C43" s="865"/>
      <c r="D43" s="865"/>
      <c r="E43" s="865"/>
      <c r="F43" s="865"/>
      <c r="G43" s="865"/>
      <c r="H43" s="865"/>
      <c r="I43" s="865"/>
      <c r="J43" s="865"/>
      <c r="K43" s="865"/>
      <c r="L43" s="865"/>
      <c r="M43" s="882"/>
      <c r="N43" s="865"/>
      <c r="O43" s="865"/>
      <c r="P43" s="865"/>
      <c r="Q43" s="865"/>
      <c r="R43" s="865"/>
      <c r="S43" s="865"/>
      <c r="T43" s="865"/>
      <c r="U43" s="865"/>
    </row>
    <row r="44" spans="1:21">
      <c r="A44" s="865"/>
      <c r="B44" s="865"/>
      <c r="C44" s="865"/>
      <c r="D44" s="865"/>
      <c r="E44" s="865"/>
      <c r="F44" s="865"/>
      <c r="G44" s="865"/>
      <c r="H44" s="865"/>
      <c r="I44" s="865"/>
      <c r="J44" s="865"/>
      <c r="K44" s="865"/>
      <c r="L44" s="865"/>
      <c r="M44" s="882"/>
      <c r="N44" s="865"/>
      <c r="O44" s="865"/>
      <c r="P44" s="865"/>
      <c r="Q44" s="865"/>
      <c r="R44" s="865"/>
      <c r="S44" s="865"/>
      <c r="T44" s="865"/>
      <c r="U44" s="865"/>
    </row>
    <row r="45" spans="1:21">
      <c r="A45" s="865"/>
      <c r="B45" s="865"/>
      <c r="C45" s="865"/>
      <c r="D45" s="865"/>
      <c r="E45" s="865"/>
      <c r="F45" s="865"/>
      <c r="G45" s="865"/>
      <c r="H45" s="865"/>
      <c r="I45" s="865"/>
      <c r="J45" s="865"/>
      <c r="K45" s="865"/>
      <c r="L45" s="865"/>
      <c r="M45" s="882"/>
      <c r="N45" s="865"/>
      <c r="O45" s="865"/>
      <c r="P45" s="865"/>
      <c r="Q45" s="865"/>
      <c r="R45" s="865"/>
      <c r="S45" s="865"/>
      <c r="T45" s="865"/>
      <c r="U45" s="865"/>
    </row>
    <row r="46" spans="1:21">
      <c r="A46" s="865"/>
      <c r="B46" s="865"/>
      <c r="C46" s="865"/>
      <c r="D46" s="865"/>
      <c r="E46" s="865"/>
      <c r="F46" s="865"/>
      <c r="G46" s="865"/>
      <c r="H46" s="865"/>
      <c r="I46" s="865"/>
      <c r="J46" s="865"/>
      <c r="K46" s="865"/>
      <c r="L46" s="865"/>
      <c r="M46" s="882"/>
      <c r="N46" s="865"/>
      <c r="O46" s="865"/>
      <c r="P46" s="865"/>
      <c r="Q46" s="865"/>
      <c r="R46" s="865"/>
      <c r="S46" s="865"/>
      <c r="T46" s="865"/>
      <c r="U46" s="865"/>
    </row>
    <row r="47" spans="1:21">
      <c r="A47" s="865"/>
      <c r="B47" s="865"/>
      <c r="C47" s="865"/>
      <c r="D47" s="865"/>
      <c r="E47" s="865"/>
      <c r="F47" s="865"/>
      <c r="G47" s="865"/>
      <c r="H47" s="865"/>
      <c r="I47" s="865"/>
      <c r="J47" s="865"/>
      <c r="K47" s="865"/>
      <c r="L47" s="865"/>
      <c r="M47" s="882"/>
      <c r="N47" s="865"/>
      <c r="O47" s="865"/>
      <c r="P47" s="865"/>
      <c r="Q47" s="865"/>
      <c r="R47" s="865"/>
      <c r="S47" s="865"/>
      <c r="T47" s="865"/>
      <c r="U47" s="865"/>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84"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84"/>
      <c r="E4" s="1"/>
      <c r="F4" s="1"/>
      <c r="G4" s="56" t="s">
        <v>1012</v>
      </c>
      <c r="H4" s="124"/>
      <c r="I4" s="290"/>
    </row>
    <row r="5" spans="1:27" s="53" customFormat="1" ht="15" customHeight="1">
      <c r="C5" s="316"/>
      <c r="D5" s="584"/>
      <c r="E5" s="1"/>
      <c r="F5" s="1"/>
      <c r="G5" s="56" t="s">
        <v>248</v>
      </c>
      <c r="H5" s="126"/>
      <c r="I5" s="290"/>
    </row>
    <row r="6" spans="1:27" s="53" customFormat="1" ht="15" customHeight="1">
      <c r="C6" s="316"/>
      <c r="D6" s="584"/>
      <c r="E6" s="1"/>
      <c r="F6" s="1"/>
      <c r="G6" s="56" t="s">
        <v>249</v>
      </c>
      <c r="H6" s="126"/>
      <c r="I6" s="290"/>
    </row>
    <row r="7" spans="1:27" s="53" customFormat="1" ht="15" customHeight="1">
      <c r="C7" s="316"/>
      <c r="D7" s="584"/>
      <c r="E7" s="1"/>
      <c r="F7" s="1"/>
      <c r="G7" s="56" t="s">
        <v>250</v>
      </c>
      <c r="H7" s="124"/>
      <c r="I7" s="291"/>
    </row>
    <row r="8" spans="1:27" s="53" customFormat="1" ht="15" customHeight="1">
      <c r="C8" s="316"/>
      <c r="D8" s="584"/>
      <c r="E8" s="1"/>
      <c r="F8" s="1"/>
      <c r="G8" s="127" t="str">
        <f>IF(H3="Водоотведение","Вид сточных вод","Вид воды")</f>
        <v>Вид воды</v>
      </c>
      <c r="H8" s="126"/>
      <c r="I8" s="290"/>
    </row>
    <row r="9" spans="1:27" s="53" customFormat="1" ht="15" customHeight="1">
      <c r="C9" s="316"/>
      <c r="D9" s="584"/>
      <c r="E9" s="1"/>
      <c r="F9" s="1"/>
      <c r="G9" s="127" t="s">
        <v>829</v>
      </c>
      <c r="H9" s="508"/>
      <c r="I9" s="290"/>
    </row>
    <row r="10" spans="1:27" s="53" customFormat="1" ht="15" customHeight="1">
      <c r="B10" s="53" t="b">
        <f t="shared" ref="B10:B15" si="0">org_declaration="Заявление организации"</f>
        <v>1</v>
      </c>
      <c r="C10" s="316"/>
      <c r="D10" s="584"/>
      <c r="E10" s="1"/>
      <c r="F10" s="1"/>
      <c r="G10" s="56" t="s">
        <v>251</v>
      </c>
      <c r="H10" s="366"/>
      <c r="I10" s="290"/>
    </row>
    <row r="11" spans="1:27" s="53" customFormat="1" ht="15" customHeight="1">
      <c r="B11" s="53" t="b">
        <f t="shared" si="0"/>
        <v>1</v>
      </c>
      <c r="C11" s="316"/>
      <c r="D11" s="584"/>
      <c r="E11" s="1"/>
      <c r="F11" s="1"/>
      <c r="G11" s="56" t="s">
        <v>252</v>
      </c>
      <c r="H11" s="516"/>
      <c r="I11" s="290"/>
    </row>
    <row r="12" spans="1:27" s="53" customFormat="1" ht="15" customHeight="1">
      <c r="B12" s="53" t="b">
        <f t="shared" si="0"/>
        <v>1</v>
      </c>
      <c r="C12" s="316"/>
      <c r="D12" s="584"/>
      <c r="E12" s="1"/>
      <c r="F12" s="1"/>
      <c r="G12" s="56" t="s">
        <v>967</v>
      </c>
      <c r="H12" s="366"/>
      <c r="I12" s="290"/>
    </row>
    <row r="13" spans="1:27" s="53" customFormat="1" ht="15" customHeight="1">
      <c r="B13" s="53" t="b">
        <f t="shared" si="0"/>
        <v>1</v>
      </c>
      <c r="C13" s="316"/>
      <c r="D13" s="584"/>
      <c r="E13" s="1"/>
      <c r="F13" s="1"/>
      <c r="G13" s="56" t="s">
        <v>253</v>
      </c>
      <c r="H13" s="517"/>
      <c r="I13" s="290"/>
    </row>
    <row r="14" spans="1:27" s="53" customFormat="1" ht="25.5" customHeight="1">
      <c r="B14" s="53" t="b">
        <f t="shared" si="0"/>
        <v>1</v>
      </c>
      <c r="C14" s="316"/>
      <c r="D14" s="584"/>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84"/>
      <c r="E15" s="1"/>
      <c r="F15" s="1"/>
      <c r="G15" s="56" t="s">
        <v>255</v>
      </c>
      <c r="H15" s="317"/>
      <c r="I15" s="290"/>
    </row>
    <row r="16" spans="1:27">
      <c r="A16" s="134" t="s">
        <v>1256</v>
      </c>
    </row>
    <row r="17" spans="1:10" s="53" customFormat="1" ht="15.95" customHeight="1">
      <c r="C17" s="316"/>
      <c r="D17" s="135" t="s">
        <v>268</v>
      </c>
      <c r="E17" s="590" t="s">
        <v>212</v>
      </c>
      <c r="F17" s="590"/>
      <c r="G17" s="590"/>
      <c r="H17" s="518"/>
      <c r="I17" s="54"/>
      <c r="J17" s="55"/>
    </row>
    <row r="18" spans="1:10">
      <c r="A18" s="134" t="s">
        <v>1264</v>
      </c>
    </row>
    <row r="19" spans="1:10">
      <c r="A19" s="134" t="s">
        <v>1265</v>
      </c>
    </row>
    <row r="20" spans="1:10">
      <c r="A20" s="134" t="s">
        <v>1266</v>
      </c>
    </row>
    <row r="21" spans="1:10" s="53" customFormat="1" ht="15.95" customHeight="1">
      <c r="C21" s="316"/>
      <c r="D21" s="135" t="s">
        <v>268</v>
      </c>
      <c r="E21" s="589" t="s">
        <v>215</v>
      </c>
      <c r="F21" s="588" t="s">
        <v>216</v>
      </c>
      <c r="G21" s="588"/>
      <c r="H21" s="330"/>
      <c r="I21" s="54"/>
    </row>
    <row r="22" spans="1:10" s="53" customFormat="1" ht="15.95" customHeight="1">
      <c r="C22" s="316"/>
      <c r="E22" s="589"/>
      <c r="F22" s="588" t="s">
        <v>217</v>
      </c>
      <c r="G22" s="588"/>
      <c r="H22" s="315"/>
      <c r="I22" s="54"/>
    </row>
    <row r="23" spans="1:10" s="53" customFormat="1" ht="15.95" customHeight="1">
      <c r="C23" s="316"/>
      <c r="E23" s="589"/>
      <c r="F23" s="588" t="s">
        <v>218</v>
      </c>
      <c r="G23" s="588"/>
      <c r="H23" s="330"/>
      <c r="I23" s="54"/>
    </row>
    <row r="24" spans="1:10" s="53" customFormat="1" ht="15.95" customHeight="1">
      <c r="C24" s="316"/>
      <c r="E24" s="589"/>
      <c r="F24" s="588" t="s">
        <v>219</v>
      </c>
      <c r="G24" s="588"/>
      <c r="H24" s="129"/>
      <c r="I24" s="54"/>
    </row>
    <row r="25" spans="1:10" s="53" customFormat="1" ht="15.95" customHeight="1">
      <c r="C25" s="316"/>
      <c r="E25" s="589"/>
      <c r="F25" s="590" t="s">
        <v>220</v>
      </c>
      <c r="G25" s="590"/>
      <c r="H25" s="518"/>
      <c r="I25" s="54"/>
      <c r="J25" s="55"/>
    </row>
    <row r="26" spans="1:10">
      <c r="A26" s="134" t="s">
        <v>1267</v>
      </c>
    </row>
    <row r="27" spans="1:10">
      <c r="A27" s="134" t="s">
        <v>1268</v>
      </c>
    </row>
    <row r="28" spans="1:10" s="53" customFormat="1" ht="15.95" customHeight="1">
      <c r="C28" s="316"/>
      <c r="D28" s="135" t="s">
        <v>268</v>
      </c>
      <c r="E28" s="589" t="s">
        <v>215</v>
      </c>
      <c r="F28" s="588" t="s">
        <v>216</v>
      </c>
      <c r="G28" s="588"/>
      <c r="H28" s="330"/>
      <c r="I28" s="54"/>
    </row>
    <row r="29" spans="1:10" s="53" customFormat="1" ht="15.95" customHeight="1">
      <c r="C29" s="316"/>
      <c r="E29" s="589"/>
      <c r="F29" s="588" t="s">
        <v>217</v>
      </c>
      <c r="G29" s="588"/>
      <c r="H29" s="315"/>
      <c r="I29" s="54"/>
    </row>
    <row r="30" spans="1:10" s="53" customFormat="1" ht="15.95" customHeight="1">
      <c r="C30" s="316"/>
      <c r="E30" s="589"/>
      <c r="F30" s="588" t="s">
        <v>218</v>
      </c>
      <c r="G30" s="588"/>
      <c r="H30" s="330"/>
      <c r="I30" s="54"/>
    </row>
    <row r="31" spans="1:10" s="53" customFormat="1" ht="15.95" customHeight="1">
      <c r="C31" s="316"/>
      <c r="E31" s="589"/>
      <c r="F31" s="588" t="s">
        <v>219</v>
      </c>
      <c r="G31" s="588"/>
      <c r="H31" s="129"/>
      <c r="I31" s="54"/>
    </row>
    <row r="32" spans="1:10" s="53" customFormat="1" ht="15.95" customHeight="1">
      <c r="C32" s="316"/>
      <c r="E32" s="589"/>
      <c r="F32" s="588" t="s">
        <v>223</v>
      </c>
      <c r="G32" s="588"/>
      <c r="H32" s="129"/>
      <c r="I32" s="54"/>
    </row>
    <row r="33" spans="1:27" s="53" customFormat="1" ht="15.95" customHeight="1">
      <c r="C33" s="316"/>
      <c r="E33" s="589"/>
      <c r="F33" s="588" t="s">
        <v>224</v>
      </c>
      <c r="G33" s="588"/>
      <c r="H33" s="129"/>
      <c r="I33" s="54"/>
    </row>
    <row r="34" spans="1:27">
      <c r="A34" s="134" t="s">
        <v>1269</v>
      </c>
    </row>
    <row r="35" spans="1:27" s="53" customFormat="1" ht="15.95" customHeight="1">
      <c r="C35" s="316"/>
      <c r="D35" s="135" t="s">
        <v>268</v>
      </c>
      <c r="E35" s="589" t="s">
        <v>215</v>
      </c>
      <c r="F35" s="588" t="s">
        <v>216</v>
      </c>
      <c r="G35" s="588"/>
      <c r="H35" s="330"/>
      <c r="I35" s="54"/>
    </row>
    <row r="36" spans="1:27" s="53" customFormat="1" ht="15.95" customHeight="1">
      <c r="C36" s="316"/>
      <c r="E36" s="589"/>
      <c r="F36" s="588" t="s">
        <v>217</v>
      </c>
      <c r="G36" s="588"/>
      <c r="H36" s="541"/>
      <c r="I36" s="54"/>
    </row>
    <row r="37" spans="1:27" s="53" customFormat="1" ht="15.95" customHeight="1">
      <c r="C37" s="316"/>
      <c r="E37" s="589"/>
      <c r="F37" s="588" t="s">
        <v>218</v>
      </c>
      <c r="G37" s="588"/>
      <c r="H37" s="330"/>
      <c r="I37" s="54"/>
    </row>
    <row r="38" spans="1:27" s="53" customFormat="1" ht="15.95" customHeight="1">
      <c r="C38" s="316"/>
      <c r="E38" s="589"/>
      <c r="F38" s="588" t="s">
        <v>219</v>
      </c>
      <c r="G38" s="588"/>
      <c r="H38" s="129"/>
      <c r="I38" s="54"/>
    </row>
    <row r="39" spans="1:27" s="53" customFormat="1" ht="15.95" customHeight="1">
      <c r="C39" s="316"/>
      <c r="E39" s="589"/>
      <c r="F39" s="588" t="s">
        <v>225</v>
      </c>
      <c r="G39" s="588"/>
      <c r="H39" s="129"/>
      <c r="I39" s="54"/>
    </row>
    <row r="40" spans="1:27" s="53" customFormat="1" ht="15.95" customHeight="1">
      <c r="C40" s="316"/>
      <c r="E40" s="589"/>
      <c r="F40" s="588" t="s">
        <v>938</v>
      </c>
      <c r="G40" s="588"/>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(Водоснабжение) - тариф на питьевую воду (нет)</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(Водоснабжение) - тариф на питьевую воду (нет)</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6"/>
      <c r="P61" s="597"/>
      <c r="Q61" s="597"/>
      <c r="R61" s="597"/>
      <c r="S61" s="598"/>
    </row>
    <row r="62" spans="1:27">
      <c r="A62" s="134" t="s">
        <v>840</v>
      </c>
    </row>
    <row r="63" spans="1:27" s="67" customFormat="1" ht="15" customHeight="1">
      <c r="A63" s="544" t="s">
        <v>17</v>
      </c>
      <c r="L63" s="150" t="str">
        <f>INDEX('Общие сведения'!$J$110:$J$123,MATCH($A63,'Общие сведения'!$D$110:$D$123,0))</f>
        <v>Тариф 1 (Водоснабжение) - тариф на питьевую воду (нет)</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6"/>
      <c r="P68" s="597"/>
      <c r="Q68" s="597"/>
      <c r="R68" s="597"/>
      <c r="S68" s="598"/>
    </row>
    <row r="69" spans="1:27">
      <c r="A69" s="134" t="s">
        <v>842</v>
      </c>
    </row>
    <row r="70" spans="1:27" s="70" customFormat="1" ht="14.25">
      <c r="A70" s="546"/>
      <c r="K70" s="135" t="s">
        <v>268</v>
      </c>
      <c r="L70" s="152">
        <v>1</v>
      </c>
      <c r="M70" s="159"/>
      <c r="N70" s="160"/>
      <c r="O70" s="593"/>
      <c r="P70" s="593"/>
      <c r="Q70" s="593"/>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(Водоснабжение) - тариф на питьевую воду (нет)</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(Водоснабжение) - тариф на питьевую воду (нет)</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питьевая вода</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(Водоснабжение) - тариф на питьевую воду (нет)</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питьевая вода</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(Водоснабжение) - тариф на питьевую воду (нет)</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питьевая вода</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(Водоснабжение) - тариф на питьевую воду (нет)</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питьевая вода</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(Водоснабжение) - тариф на питьевую воду (нет)</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(Водоснабжение) - тариф на питьевую воду (нет)</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9"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9"/>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9"/>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9"/>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9"/>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9"/>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9"/>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9"/>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9"/>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9"/>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9"/>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9"/>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9"/>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(Водоснабжение) - тариф на питьевую воду (нет)</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(Водоснабжение) - тариф на питьевую воду (нет)</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(Водоснабжение) - тариф на питьевую воду (нет)</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5"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5"/>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5"/>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5"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5"/>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5"/>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5"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5"/>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5"/>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5"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5"/>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5"/>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5"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5"/>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5"/>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(Водоснабжение) - тариф на питьевую воду (нет)</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(Водоснабжение) - тариф на питьевую воду (нет)</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(Водоснабжение) - тариф на питьевую воду (нет)</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(Водоснабжение) - тариф на питьевую воду (нет)</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989.43599999999992</v>
      </c>
      <c r="P393" s="464">
        <f>P394+P398+P408+P409+P412+P413+P414</f>
        <v>1148.472</v>
      </c>
      <c r="Q393" s="464">
        <f>Q394+Q398+Q408+Q409+Q412+Q413+Q414</f>
        <v>1148.472</v>
      </c>
      <c r="R393" s="464">
        <f t="shared" ref="R393:R445" si="77">Q393-P393</f>
        <v>0</v>
      </c>
      <c r="S393" s="464">
        <f>S394+S398+S408+S409+S412+S413+S414</f>
        <v>1088.0999999999999</v>
      </c>
      <c r="T393" s="464">
        <f>T394+T398+T408+T409+T412+T413+T414</f>
        <v>1620.97</v>
      </c>
      <c r="U393" s="464">
        <f>U394+U398+U408+U409+U412+U413+U414</f>
        <v>1131.72</v>
      </c>
      <c r="V393" s="465">
        <f t="shared" ref="V393:V418" si="78">IF(S393=0,0,(U393-S393)/S393*100)</f>
        <v>4.0088227185001486</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134.01</v>
      </c>
      <c r="P398" s="464">
        <f>SUM(P399:P407)</f>
        <v>117</v>
      </c>
      <c r="Q398" s="464">
        <f>SUM(Q399:Q407)</f>
        <v>117</v>
      </c>
      <c r="R398" s="464">
        <f t="shared" si="77"/>
        <v>0</v>
      </c>
      <c r="S398" s="464">
        <f>SUM(S399:S407)</f>
        <v>152.1</v>
      </c>
      <c r="T398" s="464">
        <f>SUM(T399:T407)</f>
        <v>169.09</v>
      </c>
      <c r="U398" s="464">
        <f>SUM(U399:U407)</f>
        <v>164.52</v>
      </c>
      <c r="V398" s="464">
        <f t="shared" si="78"/>
        <v>8.1656804733727917</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134.01</v>
      </c>
      <c r="P399" s="486">
        <f>SUMIFS(ЭЭ!P$15:P$27,ЭЭ!$A$15:$A$27,$A399,ЭЭ!$M$15:$M$27,"Всего по тарифу")</f>
        <v>117</v>
      </c>
      <c r="Q399" s="486">
        <f>SUMIFS(ЭЭ!Q$15:Q$27,ЭЭ!$A$15:$A$27,$A399,ЭЭ!$M$15:$M$27,"Всего по тарифу")</f>
        <v>117</v>
      </c>
      <c r="R399" s="465">
        <f t="shared" si="77"/>
        <v>0</v>
      </c>
      <c r="S399" s="486">
        <f>SUMIFS(ЭЭ!R$15:R$27,ЭЭ!$A$15:$A$27,$A399,ЭЭ!$M$15:$M$27,"Всего по тарифу")</f>
        <v>152.1</v>
      </c>
      <c r="T399" s="486">
        <f>SUMIFS(ЭЭ!S$15:S$27,ЭЭ!$A$15:$A$27,$A399,ЭЭ!$M$15:$M$27,"Всего по тарифу")</f>
        <v>169.09</v>
      </c>
      <c r="U399" s="486">
        <f>SUMIFS(ЭЭ!T$15:T$27,ЭЭ!$A$15:$A$27,$A399,ЭЭ!$M$15:$M$27,"Всего по тарифу")</f>
        <v>164.52</v>
      </c>
      <c r="V399" s="465">
        <f t="shared" si="78"/>
        <v>8.1656804733727917</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855.42599999999993</v>
      </c>
      <c r="P409" s="501">
        <f>P410+P411</f>
        <v>1031.472</v>
      </c>
      <c r="Q409" s="501">
        <f>Q410+Q411</f>
        <v>1031.472</v>
      </c>
      <c r="R409" s="464">
        <f t="shared" si="77"/>
        <v>0</v>
      </c>
      <c r="S409" s="501">
        <f>S410+S411</f>
        <v>936</v>
      </c>
      <c r="T409" s="501">
        <f>T410+T411</f>
        <v>1451.88</v>
      </c>
      <c r="U409" s="501">
        <f>U410+U411</f>
        <v>967.2</v>
      </c>
      <c r="V409" s="464">
        <f t="shared" si="78"/>
        <v>3.3333333333333384</v>
      </c>
      <c r="W409" s="478"/>
      <c r="X409" s="478"/>
      <c r="Y409" s="478"/>
    </row>
    <row r="410" spans="1:25" s="459" customFormat="1" ht="15" outlineLevel="1">
      <c r="A410" s="549" t="str">
        <f t="shared" si="79"/>
        <v>1</v>
      </c>
      <c r="B410" s="488" t="s">
        <v>1178</v>
      </c>
      <c r="L410" s="466" t="s">
        <v>467</v>
      </c>
      <c r="M410" s="487" t="s">
        <v>1137</v>
      </c>
      <c r="N410" s="460" t="s">
        <v>355</v>
      </c>
      <c r="O410" s="486">
        <f>SUMIFS(ФОТ!O$15:O$32,ФОТ!$A$15:$A$32,$A410,ФОТ!$B$15:$B$32,$B410)</f>
        <v>658.02</v>
      </c>
      <c r="P410" s="486">
        <f>SUMIFS(ФОТ!P$15:P$32,ФОТ!$A$15:$A$32,$A410,ФОТ!$B$15:$B$32,$B410)</f>
        <v>793.44</v>
      </c>
      <c r="Q410" s="486">
        <f>SUMIFS(ФОТ!Q$15:Q$32,ФОТ!$A$15:$A$32,$A410,ФОТ!$B$15:$B$32,$B410)</f>
        <v>793.44</v>
      </c>
      <c r="R410" s="465">
        <f t="shared" si="77"/>
        <v>0</v>
      </c>
      <c r="S410" s="486">
        <f>SUMIFS(ФОТ!R$15:R$32,ФОТ!$A$15:$A$32,$A410,ФОТ!$B$15:$B$32,$B410)</f>
        <v>720</v>
      </c>
      <c r="T410" s="486">
        <f>SUMIFS(ФОТ!S$15:S$32,ФОТ!$A$15:$A$32,$A410,ФОТ!$B$15:$B$32,$B410)</f>
        <v>1116</v>
      </c>
      <c r="U410" s="486">
        <f>SUMIFS(ФОТ!T$15:T$32,ФОТ!$A$15:$A$32,$A410,ФОТ!$B$15:$B$32,$B410)</f>
        <v>744</v>
      </c>
      <c r="V410" s="465">
        <f t="shared" si="78"/>
        <v>3.3333333333333335</v>
      </c>
      <c r="W410" s="436"/>
      <c r="X410" s="436"/>
      <c r="Y410" s="436"/>
    </row>
    <row r="411" spans="1:25" s="459" customFormat="1" ht="22.5" outlineLevel="1">
      <c r="A411" s="549" t="str">
        <f t="shared" si="79"/>
        <v>1</v>
      </c>
      <c r="B411" s="488" t="s">
        <v>1179</v>
      </c>
      <c r="L411" s="466" t="s">
        <v>474</v>
      </c>
      <c r="M411" s="487" t="s">
        <v>1138</v>
      </c>
      <c r="N411" s="460" t="s">
        <v>355</v>
      </c>
      <c r="O411" s="486">
        <f>SUMIFS(ФОТ!O$15:O$32,ФОТ!$A$15:$A$32,$A411,ФОТ!$B$15:$B$32,$B411)</f>
        <v>197.40599999999998</v>
      </c>
      <c r="P411" s="486">
        <f>SUMIFS(ФОТ!P$15:P$32,ФОТ!$A$15:$A$32,$A411,ФОТ!$B$15:$B$32,$B411)</f>
        <v>238.03200000000001</v>
      </c>
      <c r="Q411" s="486">
        <f>SUMIFS(ФОТ!Q$15:Q$32,ФОТ!$A$15:$A$32,$A411,ФОТ!$B$15:$B$32,$B411)</f>
        <v>238.03200000000001</v>
      </c>
      <c r="R411" s="465">
        <f t="shared" si="77"/>
        <v>0</v>
      </c>
      <c r="S411" s="486">
        <f>SUMIFS(ФОТ!R$15:R$32,ФОТ!$A$15:$A$32,$A411,ФОТ!$B$15:$B$32,$B411)</f>
        <v>216</v>
      </c>
      <c r="T411" s="486">
        <f>SUMIFS(ФОТ!S$15:S$32,ФОТ!$A$15:$A$32,$A411,ФОТ!$B$15:$B$32,$B411)</f>
        <v>335.88</v>
      </c>
      <c r="U411" s="486">
        <f>SUMIFS(ФОТ!T$15:T$32,ФОТ!$A$15:$A$32,$A411,ФОТ!$B$15:$B$32,$B411)</f>
        <v>223.2</v>
      </c>
      <c r="V411" s="465">
        <f t="shared" si="78"/>
        <v>3.3333333333333277</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SUMIFS(ФОТ!O$15:O$32,ФОТ!$A$15:$A$32,$A423,ФОТ!$B$15:$B$32,$B423)</f>
        <v>0</v>
      </c>
      <c r="P423" s="486">
        <f>SUMIFS(ФОТ!P$15:P$32,ФОТ!$A$15:$A$32,$A423,ФОТ!$B$15:$B$32,$B423)</f>
        <v>0</v>
      </c>
      <c r="Q423" s="486">
        <f>SUMIFS(ФОТ!Q$15:Q$32,ФОТ!$A$15:$A$32,$A423,ФОТ!$B$15:$B$32,$B423)</f>
        <v>0</v>
      </c>
      <c r="R423" s="465">
        <f t="shared" si="77"/>
        <v>0</v>
      </c>
      <c r="S423" s="486">
        <f>SUMIFS(ФОТ!R$15:R$32,ФОТ!$A$15:$A$32,$A423,ФОТ!$B$15:$B$32,$B423)</f>
        <v>0</v>
      </c>
      <c r="T423" s="486">
        <f>SUMIFS(ФОТ!S$15:S$32,ФОТ!$A$15:$A$32,$A423,ФОТ!$B$15:$B$32,$B423)</f>
        <v>0</v>
      </c>
      <c r="U423" s="486">
        <f>SUMIFS(ФОТ!T$15:T$32,ФОТ!$A$15:$A$32,$A423,ФОТ!$B$15:$B$32,$B423)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SUMIFS(ФОТ!O$15:O$32,ФОТ!$A$15:$A$32,$A424,ФОТ!$B$15:$B$32,$B424)</f>
        <v>0</v>
      </c>
      <c r="P424" s="486">
        <f>SUMIFS(ФОТ!P$15:P$32,ФОТ!$A$15:$A$32,$A424,ФОТ!$B$15:$B$32,$B424)</f>
        <v>0</v>
      </c>
      <c r="Q424" s="486">
        <f>SUMIFS(ФОТ!Q$15:Q$32,ФОТ!$A$15:$A$32,$A424,ФОТ!$B$15:$B$32,$B424)</f>
        <v>0</v>
      </c>
      <c r="R424" s="465">
        <f t="shared" si="77"/>
        <v>0</v>
      </c>
      <c r="S424" s="486">
        <f>SUMIFS(ФОТ!R$15:R$32,ФОТ!$A$15:$A$32,$A424,ФОТ!$B$15:$B$32,$B424)</f>
        <v>0</v>
      </c>
      <c r="T424" s="486">
        <f>SUMIFS(ФОТ!S$15:S$32,ФОТ!$A$15:$A$32,$A424,ФОТ!$B$15:$B$32,$B424)</f>
        <v>0</v>
      </c>
      <c r="U424" s="486">
        <f>SUMIFS(ФОТ!T$15:T$32,ФОТ!$A$15:$A$32,$A424,ФОТ!$B$15:$B$32,$B424)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0</v>
      </c>
      <c r="P425" s="501">
        <f>P426+P427+P430+P431+P432+P433+P434</f>
        <v>0</v>
      </c>
      <c r="Q425" s="501">
        <f>Q426+Q427+Q430+Q431+Q432+Q433+Q434</f>
        <v>0</v>
      </c>
      <c r="R425" s="464">
        <f t="shared" si="77"/>
        <v>0</v>
      </c>
      <c r="S425" s="501">
        <f>S426+S427+S430+S431+S432+S433+S434</f>
        <v>0</v>
      </c>
      <c r="T425" s="501">
        <f>T426+T427+T430+T431+T432+T433+T434</f>
        <v>0</v>
      </c>
      <c r="U425" s="501">
        <f>U426+U427+U430+U431+U432+U433+U434</f>
        <v>0</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0</v>
      </c>
      <c r="P426" s="486">
        <f>SUMIFS(Административные!P$15:P$35,Административные!$A$15:$A$35,$A426,Административные!$B$15:$B$35,$B426)</f>
        <v>0</v>
      </c>
      <c r="Q426" s="486">
        <f>SUMIFS(Административные!Q$15:Q$35,Административные!$A$15:$A$35,$A426,Административные!$B$15:$B$35,$B426)</f>
        <v>0</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0</v>
      </c>
      <c r="U426" s="486">
        <f>SUMIFS(Административные!T$15:T$35,Административные!$A$15:$A$35,$A426,Административные!$B$15:$B$35,$B426)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SUMIFS(ФОТ!O$15:O$32,ФОТ!$A$15:$A$32,$A428,ФОТ!$B$15:$B$32,"АУП")</f>
        <v>0</v>
      </c>
      <c r="P428" s="486">
        <f>SUMIFS(ФОТ!P$15:P$32,ФОТ!$A$15:$A$32,$A428,ФОТ!$B$15:$B$32,"АУП")</f>
        <v>0</v>
      </c>
      <c r="Q428" s="486">
        <f>SUMIFS(ФОТ!Q$15:Q$32,ФОТ!$A$15:$A$32,$A428,ФОТ!$B$15:$B$32,"АУП")</f>
        <v>0</v>
      </c>
      <c r="R428" s="465">
        <f>Q428-P428</f>
        <v>0</v>
      </c>
      <c r="S428" s="486">
        <f>SUMIFS(ФОТ!R$15:R$32,ФОТ!$A$15:$A$32,$A428,ФОТ!$B$15:$B$32,"АУП")</f>
        <v>0</v>
      </c>
      <c r="T428" s="486">
        <f>SUMIFS(ФОТ!S$15:S$32,ФОТ!$A$15:$A$32,$A428,ФОТ!$B$15:$B$32,"АУП")</f>
        <v>0</v>
      </c>
      <c r="U428" s="486">
        <f>SUMIFS(ФОТ!T$15:T$32,ФОТ!$A$15:$A$32,$A428,ФОТ!$B$15:$B$32,"АУП")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SUMIFS(ФОТ!O$15:O$32,ФОТ!$A$15:$A$32,$A429,ФОТ!$B$15:$B$32,"СОЦ_АУП")</f>
        <v>0</v>
      </c>
      <c r="P429" s="486">
        <f>SUMIFS(ФОТ!P$15:P$32,ФОТ!$A$15:$A$32,$A429,ФОТ!$B$15:$B$32,"СОЦ_АУП")</f>
        <v>0</v>
      </c>
      <c r="Q429" s="486">
        <f>SUMIFS(ФОТ!Q$15:Q$32,ФОТ!$A$15:$A$32,$A429,ФОТ!$B$15:$B$32,"СОЦ_АУП")</f>
        <v>0</v>
      </c>
      <c r="R429" s="465">
        <f>Q429-P429</f>
        <v>0</v>
      </c>
      <c r="S429" s="486">
        <f>SUMIFS(ФОТ!R$15:R$32,ФОТ!$A$15:$A$32,$A429,ФОТ!$B$15:$B$32,"СОЦ_АУП")</f>
        <v>0</v>
      </c>
      <c r="T429" s="486">
        <f>SUMIFS(ФОТ!S$15:S$32,ФОТ!$A$15:$A$32,$A429,ФОТ!$B$15:$B$32,"СОЦ_АУП")</f>
        <v>0</v>
      </c>
      <c r="U429" s="486">
        <f>SUMIFS(ФОТ!T$15:T$32,ФОТ!$A$15:$A$32,$A429,ФОТ!$B$15:$B$32,"СОЦ_АУП")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0</v>
      </c>
      <c r="R441" s="464">
        <f t="shared" si="77"/>
        <v>0</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0</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0</v>
      </c>
      <c r="P442" s="501">
        <f>SUMIFS(Налоги!P$15:P$28,Налоги!$A$15:$A$28,$A442,Налоги!$M$15:$M$28,"Налоги и платежи, относимые на указанный вид деятельности")</f>
        <v>23.6</v>
      </c>
      <c r="Q442" s="501">
        <f>SUMIFS(Налоги!Q$15:Q$28,Налоги!$A$15:$A$28,$A442,Налоги!$M$15:$M$28,"Налоги и платежи, относимые на указанный вид деятельности")</f>
        <v>5.56</v>
      </c>
      <c r="R442" s="464">
        <f t="shared" si="77"/>
        <v>-18.040000000000003</v>
      </c>
      <c r="S442" s="501">
        <f>SUMIFS(Налоги!R$15:R$28,Налоги!$A$15:$A$28,$A442,Налоги!$M$15:$M$28,"Налоги и платежи, относимые на указанный вид деятельности")</f>
        <v>4.8499999999999996</v>
      </c>
      <c r="T442" s="501">
        <f>SUMIFS(Налоги!S$15:S$28,Налоги!$A$15:$A$28,$A442,Налоги!$M$15:$M$28,"Налоги и платежи, относимые на указанный вид деятельности")</f>
        <v>30</v>
      </c>
      <c r="U442" s="501">
        <f>SUMIFS(Налоги!T$15:T$28,Налоги!$A$15:$A$28,$A442,Налоги!$M$15:$M$28,"Налоги и платежи, относимые на указанный вид деятельности")</f>
        <v>5.56</v>
      </c>
      <c r="V442" s="464">
        <f t="shared" si="81"/>
        <v>14.63917525773196</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0</v>
      </c>
      <c r="L449" s="466" t="s">
        <v>128</v>
      </c>
      <c r="M449" s="482" t="s">
        <v>965</v>
      </c>
      <c r="N449" s="460" t="s">
        <v>355</v>
      </c>
      <c r="O449" s="468"/>
      <c r="P449" s="468"/>
      <c r="Q449" s="468"/>
      <c r="R449" s="465">
        <f t="shared" ref="R449:R466" si="82">Q449-P449</f>
        <v>0</v>
      </c>
      <c r="S449" s="468"/>
      <c r="T449" s="468"/>
      <c r="U449" s="355">
        <f>IFERROR( SUMIFS('Плата за негативное возд'!$V$14:$V$15,'Плата за негативное возд'!$A$14:$A$15,A449,'Плата за негативное возд'!$L$14:$L$15,"1"),0)</f>
        <v>0</v>
      </c>
      <c r="V449" s="465">
        <f t="shared" si="81"/>
        <v>0</v>
      </c>
      <c r="W449" s="436"/>
      <c r="X449" s="436"/>
      <c r="Y449" s="436"/>
    </row>
    <row r="450" spans="1:25" s="459" customFormat="1" ht="67.5" outlineLevel="1">
      <c r="A450" s="549" t="str">
        <f t="shared" si="79"/>
        <v>1</v>
      </c>
      <c r="C450" s="72" t="b">
        <f>ISERR(SEARCH("Водоснабжение",L392))</f>
        <v>0</v>
      </c>
      <c r="L450" s="466" t="s">
        <v>129</v>
      </c>
      <c r="M450" s="482" t="s">
        <v>480</v>
      </c>
      <c r="N450" s="460" t="s">
        <v>355</v>
      </c>
      <c r="O450" s="468"/>
      <c r="P450" s="468"/>
      <c r="Q450" s="468"/>
      <c r="R450" s="465">
        <f t="shared" si="82"/>
        <v>0</v>
      </c>
      <c r="S450" s="468"/>
      <c r="T450" s="468"/>
      <c r="U450" s="355">
        <f>IFERROR( SUMIFS('Плата за негативное возд'!$V$14:$V$15,'Плата за негативное возд'!$A$14:$A$15,A450,'Плата за негативное возд'!$L$14:$L$15,"2"),0)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989.43599999999992</v>
      </c>
      <c r="P457" s="476">
        <f>P393+P420+P425+P438+P439+P441+P442+P443+P447+P448-P449-P450+P451-P452+P455+P456</f>
        <v>1172.0719999999999</v>
      </c>
      <c r="Q457" s="476">
        <f>Q393+Q420+Q425+Q438+Q439+Q441+Q442+Q443+Q447+Q448-Q449-Q450+Q451-Q452+Q455+Q456</f>
        <v>1154.0319999999999</v>
      </c>
      <c r="R457" s="464">
        <f>Q457-P457</f>
        <v>-18.039999999999964</v>
      </c>
      <c r="S457" s="476">
        <f>S393+S420+S425+S438+S439+S441+S442+S443+S447+S448-S449-S450+S451-S452+S455+S456</f>
        <v>1092.9499999999998</v>
      </c>
      <c r="T457" s="476">
        <f>T393+T420+T425+T438+T439+T441+T442+T443+T447+T448-T449-T450+T451-T452+T455+T456</f>
        <v>1650.97</v>
      </c>
      <c r="U457" s="476">
        <f>U393+U420+U425+U438+U439+U441+U442+U443+U447+U448-U449-U450+U451-U452+U455+U456</f>
        <v>1137.28</v>
      </c>
      <c r="V457" s="464">
        <f t="shared" si="81"/>
        <v>4.0559952422343351</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SUMIFS(Баланс!O$16:O$67,Баланс!$A$16:$A$67,$A460,Баланс!$B$16:$B$67,"ПО")</f>
        <v>35.200000000000003</v>
      </c>
      <c r="P460" s="503">
        <f>SUMIFS(Баланс!P$16:P$67,Баланс!$A$16:$A$67,$A460,Баланс!$B$16:$B$67,"ПО")</f>
        <v>35.200000000000003</v>
      </c>
      <c r="Q460" s="503">
        <f>SUMIFS(Баланс!Q$16:Q$67,Баланс!$A$16:$A$67,$A460,Баланс!$B$16:$B$67,"ПО")</f>
        <v>35.200000000000003</v>
      </c>
      <c r="R460" s="503">
        <f>Q460-P460</f>
        <v>0</v>
      </c>
      <c r="S460" s="503">
        <f>SUMIFS(Баланс!R$16:R$67,Баланс!$A$16:$A$67,$A460,Баланс!$B$16:$B$67,"ПО")</f>
        <v>35.200000000000003</v>
      </c>
      <c r="T460" s="503">
        <f>SUMIFS(Баланс!S$16:S$67,Баланс!$A$16:$A$67,$A460,Баланс!$B$16:$B$67,"ПО")</f>
        <v>35.200000000000003</v>
      </c>
      <c r="U460" s="503">
        <f>SUMIFS(Баланс!T$16:T$67,Баланс!$A$16:$A$67,$A460,Баланс!$B$16:$B$67,"ПО")</f>
        <v>35.200000000000003</v>
      </c>
      <c r="V460" s="502"/>
      <c r="W460" s="478"/>
      <c r="X460" s="478"/>
      <c r="Y460" s="478"/>
    </row>
    <row r="461" spans="1:25" s="459" customFormat="1" ht="15" outlineLevel="1">
      <c r="A461" s="549" t="str">
        <f t="shared" si="79"/>
        <v>1</v>
      </c>
      <c r="B461" s="103" t="s">
        <v>988</v>
      </c>
      <c r="L461" s="466" t="s">
        <v>1008</v>
      </c>
      <c r="M461" s="467" t="s">
        <v>926</v>
      </c>
      <c r="N461" s="470" t="s">
        <v>314</v>
      </c>
      <c r="O461" s="504">
        <f>O460/2</f>
        <v>17.600000000000001</v>
      </c>
      <c r="P461" s="504">
        <f>P460/2</f>
        <v>17.600000000000001</v>
      </c>
      <c r="Q461" s="504">
        <f>Q460/2</f>
        <v>17.600000000000001</v>
      </c>
      <c r="R461" s="505">
        <f t="shared" si="82"/>
        <v>0</v>
      </c>
      <c r="S461" s="504">
        <f>S460/2</f>
        <v>17.600000000000001</v>
      </c>
      <c r="T461" s="504">
        <f>T460/2</f>
        <v>17.600000000000001</v>
      </c>
      <c r="U461" s="504">
        <f>U460/2</f>
        <v>17.600000000000001</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17.600000000000001</v>
      </c>
      <c r="P463" s="505">
        <f>P460-P461</f>
        <v>17.600000000000001</v>
      </c>
      <c r="Q463" s="505">
        <f>Q460-Q461</f>
        <v>17.600000000000001</v>
      </c>
      <c r="R463" s="505">
        <f t="shared" si="82"/>
        <v>0</v>
      </c>
      <c r="S463" s="505">
        <f>S460-S461</f>
        <v>17.600000000000001</v>
      </c>
      <c r="T463" s="505">
        <f>T460-T461</f>
        <v>17.600000000000001</v>
      </c>
      <c r="U463" s="505">
        <f>U460-U461</f>
        <v>17.600000000000001</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56.217954545454539</v>
      </c>
      <c r="P464" s="468">
        <f>IF(P463=0,0,(P457-P461*P462)/P463)</f>
        <v>66.594999999999985</v>
      </c>
      <c r="Q464" s="468">
        <f>IF(Q463=0,0,(Q457-Q461*Q462)/Q463)</f>
        <v>65.569999999999993</v>
      </c>
      <c r="R464" s="465">
        <f t="shared" si="82"/>
        <v>-1.0249999999999915</v>
      </c>
      <c r="S464" s="468">
        <f>IF(S463=0,0,(S457-S461*S462)/S463)</f>
        <v>62.099431818181806</v>
      </c>
      <c r="T464" s="468">
        <f>IF(T463=0,0,(T457-T461*T462)/T463)</f>
        <v>93.805113636363629</v>
      </c>
      <c r="U464" s="468">
        <f>IF(U463=0,0,(U457-U461*U462)/U463)</f>
        <v>64.61818181818181</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28.10897727272727</v>
      </c>
      <c r="P466" s="468">
        <f>IF(P460=0,0,P457/P460)</f>
        <v>33.297499999999992</v>
      </c>
      <c r="Q466" s="468">
        <f>IF(Q460=0,0,Q457/Q460)</f>
        <v>32.784999999999997</v>
      </c>
      <c r="R466" s="465">
        <f t="shared" si="82"/>
        <v>-0.51249999999999574</v>
      </c>
      <c r="S466" s="468">
        <f>IF(S460=0,0,S457/S460)</f>
        <v>31.049715909090903</v>
      </c>
      <c r="T466" s="468">
        <f>IF(T460=0,0,T457/T460)</f>
        <v>46.902556818181814</v>
      </c>
      <c r="U466" s="468">
        <f>IF(U460=0,0,U457/U460)</f>
        <v>32.309090909090905</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871.37829545454531</v>
      </c>
      <c r="P467" s="476">
        <f>IF(P460=0,0,P457/P460*P468)</f>
        <v>1032.2224999999999</v>
      </c>
      <c r="Q467" s="476">
        <f>IF(Q460=0,0,Q457/Q460*Q468)</f>
        <v>1016.3349999999999</v>
      </c>
      <c r="R467" s="476">
        <f>R469*R470+R471*R472</f>
        <v>0</v>
      </c>
      <c r="S467" s="476">
        <f>IF(S460=0,0,S457/S460*S468)</f>
        <v>962.54119318181802</v>
      </c>
      <c r="T467" s="476">
        <f>IF(T460=0,0,T457/T460*T468)</f>
        <v>1453.9792613636362</v>
      </c>
      <c r="U467" s="476">
        <f>IF(U460=0,0,U457/U460*U468)</f>
        <v>1001.5818181818181</v>
      </c>
      <c r="V467" s="464">
        <f>IF(S467=0,0,(U467-S467)/S467*100)</f>
        <v>4.0559952422343306</v>
      </c>
      <c r="W467" s="478"/>
      <c r="X467" s="478"/>
      <c r="Y467" s="478"/>
    </row>
    <row r="468" spans="1:27" s="479" customFormat="1" ht="15" outlineLevel="1">
      <c r="A468" s="550" t="str">
        <f t="shared" si="83"/>
        <v>1</v>
      </c>
      <c r="B468" s="103" t="s">
        <v>993</v>
      </c>
      <c r="L468" s="469" t="s">
        <v>139</v>
      </c>
      <c r="M468" s="474" t="s">
        <v>489</v>
      </c>
      <c r="N468" s="473" t="s">
        <v>314</v>
      </c>
      <c r="O468" s="503">
        <f>SUMIFS(Баланс!O$16:O$67,Баланс!$A$16:$A$67,$A468,Баланс!$B$16:$B$67,"население")</f>
        <v>31</v>
      </c>
      <c r="P468" s="503">
        <f>SUMIFS(Баланс!P$16:P$67,Баланс!$A$16:$A$67,$A468,Баланс!$B$16:$B$67,"население")</f>
        <v>31</v>
      </c>
      <c r="Q468" s="503">
        <f>SUMIFS(Баланс!Q$16:Q$67,Баланс!$A$16:$A$67,$A468,Баланс!$B$16:$B$67,"население")</f>
        <v>31</v>
      </c>
      <c r="R468" s="503">
        <f>Q468-P468</f>
        <v>0</v>
      </c>
      <c r="S468" s="503">
        <f>SUMIFS(Баланс!R$16:R$67,Баланс!$A$16:$A$67,$A468,Баланс!$B$16:$B$67,"население")</f>
        <v>31</v>
      </c>
      <c r="T468" s="503">
        <f>SUMIFS(Баланс!S$16:S$67,Баланс!$A$16:$A$67,$A468,Баланс!$B$16:$B$67,"население")</f>
        <v>31</v>
      </c>
      <c r="U468" s="503">
        <f>SUMIFS(Баланс!T$16:T$67,Баланс!$A$16:$A$67,$A468,Баланс!$B$16:$B$67,"население")</f>
        <v>31</v>
      </c>
      <c r="V468" s="502"/>
      <c r="W468" s="478"/>
      <c r="X468" s="478"/>
      <c r="Y468" s="478"/>
    </row>
    <row r="469" spans="1:27" s="459" customFormat="1" ht="15" outlineLevel="1">
      <c r="A469" s="549" t="str">
        <f t="shared" si="83"/>
        <v>1</v>
      </c>
      <c r="B469" s="103" t="s">
        <v>990</v>
      </c>
      <c r="L469" s="466" t="s">
        <v>1174</v>
      </c>
      <c r="M469" s="467" t="s">
        <v>976</v>
      </c>
      <c r="N469" s="470" t="s">
        <v>314</v>
      </c>
      <c r="O469" s="504">
        <f>O468/2</f>
        <v>15.5</v>
      </c>
      <c r="P469" s="504">
        <f>P468/2</f>
        <v>15.5</v>
      </c>
      <c r="Q469" s="504">
        <f>Q468/2</f>
        <v>15.5</v>
      </c>
      <c r="R469" s="505">
        <f>Q469-P469</f>
        <v>0</v>
      </c>
      <c r="S469" s="504">
        <f>S468/2</f>
        <v>15.5</v>
      </c>
      <c r="T469" s="504">
        <f>T468/2</f>
        <v>15.5</v>
      </c>
      <c r="U469" s="504">
        <f>U468/2</f>
        <v>15.5</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15.5</v>
      </c>
      <c r="P471" s="505">
        <f>P468-P469</f>
        <v>15.5</v>
      </c>
      <c r="Q471" s="505">
        <f>Q468-Q469</f>
        <v>15.5</v>
      </c>
      <c r="R471" s="505">
        <f>Q471-P471</f>
        <v>0</v>
      </c>
      <c r="S471" s="505">
        <f>S468-S469</f>
        <v>15.5</v>
      </c>
      <c r="T471" s="505">
        <f>T468-T469</f>
        <v>15.5</v>
      </c>
      <c r="U471" s="505">
        <f>U468-U469</f>
        <v>15.5</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56.217954545454539</v>
      </c>
      <c r="P472" s="468">
        <f>IF(P468=0,0,P464*IF(plat_nds="да",1.2,1) )</f>
        <v>66.594999999999985</v>
      </c>
      <c r="Q472" s="468">
        <f>IF(Q468=0,0,Q464*IF(plat_nds="да",1.2,1) )</f>
        <v>65.569999999999993</v>
      </c>
      <c r="R472" s="465">
        <f>Q472-P472</f>
        <v>-1.0249999999999915</v>
      </c>
      <c r="S472" s="468">
        <f>IF(S468=0,0,S464*IF(plat_nds="да",1.2,1) )</f>
        <v>62.099431818181806</v>
      </c>
      <c r="T472" s="468">
        <f>IF(T468=0,0,T464*IF(plat_nds="да",1.2,1) )</f>
        <v>93.805113636363629</v>
      </c>
      <c r="U472" s="468">
        <f>IF(U468=0,0,U464*IF(plat_nds="да",1.2,1) )</f>
        <v>64.61818181818181</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7" t="s">
        <v>15</v>
      </c>
      <c r="M478" s="608"/>
      <c r="N478" s="334" t="str">
        <f>"Тариф " &amp; A478</f>
        <v>Тариф 1</v>
      </c>
      <c r="O478" s="335"/>
      <c r="P478" s="533"/>
    </row>
    <row r="479" spans="1:27" s="281" customFormat="1" outlineLevel="1">
      <c r="A479" s="539" t="str">
        <f>A478</f>
        <v>1</v>
      </c>
      <c r="L479" s="601" t="s">
        <v>491</v>
      </c>
      <c r="M479" s="602"/>
      <c r="N479" s="334" t="str">
        <f>INDEX('Общие сведения'!$K$110:$K$123,MATCH($A479,'Общие сведения'!$D$110:$D$123,0))</f>
        <v>питьевая вода</v>
      </c>
      <c r="O479" s="336"/>
      <c r="P479" s="534"/>
    </row>
    <row r="480" spans="1:27" s="281" customFormat="1" outlineLevel="1">
      <c r="A480" s="539" t="str">
        <f t="shared" ref="A480:A517" si="84">A479</f>
        <v>1</v>
      </c>
      <c r="L480" s="601" t="s">
        <v>492</v>
      </c>
      <c r="M480" s="602"/>
      <c r="N480" s="334" t="str">
        <f>INDEX('Общие сведения'!$L$110:$L$123,MATCH($A480,'Общие сведения'!$D$110:$D$123,0))</f>
        <v>тариф на питьевую воду</v>
      </c>
      <c r="O480" s="336"/>
      <c r="P480" s="534"/>
    </row>
    <row r="481" spans="1:16" s="281" customFormat="1" outlineLevel="1">
      <c r="A481" s="539" t="str">
        <f t="shared" si="84"/>
        <v>1</v>
      </c>
      <c r="L481" s="601" t="s">
        <v>267</v>
      </c>
      <c r="M481" s="602"/>
      <c r="N481" s="334" t="str">
        <f>INDEX('Общие сведения'!$M$110:$M$123,MATCH($A481,'Общие сведения'!$D$110:$D$123,0))</f>
        <v>нет</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SUMIFS(INDEX(Калькуляция!$T$15:$AM$96,,MATCH(N$3,Калькуляция!$T$3:$AM$3,0)),Калькуляция!$A$15:$A$96,$A483,Калькуляция!$B$15:$B$96,$B483)</f>
        <v>#N/A</v>
      </c>
      <c r="O483" s="343" t="e">
        <f>SUMIFS(INDEX(Калькуляция!$T$15:$AM$96,,MATCH(O$3,Калькуляция!$T$3:$AM$3,0)),Калькуляция!$A$15:$A$96,$A483,Калькуляция!$B$15:$B$96,$B483)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SUMIFS(INDEX(Калькуляция!$T$15:$AM$96,,MATCH(N$3,Калькуляция!$T$3:$AM$3,0)),Калькуляция!$A$15:$A$96,$A484,Калькуляция!$B$15:$B$96,$B484)</f>
        <v>#N/A</v>
      </c>
      <c r="O484" s="343" t="e">
        <f>SUMIFS(INDEX(Калькуляция!$T$15:$AM$96,,MATCH(O$3,Калькуляция!$T$3:$AM$3,0)),Калькуляция!$A$15:$A$96,$A484,Калькуляция!$B$15:$B$96,$B484)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SUMIFS(INDEX(Калькуляция!$T$15:$AM$96,,MATCH(N$3,Калькуляция!$T$3:$AM$3,0)),Калькуляция!$A$15:$A$96,$A486,Калькуляция!$B$15:$B$96,$B486)</f>
        <v>#N/A</v>
      </c>
      <c r="O486" s="529" t="e">
        <f>SUMIFS(INDEX(Калькуляция!$T$15:$AM$96,,MATCH(O$3,Калькуляция!$T$3:$AM$3,0)),Калькуляция!$A$15:$A$96,$A486,Калькуляция!$B$15:$B$96,$B486)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SUMIFS(INDEX(Калькуляция!$T$15:$AM$96,,MATCH(N$3,Калькуляция!$T$3:$AM$3,0)),Калькуляция!$A$15:$A$96,$A487,Калькуляция!$B$15:$B$96,$B487)</f>
        <v>#N/A</v>
      </c>
      <c r="O487" s="343" t="e">
        <f>SUMIFS(INDEX(Калькуляция!$T$15:$AM$96,,MATCH(O$3,Калькуляция!$T$3:$AM$3,0)),Калькуляция!$A$15:$A$96,$A487,Калькуляция!$B$15:$B$96,$B487)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SUMIFS(INDEX(Калькуляция!$T$15:$AM$96,,MATCH(N$3,Калькуляция!$T$3:$AM$3,0)),Калькуляция!$A$15:$A$96,$A488,Калькуляция!$B$15:$B$96,$B488)</f>
        <v>#N/A</v>
      </c>
      <c r="O488" s="343" t="e">
        <f>SUMIFS(INDEX(Калькуляция!$T$15:$AM$96,,MATCH(O$3,Калькуляция!$T$3:$AM$3,0)),Калькуляция!$A$15:$A$96,$A488,Калькуляция!$B$15:$B$96,$B488)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SUMIFS(INDEX(Калькуляция!$T$15:$AM$96,,MATCH(N$3,Калькуляция!$T$3:$AM$3,0)),Калькуляция!$A$15:$A$96,$A490,Калькуляция!$B$15:$B$96,$B490)</f>
        <v>#N/A</v>
      </c>
      <c r="O490" s="529" t="e">
        <f>SUMIFS(INDEX(Калькуляция!$T$15:$AM$96,,MATCH(O$3,Калькуляция!$T$3:$AM$3,0)),Калькуляция!$A$15:$A$96,$A490,Калькуляция!$B$15:$B$96,$B490)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SUMIFS(INDEX(Калькуляция!$T$15:$AM$96,,MATCH(N$3,Калькуляция!$T$3:$AM$3,0)),Калькуляция!$A$15:$A$96,$A496,Калькуляция!$B$15:$B$96,$B496)</f>
        <v>#N/A</v>
      </c>
      <c r="O496" s="529" t="e">
        <f>SUMIFS(INDEX(Калькуляция!$T$15:$AM$96,,MATCH(O$3,Калькуляция!$T$3:$AM$3,0)),Калькуляция!$A$15:$A$96,$A496,Калькуляция!$B$15:$B$96,$B496)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SUMIFS(INDEX(Калькуляция!$T$15:$AM$96,,MATCH(N$3,Калькуляция!$T$3:$AM$3,0)),Калькуляция!$A$15:$A$96,$A502,Калькуляция!$B$15:$B$96,$B502)</f>
        <v>#N/A</v>
      </c>
      <c r="O502" s="529" t="e">
        <f>SUMIFS(INDEX(Калькуляция!$T$15:$AM$96,,MATCH(O$3,Калькуляция!$T$3:$AM$3,0)),Калькуляция!$A$15:$A$96,$A502,Калькуляция!$B$15:$B$96,$B502)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SUMIFS(INDEX(Калькуляция!$T$15:$AM$96,,MATCH(N$3,Калькуляция!$T$3:$AM$3,0)),Калькуляция!$A$15:$A$96,$A508,Калькуляция!$B$15:$B$96,$B508)</f>
        <v>#N/A</v>
      </c>
      <c r="O508" s="529" t="e">
        <f>SUMIFS(INDEX(Калькуляция!$T$15:$AM$96,,MATCH(O$3,Калькуляция!$T$3:$AM$3,0)),Калькуляция!$A$15:$A$96,$A508,Калькуляция!$B$15:$B$96,$B508)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SUMIFS(INDEX(Калькуляция!$T$15:$AM$96,,MATCH(N$3,Калькуляция!$T$3:$AM$3,0)),Калькуляция!$A$15:$A$96,$A514,Калькуляция!$B$15:$B$96,$B514)</f>
        <v>#N/A</v>
      </c>
      <c r="O514" s="529" t="e">
        <f>SUMIFS(INDEX(Калькуляция!$T$15:$AM$96,,MATCH(O$3,Калькуляция!$T$3:$AM$3,0)),Калькуляция!$A$15:$A$96,$A514,Калькуляция!$B$15:$B$96,$B514)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9" t="s">
        <v>15</v>
      </c>
      <c r="M519" s="610"/>
      <c r="N519" s="334" t="str">
        <f>"Тариф " &amp; A519</f>
        <v>Тариф 1</v>
      </c>
      <c r="O519" s="335"/>
      <c r="P519" s="533"/>
    </row>
    <row r="520" spans="1:16" s="281" customFormat="1" outlineLevel="1">
      <c r="A520" s="539" t="str">
        <f t="shared" ref="A520:A526" si="85">A519</f>
        <v>1</v>
      </c>
      <c r="L520" s="601" t="s">
        <v>491</v>
      </c>
      <c r="M520" s="602"/>
      <c r="N520" s="334" t="str">
        <f>INDEX('Общие сведения'!$K$110:$K$123,MATCH($A520,'Общие сведения'!$D$110:$D$123,0))</f>
        <v>питьевая вода</v>
      </c>
      <c r="O520" s="336"/>
      <c r="P520" s="534"/>
    </row>
    <row r="521" spans="1:16" s="281" customFormat="1" outlineLevel="1">
      <c r="A521" s="539" t="str">
        <f t="shared" si="85"/>
        <v>1</v>
      </c>
      <c r="L521" s="601" t="s">
        <v>492</v>
      </c>
      <c r="M521" s="602"/>
      <c r="N521" s="334" t="str">
        <f>INDEX('Общие сведения'!$L$110:$L$123,MATCH($A521,'Общие сведения'!$D$110:$D$123,0))</f>
        <v>тариф на питьевую воду</v>
      </c>
      <c r="O521" s="336"/>
      <c r="P521" s="534"/>
    </row>
    <row r="522" spans="1:16" s="281" customFormat="1" outlineLevel="1">
      <c r="A522" s="539" t="str">
        <f t="shared" si="85"/>
        <v>1</v>
      </c>
      <c r="L522" s="603" t="s">
        <v>267</v>
      </c>
      <c r="M522" s="604"/>
      <c r="N522" s="334" t="str">
        <f>INDEX('Общие сведения'!$M$110:$M$123,MATCH($A522,'Общие сведения'!$D$110:$D$123,0))</f>
        <v>нет</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6"/>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6"/>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6"/>
      <c r="K531" s="135" t="s">
        <v>268</v>
      </c>
      <c r="L531" s="540"/>
      <c r="M531" s="536"/>
      <c r="N531" s="537"/>
      <c r="O531" s="538"/>
      <c r="P531" s="538"/>
    </row>
    <row r="532" spans="1:27" s="281" customFormat="1" ht="22.5" outlineLevel="1">
      <c r="A532" s="539" t="str">
        <f t="shared" ca="1" si="86"/>
        <v>et_List16_line_d</v>
      </c>
      <c r="G532" s="281">
        <f t="shared" ca="1" si="87"/>
        <v>0</v>
      </c>
      <c r="J532" s="606"/>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6"/>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6"/>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6"/>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6"/>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(Водоснабжение) - тариф на питьевую воду (нет)</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0"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0"/>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0"/>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(Водоснабжение) - тариф на питьевую воду (нет)</v>
      </c>
      <c r="M566" s="145"/>
      <c r="N566" s="145"/>
      <c r="O566" s="365">
        <f t="shared" ref="O566:T566" si="90">O567+O568+O569+O577+O578+O579+O580+O581</f>
        <v>0</v>
      </c>
      <c r="P566" s="365">
        <f t="shared" si="90"/>
        <v>0</v>
      </c>
      <c r="Q566" s="365">
        <f t="shared" si="90"/>
        <v>0</v>
      </c>
      <c r="R566" s="365">
        <f t="shared" si="90"/>
        <v>0</v>
      </c>
      <c r="S566" s="365">
        <f t="shared" si="90"/>
        <v>0</v>
      </c>
      <c r="T566" s="365">
        <f t="shared" si="90"/>
        <v>0</v>
      </c>
      <c r="U566" s="202"/>
    </row>
    <row r="567" spans="1:27" s="415" customFormat="1" ht="22.5" outlineLevel="1">
      <c r="A567" s="552" t="str">
        <f>A566</f>
        <v>1</v>
      </c>
      <c r="L567" s="444">
        <v>1</v>
      </c>
      <c r="M567" s="410" t="s">
        <v>1087</v>
      </c>
      <c r="N567" s="424" t="s">
        <v>355</v>
      </c>
      <c r="O567" s="446">
        <f>SUMIFS(ФОТ!O$15:O$32,ФОТ!$A$15:$A$32,$A567,ФОТ!$M$15:$M$32,$M567)</f>
        <v>0</v>
      </c>
      <c r="P567" s="446">
        <f>SUMIFS(ФОТ!P$15:P$32,ФОТ!$A$15:$A$32,$A567,ФОТ!$M$15:$M$32,$M567)</f>
        <v>0</v>
      </c>
      <c r="Q567" s="446">
        <f>SUMIFS(ФОТ!Q$15:Q$32,ФОТ!$A$15:$A$32,$A567,ФОТ!$M$15:$M$32,$M567)</f>
        <v>0</v>
      </c>
      <c r="R567" s="446">
        <f>SUMIFS(ФОТ!R$15:R$32,ФОТ!$A$15:$A$32,$A567,ФОТ!$M$15:$M$32,$M567)</f>
        <v>0</v>
      </c>
      <c r="S567" s="446">
        <f>SUMIFS(ФОТ!S$15:S$32,ФОТ!$A$15:$A$32,$A567,ФОТ!$M$15:$M$32,$M567)</f>
        <v>0</v>
      </c>
      <c r="T567" s="446">
        <f>SUMIFS(ФОТ!T$15:T$32,ФОТ!$A$15:$A$32,$A567,ФОТ!$M$15:$M$32,$M567)</f>
        <v>0</v>
      </c>
      <c r="U567" s="495"/>
    </row>
    <row r="568" spans="1:27" s="415" customFormat="1" ht="22.5" outlineLevel="1">
      <c r="A568" s="552" t="str">
        <f t="shared" ref="A568:A584" si="91">A567</f>
        <v>1</v>
      </c>
      <c r="L568" s="444" t="s">
        <v>101</v>
      </c>
      <c r="M568" s="410" t="s">
        <v>1088</v>
      </c>
      <c r="N568" s="424" t="s">
        <v>355</v>
      </c>
      <c r="O568" s="446">
        <f>SUMIFS(ФОТ!O$15:O$32,ФОТ!$A$15:$A$32,$A568,ФОТ!$M$15:$M$32,$M568)</f>
        <v>0</v>
      </c>
      <c r="P568" s="446">
        <f>SUMIFS(ФОТ!P$15:P$32,ФОТ!$A$15:$A$32,$A568,ФОТ!$M$15:$M$32,$M568)</f>
        <v>0</v>
      </c>
      <c r="Q568" s="446">
        <f>SUMIFS(ФОТ!Q$15:Q$32,ФОТ!$A$15:$A$32,$A568,ФОТ!$M$15:$M$32,$M568)</f>
        <v>0</v>
      </c>
      <c r="R568" s="446">
        <f>SUMIFS(ФОТ!R$15:R$32,ФОТ!$A$15:$A$32,$A568,ФОТ!$M$15:$M$32,$M568)</f>
        <v>0</v>
      </c>
      <c r="S568" s="446">
        <f>SUMIFS(ФОТ!S$15:S$32,ФОТ!$A$15:$A$32,$A568,ФОТ!$M$15:$M$32,$M568)</f>
        <v>0</v>
      </c>
      <c r="T568" s="446">
        <f>SUMIFS(ФОТ!T$15:T$32,ФОТ!$A$15:$A$32,$A568,ФОТ!$M$15:$M$32,$M568)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(Водоснабжение) - тариф на питьевую воду (нет)</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SUMIFS(ФОТ!O$15:O$32,ФОТ!$A$15:$A$32,$A594,ФОТ!$B$15:$B$32,"СП")+SUMIFS(ФОТ!O$15:O$32,ФОТ!$A$15:$A$32,$A594,ФОТ!$B$15:$B$32,"СОЦ_СП")</f>
        <v>0</v>
      </c>
      <c r="P594" s="515">
        <f>SUMIFS(ФОТ!P$15:P$32,ФОТ!$A$15:$A$32,$A594,ФОТ!$B$15:$B$32,"СП")+SUMIFS(ФОТ!P$15:P$32,ФОТ!$A$15:$A$32,$A594,ФОТ!$B$15:$B$32,"СОЦ_СП")</f>
        <v>0</v>
      </c>
      <c r="Q594" s="515">
        <f>SUMIFS(ФОТ!Q$15:Q$32,ФОТ!$A$15:$A$32,$A594,ФОТ!$B$15:$B$32,"СП")+SUMIFS(ФОТ!Q$15:Q$32,ФОТ!$A$15:$A$32,$A594,ФОТ!$B$15:$B$32,"СОЦ_СП")</f>
        <v>0</v>
      </c>
      <c r="R594" s="515">
        <f>SUMIFS(ФОТ!R$15:R$32,ФОТ!$A$15:$A$32,$A594,ФОТ!$B$15:$B$32,"СП")+SUMIFS(ФОТ!R$15:R$32,ФОТ!$A$15:$A$32,$A594,ФОТ!$B$15:$B$32,"СОЦ_СП")</f>
        <v>0</v>
      </c>
      <c r="S594" s="515">
        <f>SUMIFS(ФОТ!S$15:S$32,ФОТ!$A$15:$A$32,$A594,ФОТ!$B$15:$B$32,"СП")+SUMIFS(ФОТ!S$15:S$32,ФОТ!$A$15:$A$32,$A594,ФОТ!$B$15:$B$32,"СОЦ_СП")</f>
        <v>0</v>
      </c>
      <c r="T594" s="515">
        <f>SUMIFS(ФОТ!T$15:T$32,ФОТ!$A$15:$A$32,$A594,ФОТ!$B$15:$B$32,"СП")+SUMIFS(ФОТ!T$15:T$32,ФОТ!$A$15:$A$32,$A594,ФОТ!$B$15:$B$32,"СОЦ_СП")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9"/>
  <sheetViews>
    <sheetView showGridLines="0" view="pageBreakPreview" topLeftCell="K11" zoomScaleNormal="100" zoomScaleSheetLayoutView="100" workbookViewId="0">
      <selection activeCell="V38" sqref="V38"/>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83"/>
      <c r="B1" s="884"/>
      <c r="C1" s="883"/>
      <c r="D1" s="883"/>
      <c r="E1" s="883"/>
      <c r="F1" s="883"/>
      <c r="G1" s="883"/>
      <c r="H1" s="883"/>
      <c r="I1" s="883"/>
      <c r="J1" s="883"/>
      <c r="K1" s="883"/>
      <c r="L1" s="883"/>
      <c r="M1" s="883"/>
      <c r="N1" s="883"/>
      <c r="O1" s="883">
        <v>2022</v>
      </c>
      <c r="P1" s="883">
        <v>2022</v>
      </c>
      <c r="Q1" s="883">
        <v>2022</v>
      </c>
      <c r="R1" s="883">
        <v>2023</v>
      </c>
      <c r="S1" s="883">
        <v>2024</v>
      </c>
      <c r="T1" s="883">
        <v>2024</v>
      </c>
      <c r="U1" s="883"/>
    </row>
    <row r="2" spans="1:21" hidden="1">
      <c r="A2" s="883"/>
      <c r="B2" s="884"/>
      <c r="C2" s="883"/>
      <c r="D2" s="883"/>
      <c r="E2" s="883"/>
      <c r="F2" s="883"/>
      <c r="G2" s="883"/>
      <c r="H2" s="883"/>
      <c r="I2" s="883"/>
      <c r="J2" s="883"/>
      <c r="K2" s="883"/>
      <c r="L2" s="883"/>
      <c r="M2" s="883"/>
      <c r="N2" s="883"/>
      <c r="O2" s="749" t="s">
        <v>271</v>
      </c>
      <c r="P2" s="749" t="s">
        <v>309</v>
      </c>
      <c r="Q2" s="749" t="s">
        <v>289</v>
      </c>
      <c r="R2" s="749" t="s">
        <v>271</v>
      </c>
      <c r="S2" s="749" t="s">
        <v>272</v>
      </c>
      <c r="T2" s="749" t="s">
        <v>271</v>
      </c>
      <c r="U2" s="883"/>
    </row>
    <row r="3" spans="1:21" hidden="1">
      <c r="A3" s="883"/>
      <c r="B3" s="884"/>
      <c r="C3" s="883"/>
      <c r="D3" s="883"/>
      <c r="E3" s="883"/>
      <c r="F3" s="883"/>
      <c r="G3" s="883"/>
      <c r="H3" s="883"/>
      <c r="I3" s="883"/>
      <c r="J3" s="883"/>
      <c r="K3" s="883"/>
      <c r="L3" s="883"/>
      <c r="M3" s="883"/>
      <c r="N3" s="883"/>
      <c r="O3" s="749" t="s">
        <v>2422</v>
      </c>
      <c r="P3" s="749" t="s">
        <v>2423</v>
      </c>
      <c r="Q3" s="749" t="s">
        <v>2424</v>
      </c>
      <c r="R3" s="749" t="s">
        <v>2426</v>
      </c>
      <c r="S3" s="749" t="s">
        <v>2427</v>
      </c>
      <c r="T3" s="749" t="s">
        <v>2428</v>
      </c>
      <c r="U3" s="883"/>
    </row>
    <row r="4" spans="1:21" hidden="1">
      <c r="A4" s="883"/>
      <c r="B4" s="884"/>
      <c r="C4" s="883"/>
      <c r="D4" s="883"/>
      <c r="E4" s="883"/>
      <c r="F4" s="883"/>
      <c r="G4" s="883"/>
      <c r="H4" s="883"/>
      <c r="I4" s="883"/>
      <c r="J4" s="883"/>
      <c r="K4" s="883"/>
      <c r="L4" s="883"/>
      <c r="M4" s="883"/>
      <c r="N4" s="883"/>
      <c r="O4" s="883"/>
      <c r="P4" s="883"/>
      <c r="Q4" s="883"/>
      <c r="R4" s="883"/>
      <c r="S4" s="883"/>
      <c r="T4" s="883"/>
      <c r="U4" s="883"/>
    </row>
    <row r="5" spans="1:21" hidden="1">
      <c r="A5" s="883"/>
      <c r="B5" s="884"/>
      <c r="C5" s="883"/>
      <c r="D5" s="883"/>
      <c r="E5" s="883"/>
      <c r="F5" s="883"/>
      <c r="G5" s="883"/>
      <c r="H5" s="883"/>
      <c r="I5" s="883"/>
      <c r="J5" s="883"/>
      <c r="K5" s="883"/>
      <c r="L5" s="883"/>
      <c r="M5" s="883"/>
      <c r="N5" s="883"/>
      <c r="O5" s="883"/>
      <c r="P5" s="883"/>
      <c r="Q5" s="883"/>
      <c r="R5" s="883"/>
      <c r="S5" s="883"/>
      <c r="T5" s="883"/>
      <c r="U5" s="883"/>
    </row>
    <row r="6" spans="1:21" hidden="1">
      <c r="A6" s="883"/>
      <c r="B6" s="884"/>
      <c r="C6" s="883"/>
      <c r="D6" s="883"/>
      <c r="E6" s="883"/>
      <c r="F6" s="883"/>
      <c r="G6" s="883"/>
      <c r="H6" s="883"/>
      <c r="I6" s="883"/>
      <c r="J6" s="883"/>
      <c r="K6" s="883"/>
      <c r="L6" s="883"/>
      <c r="M6" s="883"/>
      <c r="N6" s="883"/>
      <c r="O6" s="883"/>
      <c r="P6" s="883"/>
      <c r="Q6" s="883"/>
      <c r="R6" s="883"/>
      <c r="S6" s="883"/>
      <c r="T6" s="883"/>
      <c r="U6" s="883"/>
    </row>
    <row r="7" spans="1:21" hidden="1">
      <c r="A7" s="883"/>
      <c r="B7" s="884"/>
      <c r="C7" s="883"/>
      <c r="D7" s="883"/>
      <c r="E7" s="883"/>
      <c r="F7" s="883"/>
      <c r="G7" s="883"/>
      <c r="H7" s="883"/>
      <c r="I7" s="883"/>
      <c r="J7" s="883"/>
      <c r="K7" s="883"/>
      <c r="L7" s="883"/>
      <c r="M7" s="883"/>
      <c r="N7" s="883"/>
      <c r="O7" s="716" t="b">
        <v>1</v>
      </c>
      <c r="P7" s="716" t="b">
        <v>1</v>
      </c>
      <c r="Q7" s="716" t="b">
        <v>1</v>
      </c>
      <c r="R7" s="716" t="b">
        <v>1</v>
      </c>
      <c r="S7" s="749"/>
      <c r="T7" s="749"/>
      <c r="U7" s="883"/>
    </row>
    <row r="8" spans="1:21" hidden="1">
      <c r="A8" s="883"/>
      <c r="B8" s="884"/>
      <c r="C8" s="883"/>
      <c r="D8" s="883"/>
      <c r="E8" s="883"/>
      <c r="F8" s="883"/>
      <c r="G8" s="883"/>
      <c r="H8" s="883"/>
      <c r="I8" s="883"/>
      <c r="J8" s="883"/>
      <c r="K8" s="883"/>
      <c r="L8" s="883"/>
      <c r="M8" s="883"/>
      <c r="N8" s="883"/>
      <c r="O8" s="883"/>
      <c r="P8" s="883"/>
      <c r="Q8" s="883"/>
      <c r="R8" s="883"/>
      <c r="S8" s="883"/>
      <c r="T8" s="883"/>
      <c r="U8" s="883"/>
    </row>
    <row r="9" spans="1:21" hidden="1">
      <c r="A9" s="883"/>
      <c r="B9" s="884"/>
      <c r="C9" s="883"/>
      <c r="D9" s="883"/>
      <c r="E9" s="883"/>
      <c r="F9" s="883"/>
      <c r="G9" s="883"/>
      <c r="H9" s="883"/>
      <c r="I9" s="883"/>
      <c r="J9" s="883"/>
      <c r="K9" s="883"/>
      <c r="L9" s="883"/>
      <c r="M9" s="883"/>
      <c r="N9" s="883"/>
      <c r="O9" s="883"/>
      <c r="P9" s="883"/>
      <c r="Q9" s="883"/>
      <c r="R9" s="883"/>
      <c r="S9" s="883"/>
      <c r="T9" s="883"/>
      <c r="U9" s="883"/>
    </row>
    <row r="10" spans="1:21" hidden="1">
      <c r="A10" s="883"/>
      <c r="B10" s="884"/>
      <c r="C10" s="883"/>
      <c r="D10" s="883"/>
      <c r="E10" s="883"/>
      <c r="F10" s="883"/>
      <c r="G10" s="883"/>
      <c r="H10" s="883"/>
      <c r="I10" s="883"/>
      <c r="J10" s="883"/>
      <c r="K10" s="883"/>
      <c r="L10" s="883"/>
      <c r="M10" s="883"/>
      <c r="N10" s="883"/>
      <c r="O10" s="883"/>
      <c r="P10" s="883"/>
      <c r="Q10" s="883"/>
      <c r="R10" s="883"/>
      <c r="S10" s="883"/>
      <c r="T10" s="883"/>
      <c r="U10" s="883"/>
    </row>
    <row r="11" spans="1:21" ht="15" hidden="1" customHeight="1">
      <c r="A11" s="883"/>
      <c r="B11" s="884"/>
      <c r="C11" s="883"/>
      <c r="D11" s="883"/>
      <c r="E11" s="883"/>
      <c r="F11" s="883"/>
      <c r="G11" s="883"/>
      <c r="H11" s="883"/>
      <c r="I11" s="883"/>
      <c r="J11" s="883"/>
      <c r="K11" s="883"/>
      <c r="L11" s="883"/>
      <c r="M11" s="697"/>
      <c r="N11" s="883"/>
      <c r="O11" s="883"/>
      <c r="P11" s="883"/>
      <c r="Q11" s="883"/>
      <c r="R11" s="883"/>
      <c r="S11" s="883"/>
      <c r="T11" s="883"/>
      <c r="U11" s="883"/>
    </row>
    <row r="12" spans="1:21" s="282" customFormat="1" ht="20.100000000000001" customHeight="1">
      <c r="A12" s="885"/>
      <c r="B12" s="886"/>
      <c r="C12" s="885"/>
      <c r="D12" s="885"/>
      <c r="E12" s="885"/>
      <c r="F12" s="885"/>
      <c r="G12" s="885"/>
      <c r="H12" s="885"/>
      <c r="I12" s="885"/>
      <c r="J12" s="885"/>
      <c r="K12" s="885"/>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7"/>
      <c r="B14" s="884"/>
      <c r="C14" s="887"/>
      <c r="D14" s="887"/>
      <c r="E14" s="887"/>
      <c r="F14" s="887"/>
      <c r="G14" s="887"/>
      <c r="H14" s="887"/>
      <c r="I14" s="887"/>
      <c r="J14" s="887"/>
      <c r="K14" s="887"/>
      <c r="L14" s="868" t="s">
        <v>359</v>
      </c>
      <c r="M14" s="869" t="s">
        <v>216</v>
      </c>
      <c r="N14" s="868" t="s">
        <v>141</v>
      </c>
      <c r="O14" s="802" t="s">
        <v>2419</v>
      </c>
      <c r="P14" s="802" t="s">
        <v>2419</v>
      </c>
      <c r="Q14" s="802" t="s">
        <v>2419</v>
      </c>
      <c r="R14" s="803" t="s">
        <v>2420</v>
      </c>
      <c r="S14" s="804" t="s">
        <v>2421</v>
      </c>
      <c r="T14" s="804" t="s">
        <v>2421</v>
      </c>
      <c r="U14" s="800" t="s">
        <v>308</v>
      </c>
    </row>
    <row r="15" spans="1:21" s="408" customFormat="1" ht="45" customHeight="1">
      <c r="A15" s="887"/>
      <c r="B15" s="884"/>
      <c r="C15" s="887"/>
      <c r="D15" s="887"/>
      <c r="E15" s="887"/>
      <c r="F15" s="887"/>
      <c r="G15" s="887"/>
      <c r="H15" s="887"/>
      <c r="I15" s="887"/>
      <c r="J15" s="887"/>
      <c r="K15" s="887"/>
      <c r="L15" s="870"/>
      <c r="M15" s="870"/>
      <c r="N15" s="870"/>
      <c r="O15" s="807" t="s">
        <v>271</v>
      </c>
      <c r="P15" s="807" t="s">
        <v>309</v>
      </c>
      <c r="Q15" s="807" t="s">
        <v>289</v>
      </c>
      <c r="R15" s="807" t="s">
        <v>271</v>
      </c>
      <c r="S15" s="804" t="s">
        <v>272</v>
      </c>
      <c r="T15" s="804" t="s">
        <v>271</v>
      </c>
      <c r="U15" s="870"/>
    </row>
    <row r="16" spans="1:21" s="409" customFormat="1">
      <c r="A16" s="808" t="s">
        <v>17</v>
      </c>
      <c r="B16" s="888"/>
      <c r="C16" s="888"/>
      <c r="D16" s="888"/>
      <c r="E16" s="888"/>
      <c r="F16" s="888"/>
      <c r="G16" s="888"/>
      <c r="H16" s="888"/>
      <c r="I16" s="888"/>
      <c r="J16" s="888"/>
      <c r="K16" s="888"/>
      <c r="L16" s="871" t="s">
        <v>2418</v>
      </c>
      <c r="M16" s="706"/>
      <c r="N16" s="706"/>
      <c r="O16" s="872">
        <v>855.42599999999993</v>
      </c>
      <c r="P16" s="872">
        <v>1031.472</v>
      </c>
      <c r="Q16" s="872">
        <v>1031.472</v>
      </c>
      <c r="R16" s="872">
        <v>936</v>
      </c>
      <c r="S16" s="872">
        <v>1451.88</v>
      </c>
      <c r="T16" s="872">
        <v>967.2</v>
      </c>
      <c r="U16" s="872"/>
    </row>
    <row r="17" spans="1:21" s="409" customFormat="1" ht="22.5">
      <c r="A17" s="889" t="s">
        <v>17</v>
      </c>
      <c r="B17" s="884" t="s">
        <v>1178</v>
      </c>
      <c r="C17" s="888"/>
      <c r="D17" s="888"/>
      <c r="E17" s="888"/>
      <c r="F17" s="888"/>
      <c r="G17" s="888"/>
      <c r="H17" s="888"/>
      <c r="I17" s="888"/>
      <c r="J17" s="888"/>
      <c r="K17" s="888"/>
      <c r="L17" s="890">
        <v>1</v>
      </c>
      <c r="M17" s="891" t="s">
        <v>1079</v>
      </c>
      <c r="N17" s="892" t="s">
        <v>355</v>
      </c>
      <c r="O17" s="893">
        <v>658.02</v>
      </c>
      <c r="P17" s="893">
        <v>793.44</v>
      </c>
      <c r="Q17" s="893">
        <v>793.44</v>
      </c>
      <c r="R17" s="893">
        <v>720</v>
      </c>
      <c r="S17" s="875">
        <v>1116</v>
      </c>
      <c r="T17" s="875">
        <v>744</v>
      </c>
      <c r="U17" s="894"/>
    </row>
    <row r="18" spans="1:21" s="409" customFormat="1">
      <c r="A18" s="889" t="s">
        <v>17</v>
      </c>
      <c r="B18" s="884"/>
      <c r="C18" s="888"/>
      <c r="D18" s="888"/>
      <c r="E18" s="888"/>
      <c r="F18" s="888"/>
      <c r="G18" s="888"/>
      <c r="H18" s="888"/>
      <c r="I18" s="888"/>
      <c r="J18" s="888">
        <v>1</v>
      </c>
      <c r="K18" s="888"/>
      <c r="L18" s="890"/>
      <c r="M18" s="891"/>
      <c r="N18" s="892"/>
      <c r="O18" s="439"/>
      <c r="P18" s="439"/>
      <c r="Q18" s="439"/>
      <c r="R18" s="439"/>
      <c r="S18" s="216"/>
      <c r="T18" s="216"/>
      <c r="U18" s="493"/>
    </row>
    <row r="19" spans="1:21" s="409" customFormat="1" ht="14.25">
      <c r="A19" s="708">
        <v>1</v>
      </c>
      <c r="B19" s="888"/>
      <c r="C19" s="888"/>
      <c r="D19" s="888"/>
      <c r="E19" s="888"/>
      <c r="F19" s="888"/>
      <c r="G19" s="888"/>
      <c r="H19" s="888"/>
      <c r="I19" s="888"/>
      <c r="J19" s="895" t="s">
        <v>154</v>
      </c>
      <c r="K19" s="678"/>
      <c r="L19" s="890" t="s">
        <v>154</v>
      </c>
      <c r="M19" s="896" t="s">
        <v>2397</v>
      </c>
      <c r="N19" s="892" t="s">
        <v>355</v>
      </c>
      <c r="O19" s="897">
        <v>658.02</v>
      </c>
      <c r="P19" s="897">
        <v>793.44</v>
      </c>
      <c r="Q19" s="897">
        <v>793.44</v>
      </c>
      <c r="R19" s="897">
        <v>720</v>
      </c>
      <c r="S19" s="898">
        <v>1116</v>
      </c>
      <c r="T19" s="898">
        <v>744</v>
      </c>
      <c r="U19" s="894"/>
    </row>
    <row r="20" spans="1:21" s="409" customFormat="1">
      <c r="A20" s="851">
        <v>1</v>
      </c>
      <c r="B20" s="888"/>
      <c r="C20" s="888"/>
      <c r="D20" s="888"/>
      <c r="E20" s="888"/>
      <c r="F20" s="888"/>
      <c r="G20" s="888"/>
      <c r="H20" s="888"/>
      <c r="I20" s="888"/>
      <c r="J20" s="895"/>
      <c r="K20" s="888"/>
      <c r="L20" s="899" t="s">
        <v>397</v>
      </c>
      <c r="M20" s="900" t="s">
        <v>1080</v>
      </c>
      <c r="N20" s="892" t="s">
        <v>1081</v>
      </c>
      <c r="O20" s="897">
        <v>4</v>
      </c>
      <c r="P20" s="897"/>
      <c r="Q20" s="897">
        <v>4</v>
      </c>
      <c r="R20" s="897">
        <v>4</v>
      </c>
      <c r="S20" s="893">
        <v>6</v>
      </c>
      <c r="T20" s="893">
        <v>4</v>
      </c>
      <c r="U20" s="894"/>
    </row>
    <row r="21" spans="1:21" s="409" customFormat="1">
      <c r="A21" s="851">
        <v>1</v>
      </c>
      <c r="B21" s="888"/>
      <c r="C21" s="888"/>
      <c r="D21" s="888"/>
      <c r="E21" s="888"/>
      <c r="F21" s="888"/>
      <c r="G21" s="888"/>
      <c r="H21" s="888"/>
      <c r="I21" s="888"/>
      <c r="J21" s="895"/>
      <c r="K21" s="888"/>
      <c r="L21" s="899" t="s">
        <v>399</v>
      </c>
      <c r="M21" s="900" t="s">
        <v>1082</v>
      </c>
      <c r="N21" s="892" t="s">
        <v>1083</v>
      </c>
      <c r="O21" s="897">
        <v>10967.05</v>
      </c>
      <c r="P21" s="897">
        <v>11020</v>
      </c>
      <c r="Q21" s="897">
        <v>11020</v>
      </c>
      <c r="R21" s="897">
        <v>15000</v>
      </c>
      <c r="S21" s="893">
        <v>15500</v>
      </c>
      <c r="T21" s="893">
        <v>15500</v>
      </c>
      <c r="U21" s="894"/>
    </row>
    <row r="22" spans="1:21" s="409" customFormat="1" ht="22.5">
      <c r="A22" s="889" t="s">
        <v>17</v>
      </c>
      <c r="B22" s="884" t="s">
        <v>1179</v>
      </c>
      <c r="C22" s="888"/>
      <c r="D22" s="888"/>
      <c r="E22" s="888"/>
      <c r="F22" s="888"/>
      <c r="G22" s="888"/>
      <c r="H22" s="888"/>
      <c r="I22" s="888"/>
      <c r="J22" s="888"/>
      <c r="K22" s="888"/>
      <c r="L22" s="890" t="s">
        <v>101</v>
      </c>
      <c r="M22" s="891" t="s">
        <v>1084</v>
      </c>
      <c r="N22" s="892" t="s">
        <v>355</v>
      </c>
      <c r="O22" s="893">
        <v>197.40599999999998</v>
      </c>
      <c r="P22" s="893">
        <v>238.03200000000001</v>
      </c>
      <c r="Q22" s="893">
        <v>238.03200000000001</v>
      </c>
      <c r="R22" s="893">
        <v>216</v>
      </c>
      <c r="S22" s="893">
        <v>335.88</v>
      </c>
      <c r="T22" s="893">
        <v>223.2</v>
      </c>
      <c r="U22" s="894"/>
    </row>
    <row r="23" spans="1:21" s="409" customFormat="1">
      <c r="A23" s="889" t="s">
        <v>17</v>
      </c>
      <c r="B23" s="884" t="s">
        <v>1180</v>
      </c>
      <c r="C23" s="888"/>
      <c r="D23" s="888"/>
      <c r="E23" s="888"/>
      <c r="F23" s="888"/>
      <c r="G23" s="888"/>
      <c r="H23" s="888"/>
      <c r="I23" s="888"/>
      <c r="J23" s="888"/>
      <c r="K23" s="888"/>
      <c r="L23" s="890" t="s">
        <v>102</v>
      </c>
      <c r="M23" s="891" t="s">
        <v>1085</v>
      </c>
      <c r="N23" s="892" t="s">
        <v>355</v>
      </c>
      <c r="O23" s="893"/>
      <c r="P23" s="893"/>
      <c r="Q23" s="893"/>
      <c r="R23" s="893"/>
      <c r="S23" s="875">
        <v>0</v>
      </c>
      <c r="T23" s="875">
        <v>0</v>
      </c>
      <c r="U23" s="894"/>
    </row>
    <row r="24" spans="1:21" s="409" customFormat="1">
      <c r="A24" s="889" t="s">
        <v>17</v>
      </c>
      <c r="B24" s="884"/>
      <c r="C24" s="888"/>
      <c r="D24" s="888"/>
      <c r="E24" s="888"/>
      <c r="F24" s="888"/>
      <c r="G24" s="888"/>
      <c r="H24" s="888"/>
      <c r="I24" s="888"/>
      <c r="J24" s="888">
        <v>3</v>
      </c>
      <c r="K24" s="888"/>
      <c r="L24" s="890"/>
      <c r="M24" s="891"/>
      <c r="N24" s="892"/>
      <c r="O24" s="439"/>
      <c r="P24" s="439"/>
      <c r="Q24" s="439"/>
      <c r="R24" s="439"/>
      <c r="S24" s="216"/>
      <c r="T24" s="216"/>
      <c r="U24" s="493"/>
    </row>
    <row r="25" spans="1:21" s="409" customFormat="1">
      <c r="A25" s="889" t="s">
        <v>17</v>
      </c>
      <c r="B25" s="884" t="s">
        <v>1181</v>
      </c>
      <c r="C25" s="888"/>
      <c r="D25" s="888"/>
      <c r="E25" s="888"/>
      <c r="F25" s="888"/>
      <c r="G25" s="888"/>
      <c r="H25" s="888"/>
      <c r="I25" s="888"/>
      <c r="J25" s="888"/>
      <c r="K25" s="888"/>
      <c r="L25" s="890" t="s">
        <v>103</v>
      </c>
      <c r="M25" s="891" t="s">
        <v>1086</v>
      </c>
      <c r="N25" s="892" t="s">
        <v>355</v>
      </c>
      <c r="O25" s="893">
        <v>0</v>
      </c>
      <c r="P25" s="893">
        <v>0</v>
      </c>
      <c r="Q25" s="893">
        <v>0</v>
      </c>
      <c r="R25" s="893">
        <v>0</v>
      </c>
      <c r="S25" s="893">
        <v>0</v>
      </c>
      <c r="T25" s="893">
        <v>0</v>
      </c>
      <c r="U25" s="894"/>
    </row>
    <row r="26" spans="1:21" s="409" customFormat="1" ht="22.5">
      <c r="A26" s="889" t="s">
        <v>17</v>
      </c>
      <c r="B26" s="884" t="s">
        <v>1182</v>
      </c>
      <c r="C26" s="888"/>
      <c r="D26" s="888"/>
      <c r="E26" s="888"/>
      <c r="F26" s="888"/>
      <c r="G26" s="888"/>
      <c r="H26" s="888"/>
      <c r="I26" s="888"/>
      <c r="J26" s="888"/>
      <c r="K26" s="888"/>
      <c r="L26" s="890" t="s">
        <v>119</v>
      </c>
      <c r="M26" s="891" t="s">
        <v>1087</v>
      </c>
      <c r="N26" s="892" t="s">
        <v>355</v>
      </c>
      <c r="O26" s="893"/>
      <c r="P26" s="893"/>
      <c r="Q26" s="893"/>
      <c r="R26" s="893"/>
      <c r="S26" s="875">
        <v>0</v>
      </c>
      <c r="T26" s="875">
        <v>0</v>
      </c>
      <c r="U26" s="894"/>
    </row>
    <row r="27" spans="1:21" s="409" customFormat="1">
      <c r="A27" s="889" t="s">
        <v>17</v>
      </c>
      <c r="B27" s="884"/>
      <c r="C27" s="888"/>
      <c r="D27" s="888"/>
      <c r="E27" s="888"/>
      <c r="F27" s="888"/>
      <c r="G27" s="888"/>
      <c r="H27" s="888"/>
      <c r="I27" s="888"/>
      <c r="J27" s="888">
        <v>5</v>
      </c>
      <c r="K27" s="888"/>
      <c r="L27" s="890"/>
      <c r="M27" s="891"/>
      <c r="N27" s="892"/>
      <c r="O27" s="439"/>
      <c r="P27" s="439"/>
      <c r="Q27" s="439"/>
      <c r="R27" s="439"/>
      <c r="S27" s="216"/>
      <c r="T27" s="216"/>
      <c r="U27" s="493"/>
    </row>
    <row r="28" spans="1:21" s="409" customFormat="1" ht="22.5">
      <c r="A28" s="889" t="s">
        <v>17</v>
      </c>
      <c r="B28" s="884" t="s">
        <v>1183</v>
      </c>
      <c r="C28" s="888"/>
      <c r="D28" s="888"/>
      <c r="E28" s="888"/>
      <c r="F28" s="888"/>
      <c r="G28" s="888"/>
      <c r="H28" s="888"/>
      <c r="I28" s="888"/>
      <c r="J28" s="888"/>
      <c r="K28" s="888"/>
      <c r="L28" s="890" t="s">
        <v>123</v>
      </c>
      <c r="M28" s="891" t="s">
        <v>1088</v>
      </c>
      <c r="N28" s="892" t="s">
        <v>355</v>
      </c>
      <c r="O28" s="893">
        <v>0</v>
      </c>
      <c r="P28" s="893">
        <v>0</v>
      </c>
      <c r="Q28" s="893">
        <v>0</v>
      </c>
      <c r="R28" s="893">
        <v>0</v>
      </c>
      <c r="S28" s="893">
        <v>0</v>
      </c>
      <c r="T28" s="893">
        <v>0</v>
      </c>
      <c r="U28" s="894"/>
    </row>
    <row r="29" spans="1:21" s="409" customFormat="1">
      <c r="A29" s="889" t="s">
        <v>17</v>
      </c>
      <c r="B29" s="884" t="s">
        <v>1223</v>
      </c>
      <c r="C29" s="888"/>
      <c r="D29" s="888"/>
      <c r="E29" s="888"/>
      <c r="F29" s="888"/>
      <c r="G29" s="888"/>
      <c r="H29" s="888"/>
      <c r="I29" s="888"/>
      <c r="J29" s="888"/>
      <c r="K29" s="888"/>
      <c r="L29" s="890" t="s">
        <v>124</v>
      </c>
      <c r="M29" s="891" t="s">
        <v>1225</v>
      </c>
      <c r="N29" s="892" t="s">
        <v>355</v>
      </c>
      <c r="O29" s="893"/>
      <c r="P29" s="893"/>
      <c r="Q29" s="893"/>
      <c r="R29" s="893"/>
      <c r="S29" s="875">
        <v>0</v>
      </c>
      <c r="T29" s="875">
        <v>0</v>
      </c>
      <c r="U29" s="894"/>
    </row>
    <row r="30" spans="1:21" s="409" customFormat="1">
      <c r="A30" s="889" t="s">
        <v>17</v>
      </c>
      <c r="B30" s="884"/>
      <c r="C30" s="888"/>
      <c r="D30" s="888"/>
      <c r="E30" s="888"/>
      <c r="F30" s="888"/>
      <c r="G30" s="888"/>
      <c r="H30" s="888"/>
      <c r="I30" s="888"/>
      <c r="J30" s="888">
        <v>7</v>
      </c>
      <c r="K30" s="888"/>
      <c r="L30" s="890"/>
      <c r="M30" s="891"/>
      <c r="N30" s="892"/>
      <c r="O30" s="439"/>
      <c r="P30" s="439"/>
      <c r="Q30" s="439"/>
      <c r="R30" s="439"/>
      <c r="S30" s="216"/>
      <c r="T30" s="216"/>
      <c r="U30" s="493"/>
    </row>
    <row r="31" spans="1:21" s="409" customFormat="1">
      <c r="A31" s="889" t="s">
        <v>17</v>
      </c>
      <c r="B31" s="884" t="s">
        <v>1224</v>
      </c>
      <c r="C31" s="888"/>
      <c r="D31" s="888"/>
      <c r="E31" s="888"/>
      <c r="F31" s="888"/>
      <c r="G31" s="888"/>
      <c r="H31" s="888"/>
      <c r="I31" s="888"/>
      <c r="J31" s="888"/>
      <c r="K31" s="888"/>
      <c r="L31" s="890" t="s">
        <v>125</v>
      </c>
      <c r="M31" s="891" t="s">
        <v>1226</v>
      </c>
      <c r="N31" s="892" t="s">
        <v>355</v>
      </c>
      <c r="O31" s="893">
        <v>0</v>
      </c>
      <c r="P31" s="893">
        <v>0</v>
      </c>
      <c r="Q31" s="893">
        <v>0</v>
      </c>
      <c r="R31" s="893">
        <v>0</v>
      </c>
      <c r="S31" s="893">
        <v>0</v>
      </c>
      <c r="T31" s="893">
        <v>0</v>
      </c>
      <c r="U31" s="894"/>
    </row>
    <row r="32" spans="1:21">
      <c r="A32" s="883"/>
      <c r="B32" s="884"/>
      <c r="C32" s="883"/>
      <c r="D32" s="883"/>
      <c r="E32" s="883"/>
      <c r="F32" s="883"/>
      <c r="G32" s="883"/>
      <c r="H32" s="883"/>
      <c r="I32" s="883"/>
      <c r="J32" s="883"/>
      <c r="K32" s="883"/>
      <c r="L32" s="883"/>
      <c r="M32" s="883"/>
      <c r="N32" s="883"/>
      <c r="O32" s="883"/>
      <c r="P32" s="883"/>
      <c r="Q32" s="883"/>
      <c r="R32" s="883"/>
      <c r="S32" s="883"/>
      <c r="T32" s="883"/>
      <c r="U32" s="883"/>
    </row>
    <row r="33" spans="1:21" s="88" customFormat="1" ht="15" customHeight="1">
      <c r="A33" s="716"/>
      <c r="B33" s="851"/>
      <c r="C33" s="716"/>
      <c r="D33" s="716"/>
      <c r="E33" s="716"/>
      <c r="F33" s="716"/>
      <c r="G33" s="716"/>
      <c r="H33" s="716"/>
      <c r="I33" s="716"/>
      <c r="J33" s="716"/>
      <c r="K33" s="716"/>
      <c r="L33" s="846" t="s">
        <v>1274</v>
      </c>
      <c r="M33" s="846"/>
      <c r="N33" s="846"/>
      <c r="O33" s="846"/>
      <c r="P33" s="846"/>
      <c r="Q33" s="846"/>
      <c r="R33" s="846"/>
      <c r="S33" s="847"/>
      <c r="T33" s="847"/>
      <c r="U33" s="847"/>
    </row>
    <row r="34" spans="1:21" s="88" customFormat="1" ht="103.5" customHeight="1">
      <c r="A34" s="716"/>
      <c r="B34" s="851"/>
      <c r="C34" s="716"/>
      <c r="D34" s="716"/>
      <c r="E34" s="716"/>
      <c r="F34" s="716"/>
      <c r="G34" s="716"/>
      <c r="H34" s="716"/>
      <c r="I34" s="716"/>
      <c r="J34" s="716"/>
      <c r="K34" s="678"/>
      <c r="L34" s="864" t="s">
        <v>2406</v>
      </c>
      <c r="M34" s="848"/>
      <c r="N34" s="848"/>
      <c r="O34" s="848"/>
      <c r="P34" s="848"/>
      <c r="Q34" s="848"/>
      <c r="R34" s="848"/>
      <c r="S34" s="849"/>
      <c r="T34" s="849"/>
      <c r="U34" s="849"/>
    </row>
    <row r="35" spans="1:21" ht="103.5" customHeight="1">
      <c r="A35" s="883"/>
      <c r="B35" s="884"/>
      <c r="C35" s="883"/>
      <c r="D35" s="883"/>
      <c r="E35" s="883"/>
      <c r="F35" s="883"/>
      <c r="G35" s="883"/>
      <c r="H35" s="883"/>
      <c r="I35" s="883"/>
      <c r="J35" s="883"/>
      <c r="K35" s="883"/>
      <c r="L35" s="883"/>
      <c r="M35" s="883"/>
      <c r="N35" s="883"/>
      <c r="O35" s="883"/>
      <c r="P35" s="883"/>
      <c r="Q35" s="883"/>
      <c r="R35" s="883"/>
      <c r="S35" s="883"/>
      <c r="T35" s="883"/>
      <c r="U35" s="883"/>
    </row>
    <row r="36" spans="1:21" ht="103.5" customHeight="1">
      <c r="A36" s="883"/>
      <c r="B36" s="884"/>
      <c r="C36" s="883"/>
      <c r="D36" s="883"/>
      <c r="E36" s="883"/>
      <c r="F36" s="883"/>
      <c r="G36" s="883"/>
      <c r="H36" s="883"/>
      <c r="I36" s="883"/>
      <c r="J36" s="883"/>
      <c r="K36" s="883"/>
      <c r="L36" s="883"/>
      <c r="M36" s="883"/>
      <c r="N36" s="883"/>
      <c r="O36" s="883"/>
      <c r="P36" s="883"/>
      <c r="Q36" s="883"/>
      <c r="R36" s="883"/>
      <c r="S36" s="883"/>
      <c r="T36" s="883"/>
      <c r="U36" s="883"/>
    </row>
    <row r="37" spans="1:21" ht="103.5" customHeight="1">
      <c r="A37" s="883"/>
      <c r="B37" s="884"/>
      <c r="C37" s="883"/>
      <c r="D37" s="883"/>
      <c r="E37" s="883"/>
      <c r="F37" s="883"/>
      <c r="G37" s="883"/>
      <c r="H37" s="883"/>
      <c r="I37" s="883"/>
      <c r="J37" s="883"/>
      <c r="K37" s="883"/>
      <c r="L37" s="883"/>
      <c r="M37" s="883"/>
      <c r="N37" s="883"/>
      <c r="O37" s="883"/>
      <c r="P37" s="883"/>
      <c r="Q37" s="883"/>
      <c r="R37" s="883"/>
      <c r="S37" s="883"/>
      <c r="T37" s="883"/>
      <c r="U37" s="883"/>
    </row>
    <row r="38" spans="1:21" ht="103.5" customHeight="1">
      <c r="A38" s="883"/>
      <c r="B38" s="884"/>
      <c r="C38" s="883"/>
      <c r="D38" s="883"/>
      <c r="E38" s="883"/>
      <c r="F38" s="883"/>
      <c r="G38" s="883"/>
      <c r="H38" s="883"/>
      <c r="I38" s="883"/>
      <c r="J38" s="883"/>
      <c r="K38" s="883"/>
      <c r="L38" s="883"/>
      <c r="M38" s="883"/>
      <c r="N38" s="883"/>
      <c r="O38" s="883"/>
      <c r="P38" s="883"/>
      <c r="Q38" s="883"/>
      <c r="R38" s="883"/>
      <c r="S38" s="883"/>
      <c r="T38" s="883"/>
      <c r="U38" s="883"/>
    </row>
    <row r="39" spans="1:21" ht="103.5" customHeight="1">
      <c r="A39" s="883"/>
      <c r="B39" s="884"/>
      <c r="C39" s="883"/>
      <c r="D39" s="883"/>
      <c r="E39" s="883"/>
      <c r="F39" s="883"/>
      <c r="G39" s="883"/>
      <c r="H39" s="883"/>
      <c r="I39" s="883"/>
      <c r="J39" s="883"/>
      <c r="K39" s="883"/>
      <c r="L39" s="883"/>
      <c r="M39" s="883"/>
      <c r="N39" s="883"/>
      <c r="O39" s="883"/>
      <c r="P39" s="883"/>
      <c r="Q39" s="883"/>
      <c r="R39" s="883"/>
      <c r="S39" s="883"/>
      <c r="T39" s="883"/>
      <c r="U39" s="883"/>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901"/>
      <c r="B1" s="902"/>
      <c r="C1" s="901"/>
      <c r="D1" s="901"/>
      <c r="E1" s="901"/>
      <c r="F1" s="901"/>
      <c r="G1" s="901"/>
      <c r="H1" s="901"/>
      <c r="I1" s="901"/>
      <c r="J1" s="901"/>
      <c r="K1" s="901"/>
      <c r="L1" s="901"/>
      <c r="M1" s="901"/>
      <c r="N1" s="901"/>
      <c r="O1" s="901"/>
      <c r="P1" s="901"/>
      <c r="Q1" s="901"/>
      <c r="R1" s="901"/>
      <c r="S1" s="901"/>
      <c r="T1" s="901"/>
      <c r="U1" s="901"/>
    </row>
    <row r="2" spans="1:21" hidden="1">
      <c r="A2" s="901"/>
      <c r="B2" s="902"/>
      <c r="C2" s="901"/>
      <c r="D2" s="901"/>
      <c r="E2" s="901"/>
      <c r="F2" s="901"/>
      <c r="G2" s="901"/>
      <c r="H2" s="901"/>
      <c r="I2" s="901"/>
      <c r="J2" s="901"/>
      <c r="K2" s="901"/>
      <c r="L2" s="901"/>
      <c r="M2" s="901"/>
      <c r="N2" s="901"/>
      <c r="O2" s="901"/>
      <c r="P2" s="901"/>
      <c r="Q2" s="901"/>
      <c r="R2" s="901"/>
      <c r="S2" s="901"/>
      <c r="T2" s="901"/>
      <c r="U2" s="901"/>
    </row>
    <row r="3" spans="1:21" hidden="1">
      <c r="A3" s="901"/>
      <c r="B3" s="902"/>
      <c r="C3" s="901"/>
      <c r="D3" s="901"/>
      <c r="E3" s="901"/>
      <c r="F3" s="901"/>
      <c r="G3" s="901"/>
      <c r="H3" s="901"/>
      <c r="I3" s="901"/>
      <c r="J3" s="901"/>
      <c r="K3" s="901"/>
      <c r="L3" s="901"/>
      <c r="M3" s="901"/>
      <c r="N3" s="901"/>
      <c r="O3" s="901"/>
      <c r="P3" s="901"/>
      <c r="Q3" s="901"/>
      <c r="R3" s="901"/>
      <c r="S3" s="901"/>
      <c r="T3" s="901"/>
      <c r="U3" s="901"/>
    </row>
    <row r="4" spans="1:21" hidden="1">
      <c r="A4" s="901"/>
      <c r="B4" s="902"/>
      <c r="C4" s="901"/>
      <c r="D4" s="901"/>
      <c r="E4" s="901"/>
      <c r="F4" s="901"/>
      <c r="G4" s="901"/>
      <c r="H4" s="901"/>
      <c r="I4" s="901"/>
      <c r="J4" s="901"/>
      <c r="K4" s="901"/>
      <c r="L4" s="901"/>
      <c r="M4" s="901"/>
      <c r="N4" s="901"/>
      <c r="O4" s="901"/>
      <c r="P4" s="901"/>
      <c r="Q4" s="901"/>
      <c r="R4" s="901"/>
      <c r="S4" s="901"/>
      <c r="T4" s="901"/>
      <c r="U4" s="901"/>
    </row>
    <row r="5" spans="1:21" hidden="1">
      <c r="A5" s="901"/>
      <c r="B5" s="902"/>
      <c r="C5" s="901"/>
      <c r="D5" s="901"/>
      <c r="E5" s="901"/>
      <c r="F5" s="901"/>
      <c r="G5" s="901"/>
      <c r="H5" s="901"/>
      <c r="I5" s="901"/>
      <c r="J5" s="901"/>
      <c r="K5" s="901"/>
      <c r="L5" s="901"/>
      <c r="M5" s="901"/>
      <c r="N5" s="901"/>
      <c r="O5" s="901"/>
      <c r="P5" s="901"/>
      <c r="Q5" s="901"/>
      <c r="R5" s="901"/>
      <c r="S5" s="901"/>
      <c r="T5" s="901"/>
      <c r="U5" s="901"/>
    </row>
    <row r="6" spans="1:21" hidden="1">
      <c r="A6" s="901"/>
      <c r="B6" s="902"/>
      <c r="C6" s="901"/>
      <c r="D6" s="901"/>
      <c r="E6" s="901"/>
      <c r="F6" s="901"/>
      <c r="G6" s="901"/>
      <c r="H6" s="901"/>
      <c r="I6" s="901"/>
      <c r="J6" s="901"/>
      <c r="K6" s="901"/>
      <c r="L6" s="901"/>
      <c r="M6" s="901"/>
      <c r="N6" s="901"/>
      <c r="O6" s="901"/>
      <c r="P6" s="901"/>
      <c r="Q6" s="901"/>
      <c r="R6" s="901"/>
      <c r="S6" s="901"/>
      <c r="T6" s="901"/>
      <c r="U6" s="901"/>
    </row>
    <row r="7" spans="1:21" hidden="1">
      <c r="A7" s="901"/>
      <c r="B7" s="902"/>
      <c r="C7" s="901"/>
      <c r="D7" s="901"/>
      <c r="E7" s="901"/>
      <c r="F7" s="901"/>
      <c r="G7" s="901"/>
      <c r="H7" s="901"/>
      <c r="I7" s="901"/>
      <c r="J7" s="901"/>
      <c r="K7" s="901"/>
      <c r="L7" s="901"/>
      <c r="M7" s="901"/>
      <c r="N7" s="901"/>
      <c r="O7" s="716" t="b">
        <v>1</v>
      </c>
      <c r="P7" s="716" t="b">
        <v>1</v>
      </c>
      <c r="Q7" s="716" t="b">
        <v>1</v>
      </c>
      <c r="R7" s="716" t="b">
        <v>1</v>
      </c>
      <c r="S7" s="749"/>
      <c r="T7" s="749"/>
      <c r="U7" s="901"/>
    </row>
    <row r="8" spans="1:21" hidden="1">
      <c r="A8" s="901"/>
      <c r="B8" s="902"/>
      <c r="C8" s="901"/>
      <c r="D8" s="901"/>
      <c r="E8" s="901"/>
      <c r="F8" s="901"/>
      <c r="G8" s="901"/>
      <c r="H8" s="901"/>
      <c r="I8" s="901"/>
      <c r="J8" s="901"/>
      <c r="K8" s="901"/>
      <c r="L8" s="901"/>
      <c r="M8" s="901"/>
      <c r="N8" s="901"/>
      <c r="O8" s="901"/>
      <c r="P8" s="901"/>
      <c r="Q8" s="901"/>
      <c r="R8" s="901"/>
      <c r="S8" s="901"/>
      <c r="T8" s="901"/>
      <c r="U8" s="901"/>
    </row>
    <row r="9" spans="1:21" hidden="1">
      <c r="A9" s="901"/>
      <c r="B9" s="902"/>
      <c r="C9" s="901"/>
      <c r="D9" s="901"/>
      <c r="E9" s="901"/>
      <c r="F9" s="901"/>
      <c r="G9" s="901"/>
      <c r="H9" s="901"/>
      <c r="I9" s="901"/>
      <c r="J9" s="901"/>
      <c r="K9" s="901"/>
      <c r="L9" s="901"/>
      <c r="M9" s="901"/>
      <c r="N9" s="901"/>
      <c r="O9" s="901"/>
      <c r="P9" s="901"/>
      <c r="Q9" s="901"/>
      <c r="R9" s="901"/>
      <c r="S9" s="901"/>
      <c r="T9" s="901"/>
      <c r="U9" s="901"/>
    </row>
    <row r="10" spans="1:21" hidden="1">
      <c r="A10" s="901"/>
      <c r="B10" s="902"/>
      <c r="C10" s="901"/>
      <c r="D10" s="901"/>
      <c r="E10" s="901"/>
      <c r="F10" s="901"/>
      <c r="G10" s="901"/>
      <c r="H10" s="901"/>
      <c r="I10" s="901"/>
      <c r="J10" s="901"/>
      <c r="K10" s="901"/>
      <c r="L10" s="901"/>
      <c r="M10" s="901"/>
      <c r="N10" s="901"/>
      <c r="O10" s="901"/>
      <c r="P10" s="901"/>
      <c r="Q10" s="901"/>
      <c r="R10" s="901"/>
      <c r="S10" s="901"/>
      <c r="T10" s="901"/>
      <c r="U10" s="901"/>
    </row>
    <row r="11" spans="1:21" ht="15" hidden="1" customHeight="1">
      <c r="A11" s="901"/>
      <c r="B11" s="902"/>
      <c r="C11" s="901"/>
      <c r="D11" s="901"/>
      <c r="E11" s="901"/>
      <c r="F11" s="901"/>
      <c r="G11" s="901"/>
      <c r="H11" s="901"/>
      <c r="I11" s="901"/>
      <c r="J11" s="901"/>
      <c r="K11" s="901"/>
      <c r="L11" s="901"/>
      <c r="M11" s="697"/>
      <c r="N11" s="901"/>
      <c r="O11" s="901"/>
      <c r="P11" s="901"/>
      <c r="Q11" s="901"/>
      <c r="R11" s="901"/>
      <c r="S11" s="901"/>
      <c r="T11" s="901"/>
      <c r="U11" s="901"/>
    </row>
    <row r="12" spans="1:21" s="282" customFormat="1" ht="20.25" customHeight="1">
      <c r="A12" s="885"/>
      <c r="B12" s="886"/>
      <c r="C12" s="885"/>
      <c r="D12" s="885"/>
      <c r="E12" s="885"/>
      <c r="F12" s="885"/>
      <c r="G12" s="885"/>
      <c r="H12" s="885"/>
      <c r="I12" s="885"/>
      <c r="J12" s="885"/>
      <c r="K12" s="885"/>
      <c r="L12" s="441" t="s">
        <v>1089</v>
      </c>
      <c r="M12" s="440"/>
      <c r="N12" s="440"/>
      <c r="O12" s="440"/>
      <c r="P12" s="440"/>
      <c r="Q12" s="440"/>
      <c r="R12" s="440"/>
      <c r="S12" s="440"/>
      <c r="T12" s="440"/>
      <c r="U12" s="440"/>
    </row>
    <row r="13" spans="1:21" s="282" customFormat="1">
      <c r="A13" s="885"/>
      <c r="B13" s="886"/>
      <c r="C13" s="885"/>
      <c r="D13" s="885"/>
      <c r="E13" s="885"/>
      <c r="F13" s="885"/>
      <c r="G13" s="885"/>
      <c r="H13" s="885"/>
      <c r="I13" s="885"/>
      <c r="J13" s="885"/>
      <c r="K13" s="885"/>
      <c r="L13" s="442"/>
      <c r="M13" s="443"/>
      <c r="N13" s="443"/>
      <c r="O13" s="443"/>
      <c r="P13" s="443"/>
      <c r="Q13" s="443"/>
      <c r="R13" s="443"/>
      <c r="S13" s="443"/>
      <c r="T13" s="443"/>
      <c r="U13" s="443"/>
    </row>
    <row r="14" spans="1:21" s="414" customFormat="1" ht="31.5" customHeight="1">
      <c r="A14" s="903"/>
      <c r="B14" s="902"/>
      <c r="C14" s="903"/>
      <c r="D14" s="903"/>
      <c r="E14" s="903"/>
      <c r="F14" s="903"/>
      <c r="G14" s="903"/>
      <c r="H14" s="903"/>
      <c r="I14" s="903"/>
      <c r="J14" s="903"/>
      <c r="K14" s="903"/>
      <c r="L14" s="868" t="s">
        <v>359</v>
      </c>
      <c r="M14" s="869" t="s">
        <v>216</v>
      </c>
      <c r="N14" s="868" t="s">
        <v>141</v>
      </c>
      <c r="O14" s="802" t="s">
        <v>2419</v>
      </c>
      <c r="P14" s="802" t="s">
        <v>2419</v>
      </c>
      <c r="Q14" s="802" t="s">
        <v>2419</v>
      </c>
      <c r="R14" s="803" t="s">
        <v>2420</v>
      </c>
      <c r="S14" s="804" t="s">
        <v>2421</v>
      </c>
      <c r="T14" s="804" t="s">
        <v>2421</v>
      </c>
      <c r="U14" s="800" t="s">
        <v>308</v>
      </c>
    </row>
    <row r="15" spans="1:21" s="414" customFormat="1" ht="54" customHeight="1">
      <c r="A15" s="903"/>
      <c r="B15" s="902"/>
      <c r="C15" s="903"/>
      <c r="D15" s="903"/>
      <c r="E15" s="903"/>
      <c r="F15" s="903"/>
      <c r="G15" s="903"/>
      <c r="H15" s="903"/>
      <c r="I15" s="903"/>
      <c r="J15" s="903"/>
      <c r="K15" s="903"/>
      <c r="L15" s="870"/>
      <c r="M15" s="870"/>
      <c r="N15" s="870"/>
      <c r="O15" s="807" t="s">
        <v>271</v>
      </c>
      <c r="P15" s="807" t="s">
        <v>309</v>
      </c>
      <c r="Q15" s="807" t="s">
        <v>289</v>
      </c>
      <c r="R15" s="807" t="s">
        <v>271</v>
      </c>
      <c r="S15" s="804" t="s">
        <v>272</v>
      </c>
      <c r="T15" s="804" t="s">
        <v>271</v>
      </c>
      <c r="U15" s="870"/>
    </row>
    <row r="16" spans="1:21" s="415" customFormat="1">
      <c r="A16" s="808" t="s">
        <v>17</v>
      </c>
      <c r="B16" s="904"/>
      <c r="C16" s="904"/>
      <c r="D16" s="904"/>
      <c r="E16" s="904"/>
      <c r="F16" s="904"/>
      <c r="G16" s="904"/>
      <c r="H16" s="904"/>
      <c r="I16" s="904"/>
      <c r="J16" s="904"/>
      <c r="K16" s="904"/>
      <c r="L16" s="871" t="s">
        <v>2418</v>
      </c>
      <c r="M16" s="706"/>
      <c r="N16" s="706"/>
      <c r="O16" s="872">
        <v>0</v>
      </c>
      <c r="P16" s="872">
        <v>0</v>
      </c>
      <c r="Q16" s="872">
        <v>0</v>
      </c>
      <c r="R16" s="872">
        <v>0</v>
      </c>
      <c r="S16" s="872">
        <v>0</v>
      </c>
      <c r="T16" s="872">
        <v>0</v>
      </c>
      <c r="U16" s="850"/>
    </row>
    <row r="17" spans="1:21" s="415" customFormat="1" ht="22.5">
      <c r="A17" s="889" t="s">
        <v>17</v>
      </c>
      <c r="B17" s="904"/>
      <c r="C17" s="904"/>
      <c r="D17" s="904"/>
      <c r="E17" s="904"/>
      <c r="F17" s="904"/>
      <c r="G17" s="904"/>
      <c r="H17" s="904"/>
      <c r="I17" s="904"/>
      <c r="J17" s="904"/>
      <c r="K17" s="904"/>
      <c r="L17" s="905">
        <v>1</v>
      </c>
      <c r="M17" s="891" t="s">
        <v>1087</v>
      </c>
      <c r="N17" s="892" t="s">
        <v>355</v>
      </c>
      <c r="O17" s="906">
        <v>0</v>
      </c>
      <c r="P17" s="906">
        <v>0</v>
      </c>
      <c r="Q17" s="906">
        <v>0</v>
      </c>
      <c r="R17" s="906">
        <v>0</v>
      </c>
      <c r="S17" s="906">
        <v>0</v>
      </c>
      <c r="T17" s="906">
        <v>0</v>
      </c>
      <c r="U17" s="907"/>
    </row>
    <row r="18" spans="1:21" s="415" customFormat="1" ht="22.5">
      <c r="A18" s="889" t="s">
        <v>17</v>
      </c>
      <c r="B18" s="904"/>
      <c r="C18" s="904"/>
      <c r="D18" s="904"/>
      <c r="E18" s="904"/>
      <c r="F18" s="904"/>
      <c r="G18" s="904"/>
      <c r="H18" s="904"/>
      <c r="I18" s="904"/>
      <c r="J18" s="904"/>
      <c r="K18" s="904"/>
      <c r="L18" s="905" t="s">
        <v>101</v>
      </c>
      <c r="M18" s="891" t="s">
        <v>1088</v>
      </c>
      <c r="N18" s="892" t="s">
        <v>355</v>
      </c>
      <c r="O18" s="906">
        <v>0</v>
      </c>
      <c r="P18" s="906">
        <v>0</v>
      </c>
      <c r="Q18" s="906">
        <v>0</v>
      </c>
      <c r="R18" s="906">
        <v>0</v>
      </c>
      <c r="S18" s="906">
        <v>0</v>
      </c>
      <c r="T18" s="906">
        <v>0</v>
      </c>
      <c r="U18" s="907"/>
    </row>
    <row r="19" spans="1:21" s="415" customFormat="1" ht="33.75">
      <c r="A19" s="889" t="s">
        <v>17</v>
      </c>
      <c r="B19" s="902" t="s">
        <v>1184</v>
      </c>
      <c r="C19" s="904"/>
      <c r="D19" s="904"/>
      <c r="E19" s="904"/>
      <c r="F19" s="904"/>
      <c r="G19" s="904"/>
      <c r="H19" s="904"/>
      <c r="I19" s="904"/>
      <c r="J19" s="904"/>
      <c r="K19" s="904"/>
      <c r="L19" s="905" t="s">
        <v>102</v>
      </c>
      <c r="M19" s="891" t="s">
        <v>1090</v>
      </c>
      <c r="N19" s="892" t="s">
        <v>355</v>
      </c>
      <c r="O19" s="898">
        <v>0</v>
      </c>
      <c r="P19" s="898">
        <v>0</v>
      </c>
      <c r="Q19" s="898">
        <v>0</v>
      </c>
      <c r="R19" s="898">
        <v>0</v>
      </c>
      <c r="S19" s="898">
        <v>0</v>
      </c>
      <c r="T19" s="898">
        <v>0</v>
      </c>
      <c r="U19" s="907"/>
    </row>
    <row r="20" spans="1:21" s="415" customFormat="1">
      <c r="A20" s="889" t="s">
        <v>17</v>
      </c>
      <c r="B20" s="902"/>
      <c r="C20" s="904"/>
      <c r="D20" s="904"/>
      <c r="E20" s="904"/>
      <c r="F20" s="904"/>
      <c r="G20" s="904"/>
      <c r="H20" s="904"/>
      <c r="I20" s="904"/>
      <c r="J20" s="904"/>
      <c r="K20" s="904"/>
      <c r="L20" s="905" t="s">
        <v>158</v>
      </c>
      <c r="M20" s="908" t="s">
        <v>468</v>
      </c>
      <c r="N20" s="892" t="s">
        <v>355</v>
      </c>
      <c r="O20" s="909"/>
      <c r="P20" s="909"/>
      <c r="Q20" s="909"/>
      <c r="R20" s="909"/>
      <c r="S20" s="909"/>
      <c r="T20" s="909"/>
      <c r="U20" s="907"/>
    </row>
    <row r="21" spans="1:21" s="415" customFormat="1">
      <c r="A21" s="889" t="s">
        <v>17</v>
      </c>
      <c r="B21" s="902"/>
      <c r="C21" s="904"/>
      <c r="D21" s="904"/>
      <c r="E21" s="904"/>
      <c r="F21" s="904"/>
      <c r="G21" s="904"/>
      <c r="H21" s="904"/>
      <c r="I21" s="904"/>
      <c r="J21" s="904"/>
      <c r="K21" s="904"/>
      <c r="L21" s="905" t="s">
        <v>159</v>
      </c>
      <c r="M21" s="908" t="s">
        <v>469</v>
      </c>
      <c r="N21" s="892" t="s">
        <v>355</v>
      </c>
      <c r="O21" s="909"/>
      <c r="P21" s="909"/>
      <c r="Q21" s="909"/>
      <c r="R21" s="909"/>
      <c r="S21" s="909"/>
      <c r="T21" s="909"/>
      <c r="U21" s="907"/>
    </row>
    <row r="22" spans="1:21" s="415" customFormat="1">
      <c r="A22" s="889" t="s">
        <v>17</v>
      </c>
      <c r="B22" s="902"/>
      <c r="C22" s="904"/>
      <c r="D22" s="904"/>
      <c r="E22" s="904"/>
      <c r="F22" s="904"/>
      <c r="G22" s="904"/>
      <c r="H22" s="904"/>
      <c r="I22" s="904"/>
      <c r="J22" s="904"/>
      <c r="K22" s="904"/>
      <c r="L22" s="905" t="s">
        <v>372</v>
      </c>
      <c r="M22" s="908" t="s">
        <v>470</v>
      </c>
      <c r="N22" s="892" t="s">
        <v>355</v>
      </c>
      <c r="O22" s="909"/>
      <c r="P22" s="909"/>
      <c r="Q22" s="909"/>
      <c r="R22" s="909"/>
      <c r="S22" s="909"/>
      <c r="T22" s="909"/>
      <c r="U22" s="907"/>
    </row>
    <row r="23" spans="1:21" s="415" customFormat="1">
      <c r="A23" s="889" t="s">
        <v>17</v>
      </c>
      <c r="B23" s="902"/>
      <c r="C23" s="904"/>
      <c r="D23" s="904"/>
      <c r="E23" s="904"/>
      <c r="F23" s="904"/>
      <c r="G23" s="904"/>
      <c r="H23" s="904"/>
      <c r="I23" s="904"/>
      <c r="J23" s="904"/>
      <c r="K23" s="904"/>
      <c r="L23" s="905" t="s">
        <v>373</v>
      </c>
      <c r="M23" s="908" t="s">
        <v>471</v>
      </c>
      <c r="N23" s="892" t="s">
        <v>355</v>
      </c>
      <c r="O23" s="909"/>
      <c r="P23" s="909"/>
      <c r="Q23" s="909"/>
      <c r="R23" s="909"/>
      <c r="S23" s="909"/>
      <c r="T23" s="909"/>
      <c r="U23" s="907"/>
    </row>
    <row r="24" spans="1:21" s="415" customFormat="1">
      <c r="A24" s="889" t="s">
        <v>17</v>
      </c>
      <c r="B24" s="902"/>
      <c r="C24" s="904"/>
      <c r="D24" s="904"/>
      <c r="E24" s="904"/>
      <c r="F24" s="904"/>
      <c r="G24" s="904"/>
      <c r="H24" s="904"/>
      <c r="I24" s="904"/>
      <c r="J24" s="904"/>
      <c r="K24" s="904"/>
      <c r="L24" s="905" t="s">
        <v>374</v>
      </c>
      <c r="M24" s="908" t="s">
        <v>472</v>
      </c>
      <c r="N24" s="892" t="s">
        <v>355</v>
      </c>
      <c r="O24" s="909"/>
      <c r="P24" s="909"/>
      <c r="Q24" s="909"/>
      <c r="R24" s="909"/>
      <c r="S24" s="909"/>
      <c r="T24" s="909"/>
      <c r="U24" s="907"/>
    </row>
    <row r="25" spans="1:21" s="415" customFormat="1">
      <c r="A25" s="889" t="s">
        <v>17</v>
      </c>
      <c r="B25" s="902"/>
      <c r="C25" s="904"/>
      <c r="D25" s="904"/>
      <c r="E25" s="904"/>
      <c r="F25" s="904"/>
      <c r="G25" s="904"/>
      <c r="H25" s="904"/>
      <c r="I25" s="904"/>
      <c r="J25" s="904"/>
      <c r="K25" s="904"/>
      <c r="L25" s="905" t="s">
        <v>1091</v>
      </c>
      <c r="M25" s="908" t="s">
        <v>473</v>
      </c>
      <c r="N25" s="892" t="s">
        <v>355</v>
      </c>
      <c r="O25" s="909"/>
      <c r="P25" s="909"/>
      <c r="Q25" s="909"/>
      <c r="R25" s="909"/>
      <c r="S25" s="909"/>
      <c r="T25" s="909"/>
      <c r="U25" s="907"/>
    </row>
    <row r="26" spans="1:21" s="415" customFormat="1">
      <c r="A26" s="889" t="s">
        <v>17</v>
      </c>
      <c r="B26" s="902" t="s">
        <v>1305</v>
      </c>
      <c r="C26" s="904"/>
      <c r="D26" s="904"/>
      <c r="E26" s="904"/>
      <c r="F26" s="904"/>
      <c r="G26" s="904"/>
      <c r="H26" s="904"/>
      <c r="I26" s="904"/>
      <c r="J26" s="904"/>
      <c r="K26" s="904"/>
      <c r="L26" s="905" t="s">
        <v>1092</v>
      </c>
      <c r="M26" s="908" t="s">
        <v>1306</v>
      </c>
      <c r="N26" s="892" t="s">
        <v>355</v>
      </c>
      <c r="O26" s="909"/>
      <c r="P26" s="909"/>
      <c r="Q26" s="909"/>
      <c r="R26" s="909"/>
      <c r="S26" s="909"/>
      <c r="T26" s="909"/>
      <c r="U26" s="907"/>
    </row>
    <row r="27" spans="1:21" s="415" customFormat="1" ht="45">
      <c r="A27" s="889" t="s">
        <v>17</v>
      </c>
      <c r="B27" s="902" t="s">
        <v>1185</v>
      </c>
      <c r="C27" s="904"/>
      <c r="D27" s="904"/>
      <c r="E27" s="904"/>
      <c r="F27" s="904"/>
      <c r="G27" s="904"/>
      <c r="H27" s="904"/>
      <c r="I27" s="904"/>
      <c r="J27" s="904"/>
      <c r="K27" s="904"/>
      <c r="L27" s="905" t="s">
        <v>103</v>
      </c>
      <c r="M27" s="891" t="s">
        <v>1093</v>
      </c>
      <c r="N27" s="892" t="s">
        <v>355</v>
      </c>
      <c r="O27" s="909"/>
      <c r="P27" s="909"/>
      <c r="Q27" s="909"/>
      <c r="R27" s="909"/>
      <c r="S27" s="909"/>
      <c r="T27" s="909"/>
      <c r="U27" s="907"/>
    </row>
    <row r="28" spans="1:21" s="415" customFormat="1">
      <c r="A28" s="889" t="s">
        <v>17</v>
      </c>
      <c r="B28" s="902" t="s">
        <v>1186</v>
      </c>
      <c r="C28" s="904"/>
      <c r="D28" s="904"/>
      <c r="E28" s="904"/>
      <c r="F28" s="904"/>
      <c r="G28" s="904"/>
      <c r="H28" s="904"/>
      <c r="I28" s="904"/>
      <c r="J28" s="904"/>
      <c r="K28" s="904"/>
      <c r="L28" s="905" t="s">
        <v>119</v>
      </c>
      <c r="M28" s="891" t="s">
        <v>1094</v>
      </c>
      <c r="N28" s="892" t="s">
        <v>355</v>
      </c>
      <c r="O28" s="909"/>
      <c r="P28" s="909"/>
      <c r="Q28" s="909"/>
      <c r="R28" s="909"/>
      <c r="S28" s="909"/>
      <c r="T28" s="909"/>
      <c r="U28" s="907"/>
    </row>
    <row r="29" spans="1:21" s="415" customFormat="1">
      <c r="A29" s="889" t="s">
        <v>17</v>
      </c>
      <c r="B29" s="902" t="s">
        <v>1187</v>
      </c>
      <c r="C29" s="904"/>
      <c r="D29" s="904"/>
      <c r="E29" s="904"/>
      <c r="F29" s="904"/>
      <c r="G29" s="904"/>
      <c r="H29" s="904"/>
      <c r="I29" s="904"/>
      <c r="J29" s="904"/>
      <c r="K29" s="904"/>
      <c r="L29" s="905" t="s">
        <v>123</v>
      </c>
      <c r="M29" s="891" t="s">
        <v>1095</v>
      </c>
      <c r="N29" s="892" t="s">
        <v>355</v>
      </c>
      <c r="O29" s="909"/>
      <c r="P29" s="909"/>
      <c r="Q29" s="909"/>
      <c r="R29" s="909"/>
      <c r="S29" s="909"/>
      <c r="T29" s="909"/>
      <c r="U29" s="907"/>
    </row>
    <row r="30" spans="1:21" s="415" customFormat="1">
      <c r="A30" s="889" t="s">
        <v>17</v>
      </c>
      <c r="B30" s="902" t="s">
        <v>1188</v>
      </c>
      <c r="C30" s="904"/>
      <c r="D30" s="904"/>
      <c r="E30" s="904"/>
      <c r="F30" s="904"/>
      <c r="G30" s="904"/>
      <c r="H30" s="904"/>
      <c r="I30" s="904"/>
      <c r="J30" s="904"/>
      <c r="K30" s="904"/>
      <c r="L30" s="905" t="s">
        <v>124</v>
      </c>
      <c r="M30" s="891" t="s">
        <v>1096</v>
      </c>
      <c r="N30" s="892" t="s">
        <v>355</v>
      </c>
      <c r="O30" s="909"/>
      <c r="P30" s="909"/>
      <c r="Q30" s="909"/>
      <c r="R30" s="909"/>
      <c r="S30" s="909"/>
      <c r="T30" s="909"/>
      <c r="U30" s="907"/>
    </row>
    <row r="31" spans="1:21" s="415" customFormat="1">
      <c r="A31" s="889" t="s">
        <v>17</v>
      </c>
      <c r="B31" s="902" t="s">
        <v>1189</v>
      </c>
      <c r="C31" s="904"/>
      <c r="D31" s="904"/>
      <c r="E31" s="904"/>
      <c r="F31" s="904"/>
      <c r="G31" s="904"/>
      <c r="H31" s="904"/>
      <c r="I31" s="904"/>
      <c r="J31" s="904"/>
      <c r="K31" s="904"/>
      <c r="L31" s="905" t="s">
        <v>125</v>
      </c>
      <c r="M31" s="891" t="s">
        <v>1097</v>
      </c>
      <c r="N31" s="892" t="s">
        <v>355</v>
      </c>
      <c r="O31" s="898">
        <v>0</v>
      </c>
      <c r="P31" s="898">
        <v>0</v>
      </c>
      <c r="Q31" s="898">
        <v>0</v>
      </c>
      <c r="R31" s="898">
        <v>0</v>
      </c>
      <c r="S31" s="898">
        <v>0</v>
      </c>
      <c r="T31" s="898">
        <v>0</v>
      </c>
      <c r="U31" s="907"/>
    </row>
    <row r="32" spans="1:21" s="415" customFormat="1">
      <c r="A32" s="889" t="s">
        <v>17</v>
      </c>
      <c r="B32" s="902" t="s">
        <v>1190</v>
      </c>
      <c r="C32" s="904"/>
      <c r="D32" s="904"/>
      <c r="E32" s="904"/>
      <c r="F32" s="904"/>
      <c r="G32" s="904"/>
      <c r="H32" s="904"/>
      <c r="I32" s="904"/>
      <c r="J32" s="904"/>
      <c r="K32" s="904"/>
      <c r="L32" s="905" t="s">
        <v>146</v>
      </c>
      <c r="M32" s="908" t="s">
        <v>1098</v>
      </c>
      <c r="N32" s="892" t="s">
        <v>355</v>
      </c>
      <c r="O32" s="909"/>
      <c r="P32" s="909"/>
      <c r="Q32" s="909"/>
      <c r="R32" s="909"/>
      <c r="S32" s="909"/>
      <c r="T32" s="909"/>
      <c r="U32" s="907"/>
    </row>
    <row r="33" spans="1:21" s="415" customFormat="1" ht="45">
      <c r="A33" s="889" t="s">
        <v>17</v>
      </c>
      <c r="B33" s="902" t="s">
        <v>1191</v>
      </c>
      <c r="C33" s="904"/>
      <c r="D33" s="904"/>
      <c r="E33" s="904"/>
      <c r="F33" s="904"/>
      <c r="G33" s="904"/>
      <c r="H33" s="904"/>
      <c r="I33" s="904"/>
      <c r="J33" s="904"/>
      <c r="K33" s="904"/>
      <c r="L33" s="905" t="s">
        <v>187</v>
      </c>
      <c r="M33" s="908" t="s">
        <v>1099</v>
      </c>
      <c r="N33" s="892" t="s">
        <v>355</v>
      </c>
      <c r="O33" s="909"/>
      <c r="P33" s="909"/>
      <c r="Q33" s="909"/>
      <c r="R33" s="909"/>
      <c r="S33" s="909"/>
      <c r="T33" s="909"/>
      <c r="U33" s="907"/>
    </row>
    <row r="34" spans="1:21" s="415" customFormat="1">
      <c r="A34" s="889" t="s">
        <v>17</v>
      </c>
      <c r="B34" s="902" t="s">
        <v>1307</v>
      </c>
      <c r="C34" s="904"/>
      <c r="D34" s="904"/>
      <c r="E34" s="904"/>
      <c r="F34" s="904"/>
      <c r="G34" s="904"/>
      <c r="H34" s="904"/>
      <c r="I34" s="904"/>
      <c r="J34" s="904"/>
      <c r="K34" s="904"/>
      <c r="L34" s="905" t="s">
        <v>393</v>
      </c>
      <c r="M34" s="908" t="s">
        <v>1308</v>
      </c>
      <c r="N34" s="892" t="s">
        <v>355</v>
      </c>
      <c r="O34" s="909"/>
      <c r="P34" s="909"/>
      <c r="Q34" s="909"/>
      <c r="R34" s="909"/>
      <c r="S34" s="909"/>
      <c r="T34" s="909"/>
      <c r="U34" s="907"/>
    </row>
    <row r="35" spans="1:21">
      <c r="A35" s="901"/>
      <c r="B35" s="902"/>
      <c r="C35" s="901"/>
      <c r="D35" s="901"/>
      <c r="E35" s="901"/>
      <c r="F35" s="901"/>
      <c r="G35" s="901"/>
      <c r="H35" s="901"/>
      <c r="I35" s="901"/>
      <c r="J35" s="901"/>
      <c r="K35" s="901"/>
      <c r="L35" s="901"/>
      <c r="M35" s="901"/>
      <c r="N35" s="901"/>
      <c r="O35" s="901"/>
      <c r="P35" s="901"/>
      <c r="Q35" s="901"/>
      <c r="R35" s="901"/>
      <c r="S35" s="901"/>
      <c r="T35" s="901"/>
      <c r="U35" s="901"/>
    </row>
    <row r="36" spans="1:21" s="88" customFormat="1" ht="15" customHeight="1">
      <c r="A36" s="716"/>
      <c r="B36" s="851"/>
      <c r="C36" s="716"/>
      <c r="D36" s="716"/>
      <c r="E36" s="716"/>
      <c r="F36" s="716"/>
      <c r="G36" s="716"/>
      <c r="H36" s="716"/>
      <c r="I36" s="716"/>
      <c r="J36" s="716"/>
      <c r="K36" s="716"/>
      <c r="L36" s="846" t="s">
        <v>1274</v>
      </c>
      <c r="M36" s="846"/>
      <c r="N36" s="846"/>
      <c r="O36" s="846"/>
      <c r="P36" s="846"/>
      <c r="Q36" s="846"/>
      <c r="R36" s="846"/>
      <c r="S36" s="847"/>
      <c r="T36" s="847"/>
      <c r="U36" s="847"/>
    </row>
    <row r="37" spans="1:21" s="88" customFormat="1" ht="15" customHeight="1">
      <c r="A37" s="716"/>
      <c r="B37" s="851"/>
      <c r="C37" s="716"/>
      <c r="D37" s="716"/>
      <c r="E37" s="716"/>
      <c r="F37" s="716"/>
      <c r="G37" s="716"/>
      <c r="H37" s="716"/>
      <c r="I37" s="716"/>
      <c r="J37" s="716"/>
      <c r="K37" s="678"/>
      <c r="L37" s="848"/>
      <c r="M37" s="848"/>
      <c r="N37" s="848"/>
      <c r="O37" s="848"/>
      <c r="P37" s="848"/>
      <c r="Q37" s="848"/>
      <c r="R37" s="848"/>
      <c r="S37" s="849"/>
      <c r="T37" s="849"/>
      <c r="U37" s="849"/>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37"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80"/>
      <c r="B1" s="880"/>
      <c r="C1" s="880"/>
      <c r="D1" s="880"/>
      <c r="E1" s="880"/>
      <c r="F1" s="880"/>
      <c r="G1" s="880"/>
      <c r="H1" s="880"/>
      <c r="I1" s="880"/>
      <c r="J1" s="880"/>
      <c r="K1" s="880"/>
      <c r="L1" s="880"/>
      <c r="M1" s="880"/>
      <c r="N1" s="879"/>
      <c r="O1" s="879"/>
      <c r="P1" s="879"/>
      <c r="Q1" s="879"/>
      <c r="R1" s="879"/>
      <c r="S1" s="716">
        <v>2024</v>
      </c>
      <c r="T1" s="716">
        <v>2024</v>
      </c>
      <c r="U1" s="880"/>
    </row>
    <row r="2" spans="1:21" hidden="1">
      <c r="A2" s="880"/>
      <c r="B2" s="880"/>
      <c r="C2" s="880"/>
      <c r="D2" s="880"/>
      <c r="E2" s="880"/>
      <c r="F2" s="880"/>
      <c r="G2" s="880"/>
      <c r="H2" s="880"/>
      <c r="I2" s="880"/>
      <c r="J2" s="880"/>
      <c r="K2" s="880"/>
      <c r="L2" s="880"/>
      <c r="M2" s="880"/>
      <c r="N2" s="879"/>
      <c r="O2" s="879"/>
      <c r="P2" s="879"/>
      <c r="Q2" s="879"/>
      <c r="R2" s="879"/>
      <c r="S2" s="716"/>
      <c r="T2" s="716"/>
      <c r="U2" s="880"/>
    </row>
    <row r="3" spans="1:21" hidden="1">
      <c r="A3" s="880"/>
      <c r="B3" s="880"/>
      <c r="C3" s="880"/>
      <c r="D3" s="880"/>
      <c r="E3" s="880"/>
      <c r="F3" s="880"/>
      <c r="G3" s="880"/>
      <c r="H3" s="880"/>
      <c r="I3" s="880"/>
      <c r="J3" s="880"/>
      <c r="K3" s="880"/>
      <c r="L3" s="880"/>
      <c r="M3" s="880"/>
      <c r="N3" s="879"/>
      <c r="O3" s="879"/>
      <c r="P3" s="879"/>
      <c r="Q3" s="879"/>
      <c r="R3" s="879"/>
      <c r="S3" s="716"/>
      <c r="T3" s="716"/>
      <c r="U3" s="880"/>
    </row>
    <row r="4" spans="1:21" hidden="1">
      <c r="A4" s="880"/>
      <c r="B4" s="880"/>
      <c r="C4" s="880"/>
      <c r="D4" s="880"/>
      <c r="E4" s="880"/>
      <c r="F4" s="880"/>
      <c r="G4" s="880"/>
      <c r="H4" s="880"/>
      <c r="I4" s="880"/>
      <c r="J4" s="880"/>
      <c r="K4" s="880"/>
      <c r="L4" s="880"/>
      <c r="M4" s="880"/>
      <c r="N4" s="879"/>
      <c r="O4" s="879"/>
      <c r="P4" s="879"/>
      <c r="Q4" s="879"/>
      <c r="R4" s="879"/>
      <c r="S4" s="716"/>
      <c r="T4" s="716"/>
      <c r="U4" s="880"/>
    </row>
    <row r="5" spans="1:21" hidden="1">
      <c r="A5" s="880"/>
      <c r="B5" s="880"/>
      <c r="C5" s="880"/>
      <c r="D5" s="880"/>
      <c r="E5" s="880"/>
      <c r="F5" s="880"/>
      <c r="G5" s="880"/>
      <c r="H5" s="880"/>
      <c r="I5" s="880"/>
      <c r="J5" s="880"/>
      <c r="K5" s="880"/>
      <c r="L5" s="880"/>
      <c r="M5" s="880"/>
      <c r="N5" s="879"/>
      <c r="O5" s="879"/>
      <c r="P5" s="879"/>
      <c r="Q5" s="879"/>
      <c r="R5" s="879"/>
      <c r="S5" s="716"/>
      <c r="T5" s="716"/>
      <c r="U5" s="880"/>
    </row>
    <row r="6" spans="1:21" hidden="1">
      <c r="A6" s="880"/>
      <c r="B6" s="880"/>
      <c r="C6" s="880"/>
      <c r="D6" s="880"/>
      <c r="E6" s="880"/>
      <c r="F6" s="880"/>
      <c r="G6" s="880"/>
      <c r="H6" s="880"/>
      <c r="I6" s="880"/>
      <c r="J6" s="880"/>
      <c r="K6" s="880"/>
      <c r="L6" s="880"/>
      <c r="M6" s="880"/>
      <c r="N6" s="879"/>
      <c r="O6" s="879"/>
      <c r="P6" s="879"/>
      <c r="Q6" s="879"/>
      <c r="R6" s="879"/>
      <c r="S6" s="716"/>
      <c r="T6" s="716"/>
      <c r="U6" s="880"/>
    </row>
    <row r="7" spans="1:21" hidden="1">
      <c r="A7" s="880"/>
      <c r="B7" s="880"/>
      <c r="C7" s="880"/>
      <c r="D7" s="880"/>
      <c r="E7" s="880"/>
      <c r="F7" s="880"/>
      <c r="G7" s="880"/>
      <c r="H7" s="880"/>
      <c r="I7" s="880"/>
      <c r="J7" s="880"/>
      <c r="K7" s="880"/>
      <c r="L7" s="880"/>
      <c r="M7" s="880"/>
      <c r="N7" s="879"/>
      <c r="O7" s="716" t="b">
        <v>1</v>
      </c>
      <c r="P7" s="716" t="b">
        <v>1</v>
      </c>
      <c r="Q7" s="716" t="b">
        <v>1</v>
      </c>
      <c r="R7" s="716" t="b">
        <v>1</v>
      </c>
      <c r="S7" s="749"/>
      <c r="T7" s="749"/>
      <c r="U7" s="716"/>
    </row>
    <row r="8" spans="1:21" hidden="1">
      <c r="A8" s="880"/>
      <c r="B8" s="880"/>
      <c r="C8" s="880"/>
      <c r="D8" s="880"/>
      <c r="E8" s="880"/>
      <c r="F8" s="880"/>
      <c r="G8" s="880"/>
      <c r="H8" s="880"/>
      <c r="I8" s="880"/>
      <c r="J8" s="880"/>
      <c r="K8" s="880"/>
      <c r="L8" s="880"/>
      <c r="M8" s="880"/>
      <c r="N8" s="879"/>
      <c r="O8" s="879"/>
      <c r="P8" s="879"/>
      <c r="Q8" s="879"/>
      <c r="R8" s="879"/>
      <c r="S8" s="879"/>
      <c r="T8" s="879"/>
      <c r="U8" s="880"/>
    </row>
    <row r="9" spans="1:21" hidden="1">
      <c r="A9" s="880"/>
      <c r="B9" s="880"/>
      <c r="C9" s="880"/>
      <c r="D9" s="880"/>
      <c r="E9" s="880"/>
      <c r="F9" s="880"/>
      <c r="G9" s="880"/>
      <c r="H9" s="880"/>
      <c r="I9" s="880"/>
      <c r="J9" s="880"/>
      <c r="K9" s="880"/>
      <c r="L9" s="880"/>
      <c r="M9" s="880"/>
      <c r="N9" s="879"/>
      <c r="O9" s="879"/>
      <c r="P9" s="879"/>
      <c r="Q9" s="879"/>
      <c r="R9" s="879"/>
      <c r="S9" s="879"/>
      <c r="T9" s="879"/>
      <c r="U9" s="880"/>
    </row>
    <row r="10" spans="1:21" hidden="1">
      <c r="A10" s="880"/>
      <c r="B10" s="880"/>
      <c r="C10" s="880"/>
      <c r="D10" s="880"/>
      <c r="E10" s="880"/>
      <c r="F10" s="880"/>
      <c r="G10" s="880"/>
      <c r="H10" s="880"/>
      <c r="I10" s="880"/>
      <c r="J10" s="880"/>
      <c r="K10" s="880"/>
      <c r="L10" s="880"/>
      <c r="M10" s="880"/>
      <c r="N10" s="879"/>
      <c r="O10" s="879"/>
      <c r="P10" s="879"/>
      <c r="Q10" s="879"/>
      <c r="R10" s="879"/>
      <c r="S10" s="879"/>
      <c r="T10" s="879"/>
      <c r="U10" s="880"/>
    </row>
    <row r="11" spans="1:21" ht="15" hidden="1" customHeight="1">
      <c r="A11" s="880"/>
      <c r="B11" s="880"/>
      <c r="C11" s="880"/>
      <c r="D11" s="880"/>
      <c r="E11" s="880"/>
      <c r="F11" s="880"/>
      <c r="G11" s="880"/>
      <c r="H11" s="880"/>
      <c r="I11" s="880"/>
      <c r="J11" s="880"/>
      <c r="K11" s="880"/>
      <c r="L11" s="880"/>
      <c r="M11" s="697"/>
      <c r="N11" s="879"/>
      <c r="O11" s="879"/>
      <c r="P11" s="879"/>
      <c r="Q11" s="879"/>
      <c r="R11" s="879"/>
      <c r="S11" s="879"/>
      <c r="T11" s="879"/>
      <c r="U11" s="880"/>
    </row>
    <row r="12" spans="1:21" s="203" customFormat="1" ht="20.100000000000001" customHeight="1">
      <c r="A12" s="910"/>
      <c r="B12" s="910"/>
      <c r="C12" s="910"/>
      <c r="D12" s="910"/>
      <c r="E12" s="910"/>
      <c r="F12" s="910"/>
      <c r="G12" s="910"/>
      <c r="H12" s="910"/>
      <c r="I12" s="910"/>
      <c r="J12" s="910"/>
      <c r="K12" s="910"/>
      <c r="L12" s="372" t="s">
        <v>1105</v>
      </c>
      <c r="M12" s="204"/>
      <c r="N12" s="206"/>
      <c r="O12" s="204"/>
      <c r="P12" s="204"/>
      <c r="Q12" s="204"/>
      <c r="R12" s="204"/>
      <c r="S12" s="204"/>
      <c r="T12" s="204"/>
      <c r="U12" s="205"/>
    </row>
    <row r="13" spans="1:21" s="203" customFormat="1">
      <c r="A13" s="910"/>
      <c r="B13" s="910"/>
      <c r="C13" s="910"/>
      <c r="D13" s="910"/>
      <c r="E13" s="910"/>
      <c r="F13" s="910"/>
      <c r="G13" s="910"/>
      <c r="H13" s="910"/>
      <c r="I13" s="910"/>
      <c r="J13" s="910"/>
      <c r="K13" s="910"/>
      <c r="L13" s="911"/>
      <c r="M13" s="911"/>
      <c r="N13" s="911"/>
      <c r="O13" s="911"/>
      <c r="P13" s="911"/>
      <c r="Q13" s="911"/>
      <c r="R13" s="911"/>
      <c r="S13" s="911"/>
      <c r="T13" s="911"/>
      <c r="U13" s="910"/>
    </row>
    <row r="14" spans="1:21" ht="15" customHeight="1">
      <c r="A14" s="880"/>
      <c r="B14" s="880"/>
      <c r="C14" s="880"/>
      <c r="D14" s="880"/>
      <c r="E14" s="880"/>
      <c r="F14" s="880"/>
      <c r="G14" s="880"/>
      <c r="H14" s="880"/>
      <c r="I14" s="880"/>
      <c r="J14" s="880"/>
      <c r="K14" s="880"/>
      <c r="L14" s="868" t="s">
        <v>359</v>
      </c>
      <c r="M14" s="869" t="s">
        <v>216</v>
      </c>
      <c r="N14" s="868" t="s">
        <v>141</v>
      </c>
      <c r="O14" s="802" t="s">
        <v>2419</v>
      </c>
      <c r="P14" s="802" t="s">
        <v>2419</v>
      </c>
      <c r="Q14" s="802" t="s">
        <v>2419</v>
      </c>
      <c r="R14" s="803" t="s">
        <v>2420</v>
      </c>
      <c r="S14" s="804" t="s">
        <v>2421</v>
      </c>
      <c r="T14" s="804" t="s">
        <v>2421</v>
      </c>
      <c r="U14" s="912" t="s">
        <v>308</v>
      </c>
    </row>
    <row r="15" spans="1:21" ht="50.1" customHeight="1">
      <c r="A15" s="880"/>
      <c r="B15" s="880"/>
      <c r="C15" s="880"/>
      <c r="D15" s="880"/>
      <c r="E15" s="880"/>
      <c r="F15" s="880"/>
      <c r="G15" s="880"/>
      <c r="H15" s="880"/>
      <c r="I15" s="880"/>
      <c r="J15" s="880"/>
      <c r="K15" s="880"/>
      <c r="L15" s="868"/>
      <c r="M15" s="869"/>
      <c r="N15" s="868"/>
      <c r="O15" s="807" t="s">
        <v>271</v>
      </c>
      <c r="P15" s="807" t="s">
        <v>309</v>
      </c>
      <c r="Q15" s="807" t="s">
        <v>289</v>
      </c>
      <c r="R15" s="807" t="s">
        <v>271</v>
      </c>
      <c r="S15" s="804" t="s">
        <v>272</v>
      </c>
      <c r="T15" s="804" t="s">
        <v>271</v>
      </c>
      <c r="U15" s="913"/>
    </row>
    <row r="16" spans="1:21">
      <c r="A16" s="808" t="s">
        <v>17</v>
      </c>
      <c r="B16" s="880"/>
      <c r="C16" s="880"/>
      <c r="D16" s="880"/>
      <c r="E16" s="880"/>
      <c r="F16" s="880"/>
      <c r="G16" s="880"/>
      <c r="H16" s="880"/>
      <c r="I16" s="880"/>
      <c r="J16" s="880"/>
      <c r="K16" s="880"/>
      <c r="L16" s="871" t="s">
        <v>2418</v>
      </c>
      <c r="M16" s="706"/>
      <c r="N16" s="707"/>
      <c r="O16" s="707"/>
      <c r="P16" s="707"/>
      <c r="Q16" s="707"/>
      <c r="R16" s="707"/>
      <c r="S16" s="707"/>
      <c r="T16" s="707"/>
      <c r="U16" s="914"/>
    </row>
    <row r="17" spans="1:21" s="95" customFormat="1" ht="22.5">
      <c r="A17" s="851">
        <v>1</v>
      </c>
      <c r="B17" s="915"/>
      <c r="C17" s="915"/>
      <c r="D17" s="915"/>
      <c r="E17" s="915"/>
      <c r="F17" s="915"/>
      <c r="G17" s="915"/>
      <c r="H17" s="915"/>
      <c r="I17" s="915"/>
      <c r="J17" s="915"/>
      <c r="K17" s="915"/>
      <c r="L17" s="874">
        <v>1</v>
      </c>
      <c r="M17" s="209" t="s">
        <v>360</v>
      </c>
      <c r="N17" s="822" t="s">
        <v>355</v>
      </c>
      <c r="O17" s="875">
        <v>0</v>
      </c>
      <c r="P17" s="875">
        <v>0</v>
      </c>
      <c r="Q17" s="875">
        <v>0</v>
      </c>
      <c r="R17" s="875">
        <v>0</v>
      </c>
      <c r="S17" s="875">
        <v>0</v>
      </c>
      <c r="T17" s="875">
        <v>0</v>
      </c>
      <c r="U17" s="845"/>
    </row>
    <row r="18" spans="1:21">
      <c r="A18" s="851">
        <v>1</v>
      </c>
      <c r="B18" s="880"/>
      <c r="C18" s="880"/>
      <c r="D18" s="880"/>
      <c r="E18" s="880"/>
      <c r="F18" s="880"/>
      <c r="G18" s="880"/>
      <c r="H18" s="880"/>
      <c r="I18" s="880"/>
      <c r="J18" s="880"/>
      <c r="K18" s="880"/>
      <c r="L18" s="916">
        <v>1.1000000000000001</v>
      </c>
      <c r="M18" s="213" t="s">
        <v>361</v>
      </c>
      <c r="N18" s="822" t="s">
        <v>355</v>
      </c>
      <c r="O18" s="917"/>
      <c r="P18" s="917"/>
      <c r="Q18" s="917"/>
      <c r="R18" s="917"/>
      <c r="S18" s="917"/>
      <c r="T18" s="917"/>
      <c r="U18" s="845"/>
    </row>
    <row r="19" spans="1:21">
      <c r="A19" s="851">
        <v>1</v>
      </c>
      <c r="B19" s="880"/>
      <c r="C19" s="880"/>
      <c r="D19" s="880"/>
      <c r="E19" s="880"/>
      <c r="F19" s="880"/>
      <c r="G19" s="880"/>
      <c r="H19" s="880"/>
      <c r="I19" s="880"/>
      <c r="J19" s="880"/>
      <c r="K19" s="880"/>
      <c r="L19" s="916">
        <v>1.2</v>
      </c>
      <c r="M19" s="213" t="s">
        <v>362</v>
      </c>
      <c r="N19" s="822" t="s">
        <v>355</v>
      </c>
      <c r="O19" s="917"/>
      <c r="P19" s="917"/>
      <c r="Q19" s="917"/>
      <c r="R19" s="917"/>
      <c r="S19" s="917"/>
      <c r="T19" s="917"/>
      <c r="U19" s="845"/>
    </row>
    <row r="20" spans="1:21">
      <c r="A20" s="851">
        <v>1</v>
      </c>
      <c r="B20" s="880"/>
      <c r="C20" s="880"/>
      <c r="D20" s="880"/>
      <c r="E20" s="880"/>
      <c r="F20" s="880"/>
      <c r="G20" s="880"/>
      <c r="H20" s="880"/>
      <c r="I20" s="880"/>
      <c r="J20" s="880"/>
      <c r="K20" s="880"/>
      <c r="L20" s="916">
        <v>1.3</v>
      </c>
      <c r="M20" s="213" t="s">
        <v>364</v>
      </c>
      <c r="N20" s="822" t="s">
        <v>355</v>
      </c>
      <c r="O20" s="917"/>
      <c r="P20" s="917"/>
      <c r="Q20" s="917"/>
      <c r="R20" s="917"/>
      <c r="S20" s="917"/>
      <c r="T20" s="917"/>
      <c r="U20" s="845"/>
    </row>
    <row r="21" spans="1:21">
      <c r="A21" s="851">
        <v>1</v>
      </c>
      <c r="B21" s="880"/>
      <c r="C21" s="880"/>
      <c r="D21" s="880"/>
      <c r="E21" s="880"/>
      <c r="F21" s="880"/>
      <c r="G21" s="880"/>
      <c r="H21" s="880"/>
      <c r="I21" s="880"/>
      <c r="J21" s="880"/>
      <c r="K21" s="880"/>
      <c r="L21" s="916">
        <v>1.4</v>
      </c>
      <c r="M21" s="213" t="s">
        <v>366</v>
      </c>
      <c r="N21" s="822" t="s">
        <v>355</v>
      </c>
      <c r="O21" s="917"/>
      <c r="P21" s="917"/>
      <c r="Q21" s="917"/>
      <c r="R21" s="917"/>
      <c r="S21" s="917"/>
      <c r="T21" s="917"/>
      <c r="U21" s="845"/>
    </row>
    <row r="22" spans="1:21">
      <c r="A22" s="851">
        <v>1</v>
      </c>
      <c r="B22" s="880"/>
      <c r="C22" s="880"/>
      <c r="D22" s="880"/>
      <c r="E22" s="880"/>
      <c r="F22" s="880"/>
      <c r="G22" s="880"/>
      <c r="H22" s="880"/>
      <c r="I22" s="880"/>
      <c r="J22" s="880"/>
      <c r="K22" s="880"/>
      <c r="L22" s="916">
        <v>1.5</v>
      </c>
      <c r="M22" s="213" t="s">
        <v>368</v>
      </c>
      <c r="N22" s="822" t="s">
        <v>355</v>
      </c>
      <c r="O22" s="917"/>
      <c r="P22" s="917"/>
      <c r="Q22" s="917"/>
      <c r="R22" s="917"/>
      <c r="S22" s="917"/>
      <c r="T22" s="917"/>
      <c r="U22" s="845"/>
    </row>
    <row r="23" spans="1:21" s="95" customFormat="1">
      <c r="A23" s="851">
        <v>1</v>
      </c>
      <c r="B23" s="915"/>
      <c r="C23" s="915"/>
      <c r="D23" s="915"/>
      <c r="E23" s="915"/>
      <c r="F23" s="915"/>
      <c r="G23" s="915"/>
      <c r="H23" s="915"/>
      <c r="I23" s="915"/>
      <c r="J23" s="915"/>
      <c r="K23" s="915"/>
      <c r="L23" s="874">
        <v>2</v>
      </c>
      <c r="M23" s="209" t="s">
        <v>369</v>
      </c>
      <c r="N23" s="822" t="s">
        <v>355</v>
      </c>
      <c r="O23" s="875">
        <v>0</v>
      </c>
      <c r="P23" s="875">
        <v>0</v>
      </c>
      <c r="Q23" s="875">
        <v>0</v>
      </c>
      <c r="R23" s="875">
        <v>0</v>
      </c>
      <c r="S23" s="875">
        <v>0</v>
      </c>
      <c r="T23" s="875">
        <v>0</v>
      </c>
      <c r="U23" s="845"/>
    </row>
    <row r="24" spans="1:21">
      <c r="A24" s="851">
        <v>1</v>
      </c>
      <c r="B24" s="880"/>
      <c r="C24" s="880"/>
      <c r="D24" s="880"/>
      <c r="E24" s="880"/>
      <c r="F24" s="880"/>
      <c r="G24" s="880"/>
      <c r="H24" s="880"/>
      <c r="I24" s="880"/>
      <c r="J24" s="880"/>
      <c r="K24" s="880"/>
      <c r="L24" s="916">
        <v>2.1</v>
      </c>
      <c r="M24" s="213" t="s">
        <v>361</v>
      </c>
      <c r="N24" s="822" t="s">
        <v>355</v>
      </c>
      <c r="O24" s="917"/>
      <c r="P24" s="917"/>
      <c r="Q24" s="917"/>
      <c r="R24" s="917"/>
      <c r="S24" s="917"/>
      <c r="T24" s="917"/>
      <c r="U24" s="845"/>
    </row>
    <row r="25" spans="1:21">
      <c r="A25" s="851">
        <v>1</v>
      </c>
      <c r="B25" s="880"/>
      <c r="C25" s="880"/>
      <c r="D25" s="880"/>
      <c r="E25" s="880"/>
      <c r="F25" s="880"/>
      <c r="G25" s="880"/>
      <c r="H25" s="880"/>
      <c r="I25" s="880"/>
      <c r="J25" s="880"/>
      <c r="K25" s="880"/>
      <c r="L25" s="916">
        <v>2.2000000000000002</v>
      </c>
      <c r="M25" s="213" t="s">
        <v>362</v>
      </c>
      <c r="N25" s="822" t="s">
        <v>355</v>
      </c>
      <c r="O25" s="917"/>
      <c r="P25" s="917"/>
      <c r="Q25" s="917"/>
      <c r="R25" s="917"/>
      <c r="S25" s="917"/>
      <c r="T25" s="917"/>
      <c r="U25" s="845"/>
    </row>
    <row r="26" spans="1:21">
      <c r="A26" s="851">
        <v>1</v>
      </c>
      <c r="B26" s="880"/>
      <c r="C26" s="880"/>
      <c r="D26" s="880"/>
      <c r="E26" s="880"/>
      <c r="F26" s="880"/>
      <c r="G26" s="880"/>
      <c r="H26" s="880"/>
      <c r="I26" s="880"/>
      <c r="J26" s="880"/>
      <c r="K26" s="880"/>
      <c r="L26" s="916">
        <v>2.2999999999999998</v>
      </c>
      <c r="M26" s="213" t="s">
        <v>364</v>
      </c>
      <c r="N26" s="822" t="s">
        <v>355</v>
      </c>
      <c r="O26" s="917"/>
      <c r="P26" s="917"/>
      <c r="Q26" s="917"/>
      <c r="R26" s="917"/>
      <c r="S26" s="917"/>
      <c r="T26" s="917"/>
      <c r="U26" s="845"/>
    </row>
    <row r="27" spans="1:21">
      <c r="A27" s="851">
        <v>1</v>
      </c>
      <c r="B27" s="880"/>
      <c r="C27" s="880"/>
      <c r="D27" s="880"/>
      <c r="E27" s="880"/>
      <c r="F27" s="880"/>
      <c r="G27" s="880"/>
      <c r="H27" s="880"/>
      <c r="I27" s="880"/>
      <c r="J27" s="880"/>
      <c r="K27" s="880"/>
      <c r="L27" s="916">
        <v>2.4</v>
      </c>
      <c r="M27" s="213" t="s">
        <v>366</v>
      </c>
      <c r="N27" s="822" t="s">
        <v>355</v>
      </c>
      <c r="O27" s="917"/>
      <c r="P27" s="917"/>
      <c r="Q27" s="917"/>
      <c r="R27" s="917"/>
      <c r="S27" s="917"/>
      <c r="T27" s="917"/>
      <c r="U27" s="845"/>
    </row>
    <row r="28" spans="1:21">
      <c r="A28" s="851">
        <v>1</v>
      </c>
      <c r="B28" s="880"/>
      <c r="C28" s="880"/>
      <c r="D28" s="880"/>
      <c r="E28" s="880"/>
      <c r="F28" s="880"/>
      <c r="G28" s="880"/>
      <c r="H28" s="880"/>
      <c r="I28" s="880"/>
      <c r="J28" s="880"/>
      <c r="K28" s="880"/>
      <c r="L28" s="916">
        <v>2.5</v>
      </c>
      <c r="M28" s="213" t="s">
        <v>368</v>
      </c>
      <c r="N28" s="822" t="s">
        <v>355</v>
      </c>
      <c r="O28" s="917"/>
      <c r="P28" s="917"/>
      <c r="Q28" s="917"/>
      <c r="R28" s="917"/>
      <c r="S28" s="917"/>
      <c r="T28" s="917"/>
      <c r="U28" s="845"/>
    </row>
    <row r="29" spans="1:21" s="95" customFormat="1">
      <c r="A29" s="851">
        <v>1</v>
      </c>
      <c r="B29" s="915"/>
      <c r="C29" s="915"/>
      <c r="D29" s="915"/>
      <c r="E29" s="915"/>
      <c r="F29" s="915"/>
      <c r="G29" s="915"/>
      <c r="H29" s="915"/>
      <c r="I29" s="915"/>
      <c r="J29" s="915"/>
      <c r="K29" s="915"/>
      <c r="L29" s="874">
        <v>3</v>
      </c>
      <c r="M29" s="209" t="s">
        <v>371</v>
      </c>
      <c r="N29" s="822" t="s">
        <v>355</v>
      </c>
      <c r="O29" s="875">
        <v>0</v>
      </c>
      <c r="P29" s="875">
        <v>0</v>
      </c>
      <c r="Q29" s="875">
        <v>0</v>
      </c>
      <c r="R29" s="875">
        <v>0</v>
      </c>
      <c r="S29" s="875">
        <v>0</v>
      </c>
      <c r="T29" s="875">
        <v>0</v>
      </c>
      <c r="U29" s="845"/>
    </row>
    <row r="30" spans="1:21">
      <c r="A30" s="851">
        <v>1</v>
      </c>
      <c r="B30" s="880"/>
      <c r="C30" s="880"/>
      <c r="D30" s="880"/>
      <c r="E30" s="880"/>
      <c r="F30" s="880"/>
      <c r="G30" s="880"/>
      <c r="H30" s="880"/>
      <c r="I30" s="880"/>
      <c r="J30" s="880"/>
      <c r="K30" s="880"/>
      <c r="L30" s="916">
        <v>3.1</v>
      </c>
      <c r="M30" s="213" t="s">
        <v>361</v>
      </c>
      <c r="N30" s="822" t="s">
        <v>355</v>
      </c>
      <c r="O30" s="917"/>
      <c r="P30" s="917"/>
      <c r="Q30" s="917"/>
      <c r="R30" s="917"/>
      <c r="S30" s="917"/>
      <c r="T30" s="917"/>
      <c r="U30" s="845"/>
    </row>
    <row r="31" spans="1:21">
      <c r="A31" s="851">
        <v>1</v>
      </c>
      <c r="B31" s="880"/>
      <c r="C31" s="880"/>
      <c r="D31" s="880"/>
      <c r="E31" s="880"/>
      <c r="F31" s="880"/>
      <c r="G31" s="880"/>
      <c r="H31" s="880"/>
      <c r="I31" s="880"/>
      <c r="J31" s="880"/>
      <c r="K31" s="880"/>
      <c r="L31" s="916">
        <v>3.2</v>
      </c>
      <c r="M31" s="213" t="s">
        <v>362</v>
      </c>
      <c r="N31" s="822" t="s">
        <v>355</v>
      </c>
      <c r="O31" s="917"/>
      <c r="P31" s="917"/>
      <c r="Q31" s="917"/>
      <c r="R31" s="917"/>
      <c r="S31" s="917"/>
      <c r="T31" s="917"/>
      <c r="U31" s="845"/>
    </row>
    <row r="32" spans="1:21">
      <c r="A32" s="851">
        <v>1</v>
      </c>
      <c r="B32" s="880"/>
      <c r="C32" s="880"/>
      <c r="D32" s="880"/>
      <c r="E32" s="880"/>
      <c r="F32" s="880"/>
      <c r="G32" s="880"/>
      <c r="H32" s="880"/>
      <c r="I32" s="880"/>
      <c r="J32" s="880"/>
      <c r="K32" s="880"/>
      <c r="L32" s="916">
        <v>3.3</v>
      </c>
      <c r="M32" s="213" t="s">
        <v>364</v>
      </c>
      <c r="N32" s="822" t="s">
        <v>355</v>
      </c>
      <c r="O32" s="917"/>
      <c r="P32" s="917"/>
      <c r="Q32" s="917"/>
      <c r="R32" s="917"/>
      <c r="S32" s="917"/>
      <c r="T32" s="917"/>
      <c r="U32" s="845"/>
    </row>
    <row r="33" spans="1:21">
      <c r="A33" s="851">
        <v>1</v>
      </c>
      <c r="B33" s="880"/>
      <c r="C33" s="880"/>
      <c r="D33" s="880"/>
      <c r="E33" s="880"/>
      <c r="F33" s="880"/>
      <c r="G33" s="880"/>
      <c r="H33" s="880"/>
      <c r="I33" s="880"/>
      <c r="J33" s="880"/>
      <c r="K33" s="880"/>
      <c r="L33" s="916">
        <v>3.4</v>
      </c>
      <c r="M33" s="213" t="s">
        <v>366</v>
      </c>
      <c r="N33" s="822" t="s">
        <v>355</v>
      </c>
      <c r="O33" s="917"/>
      <c r="P33" s="917"/>
      <c r="Q33" s="917"/>
      <c r="R33" s="917"/>
      <c r="S33" s="917"/>
      <c r="T33" s="917"/>
      <c r="U33" s="845"/>
    </row>
    <row r="34" spans="1:21">
      <c r="A34" s="851">
        <v>1</v>
      </c>
      <c r="B34" s="880"/>
      <c r="C34" s="880"/>
      <c r="D34" s="880"/>
      <c r="E34" s="880"/>
      <c r="F34" s="880"/>
      <c r="G34" s="880"/>
      <c r="H34" s="880"/>
      <c r="I34" s="880"/>
      <c r="J34" s="880"/>
      <c r="K34" s="880"/>
      <c r="L34" s="916">
        <v>3.5</v>
      </c>
      <c r="M34" s="213" t="s">
        <v>368</v>
      </c>
      <c r="N34" s="822" t="s">
        <v>355</v>
      </c>
      <c r="O34" s="917"/>
      <c r="P34" s="917"/>
      <c r="Q34" s="917"/>
      <c r="R34" s="917"/>
      <c r="S34" s="917"/>
      <c r="T34" s="917"/>
      <c r="U34" s="845"/>
    </row>
    <row r="35" spans="1:21" s="95" customFormat="1" ht="22.5">
      <c r="A35" s="851">
        <v>1</v>
      </c>
      <c r="B35" s="915"/>
      <c r="C35" s="915"/>
      <c r="D35" s="915"/>
      <c r="E35" s="915"/>
      <c r="F35" s="915"/>
      <c r="G35" s="915"/>
      <c r="H35" s="915"/>
      <c r="I35" s="915"/>
      <c r="J35" s="915"/>
      <c r="K35" s="915"/>
      <c r="L35" s="874">
        <v>4</v>
      </c>
      <c r="M35" s="209" t="s">
        <v>375</v>
      </c>
      <c r="N35" s="822" t="s">
        <v>355</v>
      </c>
      <c r="O35" s="875">
        <v>0</v>
      </c>
      <c r="P35" s="875">
        <v>0</v>
      </c>
      <c r="Q35" s="875">
        <v>0</v>
      </c>
      <c r="R35" s="875">
        <v>0</v>
      </c>
      <c r="S35" s="875">
        <v>0</v>
      </c>
      <c r="T35" s="875">
        <v>0</v>
      </c>
      <c r="U35" s="845"/>
    </row>
    <row r="36" spans="1:21">
      <c r="A36" s="851">
        <v>1</v>
      </c>
      <c r="B36" s="880"/>
      <c r="C36" s="880"/>
      <c r="D36" s="880"/>
      <c r="E36" s="880"/>
      <c r="F36" s="880"/>
      <c r="G36" s="880"/>
      <c r="H36" s="880"/>
      <c r="I36" s="880"/>
      <c r="J36" s="880"/>
      <c r="K36" s="880"/>
      <c r="L36" s="916">
        <v>4.0999999999999996</v>
      </c>
      <c r="M36" s="213" t="s">
        <v>361</v>
      </c>
      <c r="N36" s="822" t="s">
        <v>355</v>
      </c>
      <c r="O36" s="917">
        <v>0</v>
      </c>
      <c r="P36" s="917">
        <v>0</v>
      </c>
      <c r="Q36" s="917">
        <v>0</v>
      </c>
      <c r="R36" s="917">
        <v>0</v>
      </c>
      <c r="S36" s="917">
        <v>0</v>
      </c>
      <c r="T36" s="917">
        <v>0</v>
      </c>
      <c r="U36" s="845"/>
    </row>
    <row r="37" spans="1:21">
      <c r="A37" s="851">
        <v>1</v>
      </c>
      <c r="B37" s="880"/>
      <c r="C37" s="880"/>
      <c r="D37" s="880"/>
      <c r="E37" s="880"/>
      <c r="F37" s="880"/>
      <c r="G37" s="880"/>
      <c r="H37" s="880"/>
      <c r="I37" s="880"/>
      <c r="J37" s="880"/>
      <c r="K37" s="880"/>
      <c r="L37" s="916">
        <v>4.2</v>
      </c>
      <c r="M37" s="213" t="s">
        <v>362</v>
      </c>
      <c r="N37" s="822" t="s">
        <v>355</v>
      </c>
      <c r="O37" s="917">
        <v>0</v>
      </c>
      <c r="P37" s="917">
        <v>0</v>
      </c>
      <c r="Q37" s="917">
        <v>0</v>
      </c>
      <c r="R37" s="917">
        <v>0</v>
      </c>
      <c r="S37" s="917">
        <v>0</v>
      </c>
      <c r="T37" s="917">
        <v>0</v>
      </c>
      <c r="U37" s="845"/>
    </row>
    <row r="38" spans="1:21">
      <c r="A38" s="851">
        <v>1</v>
      </c>
      <c r="B38" s="880"/>
      <c r="C38" s="880"/>
      <c r="D38" s="880"/>
      <c r="E38" s="880"/>
      <c r="F38" s="880"/>
      <c r="G38" s="880"/>
      <c r="H38" s="880"/>
      <c r="I38" s="880"/>
      <c r="J38" s="880"/>
      <c r="K38" s="880"/>
      <c r="L38" s="916">
        <v>4.3</v>
      </c>
      <c r="M38" s="213" t="s">
        <v>364</v>
      </c>
      <c r="N38" s="822" t="s">
        <v>355</v>
      </c>
      <c r="O38" s="917">
        <v>0</v>
      </c>
      <c r="P38" s="917">
        <v>0</v>
      </c>
      <c r="Q38" s="917">
        <v>0</v>
      </c>
      <c r="R38" s="917">
        <v>0</v>
      </c>
      <c r="S38" s="917">
        <v>0</v>
      </c>
      <c r="T38" s="917">
        <v>0</v>
      </c>
      <c r="U38" s="845"/>
    </row>
    <row r="39" spans="1:21">
      <c r="A39" s="851">
        <v>1</v>
      </c>
      <c r="B39" s="880"/>
      <c r="C39" s="880"/>
      <c r="D39" s="880"/>
      <c r="E39" s="880"/>
      <c r="F39" s="880"/>
      <c r="G39" s="880"/>
      <c r="H39" s="880"/>
      <c r="I39" s="880"/>
      <c r="J39" s="880"/>
      <c r="K39" s="880"/>
      <c r="L39" s="916">
        <v>4.4000000000000004</v>
      </c>
      <c r="M39" s="213" t="s">
        <v>366</v>
      </c>
      <c r="N39" s="822" t="s">
        <v>355</v>
      </c>
      <c r="O39" s="917">
        <v>0</v>
      </c>
      <c r="P39" s="917">
        <v>0</v>
      </c>
      <c r="Q39" s="917">
        <v>0</v>
      </c>
      <c r="R39" s="917">
        <v>0</v>
      </c>
      <c r="S39" s="917">
        <v>0</v>
      </c>
      <c r="T39" s="917">
        <v>0</v>
      </c>
      <c r="U39" s="845"/>
    </row>
    <row r="40" spans="1:21">
      <c r="A40" s="851">
        <v>1</v>
      </c>
      <c r="B40" s="880"/>
      <c r="C40" s="880"/>
      <c r="D40" s="880"/>
      <c r="E40" s="880"/>
      <c r="F40" s="880"/>
      <c r="G40" s="880"/>
      <c r="H40" s="880"/>
      <c r="I40" s="880"/>
      <c r="J40" s="880"/>
      <c r="K40" s="880"/>
      <c r="L40" s="916">
        <v>4.5</v>
      </c>
      <c r="M40" s="213" t="s">
        <v>368</v>
      </c>
      <c r="N40" s="822" t="s">
        <v>355</v>
      </c>
      <c r="O40" s="917">
        <v>0</v>
      </c>
      <c r="P40" s="917">
        <v>0</v>
      </c>
      <c r="Q40" s="917">
        <v>0</v>
      </c>
      <c r="R40" s="917">
        <v>0</v>
      </c>
      <c r="S40" s="917">
        <v>0</v>
      </c>
      <c r="T40" s="917">
        <v>0</v>
      </c>
      <c r="U40" s="845"/>
    </row>
    <row r="41" spans="1:21" s="95" customFormat="1">
      <c r="A41" s="851">
        <v>1</v>
      </c>
      <c r="B41" s="915"/>
      <c r="C41" s="915"/>
      <c r="D41" s="915"/>
      <c r="E41" s="915"/>
      <c r="F41" s="915"/>
      <c r="G41" s="915"/>
      <c r="H41" s="915"/>
      <c r="I41" s="915"/>
      <c r="J41" s="915"/>
      <c r="K41" s="915"/>
      <c r="L41" s="874">
        <v>5</v>
      </c>
      <c r="M41" s="209" t="s">
        <v>380</v>
      </c>
      <c r="N41" s="822" t="s">
        <v>355</v>
      </c>
      <c r="O41" s="875">
        <v>0</v>
      </c>
      <c r="P41" s="875">
        <v>0</v>
      </c>
      <c r="Q41" s="875">
        <v>0</v>
      </c>
      <c r="R41" s="875">
        <v>0</v>
      </c>
      <c r="S41" s="875">
        <v>0</v>
      </c>
      <c r="T41" s="875">
        <v>0</v>
      </c>
      <c r="U41" s="845"/>
    </row>
    <row r="42" spans="1:21">
      <c r="A42" s="851">
        <v>1</v>
      </c>
      <c r="B42" s="880"/>
      <c r="C42" s="880"/>
      <c r="D42" s="880"/>
      <c r="E42" s="880"/>
      <c r="F42" s="880"/>
      <c r="G42" s="880"/>
      <c r="H42" s="880"/>
      <c r="I42" s="880"/>
      <c r="J42" s="880"/>
      <c r="K42" s="880"/>
      <c r="L42" s="916">
        <v>5.0999999999999996</v>
      </c>
      <c r="M42" s="213" t="s">
        <v>361</v>
      </c>
      <c r="N42" s="822" t="s">
        <v>355</v>
      </c>
      <c r="O42" s="917">
        <v>0</v>
      </c>
      <c r="P42" s="917">
        <v>0</v>
      </c>
      <c r="Q42" s="917">
        <v>0</v>
      </c>
      <c r="R42" s="917">
        <v>0</v>
      </c>
      <c r="S42" s="917">
        <v>0</v>
      </c>
      <c r="T42" s="917">
        <v>0</v>
      </c>
      <c r="U42" s="845"/>
    </row>
    <row r="43" spans="1:21">
      <c r="A43" s="851">
        <v>1</v>
      </c>
      <c r="B43" s="880"/>
      <c r="C43" s="880"/>
      <c r="D43" s="880"/>
      <c r="E43" s="880"/>
      <c r="F43" s="880"/>
      <c r="G43" s="880"/>
      <c r="H43" s="880"/>
      <c r="I43" s="880"/>
      <c r="J43" s="880"/>
      <c r="K43" s="880"/>
      <c r="L43" s="916">
        <v>5.2</v>
      </c>
      <c r="M43" s="213" t="s">
        <v>362</v>
      </c>
      <c r="N43" s="822" t="s">
        <v>355</v>
      </c>
      <c r="O43" s="917">
        <v>0</v>
      </c>
      <c r="P43" s="917">
        <v>0</v>
      </c>
      <c r="Q43" s="917">
        <v>0</v>
      </c>
      <c r="R43" s="917">
        <v>0</v>
      </c>
      <c r="S43" s="917">
        <v>0</v>
      </c>
      <c r="T43" s="917">
        <v>0</v>
      </c>
      <c r="U43" s="845"/>
    </row>
    <row r="44" spans="1:21">
      <c r="A44" s="851">
        <v>1</v>
      </c>
      <c r="B44" s="880"/>
      <c r="C44" s="880"/>
      <c r="D44" s="880"/>
      <c r="E44" s="880"/>
      <c r="F44" s="880"/>
      <c r="G44" s="880"/>
      <c r="H44" s="880"/>
      <c r="I44" s="880"/>
      <c r="J44" s="880"/>
      <c r="K44" s="880"/>
      <c r="L44" s="916">
        <v>5.3</v>
      </c>
      <c r="M44" s="213" t="s">
        <v>364</v>
      </c>
      <c r="N44" s="822" t="s">
        <v>355</v>
      </c>
      <c r="O44" s="917">
        <v>0</v>
      </c>
      <c r="P44" s="917">
        <v>0</v>
      </c>
      <c r="Q44" s="917">
        <v>0</v>
      </c>
      <c r="R44" s="917">
        <v>0</v>
      </c>
      <c r="S44" s="917">
        <v>0</v>
      </c>
      <c r="T44" s="917">
        <v>0</v>
      </c>
      <c r="U44" s="845"/>
    </row>
    <row r="45" spans="1:21">
      <c r="A45" s="851">
        <v>1</v>
      </c>
      <c r="B45" s="880"/>
      <c r="C45" s="880"/>
      <c r="D45" s="880"/>
      <c r="E45" s="880"/>
      <c r="F45" s="880"/>
      <c r="G45" s="880"/>
      <c r="H45" s="880"/>
      <c r="I45" s="880"/>
      <c r="J45" s="880"/>
      <c r="K45" s="880"/>
      <c r="L45" s="916">
        <v>5.4</v>
      </c>
      <c r="M45" s="213" t="s">
        <v>366</v>
      </c>
      <c r="N45" s="822" t="s">
        <v>355</v>
      </c>
      <c r="O45" s="917">
        <v>0</v>
      </c>
      <c r="P45" s="917">
        <v>0</v>
      </c>
      <c r="Q45" s="917">
        <v>0</v>
      </c>
      <c r="R45" s="917">
        <v>0</v>
      </c>
      <c r="S45" s="917">
        <v>0</v>
      </c>
      <c r="T45" s="917">
        <v>0</v>
      </c>
      <c r="U45" s="845"/>
    </row>
    <row r="46" spans="1:21">
      <c r="A46" s="851">
        <v>1</v>
      </c>
      <c r="B46" s="880"/>
      <c r="C46" s="880"/>
      <c r="D46" s="880"/>
      <c r="E46" s="880"/>
      <c r="F46" s="880"/>
      <c r="G46" s="880"/>
      <c r="H46" s="880"/>
      <c r="I46" s="880"/>
      <c r="J46" s="880"/>
      <c r="K46" s="880"/>
      <c r="L46" s="916">
        <v>5.5</v>
      </c>
      <c r="M46" s="213" t="s">
        <v>368</v>
      </c>
      <c r="N46" s="822" t="s">
        <v>355</v>
      </c>
      <c r="O46" s="917">
        <v>0</v>
      </c>
      <c r="P46" s="917">
        <v>0</v>
      </c>
      <c r="Q46" s="917">
        <v>0</v>
      </c>
      <c r="R46" s="917">
        <v>0</v>
      </c>
      <c r="S46" s="917">
        <v>0</v>
      </c>
      <c r="T46" s="917">
        <v>0</v>
      </c>
      <c r="U46" s="845"/>
    </row>
    <row r="47" spans="1:21" s="95" customFormat="1" ht="22.5">
      <c r="A47" s="851">
        <v>1</v>
      </c>
      <c r="B47" s="915"/>
      <c r="C47" s="915"/>
      <c r="D47" s="915"/>
      <c r="E47" s="915"/>
      <c r="F47" s="915"/>
      <c r="G47" s="915"/>
      <c r="H47" s="915"/>
      <c r="I47" s="915"/>
      <c r="J47" s="915"/>
      <c r="K47" s="915"/>
      <c r="L47" s="874">
        <v>6</v>
      </c>
      <c r="M47" s="209" t="s">
        <v>384</v>
      </c>
      <c r="N47" s="215"/>
      <c r="O47" s="216"/>
      <c r="P47" s="216"/>
      <c r="Q47" s="216"/>
      <c r="R47" s="216"/>
      <c r="S47" s="216"/>
      <c r="T47" s="216"/>
      <c r="U47" s="845"/>
    </row>
    <row r="48" spans="1:21">
      <c r="A48" s="851">
        <v>1</v>
      </c>
      <c r="B48" s="880"/>
      <c r="C48" s="880"/>
      <c r="D48" s="880"/>
      <c r="E48" s="880"/>
      <c r="F48" s="880"/>
      <c r="G48" s="880"/>
      <c r="H48" s="880"/>
      <c r="I48" s="880"/>
      <c r="J48" s="880"/>
      <c r="K48" s="880"/>
      <c r="L48" s="916">
        <v>6.1</v>
      </c>
      <c r="M48" s="213" t="s">
        <v>361</v>
      </c>
      <c r="N48" s="210" t="s">
        <v>142</v>
      </c>
      <c r="O48" s="917">
        <v>0</v>
      </c>
      <c r="P48" s="917">
        <v>0</v>
      </c>
      <c r="Q48" s="917">
        <v>0</v>
      </c>
      <c r="R48" s="917">
        <v>0</v>
      </c>
      <c r="S48" s="917">
        <v>0</v>
      </c>
      <c r="T48" s="917">
        <v>0</v>
      </c>
      <c r="U48" s="845"/>
    </row>
    <row r="49" spans="1:21">
      <c r="A49" s="851">
        <v>1</v>
      </c>
      <c r="B49" s="880"/>
      <c r="C49" s="880"/>
      <c r="D49" s="880"/>
      <c r="E49" s="880"/>
      <c r="F49" s="880"/>
      <c r="G49" s="880"/>
      <c r="H49" s="880"/>
      <c r="I49" s="880"/>
      <c r="J49" s="880"/>
      <c r="K49" s="880"/>
      <c r="L49" s="916">
        <v>6.2</v>
      </c>
      <c r="M49" s="213" t="s">
        <v>362</v>
      </c>
      <c r="N49" s="210" t="s">
        <v>142</v>
      </c>
      <c r="O49" s="917">
        <v>0</v>
      </c>
      <c r="P49" s="917">
        <v>0</v>
      </c>
      <c r="Q49" s="917">
        <v>0</v>
      </c>
      <c r="R49" s="917">
        <v>0</v>
      </c>
      <c r="S49" s="917">
        <v>0</v>
      </c>
      <c r="T49" s="917">
        <v>0</v>
      </c>
      <c r="U49" s="845"/>
    </row>
    <row r="50" spans="1:21">
      <c r="A50" s="851">
        <v>1</v>
      </c>
      <c r="B50" s="880"/>
      <c r="C50" s="880"/>
      <c r="D50" s="880"/>
      <c r="E50" s="880"/>
      <c r="F50" s="880"/>
      <c r="G50" s="880"/>
      <c r="H50" s="880"/>
      <c r="I50" s="880"/>
      <c r="J50" s="880"/>
      <c r="K50" s="880"/>
      <c r="L50" s="916">
        <v>6.3</v>
      </c>
      <c r="M50" s="213" t="s">
        <v>364</v>
      </c>
      <c r="N50" s="210" t="s">
        <v>142</v>
      </c>
      <c r="O50" s="917">
        <v>0</v>
      </c>
      <c r="P50" s="917">
        <v>0</v>
      </c>
      <c r="Q50" s="917">
        <v>0</v>
      </c>
      <c r="R50" s="917">
        <v>0</v>
      </c>
      <c r="S50" s="917">
        <v>0</v>
      </c>
      <c r="T50" s="917">
        <v>0</v>
      </c>
      <c r="U50" s="845"/>
    </row>
    <row r="51" spans="1:21">
      <c r="A51" s="851">
        <v>1</v>
      </c>
      <c r="B51" s="880"/>
      <c r="C51" s="880"/>
      <c r="D51" s="880"/>
      <c r="E51" s="880"/>
      <c r="F51" s="880"/>
      <c r="G51" s="880"/>
      <c r="H51" s="880"/>
      <c r="I51" s="880"/>
      <c r="J51" s="880"/>
      <c r="K51" s="880"/>
      <c r="L51" s="916">
        <v>6.4</v>
      </c>
      <c r="M51" s="213" t="s">
        <v>366</v>
      </c>
      <c r="N51" s="210" t="s">
        <v>142</v>
      </c>
      <c r="O51" s="917">
        <v>0</v>
      </c>
      <c r="P51" s="917">
        <v>0</v>
      </c>
      <c r="Q51" s="917">
        <v>0</v>
      </c>
      <c r="R51" s="917">
        <v>0</v>
      </c>
      <c r="S51" s="917">
        <v>0</v>
      </c>
      <c r="T51" s="917">
        <v>0</v>
      </c>
      <c r="U51" s="845"/>
    </row>
    <row r="52" spans="1:21">
      <c r="A52" s="851">
        <v>1</v>
      </c>
      <c r="B52" s="880"/>
      <c r="C52" s="880"/>
      <c r="D52" s="880"/>
      <c r="E52" s="880"/>
      <c r="F52" s="880"/>
      <c r="G52" s="880"/>
      <c r="H52" s="880"/>
      <c r="I52" s="880"/>
      <c r="J52" s="880"/>
      <c r="K52" s="880"/>
      <c r="L52" s="916">
        <v>6.5</v>
      </c>
      <c r="M52" s="213" t="s">
        <v>368</v>
      </c>
      <c r="N52" s="210" t="s">
        <v>142</v>
      </c>
      <c r="O52" s="917">
        <v>0</v>
      </c>
      <c r="P52" s="917">
        <v>0</v>
      </c>
      <c r="Q52" s="917">
        <v>0</v>
      </c>
      <c r="R52" s="917">
        <v>0</v>
      </c>
      <c r="S52" s="917">
        <v>0</v>
      </c>
      <c r="T52" s="917">
        <v>0</v>
      </c>
      <c r="U52" s="845"/>
    </row>
    <row r="53" spans="1:21" s="95" customFormat="1">
      <c r="A53" s="851">
        <v>1</v>
      </c>
      <c r="B53" s="915"/>
      <c r="C53" s="915"/>
      <c r="D53" s="915"/>
      <c r="E53" s="915"/>
      <c r="F53" s="915"/>
      <c r="G53" s="915"/>
      <c r="H53" s="915"/>
      <c r="I53" s="915"/>
      <c r="J53" s="915"/>
      <c r="K53" s="915"/>
      <c r="L53" s="874">
        <v>7</v>
      </c>
      <c r="M53" s="209" t="s">
        <v>388</v>
      </c>
      <c r="N53" s="822" t="s">
        <v>355</v>
      </c>
      <c r="O53" s="875">
        <v>0</v>
      </c>
      <c r="P53" s="875">
        <v>0</v>
      </c>
      <c r="Q53" s="875">
        <v>0</v>
      </c>
      <c r="R53" s="875">
        <v>0</v>
      </c>
      <c r="S53" s="875">
        <v>0</v>
      </c>
      <c r="T53" s="875">
        <v>0</v>
      </c>
      <c r="U53" s="845"/>
    </row>
    <row r="54" spans="1:21">
      <c r="A54" s="851">
        <v>1</v>
      </c>
      <c r="B54" s="880"/>
      <c r="C54" s="880"/>
      <c r="D54" s="880"/>
      <c r="E54" s="880"/>
      <c r="F54" s="880"/>
      <c r="G54" s="880"/>
      <c r="H54" s="880"/>
      <c r="I54" s="880"/>
      <c r="J54" s="880"/>
      <c r="K54" s="880"/>
      <c r="L54" s="916">
        <v>7.1</v>
      </c>
      <c r="M54" s="213" t="s">
        <v>361</v>
      </c>
      <c r="N54" s="822" t="s">
        <v>355</v>
      </c>
      <c r="O54" s="917"/>
      <c r="P54" s="917"/>
      <c r="Q54" s="917"/>
      <c r="R54" s="917"/>
      <c r="S54" s="917"/>
      <c r="T54" s="917"/>
      <c r="U54" s="845"/>
    </row>
    <row r="55" spans="1:21">
      <c r="A55" s="851">
        <v>1</v>
      </c>
      <c r="B55" s="880"/>
      <c r="C55" s="880"/>
      <c r="D55" s="880"/>
      <c r="E55" s="880"/>
      <c r="F55" s="880"/>
      <c r="G55" s="880"/>
      <c r="H55" s="880"/>
      <c r="I55" s="880"/>
      <c r="J55" s="880"/>
      <c r="K55" s="880"/>
      <c r="L55" s="916">
        <v>7.2</v>
      </c>
      <c r="M55" s="213" t="s">
        <v>362</v>
      </c>
      <c r="N55" s="822" t="s">
        <v>355</v>
      </c>
      <c r="O55" s="917"/>
      <c r="P55" s="917"/>
      <c r="Q55" s="917"/>
      <c r="R55" s="917"/>
      <c r="S55" s="917"/>
      <c r="T55" s="917"/>
      <c r="U55" s="845"/>
    </row>
    <row r="56" spans="1:21">
      <c r="A56" s="851">
        <v>1</v>
      </c>
      <c r="B56" s="880"/>
      <c r="C56" s="880"/>
      <c r="D56" s="880"/>
      <c r="E56" s="880"/>
      <c r="F56" s="880"/>
      <c r="G56" s="880"/>
      <c r="H56" s="880"/>
      <c r="I56" s="880"/>
      <c r="J56" s="880"/>
      <c r="K56" s="880"/>
      <c r="L56" s="916">
        <v>7.3</v>
      </c>
      <c r="M56" s="213" t="s">
        <v>364</v>
      </c>
      <c r="N56" s="822" t="s">
        <v>355</v>
      </c>
      <c r="O56" s="917"/>
      <c r="P56" s="917"/>
      <c r="Q56" s="917"/>
      <c r="R56" s="917"/>
      <c r="S56" s="917"/>
      <c r="T56" s="917"/>
      <c r="U56" s="845"/>
    </row>
    <row r="57" spans="1:21">
      <c r="A57" s="851">
        <v>1</v>
      </c>
      <c r="B57" s="880"/>
      <c r="C57" s="880"/>
      <c r="D57" s="880"/>
      <c r="E57" s="880"/>
      <c r="F57" s="880"/>
      <c r="G57" s="880"/>
      <c r="H57" s="880"/>
      <c r="I57" s="880"/>
      <c r="J57" s="880"/>
      <c r="K57" s="880"/>
      <c r="L57" s="916">
        <v>7.4</v>
      </c>
      <c r="M57" s="213" t="s">
        <v>366</v>
      </c>
      <c r="N57" s="822" t="s">
        <v>355</v>
      </c>
      <c r="O57" s="917"/>
      <c r="P57" s="917"/>
      <c r="Q57" s="917"/>
      <c r="R57" s="917"/>
      <c r="S57" s="917"/>
      <c r="T57" s="917"/>
      <c r="U57" s="845"/>
    </row>
    <row r="58" spans="1:21">
      <c r="A58" s="851">
        <v>1</v>
      </c>
      <c r="B58" s="880"/>
      <c r="C58" s="880"/>
      <c r="D58" s="880"/>
      <c r="E58" s="880"/>
      <c r="F58" s="880"/>
      <c r="G58" s="880"/>
      <c r="H58" s="880"/>
      <c r="I58" s="880"/>
      <c r="J58" s="880"/>
      <c r="K58" s="880"/>
      <c r="L58" s="916">
        <v>7.5</v>
      </c>
      <c r="M58" s="213" t="s">
        <v>368</v>
      </c>
      <c r="N58" s="822" t="s">
        <v>355</v>
      </c>
      <c r="O58" s="917"/>
      <c r="P58" s="917"/>
      <c r="Q58" s="917"/>
      <c r="R58" s="917"/>
      <c r="S58" s="917"/>
      <c r="T58" s="917"/>
      <c r="U58" s="845"/>
    </row>
    <row r="59" spans="1:21" s="95" customFormat="1">
      <c r="A59" s="851">
        <v>1</v>
      </c>
      <c r="B59" s="915"/>
      <c r="C59" s="915"/>
      <c r="D59" s="915"/>
      <c r="E59" s="915"/>
      <c r="F59" s="915"/>
      <c r="G59" s="915"/>
      <c r="H59" s="915"/>
      <c r="I59" s="915"/>
      <c r="J59" s="915"/>
      <c r="K59" s="915"/>
      <c r="L59" s="874">
        <v>8</v>
      </c>
      <c r="M59" s="209" t="s">
        <v>392</v>
      </c>
      <c r="N59" s="822" t="s">
        <v>355</v>
      </c>
      <c r="O59" s="875">
        <v>0</v>
      </c>
      <c r="P59" s="875">
        <v>0</v>
      </c>
      <c r="Q59" s="875">
        <v>0</v>
      </c>
      <c r="R59" s="875">
        <v>0</v>
      </c>
      <c r="S59" s="875">
        <v>0</v>
      </c>
      <c r="T59" s="875">
        <v>0</v>
      </c>
      <c r="U59" s="845"/>
    </row>
    <row r="60" spans="1:21">
      <c r="A60" s="851">
        <v>1</v>
      </c>
      <c r="B60" s="880"/>
      <c r="C60" s="880"/>
      <c r="D60" s="880"/>
      <c r="E60" s="880"/>
      <c r="F60" s="880"/>
      <c r="G60" s="880"/>
      <c r="H60" s="880"/>
      <c r="I60" s="880"/>
      <c r="J60" s="880"/>
      <c r="K60" s="880"/>
      <c r="L60" s="916">
        <v>8.1</v>
      </c>
      <c r="M60" s="213" t="s">
        <v>361</v>
      </c>
      <c r="N60" s="822" t="s">
        <v>355</v>
      </c>
      <c r="O60" s="917"/>
      <c r="P60" s="917"/>
      <c r="Q60" s="917"/>
      <c r="R60" s="917"/>
      <c r="S60" s="917"/>
      <c r="T60" s="917"/>
      <c r="U60" s="845"/>
    </row>
    <row r="61" spans="1:21">
      <c r="A61" s="851">
        <v>1</v>
      </c>
      <c r="B61" s="880"/>
      <c r="C61" s="880"/>
      <c r="D61" s="880"/>
      <c r="E61" s="880"/>
      <c r="F61" s="880"/>
      <c r="G61" s="880"/>
      <c r="H61" s="880"/>
      <c r="I61" s="880"/>
      <c r="J61" s="880"/>
      <c r="K61" s="880"/>
      <c r="L61" s="916">
        <v>8.1999999999999993</v>
      </c>
      <c r="M61" s="213" t="s">
        <v>362</v>
      </c>
      <c r="N61" s="822" t="s">
        <v>355</v>
      </c>
      <c r="O61" s="917"/>
      <c r="P61" s="917"/>
      <c r="Q61" s="917"/>
      <c r="R61" s="917"/>
      <c r="S61" s="917"/>
      <c r="T61" s="917"/>
      <c r="U61" s="845"/>
    </row>
    <row r="62" spans="1:21">
      <c r="A62" s="851">
        <v>1</v>
      </c>
      <c r="B62" s="880"/>
      <c r="C62" s="880"/>
      <c r="D62" s="880"/>
      <c r="E62" s="880"/>
      <c r="F62" s="880"/>
      <c r="G62" s="880"/>
      <c r="H62" s="880"/>
      <c r="I62" s="880"/>
      <c r="J62" s="880"/>
      <c r="K62" s="880"/>
      <c r="L62" s="916">
        <v>8.3000000000000007</v>
      </c>
      <c r="M62" s="213" t="s">
        <v>364</v>
      </c>
      <c r="N62" s="822" t="s">
        <v>355</v>
      </c>
      <c r="O62" s="917"/>
      <c r="P62" s="917"/>
      <c r="Q62" s="917"/>
      <c r="R62" s="917"/>
      <c r="S62" s="917"/>
      <c r="T62" s="917"/>
      <c r="U62" s="845"/>
    </row>
    <row r="63" spans="1:21">
      <c r="A63" s="851">
        <v>1</v>
      </c>
      <c r="B63" s="880"/>
      <c r="C63" s="880"/>
      <c r="D63" s="880"/>
      <c r="E63" s="880"/>
      <c r="F63" s="880"/>
      <c r="G63" s="880"/>
      <c r="H63" s="880"/>
      <c r="I63" s="880"/>
      <c r="J63" s="880"/>
      <c r="K63" s="880"/>
      <c r="L63" s="916">
        <v>8.4</v>
      </c>
      <c r="M63" s="213" t="s">
        <v>366</v>
      </c>
      <c r="N63" s="822" t="s">
        <v>355</v>
      </c>
      <c r="O63" s="917"/>
      <c r="P63" s="917"/>
      <c r="Q63" s="917"/>
      <c r="R63" s="917"/>
      <c r="S63" s="917"/>
      <c r="T63" s="917"/>
      <c r="U63" s="845"/>
    </row>
    <row r="64" spans="1:21">
      <c r="A64" s="851">
        <v>1</v>
      </c>
      <c r="B64" s="880"/>
      <c r="C64" s="880"/>
      <c r="D64" s="880"/>
      <c r="E64" s="880"/>
      <c r="F64" s="880"/>
      <c r="G64" s="880"/>
      <c r="H64" s="880"/>
      <c r="I64" s="880"/>
      <c r="J64" s="880"/>
      <c r="K64" s="880"/>
      <c r="L64" s="916">
        <v>8.5</v>
      </c>
      <c r="M64" s="213" t="s">
        <v>368</v>
      </c>
      <c r="N64" s="822" t="s">
        <v>355</v>
      </c>
      <c r="O64" s="917"/>
      <c r="P64" s="917"/>
      <c r="Q64" s="917"/>
      <c r="R64" s="917"/>
      <c r="S64" s="917"/>
      <c r="T64" s="917"/>
      <c r="U64" s="845"/>
    </row>
    <row r="65" spans="1:21">
      <c r="A65" s="880"/>
      <c r="B65" s="880"/>
      <c r="C65" s="880"/>
      <c r="D65" s="880"/>
      <c r="E65" s="880"/>
      <c r="F65" s="880"/>
      <c r="G65" s="880"/>
      <c r="H65" s="880"/>
      <c r="I65" s="880"/>
      <c r="J65" s="880"/>
      <c r="K65" s="880"/>
      <c r="L65" s="918"/>
      <c r="M65" s="919"/>
      <c r="N65" s="918"/>
      <c r="O65" s="920"/>
      <c r="P65" s="920"/>
      <c r="Q65" s="920"/>
      <c r="R65" s="920"/>
      <c r="S65" s="920"/>
      <c r="T65" s="879"/>
      <c r="U65" s="880"/>
    </row>
    <row r="66" spans="1:21" s="88" customFormat="1" ht="15" customHeight="1">
      <c r="A66" s="716"/>
      <c r="B66" s="716"/>
      <c r="C66" s="716"/>
      <c r="D66" s="716"/>
      <c r="E66" s="716"/>
      <c r="F66" s="716"/>
      <c r="G66" s="716"/>
      <c r="H66" s="716"/>
      <c r="I66" s="716"/>
      <c r="J66" s="716"/>
      <c r="K66" s="716"/>
      <c r="L66" s="846" t="s">
        <v>1274</v>
      </c>
      <c r="M66" s="846"/>
      <c r="N66" s="846"/>
      <c r="O66" s="846"/>
      <c r="P66" s="846"/>
      <c r="Q66" s="846"/>
      <c r="R66" s="846"/>
      <c r="S66" s="847"/>
      <c r="T66" s="847"/>
      <c r="U66" s="847"/>
    </row>
    <row r="67" spans="1:21" s="88" customFormat="1" ht="15" customHeight="1">
      <c r="A67" s="716"/>
      <c r="B67" s="716"/>
      <c r="C67" s="716"/>
      <c r="D67" s="716"/>
      <c r="E67" s="716"/>
      <c r="F67" s="716"/>
      <c r="G67" s="716"/>
      <c r="H67" s="716"/>
      <c r="I67" s="716"/>
      <c r="J67" s="716"/>
      <c r="K67" s="678"/>
      <c r="L67" s="848"/>
      <c r="M67" s="848"/>
      <c r="N67" s="848"/>
      <c r="O67" s="848"/>
      <c r="P67" s="848"/>
      <c r="Q67" s="848"/>
      <c r="R67" s="848"/>
      <c r="S67" s="849"/>
      <c r="T67" s="849"/>
      <c r="U67" s="849"/>
    </row>
    <row r="68" spans="1:21">
      <c r="A68" s="880"/>
      <c r="B68" s="880"/>
      <c r="C68" s="880"/>
      <c r="D68" s="880"/>
      <c r="E68" s="880"/>
      <c r="F68" s="880"/>
      <c r="G68" s="880"/>
      <c r="H68" s="880"/>
      <c r="I68" s="880"/>
      <c r="J68" s="880"/>
      <c r="K68" s="880"/>
      <c r="L68" s="880"/>
      <c r="M68" s="921"/>
      <c r="N68" s="879"/>
      <c r="O68" s="879"/>
      <c r="P68" s="879"/>
      <c r="Q68" s="879"/>
      <c r="R68" s="879"/>
      <c r="S68" s="879"/>
      <c r="T68" s="879"/>
      <c r="U68" s="880"/>
    </row>
    <row r="69" spans="1:21">
      <c r="A69" s="880"/>
      <c r="B69" s="880"/>
      <c r="C69" s="880"/>
      <c r="D69" s="880"/>
      <c r="E69" s="880"/>
      <c r="F69" s="880"/>
      <c r="G69" s="880"/>
      <c r="H69" s="880"/>
      <c r="I69" s="880"/>
      <c r="J69" s="880"/>
      <c r="K69" s="880"/>
      <c r="L69" s="880"/>
      <c r="M69" s="921"/>
      <c r="N69" s="879"/>
      <c r="O69" s="879"/>
      <c r="P69" s="879"/>
      <c r="Q69" s="879"/>
      <c r="R69" s="879"/>
      <c r="S69" s="879"/>
      <c r="T69" s="879"/>
      <c r="U69" s="880"/>
    </row>
    <row r="70" spans="1:21">
      <c r="A70" s="880"/>
      <c r="B70" s="880"/>
      <c r="C70" s="880"/>
      <c r="D70" s="880"/>
      <c r="E70" s="880"/>
      <c r="F70" s="880"/>
      <c r="G70" s="880"/>
      <c r="H70" s="880"/>
      <c r="I70" s="880"/>
      <c r="J70" s="880"/>
      <c r="K70" s="880"/>
      <c r="L70" s="880"/>
      <c r="M70" s="921"/>
      <c r="N70" s="879"/>
      <c r="O70" s="879"/>
      <c r="P70" s="879"/>
      <c r="Q70" s="879"/>
      <c r="R70" s="879"/>
      <c r="S70" s="879"/>
      <c r="T70" s="879"/>
      <c r="U70" s="880"/>
    </row>
    <row r="71" spans="1:21">
      <c r="A71" s="880"/>
      <c r="B71" s="880"/>
      <c r="C71" s="880"/>
      <c r="D71" s="880"/>
      <c r="E71" s="880"/>
      <c r="F71" s="880"/>
      <c r="G71" s="880"/>
      <c r="H71" s="880"/>
      <c r="I71" s="880"/>
      <c r="J71" s="880"/>
      <c r="K71" s="880"/>
      <c r="L71" s="880"/>
      <c r="M71" s="922"/>
      <c r="N71" s="879"/>
      <c r="O71" s="879"/>
      <c r="P71" s="879"/>
      <c r="Q71" s="879"/>
      <c r="R71" s="879"/>
      <c r="S71" s="879"/>
      <c r="T71" s="879"/>
      <c r="U71" s="880"/>
    </row>
    <row r="72" spans="1:21">
      <c r="A72" s="880"/>
      <c r="B72" s="880"/>
      <c r="C72" s="880"/>
      <c r="D72" s="880"/>
      <c r="E72" s="880"/>
      <c r="F72" s="880"/>
      <c r="G72" s="880"/>
      <c r="H72" s="880"/>
      <c r="I72" s="880"/>
      <c r="J72" s="880"/>
      <c r="K72" s="880"/>
      <c r="L72" s="880"/>
      <c r="M72" s="921"/>
      <c r="N72" s="879"/>
      <c r="O72" s="879"/>
      <c r="P72" s="879"/>
      <c r="Q72" s="879"/>
      <c r="R72" s="879"/>
      <c r="S72" s="879"/>
      <c r="T72" s="879"/>
      <c r="U72" s="880"/>
    </row>
    <row r="73" spans="1:21">
      <c r="A73" s="880"/>
      <c r="B73" s="880"/>
      <c r="C73" s="880"/>
      <c r="D73" s="880"/>
      <c r="E73" s="880"/>
      <c r="F73" s="880"/>
      <c r="G73" s="880"/>
      <c r="H73" s="880"/>
      <c r="I73" s="880"/>
      <c r="J73" s="880"/>
      <c r="K73" s="880"/>
      <c r="L73" s="880"/>
      <c r="M73" s="880"/>
      <c r="N73" s="879"/>
      <c r="O73" s="879"/>
      <c r="P73" s="879"/>
      <c r="Q73" s="879"/>
      <c r="R73" s="879"/>
      <c r="S73" s="879"/>
      <c r="T73" s="879"/>
      <c r="U73" s="880"/>
    </row>
    <row r="74" spans="1:21">
      <c r="A74" s="880"/>
      <c r="B74" s="880"/>
      <c r="C74" s="880"/>
      <c r="D74" s="880"/>
      <c r="E74" s="880"/>
      <c r="F74" s="880"/>
      <c r="G74" s="880"/>
      <c r="H74" s="880"/>
      <c r="I74" s="880"/>
      <c r="J74" s="880"/>
      <c r="K74" s="880"/>
      <c r="L74" s="880"/>
      <c r="M74" s="921"/>
      <c r="N74" s="879"/>
      <c r="O74" s="879"/>
      <c r="P74" s="879"/>
      <c r="Q74" s="879"/>
      <c r="R74" s="879"/>
      <c r="S74" s="879"/>
      <c r="T74" s="879"/>
      <c r="U74" s="880"/>
    </row>
    <row r="75" spans="1:21">
      <c r="A75" s="880"/>
      <c r="B75" s="880"/>
      <c r="C75" s="880"/>
      <c r="D75" s="880"/>
      <c r="E75" s="880"/>
      <c r="F75" s="880"/>
      <c r="G75" s="880"/>
      <c r="H75" s="880"/>
      <c r="I75" s="880"/>
      <c r="J75" s="880"/>
      <c r="K75" s="880"/>
      <c r="L75" s="880"/>
      <c r="M75" s="921"/>
      <c r="N75" s="879"/>
      <c r="O75" s="879"/>
      <c r="P75" s="879"/>
      <c r="Q75" s="879"/>
      <c r="R75" s="879"/>
      <c r="S75" s="879"/>
      <c r="T75" s="879"/>
      <c r="U75" s="880"/>
    </row>
    <row r="76" spans="1:21">
      <c r="A76" s="880"/>
      <c r="B76" s="880"/>
      <c r="C76" s="880"/>
      <c r="D76" s="880"/>
      <c r="E76" s="880"/>
      <c r="F76" s="880"/>
      <c r="G76" s="880"/>
      <c r="H76" s="880"/>
      <c r="I76" s="880"/>
      <c r="J76" s="880"/>
      <c r="K76" s="880"/>
      <c r="L76" s="880"/>
      <c r="M76" s="880"/>
      <c r="N76" s="879"/>
      <c r="O76" s="879"/>
      <c r="P76" s="879"/>
      <c r="Q76" s="879"/>
      <c r="R76" s="879"/>
      <c r="S76" s="879"/>
      <c r="T76" s="879"/>
      <c r="U76" s="880"/>
    </row>
    <row r="77" spans="1:21">
      <c r="A77" s="880"/>
      <c r="B77" s="880"/>
      <c r="C77" s="880"/>
      <c r="D77" s="880"/>
      <c r="E77" s="880"/>
      <c r="F77" s="880"/>
      <c r="G77" s="880"/>
      <c r="H77" s="880"/>
      <c r="I77" s="880"/>
      <c r="J77" s="880"/>
      <c r="K77" s="880"/>
      <c r="L77" s="880"/>
      <c r="M77" s="880"/>
      <c r="N77" s="879"/>
      <c r="O77" s="879"/>
      <c r="P77" s="879"/>
      <c r="Q77" s="879"/>
      <c r="R77" s="879"/>
      <c r="S77" s="879"/>
      <c r="T77" s="879"/>
      <c r="U77" s="880"/>
    </row>
    <row r="78" spans="1:21">
      <c r="A78" s="880"/>
      <c r="B78" s="880"/>
      <c r="C78" s="880"/>
      <c r="D78" s="880"/>
      <c r="E78" s="880"/>
      <c r="F78" s="880"/>
      <c r="G78" s="880"/>
      <c r="H78" s="880"/>
      <c r="I78" s="880"/>
      <c r="J78" s="880"/>
      <c r="K78" s="880"/>
      <c r="L78" s="880"/>
      <c r="M78" s="880"/>
      <c r="N78" s="879"/>
      <c r="O78" s="879"/>
      <c r="P78" s="879"/>
      <c r="Q78" s="879"/>
      <c r="R78" s="879"/>
      <c r="S78" s="879"/>
      <c r="T78" s="879"/>
      <c r="U78" s="880"/>
    </row>
    <row r="79" spans="1:21">
      <c r="A79" s="880"/>
      <c r="B79" s="880"/>
      <c r="C79" s="880"/>
      <c r="D79" s="880"/>
      <c r="E79" s="880"/>
      <c r="F79" s="880"/>
      <c r="G79" s="880"/>
      <c r="H79" s="880"/>
      <c r="I79" s="880"/>
      <c r="J79" s="880"/>
      <c r="K79" s="880"/>
      <c r="L79" s="880"/>
      <c r="M79" s="880"/>
      <c r="N79" s="879"/>
      <c r="O79" s="879"/>
      <c r="P79" s="879"/>
      <c r="Q79" s="879"/>
      <c r="R79" s="879"/>
      <c r="S79" s="879"/>
      <c r="T79" s="879"/>
      <c r="U79" s="880"/>
    </row>
    <row r="80" spans="1:21">
      <c r="A80" s="880"/>
      <c r="B80" s="880"/>
      <c r="C80" s="880"/>
      <c r="D80" s="880"/>
      <c r="E80" s="880"/>
      <c r="F80" s="880"/>
      <c r="G80" s="880"/>
      <c r="H80" s="880"/>
      <c r="I80" s="880"/>
      <c r="J80" s="880"/>
      <c r="K80" s="880"/>
      <c r="L80" s="880"/>
      <c r="M80" s="921"/>
      <c r="N80" s="879"/>
      <c r="O80" s="879"/>
      <c r="P80" s="879"/>
      <c r="Q80" s="879"/>
      <c r="R80" s="879"/>
      <c r="S80" s="879"/>
      <c r="T80" s="879"/>
      <c r="U80" s="880"/>
    </row>
    <row r="81" spans="1:21">
      <c r="A81" s="880"/>
      <c r="B81" s="880"/>
      <c r="C81" s="880"/>
      <c r="D81" s="880"/>
      <c r="E81" s="880"/>
      <c r="F81" s="880"/>
      <c r="G81" s="880"/>
      <c r="H81" s="880"/>
      <c r="I81" s="880"/>
      <c r="J81" s="880"/>
      <c r="K81" s="880"/>
      <c r="L81" s="880"/>
      <c r="M81" s="921"/>
      <c r="N81" s="879"/>
      <c r="O81" s="879"/>
      <c r="P81" s="879"/>
      <c r="Q81" s="879"/>
      <c r="R81" s="879"/>
      <c r="S81" s="879"/>
      <c r="T81" s="879"/>
      <c r="U81" s="880"/>
    </row>
    <row r="82" spans="1:21">
      <c r="A82" s="880"/>
      <c r="B82" s="880"/>
      <c r="C82" s="880"/>
      <c r="D82" s="880"/>
      <c r="E82" s="880"/>
      <c r="F82" s="880"/>
      <c r="G82" s="880"/>
      <c r="H82" s="880"/>
      <c r="I82" s="880"/>
      <c r="J82" s="880"/>
      <c r="K82" s="880"/>
      <c r="L82" s="880"/>
      <c r="M82" s="922"/>
      <c r="N82" s="879"/>
      <c r="O82" s="879"/>
      <c r="P82" s="879"/>
      <c r="Q82" s="879"/>
      <c r="R82" s="879"/>
      <c r="S82" s="879"/>
      <c r="T82" s="879"/>
      <c r="U82" s="880"/>
    </row>
    <row r="83" spans="1:21">
      <c r="A83" s="880"/>
      <c r="B83" s="880"/>
      <c r="C83" s="880"/>
      <c r="D83" s="880"/>
      <c r="E83" s="880"/>
      <c r="F83" s="880"/>
      <c r="G83" s="880"/>
      <c r="H83" s="880"/>
      <c r="I83" s="880"/>
      <c r="J83" s="880"/>
      <c r="K83" s="880"/>
      <c r="L83" s="880"/>
      <c r="M83" s="921"/>
      <c r="N83" s="879"/>
      <c r="O83" s="879"/>
      <c r="P83" s="879"/>
      <c r="Q83" s="879"/>
      <c r="R83" s="879"/>
      <c r="S83" s="879"/>
      <c r="T83" s="879"/>
      <c r="U83" s="880"/>
    </row>
    <row r="84" spans="1:21">
      <c r="A84" s="880"/>
      <c r="B84" s="880"/>
      <c r="C84" s="880"/>
      <c r="D84" s="880"/>
      <c r="E84" s="880"/>
      <c r="F84" s="880"/>
      <c r="G84" s="880"/>
      <c r="H84" s="880"/>
      <c r="I84" s="880"/>
      <c r="J84" s="880"/>
      <c r="K84" s="880"/>
      <c r="L84" s="880"/>
      <c r="M84" s="921"/>
      <c r="N84" s="879"/>
      <c r="O84" s="879"/>
      <c r="P84" s="879"/>
      <c r="Q84" s="879"/>
      <c r="R84" s="879"/>
      <c r="S84" s="879"/>
      <c r="T84" s="879"/>
      <c r="U84" s="880"/>
    </row>
    <row r="85" spans="1:21">
      <c r="A85" s="880"/>
      <c r="B85" s="880"/>
      <c r="C85" s="880"/>
      <c r="D85" s="880"/>
      <c r="E85" s="880"/>
      <c r="F85" s="880"/>
      <c r="G85" s="880"/>
      <c r="H85" s="880"/>
      <c r="I85" s="880"/>
      <c r="J85" s="880"/>
      <c r="K85" s="880"/>
      <c r="L85" s="880"/>
      <c r="M85" s="921"/>
      <c r="N85" s="879"/>
      <c r="O85" s="879"/>
      <c r="P85" s="879"/>
      <c r="Q85" s="879"/>
      <c r="R85" s="879"/>
      <c r="S85" s="879"/>
      <c r="T85" s="879"/>
      <c r="U85" s="880"/>
    </row>
    <row r="86" spans="1:21">
      <c r="A86" s="880"/>
      <c r="B86" s="880"/>
      <c r="C86" s="880"/>
      <c r="D86" s="880"/>
      <c r="E86" s="880"/>
      <c r="F86" s="880"/>
      <c r="G86" s="880"/>
      <c r="H86" s="880"/>
      <c r="I86" s="880"/>
      <c r="J86" s="880"/>
      <c r="K86" s="880"/>
      <c r="L86" s="880"/>
      <c r="M86" s="921"/>
      <c r="N86" s="879"/>
      <c r="O86" s="879"/>
      <c r="P86" s="879"/>
      <c r="Q86" s="879"/>
      <c r="R86" s="879"/>
      <c r="S86" s="879"/>
      <c r="T86" s="879"/>
      <c r="U86" s="880"/>
    </row>
    <row r="87" spans="1:21">
      <c r="A87" s="880"/>
      <c r="B87" s="880"/>
      <c r="C87" s="880"/>
      <c r="D87" s="880"/>
      <c r="E87" s="880"/>
      <c r="F87" s="880"/>
      <c r="G87" s="880"/>
      <c r="H87" s="880"/>
      <c r="I87" s="880"/>
      <c r="J87" s="880"/>
      <c r="K87" s="880"/>
      <c r="L87" s="880"/>
      <c r="M87" s="921"/>
      <c r="N87" s="879"/>
      <c r="O87" s="879"/>
      <c r="P87" s="879"/>
      <c r="Q87" s="879"/>
      <c r="R87" s="879"/>
      <c r="S87" s="879"/>
      <c r="T87" s="879"/>
      <c r="U87" s="880"/>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23"/>
      <c r="B1" s="923"/>
      <c r="C1" s="923"/>
      <c r="D1" s="923"/>
      <c r="E1" s="923"/>
      <c r="F1" s="923"/>
      <c r="G1" s="923"/>
      <c r="H1" s="923"/>
      <c r="I1" s="923"/>
      <c r="J1" s="923"/>
      <c r="K1" s="923"/>
      <c r="L1" s="923"/>
      <c r="M1" s="923"/>
      <c r="N1" s="923"/>
      <c r="O1" s="924"/>
      <c r="P1" s="923"/>
      <c r="Q1" s="923"/>
      <c r="R1" s="923"/>
      <c r="S1" s="716">
        <v>2024</v>
      </c>
      <c r="T1" s="716">
        <v>2024</v>
      </c>
      <c r="U1" s="923"/>
    </row>
    <row r="2" spans="1:21" hidden="1">
      <c r="A2" s="923"/>
      <c r="B2" s="923"/>
      <c r="C2" s="923"/>
      <c r="D2" s="923"/>
      <c r="E2" s="923"/>
      <c r="F2" s="923"/>
      <c r="G2" s="923"/>
      <c r="H2" s="923"/>
      <c r="I2" s="923"/>
      <c r="J2" s="923"/>
      <c r="K2" s="923"/>
      <c r="L2" s="923"/>
      <c r="M2" s="923"/>
      <c r="N2" s="923"/>
      <c r="O2" s="924"/>
      <c r="P2" s="923"/>
      <c r="Q2" s="923"/>
      <c r="R2" s="923"/>
      <c r="S2" s="716"/>
      <c r="T2" s="716"/>
      <c r="U2" s="923"/>
    </row>
    <row r="3" spans="1:21" hidden="1">
      <c r="A3" s="923"/>
      <c r="B3" s="923"/>
      <c r="C3" s="923"/>
      <c r="D3" s="923"/>
      <c r="E3" s="923"/>
      <c r="F3" s="923"/>
      <c r="G3" s="923"/>
      <c r="H3" s="923"/>
      <c r="I3" s="923"/>
      <c r="J3" s="923"/>
      <c r="K3" s="923"/>
      <c r="L3" s="923"/>
      <c r="M3" s="923"/>
      <c r="N3" s="923"/>
      <c r="O3" s="924"/>
      <c r="P3" s="923"/>
      <c r="Q3" s="923"/>
      <c r="R3" s="923"/>
      <c r="S3" s="716"/>
      <c r="T3" s="716"/>
      <c r="U3" s="923"/>
    </row>
    <row r="4" spans="1:21" hidden="1">
      <c r="A4" s="923"/>
      <c r="B4" s="923"/>
      <c r="C4" s="923"/>
      <c r="D4" s="923"/>
      <c r="E4" s="923"/>
      <c r="F4" s="923"/>
      <c r="G4" s="923"/>
      <c r="H4" s="923"/>
      <c r="I4" s="923"/>
      <c r="J4" s="923"/>
      <c r="K4" s="923"/>
      <c r="L4" s="923"/>
      <c r="M4" s="923"/>
      <c r="N4" s="923"/>
      <c r="O4" s="924"/>
      <c r="P4" s="923"/>
      <c r="Q4" s="923"/>
      <c r="R4" s="923"/>
      <c r="S4" s="716"/>
      <c r="T4" s="716"/>
      <c r="U4" s="923"/>
    </row>
    <row r="5" spans="1:21" hidden="1">
      <c r="A5" s="923"/>
      <c r="B5" s="923"/>
      <c r="C5" s="923"/>
      <c r="D5" s="923"/>
      <c r="E5" s="923"/>
      <c r="F5" s="923"/>
      <c r="G5" s="923"/>
      <c r="H5" s="923"/>
      <c r="I5" s="923"/>
      <c r="J5" s="923"/>
      <c r="K5" s="923"/>
      <c r="L5" s="923"/>
      <c r="M5" s="923"/>
      <c r="N5" s="923"/>
      <c r="O5" s="924"/>
      <c r="P5" s="923"/>
      <c r="Q5" s="923"/>
      <c r="R5" s="923"/>
      <c r="S5" s="716"/>
      <c r="T5" s="716"/>
      <c r="U5" s="923"/>
    </row>
    <row r="6" spans="1:21" hidden="1">
      <c r="A6" s="923"/>
      <c r="B6" s="923"/>
      <c r="C6" s="923"/>
      <c r="D6" s="923"/>
      <c r="E6" s="923"/>
      <c r="F6" s="923"/>
      <c r="G6" s="923"/>
      <c r="H6" s="923"/>
      <c r="I6" s="923"/>
      <c r="J6" s="923"/>
      <c r="K6" s="923"/>
      <c r="L6" s="923"/>
      <c r="M6" s="923"/>
      <c r="N6" s="923"/>
      <c r="O6" s="924"/>
      <c r="P6" s="923"/>
      <c r="Q6" s="923"/>
      <c r="R6" s="923"/>
      <c r="S6" s="716"/>
      <c r="T6" s="716"/>
      <c r="U6" s="923"/>
    </row>
    <row r="7" spans="1:21" hidden="1">
      <c r="A7" s="923"/>
      <c r="B7" s="923"/>
      <c r="C7" s="923"/>
      <c r="D7" s="923"/>
      <c r="E7" s="923"/>
      <c r="F7" s="923"/>
      <c r="G7" s="923"/>
      <c r="H7" s="923"/>
      <c r="I7" s="923"/>
      <c r="J7" s="923"/>
      <c r="K7" s="923"/>
      <c r="L7" s="923"/>
      <c r="M7" s="923"/>
      <c r="N7" s="923"/>
      <c r="O7" s="716" t="b">
        <v>1</v>
      </c>
      <c r="P7" s="716" t="b">
        <v>1</v>
      </c>
      <c r="Q7" s="716" t="b">
        <v>1</v>
      </c>
      <c r="R7" s="716" t="b">
        <v>1</v>
      </c>
      <c r="S7" s="749"/>
      <c r="T7" s="749"/>
      <c r="U7" s="716"/>
    </row>
    <row r="8" spans="1:21" hidden="1">
      <c r="A8" s="923"/>
      <c r="B8" s="923"/>
      <c r="C8" s="923"/>
      <c r="D8" s="923"/>
      <c r="E8" s="923"/>
      <c r="F8" s="923"/>
      <c r="G8" s="923"/>
      <c r="H8" s="923"/>
      <c r="I8" s="923"/>
      <c r="J8" s="923"/>
      <c r="K8" s="923"/>
      <c r="L8" s="923"/>
      <c r="M8" s="923"/>
      <c r="N8" s="923"/>
      <c r="O8" s="924"/>
      <c r="P8" s="923"/>
      <c r="Q8" s="923"/>
      <c r="R8" s="923"/>
      <c r="S8" s="923"/>
      <c r="T8" s="923"/>
      <c r="U8" s="923"/>
    </row>
    <row r="9" spans="1:21" hidden="1">
      <c r="A9" s="923"/>
      <c r="B9" s="923"/>
      <c r="C9" s="923"/>
      <c r="D9" s="923"/>
      <c r="E9" s="923"/>
      <c r="F9" s="923"/>
      <c r="G9" s="923"/>
      <c r="H9" s="923"/>
      <c r="I9" s="923"/>
      <c r="J9" s="923"/>
      <c r="K9" s="923"/>
      <c r="L9" s="923"/>
      <c r="M9" s="923"/>
      <c r="N9" s="923"/>
      <c r="O9" s="924"/>
      <c r="P9" s="923"/>
      <c r="Q9" s="923"/>
      <c r="R9" s="923"/>
      <c r="S9" s="923"/>
      <c r="T9" s="923"/>
      <c r="U9" s="923"/>
    </row>
    <row r="10" spans="1:21" hidden="1">
      <c r="A10" s="923"/>
      <c r="B10" s="923"/>
      <c r="C10" s="923"/>
      <c r="D10" s="923"/>
      <c r="E10" s="923"/>
      <c r="F10" s="923"/>
      <c r="G10" s="923"/>
      <c r="H10" s="923"/>
      <c r="I10" s="923"/>
      <c r="J10" s="923"/>
      <c r="K10" s="923"/>
      <c r="L10" s="923"/>
      <c r="M10" s="923"/>
      <c r="N10" s="923"/>
      <c r="O10" s="924"/>
      <c r="P10" s="923"/>
      <c r="Q10" s="923"/>
      <c r="R10" s="923"/>
      <c r="S10" s="923"/>
      <c r="T10" s="923"/>
      <c r="U10" s="923"/>
    </row>
    <row r="11" spans="1:21" ht="15" hidden="1" customHeight="1">
      <c r="A11" s="923"/>
      <c r="B11" s="923"/>
      <c r="C11" s="923"/>
      <c r="D11" s="923"/>
      <c r="E11" s="923"/>
      <c r="F11" s="923"/>
      <c r="G11" s="923"/>
      <c r="H11" s="923"/>
      <c r="I11" s="923"/>
      <c r="J11" s="923"/>
      <c r="K11" s="923"/>
      <c r="L11" s="923"/>
      <c r="M11" s="697"/>
      <c r="N11" s="923"/>
      <c r="O11" s="924"/>
      <c r="P11" s="923"/>
      <c r="Q11" s="923"/>
      <c r="R11" s="923"/>
      <c r="S11" s="923"/>
      <c r="T11" s="923"/>
      <c r="U11" s="923"/>
    </row>
    <row r="12" spans="1:21" s="82" customFormat="1" ht="20.100000000000001" customHeight="1">
      <c r="A12" s="791"/>
      <c r="B12" s="791"/>
      <c r="C12" s="791"/>
      <c r="D12" s="791"/>
      <c r="E12" s="791"/>
      <c r="F12" s="791"/>
      <c r="G12" s="791"/>
      <c r="H12" s="791"/>
      <c r="I12" s="791"/>
      <c r="J12" s="791"/>
      <c r="K12" s="791"/>
      <c r="L12" s="372" t="s">
        <v>1106</v>
      </c>
      <c r="M12" s="217"/>
      <c r="N12" s="217"/>
      <c r="O12" s="217"/>
      <c r="P12" s="217"/>
      <c r="Q12" s="217"/>
      <c r="R12" s="217"/>
      <c r="S12" s="217"/>
      <c r="T12" s="217"/>
      <c r="U12" s="217"/>
    </row>
    <row r="13" spans="1:21" s="82" customFormat="1" ht="11.25" customHeight="1">
      <c r="A13" s="791"/>
      <c r="B13" s="791"/>
      <c r="C13" s="791"/>
      <c r="D13" s="791"/>
      <c r="E13" s="791"/>
      <c r="F13" s="791"/>
      <c r="G13" s="791"/>
      <c r="H13" s="791"/>
      <c r="I13" s="791"/>
      <c r="J13" s="791"/>
      <c r="K13" s="791"/>
      <c r="L13" s="925"/>
      <c r="M13" s="791"/>
      <c r="N13" s="791"/>
      <c r="O13" s="926"/>
      <c r="P13" s="791"/>
      <c r="Q13" s="791"/>
      <c r="R13" s="791"/>
      <c r="S13" s="791"/>
      <c r="T13" s="791"/>
      <c r="U13" s="791"/>
    </row>
    <row r="14" spans="1:21" s="82" customFormat="1" ht="15" customHeight="1">
      <c r="A14" s="791"/>
      <c r="B14" s="791"/>
      <c r="C14" s="791"/>
      <c r="D14" s="791"/>
      <c r="E14" s="791"/>
      <c r="F14" s="791"/>
      <c r="G14" s="791"/>
      <c r="H14" s="791"/>
      <c r="I14" s="791"/>
      <c r="J14" s="791"/>
      <c r="K14" s="791"/>
      <c r="L14" s="846" t="s">
        <v>15</v>
      </c>
      <c r="M14" s="846" t="s">
        <v>120</v>
      </c>
      <c r="N14" s="846" t="s">
        <v>270</v>
      </c>
      <c r="O14" s="802" t="s">
        <v>2419</v>
      </c>
      <c r="P14" s="802" t="s">
        <v>2419</v>
      </c>
      <c r="Q14" s="802" t="s">
        <v>2419</v>
      </c>
      <c r="R14" s="803" t="s">
        <v>2420</v>
      </c>
      <c r="S14" s="804" t="s">
        <v>2421</v>
      </c>
      <c r="T14" s="804" t="s">
        <v>2421</v>
      </c>
      <c r="U14" s="800" t="s">
        <v>308</v>
      </c>
    </row>
    <row r="15" spans="1:21" s="82" customFormat="1" ht="50.1" customHeight="1">
      <c r="A15" s="791"/>
      <c r="B15" s="791"/>
      <c r="C15" s="791"/>
      <c r="D15" s="791"/>
      <c r="E15" s="791"/>
      <c r="F15" s="791"/>
      <c r="G15" s="791"/>
      <c r="H15" s="791"/>
      <c r="I15" s="791"/>
      <c r="J15" s="791"/>
      <c r="K15" s="791"/>
      <c r="L15" s="846"/>
      <c r="M15" s="846"/>
      <c r="N15" s="846"/>
      <c r="O15" s="807" t="s">
        <v>271</v>
      </c>
      <c r="P15" s="807" t="s">
        <v>309</v>
      </c>
      <c r="Q15" s="807" t="s">
        <v>289</v>
      </c>
      <c r="R15" s="807" t="s">
        <v>271</v>
      </c>
      <c r="S15" s="804" t="s">
        <v>272</v>
      </c>
      <c r="T15" s="804" t="s">
        <v>271</v>
      </c>
      <c r="U15" s="800"/>
    </row>
    <row r="16" spans="1:21" s="82" customFormat="1">
      <c r="A16" s="808" t="s">
        <v>17</v>
      </c>
      <c r="B16" s="791"/>
      <c r="C16" s="791"/>
      <c r="D16" s="791"/>
      <c r="E16" s="791"/>
      <c r="F16" s="791"/>
      <c r="G16" s="791"/>
      <c r="H16" s="791"/>
      <c r="I16" s="791"/>
      <c r="J16" s="791"/>
      <c r="K16" s="791"/>
      <c r="L16" s="871" t="s">
        <v>2418</v>
      </c>
      <c r="M16" s="706"/>
      <c r="N16" s="707"/>
      <c r="O16" s="707"/>
      <c r="P16" s="707"/>
      <c r="Q16" s="707"/>
      <c r="R16" s="707"/>
      <c r="S16" s="707"/>
      <c r="T16" s="707"/>
      <c r="U16" s="914"/>
    </row>
    <row r="17" spans="1:21" s="82" customFormat="1" ht="22.5">
      <c r="A17" s="851">
        <v>1</v>
      </c>
      <c r="B17" s="791"/>
      <c r="C17" s="791"/>
      <c r="D17" s="791"/>
      <c r="E17" s="791"/>
      <c r="F17" s="791"/>
      <c r="G17" s="791"/>
      <c r="H17" s="791"/>
      <c r="I17" s="791"/>
      <c r="J17" s="791"/>
      <c r="K17" s="791"/>
      <c r="L17" s="927" t="s">
        <v>17</v>
      </c>
      <c r="M17" s="219" t="s">
        <v>396</v>
      </c>
      <c r="N17" s="928" t="s">
        <v>355</v>
      </c>
      <c r="O17" s="929">
        <v>0</v>
      </c>
      <c r="P17" s="929">
        <v>0</v>
      </c>
      <c r="Q17" s="929">
        <v>0</v>
      </c>
      <c r="R17" s="929">
        <v>0</v>
      </c>
      <c r="S17" s="929">
        <v>0</v>
      </c>
      <c r="T17" s="929">
        <v>0</v>
      </c>
      <c r="U17" s="845"/>
    </row>
    <row r="18" spans="1:21" s="82" customFormat="1">
      <c r="A18" s="851">
        <v>1</v>
      </c>
      <c r="B18" s="791"/>
      <c r="C18" s="791"/>
      <c r="D18" s="791"/>
      <c r="E18" s="791"/>
      <c r="F18" s="791"/>
      <c r="G18" s="791"/>
      <c r="H18" s="791"/>
      <c r="I18" s="791"/>
      <c r="J18" s="791"/>
      <c r="K18" s="791"/>
      <c r="L18" s="930" t="s">
        <v>154</v>
      </c>
      <c r="M18" s="222" t="s">
        <v>12</v>
      </c>
      <c r="N18" s="822" t="s">
        <v>355</v>
      </c>
      <c r="O18" s="931">
        <v>0</v>
      </c>
      <c r="P18" s="931">
        <v>0</v>
      </c>
      <c r="Q18" s="931">
        <v>0</v>
      </c>
      <c r="R18" s="931">
        <v>0</v>
      </c>
      <c r="S18" s="931">
        <v>0</v>
      </c>
      <c r="T18" s="931">
        <v>0</v>
      </c>
      <c r="U18" s="845"/>
    </row>
    <row r="19" spans="1:21" s="82" customFormat="1" ht="22.5">
      <c r="A19" s="851">
        <v>1</v>
      </c>
      <c r="B19" s="791"/>
      <c r="C19" s="791"/>
      <c r="D19" s="791"/>
      <c r="E19" s="791"/>
      <c r="F19" s="791"/>
      <c r="G19" s="791"/>
      <c r="H19" s="791"/>
      <c r="I19" s="791"/>
      <c r="J19" s="791"/>
      <c r="K19" s="791"/>
      <c r="L19" s="930" t="s">
        <v>397</v>
      </c>
      <c r="M19" s="932" t="s">
        <v>398</v>
      </c>
      <c r="N19" s="822" t="s">
        <v>355</v>
      </c>
      <c r="O19" s="931"/>
      <c r="P19" s="931"/>
      <c r="Q19" s="931"/>
      <c r="R19" s="931"/>
      <c r="S19" s="931"/>
      <c r="T19" s="931"/>
      <c r="U19" s="845"/>
    </row>
    <row r="20" spans="1:21" s="82" customFormat="1">
      <c r="A20" s="851">
        <v>1</v>
      </c>
      <c r="B20" s="791"/>
      <c r="C20" s="791"/>
      <c r="D20" s="791"/>
      <c r="E20" s="791"/>
      <c r="F20" s="791"/>
      <c r="G20" s="791"/>
      <c r="H20" s="791"/>
      <c r="I20" s="791"/>
      <c r="J20" s="791"/>
      <c r="K20" s="791"/>
      <c r="L20" s="930" t="s">
        <v>399</v>
      </c>
      <c r="M20" s="932" t="s">
        <v>400</v>
      </c>
      <c r="N20" s="822" t="s">
        <v>355</v>
      </c>
      <c r="O20" s="931"/>
      <c r="P20" s="931"/>
      <c r="Q20" s="931"/>
      <c r="R20" s="931"/>
      <c r="S20" s="931"/>
      <c r="T20" s="931"/>
      <c r="U20" s="845"/>
    </row>
    <row r="21" spans="1:21" s="82" customFormat="1">
      <c r="A21" s="851">
        <v>1</v>
      </c>
      <c r="B21" s="791"/>
      <c r="C21" s="791"/>
      <c r="D21" s="791"/>
      <c r="E21" s="791"/>
      <c r="F21" s="791"/>
      <c r="G21" s="791"/>
      <c r="H21" s="791"/>
      <c r="I21" s="791"/>
      <c r="J21" s="791"/>
      <c r="K21" s="791"/>
      <c r="L21" s="930" t="s">
        <v>155</v>
      </c>
      <c r="M21" s="933" t="s">
        <v>401</v>
      </c>
      <c r="N21" s="822" t="s">
        <v>355</v>
      </c>
      <c r="O21" s="931"/>
      <c r="P21" s="931"/>
      <c r="Q21" s="931"/>
      <c r="R21" s="931"/>
      <c r="S21" s="931"/>
      <c r="T21" s="931"/>
      <c r="U21" s="845"/>
    </row>
    <row r="22" spans="1:21" s="82" customFormat="1">
      <c r="A22" s="851">
        <v>1</v>
      </c>
      <c r="B22" s="791"/>
      <c r="C22" s="791"/>
      <c r="D22" s="791"/>
      <c r="E22" s="791"/>
      <c r="F22" s="791"/>
      <c r="G22" s="791"/>
      <c r="H22" s="791"/>
      <c r="I22" s="791"/>
      <c r="J22" s="791"/>
      <c r="K22" s="791"/>
      <c r="L22" s="930" t="s">
        <v>363</v>
      </c>
      <c r="M22" s="934" t="s">
        <v>402</v>
      </c>
      <c r="N22" s="822" t="s">
        <v>355</v>
      </c>
      <c r="O22" s="931"/>
      <c r="P22" s="931"/>
      <c r="Q22" s="931"/>
      <c r="R22" s="931"/>
      <c r="S22" s="931"/>
      <c r="T22" s="931"/>
      <c r="U22" s="845"/>
    </row>
    <row r="23" spans="1:21" s="82" customFormat="1">
      <c r="A23" s="851">
        <v>1</v>
      </c>
      <c r="B23" s="791"/>
      <c r="C23" s="791"/>
      <c r="D23" s="791"/>
      <c r="E23" s="791"/>
      <c r="F23" s="791"/>
      <c r="G23" s="791"/>
      <c r="H23" s="791"/>
      <c r="I23" s="791"/>
      <c r="J23" s="791"/>
      <c r="K23" s="791"/>
      <c r="L23" s="930" t="s">
        <v>365</v>
      </c>
      <c r="M23" s="934" t="s">
        <v>403</v>
      </c>
      <c r="N23" s="822" t="s">
        <v>355</v>
      </c>
      <c r="O23" s="931"/>
      <c r="P23" s="931"/>
      <c r="Q23" s="931"/>
      <c r="R23" s="931"/>
      <c r="S23" s="931"/>
      <c r="T23" s="931"/>
      <c r="U23" s="845"/>
    </row>
    <row r="24" spans="1:21">
      <c r="A24" s="923"/>
      <c r="B24" s="923"/>
      <c r="C24" s="923"/>
      <c r="D24" s="923"/>
      <c r="E24" s="923"/>
      <c r="F24" s="923"/>
      <c r="G24" s="923"/>
      <c r="H24" s="923"/>
      <c r="I24" s="923"/>
      <c r="J24" s="923"/>
      <c r="K24" s="923"/>
      <c r="L24" s="923"/>
      <c r="M24" s="923"/>
      <c r="N24" s="923"/>
      <c r="O24" s="924"/>
      <c r="P24" s="923"/>
      <c r="Q24" s="923"/>
      <c r="R24" s="923"/>
      <c r="S24" s="923"/>
      <c r="T24" s="923"/>
      <c r="U24" s="923"/>
    </row>
    <row r="25" spans="1:21" s="88" customFormat="1" ht="15" customHeight="1">
      <c r="A25" s="716"/>
      <c r="B25" s="716"/>
      <c r="C25" s="716"/>
      <c r="D25" s="716"/>
      <c r="E25" s="716"/>
      <c r="F25" s="716"/>
      <c r="G25" s="716"/>
      <c r="H25" s="716"/>
      <c r="I25" s="716"/>
      <c r="J25" s="716"/>
      <c r="K25" s="716"/>
      <c r="L25" s="846" t="s">
        <v>1274</v>
      </c>
      <c r="M25" s="846"/>
      <c r="N25" s="846"/>
      <c r="O25" s="846"/>
      <c r="P25" s="846"/>
      <c r="Q25" s="846"/>
      <c r="R25" s="846"/>
      <c r="S25" s="847"/>
      <c r="T25" s="847"/>
      <c r="U25" s="847"/>
    </row>
    <row r="26" spans="1:21" s="88" customFormat="1" ht="15" customHeight="1">
      <c r="A26" s="716"/>
      <c r="B26" s="716"/>
      <c r="C26" s="716"/>
      <c r="D26" s="716"/>
      <c r="E26" s="716"/>
      <c r="F26" s="716"/>
      <c r="G26" s="716"/>
      <c r="H26" s="716"/>
      <c r="I26" s="716"/>
      <c r="J26" s="716"/>
      <c r="K26" s="678"/>
      <c r="L26" s="848"/>
      <c r="M26" s="848"/>
      <c r="N26" s="848"/>
      <c r="O26" s="848"/>
      <c r="P26" s="848"/>
      <c r="Q26" s="848"/>
      <c r="R26" s="848"/>
      <c r="S26" s="849"/>
      <c r="T26" s="849"/>
      <c r="U26" s="849"/>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election activeCell="R44" sqref="R44"/>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23"/>
      <c r="B1" s="923"/>
      <c r="C1" s="923"/>
      <c r="D1" s="923"/>
      <c r="E1" s="923"/>
      <c r="F1" s="923"/>
      <c r="G1" s="923"/>
      <c r="H1" s="923"/>
      <c r="I1" s="923"/>
      <c r="J1" s="923"/>
      <c r="K1" s="923"/>
      <c r="L1" s="923"/>
      <c r="M1" s="923"/>
      <c r="N1" s="923"/>
      <c r="O1" s="923"/>
      <c r="P1" s="923"/>
      <c r="Q1" s="923"/>
      <c r="R1" s="923"/>
      <c r="S1" s="716">
        <v>2024</v>
      </c>
      <c r="T1" s="716">
        <v>2024</v>
      </c>
      <c r="U1" s="923"/>
    </row>
    <row r="2" spans="1:21" hidden="1">
      <c r="A2" s="923"/>
      <c r="B2" s="923"/>
      <c r="C2" s="923"/>
      <c r="D2" s="923"/>
      <c r="E2" s="923"/>
      <c r="F2" s="923"/>
      <c r="G2" s="923"/>
      <c r="H2" s="923"/>
      <c r="I2" s="923"/>
      <c r="J2" s="923"/>
      <c r="K2" s="923"/>
      <c r="L2" s="923"/>
      <c r="M2" s="923"/>
      <c r="N2" s="923"/>
      <c r="O2" s="923"/>
      <c r="P2" s="923"/>
      <c r="Q2" s="923"/>
      <c r="R2" s="923"/>
      <c r="S2" s="716"/>
      <c r="T2" s="716"/>
      <c r="U2" s="923"/>
    </row>
    <row r="3" spans="1:21" hidden="1">
      <c r="A3" s="923"/>
      <c r="B3" s="923"/>
      <c r="C3" s="923"/>
      <c r="D3" s="923"/>
      <c r="E3" s="923"/>
      <c r="F3" s="923"/>
      <c r="G3" s="923"/>
      <c r="H3" s="923"/>
      <c r="I3" s="923"/>
      <c r="J3" s="923"/>
      <c r="K3" s="923"/>
      <c r="L3" s="923"/>
      <c r="M3" s="923"/>
      <c r="N3" s="923"/>
      <c r="O3" s="923"/>
      <c r="P3" s="923"/>
      <c r="Q3" s="923"/>
      <c r="R3" s="923"/>
      <c r="S3" s="716"/>
      <c r="T3" s="716"/>
      <c r="U3" s="923"/>
    </row>
    <row r="4" spans="1:21" hidden="1">
      <c r="A4" s="923"/>
      <c r="B4" s="923"/>
      <c r="C4" s="923"/>
      <c r="D4" s="923"/>
      <c r="E4" s="923"/>
      <c r="F4" s="923"/>
      <c r="G4" s="923"/>
      <c r="H4" s="923"/>
      <c r="I4" s="923"/>
      <c r="J4" s="923"/>
      <c r="K4" s="923"/>
      <c r="L4" s="923"/>
      <c r="M4" s="923"/>
      <c r="N4" s="923"/>
      <c r="O4" s="923"/>
      <c r="P4" s="923"/>
      <c r="Q4" s="923"/>
      <c r="R4" s="923"/>
      <c r="S4" s="716"/>
      <c r="T4" s="716"/>
      <c r="U4" s="923"/>
    </row>
    <row r="5" spans="1:21" hidden="1">
      <c r="A5" s="923"/>
      <c r="B5" s="923"/>
      <c r="C5" s="923"/>
      <c r="D5" s="923"/>
      <c r="E5" s="923"/>
      <c r="F5" s="923"/>
      <c r="G5" s="923"/>
      <c r="H5" s="923"/>
      <c r="I5" s="923"/>
      <c r="J5" s="923"/>
      <c r="K5" s="923"/>
      <c r="L5" s="923"/>
      <c r="M5" s="923"/>
      <c r="N5" s="923"/>
      <c r="O5" s="923"/>
      <c r="P5" s="923"/>
      <c r="Q5" s="923"/>
      <c r="R5" s="923"/>
      <c r="S5" s="716"/>
      <c r="T5" s="716"/>
      <c r="U5" s="923"/>
    </row>
    <row r="6" spans="1:21" hidden="1">
      <c r="A6" s="923"/>
      <c r="B6" s="923"/>
      <c r="C6" s="923"/>
      <c r="D6" s="923"/>
      <c r="E6" s="923"/>
      <c r="F6" s="923"/>
      <c r="G6" s="923"/>
      <c r="H6" s="923"/>
      <c r="I6" s="923"/>
      <c r="J6" s="923"/>
      <c r="K6" s="923"/>
      <c r="L6" s="923"/>
      <c r="M6" s="923"/>
      <c r="N6" s="923"/>
      <c r="O6" s="923"/>
      <c r="P6" s="923"/>
      <c r="Q6" s="923"/>
      <c r="R6" s="923"/>
      <c r="S6" s="716"/>
      <c r="T6" s="716"/>
      <c r="U6" s="923"/>
    </row>
    <row r="7" spans="1:21" hidden="1">
      <c r="A7" s="923"/>
      <c r="B7" s="923"/>
      <c r="C7" s="923"/>
      <c r="D7" s="923"/>
      <c r="E7" s="923"/>
      <c r="F7" s="923"/>
      <c r="G7" s="923"/>
      <c r="H7" s="923"/>
      <c r="I7" s="923"/>
      <c r="J7" s="923"/>
      <c r="K7" s="923"/>
      <c r="L7" s="923"/>
      <c r="M7" s="923"/>
      <c r="N7" s="923"/>
      <c r="O7" s="716" t="b">
        <v>1</v>
      </c>
      <c r="P7" s="716" t="b">
        <v>1</v>
      </c>
      <c r="Q7" s="716" t="b">
        <v>1</v>
      </c>
      <c r="R7" s="716" t="b">
        <v>1</v>
      </c>
      <c r="S7" s="749"/>
      <c r="T7" s="749"/>
      <c r="U7" s="716"/>
    </row>
    <row r="8" spans="1:21" hidden="1">
      <c r="A8" s="923"/>
      <c r="B8" s="923"/>
      <c r="C8" s="923"/>
      <c r="D8" s="923"/>
      <c r="E8" s="923"/>
      <c r="F8" s="923"/>
      <c r="G8" s="923"/>
      <c r="H8" s="923"/>
      <c r="I8" s="923"/>
      <c r="J8" s="923"/>
      <c r="K8" s="923"/>
      <c r="L8" s="923"/>
      <c r="M8" s="923"/>
      <c r="N8" s="923"/>
      <c r="O8" s="923"/>
      <c r="P8" s="923"/>
      <c r="Q8" s="923"/>
      <c r="R8" s="923"/>
      <c r="S8" s="923"/>
      <c r="T8" s="923"/>
      <c r="U8" s="923"/>
    </row>
    <row r="9" spans="1:21" hidden="1">
      <c r="A9" s="923"/>
      <c r="B9" s="923"/>
      <c r="C9" s="923"/>
      <c r="D9" s="923"/>
      <c r="E9" s="923"/>
      <c r="F9" s="923"/>
      <c r="G9" s="923"/>
      <c r="H9" s="923"/>
      <c r="I9" s="923"/>
      <c r="J9" s="923"/>
      <c r="K9" s="923"/>
      <c r="L9" s="923"/>
      <c r="M9" s="923"/>
      <c r="N9" s="923"/>
      <c r="O9" s="923"/>
      <c r="P9" s="923"/>
      <c r="Q9" s="923"/>
      <c r="R9" s="923"/>
      <c r="S9" s="923"/>
      <c r="T9" s="923"/>
      <c r="U9" s="923"/>
    </row>
    <row r="10" spans="1:21" hidden="1">
      <c r="A10" s="923"/>
      <c r="B10" s="923"/>
      <c r="C10" s="923"/>
      <c r="D10" s="923"/>
      <c r="E10" s="923"/>
      <c r="F10" s="923"/>
      <c r="G10" s="923"/>
      <c r="H10" s="923"/>
      <c r="I10" s="923"/>
      <c r="J10" s="923"/>
      <c r="K10" s="923"/>
      <c r="L10" s="923"/>
      <c r="M10" s="923"/>
      <c r="N10" s="923"/>
      <c r="O10" s="923"/>
      <c r="P10" s="923"/>
      <c r="Q10" s="923"/>
      <c r="R10" s="923"/>
      <c r="S10" s="923"/>
      <c r="T10" s="923"/>
      <c r="U10" s="923"/>
    </row>
    <row r="11" spans="1:21" ht="15" hidden="1" customHeight="1">
      <c r="A11" s="923"/>
      <c r="B11" s="923"/>
      <c r="C11" s="923"/>
      <c r="D11" s="923"/>
      <c r="E11" s="923"/>
      <c r="F11" s="923"/>
      <c r="G11" s="923"/>
      <c r="H11" s="923"/>
      <c r="I11" s="923"/>
      <c r="J11" s="923"/>
      <c r="K11" s="923"/>
      <c r="L11" s="923"/>
      <c r="M11" s="697"/>
      <c r="N11" s="923"/>
      <c r="O11" s="923"/>
      <c r="P11" s="923"/>
      <c r="Q11" s="923"/>
      <c r="R11" s="923"/>
      <c r="S11" s="923"/>
      <c r="T11" s="923"/>
      <c r="U11" s="923"/>
    </row>
    <row r="12" spans="1:21" ht="20.100000000000001" customHeight="1">
      <c r="A12" s="923"/>
      <c r="B12" s="923"/>
      <c r="C12" s="923"/>
      <c r="D12" s="923"/>
      <c r="E12" s="923"/>
      <c r="F12" s="923"/>
      <c r="G12" s="923"/>
      <c r="H12" s="923"/>
      <c r="I12" s="923"/>
      <c r="J12" s="923"/>
      <c r="K12" s="923"/>
      <c r="L12" s="372" t="s">
        <v>1107</v>
      </c>
      <c r="M12" s="239"/>
      <c r="N12" s="239"/>
      <c r="O12" s="239"/>
      <c r="P12" s="239"/>
      <c r="Q12" s="239"/>
      <c r="R12" s="239"/>
      <c r="S12" s="239"/>
      <c r="T12" s="239"/>
      <c r="U12" s="240"/>
    </row>
    <row r="13" spans="1:21">
      <c r="A13" s="923"/>
      <c r="B13" s="923"/>
      <c r="C13" s="923"/>
      <c r="D13" s="923"/>
      <c r="E13" s="923"/>
      <c r="F13" s="923"/>
      <c r="G13" s="923"/>
      <c r="H13" s="923"/>
      <c r="I13" s="923"/>
      <c r="J13" s="923"/>
      <c r="K13" s="923"/>
      <c r="L13" s="923"/>
      <c r="M13" s="923"/>
      <c r="N13" s="923"/>
      <c r="O13" s="923"/>
      <c r="P13" s="923"/>
      <c r="Q13" s="923"/>
      <c r="R13" s="923"/>
      <c r="S13" s="923"/>
      <c r="T13" s="923"/>
      <c r="U13" s="923"/>
    </row>
    <row r="14" spans="1:21" s="82" customFormat="1" ht="15" customHeight="1">
      <c r="A14" s="791"/>
      <c r="B14" s="791"/>
      <c r="C14" s="791"/>
      <c r="D14" s="791"/>
      <c r="E14" s="791"/>
      <c r="F14" s="791"/>
      <c r="G14" s="791"/>
      <c r="H14" s="791"/>
      <c r="I14" s="791"/>
      <c r="J14" s="791"/>
      <c r="K14" s="791"/>
      <c r="L14" s="846" t="s">
        <v>15</v>
      </c>
      <c r="M14" s="846" t="s">
        <v>120</v>
      </c>
      <c r="N14" s="846" t="s">
        <v>270</v>
      </c>
      <c r="O14" s="802" t="s">
        <v>2419</v>
      </c>
      <c r="P14" s="802" t="s">
        <v>2419</v>
      </c>
      <c r="Q14" s="802" t="s">
        <v>2419</v>
      </c>
      <c r="R14" s="803" t="s">
        <v>2420</v>
      </c>
      <c r="S14" s="804" t="s">
        <v>2421</v>
      </c>
      <c r="T14" s="804" t="s">
        <v>2421</v>
      </c>
      <c r="U14" s="800" t="s">
        <v>308</v>
      </c>
    </row>
    <row r="15" spans="1:21" s="82" customFormat="1" ht="50.1" customHeight="1">
      <c r="A15" s="791"/>
      <c r="B15" s="791"/>
      <c r="C15" s="791"/>
      <c r="D15" s="791"/>
      <c r="E15" s="791"/>
      <c r="F15" s="791"/>
      <c r="G15" s="791"/>
      <c r="H15" s="791"/>
      <c r="I15" s="791"/>
      <c r="J15" s="791"/>
      <c r="K15" s="791"/>
      <c r="L15" s="846"/>
      <c r="M15" s="846"/>
      <c r="N15" s="846"/>
      <c r="O15" s="807" t="s">
        <v>271</v>
      </c>
      <c r="P15" s="807" t="s">
        <v>309</v>
      </c>
      <c r="Q15" s="807" t="s">
        <v>289</v>
      </c>
      <c r="R15" s="807" t="s">
        <v>271</v>
      </c>
      <c r="S15" s="804" t="s">
        <v>272</v>
      </c>
      <c r="T15" s="804" t="s">
        <v>271</v>
      </c>
      <c r="U15" s="800"/>
    </row>
    <row r="16" spans="1:21" s="82" customFormat="1">
      <c r="A16" s="808" t="s">
        <v>17</v>
      </c>
      <c r="B16" s="791"/>
      <c r="C16" s="791"/>
      <c r="D16" s="791"/>
      <c r="E16" s="791"/>
      <c r="F16" s="791"/>
      <c r="G16" s="791"/>
      <c r="H16" s="791"/>
      <c r="I16" s="791"/>
      <c r="J16" s="791"/>
      <c r="K16" s="791"/>
      <c r="L16" s="871" t="s">
        <v>2418</v>
      </c>
      <c r="M16" s="706"/>
      <c r="N16" s="706"/>
      <c r="O16" s="706"/>
      <c r="P16" s="706"/>
      <c r="Q16" s="706"/>
      <c r="R16" s="706"/>
      <c r="S16" s="706"/>
      <c r="T16" s="706"/>
      <c r="U16" s="706"/>
    </row>
    <row r="17" spans="1:21" s="82" customFormat="1" ht="22.5">
      <c r="A17" s="851">
        <v>1</v>
      </c>
      <c r="B17" s="791"/>
      <c r="C17" s="791"/>
      <c r="D17" s="791"/>
      <c r="E17" s="791"/>
      <c r="F17" s="791"/>
      <c r="G17" s="791"/>
      <c r="H17" s="791"/>
      <c r="I17" s="791"/>
      <c r="J17" s="791"/>
      <c r="K17" s="791"/>
      <c r="L17" s="935">
        <v>0</v>
      </c>
      <c r="M17" s="219" t="s">
        <v>414</v>
      </c>
      <c r="N17" s="220" t="s">
        <v>355</v>
      </c>
      <c r="O17" s="936">
        <v>0</v>
      </c>
      <c r="P17" s="936">
        <v>23.6</v>
      </c>
      <c r="Q17" s="936">
        <v>5.56</v>
      </c>
      <c r="R17" s="936">
        <v>4.8499999999999996</v>
      </c>
      <c r="S17" s="936">
        <v>30</v>
      </c>
      <c r="T17" s="936">
        <v>5.56</v>
      </c>
      <c r="U17" s="845"/>
    </row>
    <row r="18" spans="1:21" s="82" customFormat="1">
      <c r="A18" s="851">
        <v>1</v>
      </c>
      <c r="B18" s="791"/>
      <c r="C18" s="791"/>
      <c r="D18" s="791"/>
      <c r="E18" s="791"/>
      <c r="F18" s="791"/>
      <c r="G18" s="791"/>
      <c r="H18" s="791"/>
      <c r="I18" s="791"/>
      <c r="J18" s="791"/>
      <c r="K18" s="791"/>
      <c r="L18" s="930" t="s">
        <v>17</v>
      </c>
      <c r="M18" s="252" t="s">
        <v>415</v>
      </c>
      <c r="N18" s="223" t="s">
        <v>355</v>
      </c>
      <c r="O18" s="937"/>
      <c r="P18" s="938"/>
      <c r="Q18" s="938"/>
      <c r="R18" s="938"/>
      <c r="S18" s="938"/>
      <c r="T18" s="938"/>
      <c r="U18" s="845"/>
    </row>
    <row r="19" spans="1:21" s="82" customFormat="1">
      <c r="A19" s="851">
        <v>1</v>
      </c>
      <c r="B19" s="791"/>
      <c r="C19" s="791"/>
      <c r="D19" s="791"/>
      <c r="E19" s="791"/>
      <c r="F19" s="791"/>
      <c r="G19" s="791"/>
      <c r="H19" s="791"/>
      <c r="I19" s="791"/>
      <c r="J19" s="791"/>
      <c r="K19" s="791"/>
      <c r="L19" s="930" t="s">
        <v>101</v>
      </c>
      <c r="M19" s="252" t="s">
        <v>416</v>
      </c>
      <c r="N19" s="223" t="s">
        <v>355</v>
      </c>
      <c r="O19" s="937"/>
      <c r="P19" s="938"/>
      <c r="Q19" s="938"/>
      <c r="R19" s="938"/>
      <c r="S19" s="938"/>
      <c r="T19" s="938"/>
      <c r="U19" s="845"/>
    </row>
    <row r="20" spans="1:21" s="82" customFormat="1" ht="22.5">
      <c r="A20" s="851">
        <v>1</v>
      </c>
      <c r="B20" s="791"/>
      <c r="C20" s="791"/>
      <c r="D20" s="791"/>
      <c r="E20" s="791"/>
      <c r="F20" s="791"/>
      <c r="G20" s="791"/>
      <c r="H20" s="791"/>
      <c r="I20" s="791"/>
      <c r="J20" s="791"/>
      <c r="K20" s="791"/>
      <c r="L20" s="930" t="s">
        <v>102</v>
      </c>
      <c r="M20" s="252" t="s">
        <v>1242</v>
      </c>
      <c r="N20" s="223" t="s">
        <v>355</v>
      </c>
      <c r="O20" s="937"/>
      <c r="P20" s="938"/>
      <c r="Q20" s="938"/>
      <c r="R20" s="938"/>
      <c r="S20" s="938"/>
      <c r="T20" s="938"/>
      <c r="U20" s="845"/>
    </row>
    <row r="21" spans="1:21">
      <c r="A21" s="851">
        <v>1</v>
      </c>
      <c r="B21" s="923"/>
      <c r="C21" s="923"/>
      <c r="D21" s="923"/>
      <c r="E21" s="923"/>
      <c r="F21" s="923"/>
      <c r="G21" s="923"/>
      <c r="H21" s="923"/>
      <c r="I21" s="923"/>
      <c r="J21" s="923"/>
      <c r="K21" s="923"/>
      <c r="L21" s="939">
        <v>4</v>
      </c>
      <c r="M21" s="252" t="s">
        <v>417</v>
      </c>
      <c r="N21" s="223" t="s">
        <v>355</v>
      </c>
      <c r="O21" s="940">
        <v>0</v>
      </c>
      <c r="P21" s="940">
        <v>23.6</v>
      </c>
      <c r="Q21" s="940">
        <v>5.56</v>
      </c>
      <c r="R21" s="940">
        <v>4.8499999999999996</v>
      </c>
      <c r="S21" s="940">
        <v>30</v>
      </c>
      <c r="T21" s="940">
        <v>5.56</v>
      </c>
      <c r="U21" s="845"/>
    </row>
    <row r="22" spans="1:21" s="82" customFormat="1">
      <c r="A22" s="851">
        <v>1</v>
      </c>
      <c r="B22" s="791"/>
      <c r="C22" s="791"/>
      <c r="D22" s="791"/>
      <c r="E22" s="791"/>
      <c r="F22" s="791"/>
      <c r="G22" s="791"/>
      <c r="H22" s="791"/>
      <c r="I22" s="791"/>
      <c r="J22" s="791"/>
      <c r="K22" s="791"/>
      <c r="L22" s="930" t="s">
        <v>119</v>
      </c>
      <c r="M22" s="252" t="s">
        <v>418</v>
      </c>
      <c r="N22" s="223" t="s">
        <v>355</v>
      </c>
      <c r="O22" s="937"/>
      <c r="P22" s="937"/>
      <c r="Q22" s="937"/>
      <c r="R22" s="937"/>
      <c r="S22" s="937"/>
      <c r="T22" s="937"/>
      <c r="U22" s="845"/>
    </row>
    <row r="23" spans="1:21" s="82" customFormat="1">
      <c r="A23" s="851">
        <v>1</v>
      </c>
      <c r="B23" s="791"/>
      <c r="C23" s="791"/>
      <c r="D23" s="791"/>
      <c r="E23" s="791"/>
      <c r="F23" s="791"/>
      <c r="G23" s="791"/>
      <c r="H23" s="791"/>
      <c r="I23" s="791"/>
      <c r="J23" s="791"/>
      <c r="K23" s="791"/>
      <c r="L23" s="930" t="s">
        <v>123</v>
      </c>
      <c r="M23" s="252" t="s">
        <v>136</v>
      </c>
      <c r="N23" s="223" t="s">
        <v>355</v>
      </c>
      <c r="O23" s="937"/>
      <c r="P23" s="937"/>
      <c r="Q23" s="937"/>
      <c r="R23" s="937"/>
      <c r="S23" s="937"/>
      <c r="T23" s="937"/>
      <c r="U23" s="845"/>
    </row>
    <row r="24" spans="1:21" s="82" customFormat="1">
      <c r="A24" s="851">
        <v>1</v>
      </c>
      <c r="B24" s="791"/>
      <c r="C24" s="791"/>
      <c r="D24" s="791"/>
      <c r="E24" s="791"/>
      <c r="F24" s="791"/>
      <c r="G24" s="791"/>
      <c r="H24" s="791"/>
      <c r="I24" s="791"/>
      <c r="J24" s="791"/>
      <c r="K24" s="791"/>
      <c r="L24" s="930" t="s">
        <v>124</v>
      </c>
      <c r="M24" s="252" t="s">
        <v>135</v>
      </c>
      <c r="N24" s="223" t="s">
        <v>355</v>
      </c>
      <c r="O24" s="937"/>
      <c r="P24" s="937"/>
      <c r="Q24" s="937"/>
      <c r="R24" s="937"/>
      <c r="S24" s="937"/>
      <c r="T24" s="937"/>
      <c r="U24" s="845"/>
    </row>
    <row r="25" spans="1:21" s="82" customFormat="1" ht="22.5">
      <c r="A25" s="851">
        <v>1</v>
      </c>
      <c r="B25" s="791"/>
      <c r="C25" s="791"/>
      <c r="D25" s="791"/>
      <c r="E25" s="791"/>
      <c r="F25" s="791"/>
      <c r="G25" s="791"/>
      <c r="H25" s="791"/>
      <c r="I25" s="791"/>
      <c r="J25" s="791"/>
      <c r="K25" s="791"/>
      <c r="L25" s="930" t="s">
        <v>125</v>
      </c>
      <c r="M25" s="252" t="s">
        <v>1243</v>
      </c>
      <c r="N25" s="223" t="s">
        <v>355</v>
      </c>
      <c r="O25" s="937"/>
      <c r="P25" s="937"/>
      <c r="Q25" s="937"/>
      <c r="R25" s="937"/>
      <c r="S25" s="937"/>
      <c r="T25" s="937"/>
      <c r="U25" s="845"/>
    </row>
    <row r="26" spans="1:21">
      <c r="A26" s="851">
        <v>1</v>
      </c>
      <c r="B26" s="923"/>
      <c r="C26" s="923"/>
      <c r="D26" s="923"/>
      <c r="E26" s="923"/>
      <c r="F26" s="923"/>
      <c r="G26" s="923"/>
      <c r="H26" s="923"/>
      <c r="I26" s="923"/>
      <c r="J26" s="923"/>
      <c r="K26" s="923"/>
      <c r="L26" s="939">
        <v>9</v>
      </c>
      <c r="M26" s="252" t="s">
        <v>419</v>
      </c>
      <c r="N26" s="223" t="s">
        <v>355</v>
      </c>
      <c r="O26" s="941">
        <v>0</v>
      </c>
      <c r="P26" s="941">
        <v>0</v>
      </c>
      <c r="Q26" s="941">
        <v>0</v>
      </c>
      <c r="R26" s="941">
        <v>0</v>
      </c>
      <c r="S26" s="941">
        <v>0</v>
      </c>
      <c r="T26" s="941">
        <v>0</v>
      </c>
      <c r="U26" s="845"/>
    </row>
    <row r="27" spans="1:21" ht="0.2" customHeight="1">
      <c r="A27" s="851">
        <v>1</v>
      </c>
      <c r="B27" s="923"/>
      <c r="C27" s="923"/>
      <c r="D27" s="923"/>
      <c r="E27" s="923"/>
      <c r="F27" s="923"/>
      <c r="G27" s="923"/>
      <c r="H27" s="923"/>
      <c r="I27" s="923"/>
      <c r="J27" s="923"/>
      <c r="K27" s="923"/>
      <c r="L27" s="939">
        <v>9</v>
      </c>
      <c r="M27" s="222"/>
      <c r="N27" s="223"/>
      <c r="O27" s="242"/>
      <c r="P27" s="242"/>
      <c r="Q27" s="242"/>
      <c r="R27" s="242"/>
      <c r="S27" s="242"/>
      <c r="T27" s="242"/>
      <c r="U27" s="243"/>
    </row>
    <row r="28" spans="1:21">
      <c r="A28" s="923"/>
      <c r="B28" s="923"/>
      <c r="C28" s="923"/>
      <c r="D28" s="923"/>
      <c r="E28" s="923"/>
      <c r="F28" s="923"/>
      <c r="G28" s="923"/>
      <c r="H28" s="923"/>
      <c r="I28" s="923"/>
      <c r="J28" s="923"/>
      <c r="K28" s="923"/>
      <c r="L28" s="923"/>
      <c r="M28" s="923"/>
      <c r="N28" s="923"/>
      <c r="O28" s="923"/>
      <c r="P28" s="923"/>
      <c r="Q28" s="923"/>
      <c r="R28" s="923"/>
      <c r="S28" s="923"/>
      <c r="T28" s="923"/>
      <c r="U28" s="923"/>
    </row>
    <row r="29" spans="1:21" s="88" customFormat="1" ht="15" customHeight="1">
      <c r="A29" s="716"/>
      <c r="B29" s="716"/>
      <c r="C29" s="716"/>
      <c r="D29" s="716"/>
      <c r="E29" s="716"/>
      <c r="F29" s="716"/>
      <c r="G29" s="716"/>
      <c r="H29" s="716"/>
      <c r="I29" s="716"/>
      <c r="J29" s="716"/>
      <c r="K29" s="716"/>
      <c r="L29" s="846" t="s">
        <v>1274</v>
      </c>
      <c r="M29" s="846"/>
      <c r="N29" s="846"/>
      <c r="O29" s="846"/>
      <c r="P29" s="846"/>
      <c r="Q29" s="846"/>
      <c r="R29" s="846"/>
      <c r="S29" s="847"/>
      <c r="T29" s="847"/>
      <c r="U29" s="847"/>
    </row>
    <row r="30" spans="1:21" s="88" customFormat="1" ht="54" customHeight="1">
      <c r="A30" s="716"/>
      <c r="B30" s="716"/>
      <c r="C30" s="716"/>
      <c r="D30" s="716"/>
      <c r="E30" s="716"/>
      <c r="F30" s="716"/>
      <c r="G30" s="716"/>
      <c r="H30" s="716"/>
      <c r="I30" s="716"/>
      <c r="J30" s="716"/>
      <c r="K30" s="678"/>
      <c r="L30" s="864" t="s">
        <v>2398</v>
      </c>
      <c r="M30" s="848"/>
      <c r="N30" s="848"/>
      <c r="O30" s="848"/>
      <c r="P30" s="848"/>
      <c r="Q30" s="848"/>
      <c r="R30" s="848"/>
      <c r="S30" s="849"/>
      <c r="T30" s="849"/>
      <c r="U30" s="849"/>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5" t="str">
        <f>"Код шаблона: " &amp; GetCode()</f>
        <v>Код шаблона: EXPERT.VSVO.EOR</v>
      </c>
      <c r="C2" s="565"/>
      <c r="D2" s="565"/>
      <c r="E2" s="565"/>
      <c r="F2" s="565"/>
      <c r="G2" s="565"/>
      <c r="H2" s="19"/>
      <c r="I2" s="19"/>
      <c r="J2" s="19"/>
      <c r="K2" s="19"/>
      <c r="L2" s="19"/>
      <c r="M2" s="19"/>
      <c r="N2" s="19"/>
      <c r="O2" s="19"/>
      <c r="P2" s="19"/>
      <c r="Q2" s="19"/>
      <c r="R2" s="19"/>
      <c r="S2" s="19"/>
      <c r="T2" s="19"/>
      <c r="U2" s="19"/>
      <c r="V2" s="19"/>
      <c r="W2" s="17"/>
      <c r="Y2" s="18"/>
      <c r="AA2" s="16"/>
    </row>
    <row r="3" spans="1:29" ht="18" customHeight="1">
      <c r="B3" s="566" t="str">
        <f>"Версия " &amp; Getversion()</f>
        <v>Версия 3.1</v>
      </c>
      <c r="C3" s="56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7" t="s">
        <v>1074</v>
      </c>
      <c r="C5" s="568"/>
      <c r="D5" s="568"/>
      <c r="E5" s="568"/>
      <c r="F5" s="568"/>
      <c r="G5" s="568"/>
      <c r="H5" s="568"/>
      <c r="I5" s="568"/>
      <c r="J5" s="568"/>
      <c r="K5" s="568"/>
      <c r="L5" s="568"/>
      <c r="M5" s="568"/>
      <c r="N5" s="568"/>
      <c r="O5" s="568"/>
      <c r="P5" s="568"/>
      <c r="Q5" s="568"/>
      <c r="R5" s="568"/>
      <c r="S5" s="568"/>
      <c r="T5" s="568"/>
      <c r="U5" s="568"/>
      <c r="V5" s="568"/>
      <c r="W5" s="568"/>
      <c r="X5" s="568"/>
      <c r="Y5" s="56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0" t="s">
        <v>966</v>
      </c>
      <c r="F7" s="570"/>
      <c r="G7" s="570"/>
      <c r="H7" s="570"/>
      <c r="I7" s="570"/>
      <c r="J7" s="570"/>
      <c r="K7" s="570"/>
      <c r="L7" s="570"/>
      <c r="M7" s="570"/>
      <c r="N7" s="570"/>
      <c r="O7" s="570"/>
      <c r="P7" s="570"/>
      <c r="Q7" s="570"/>
      <c r="R7" s="570"/>
      <c r="S7" s="570"/>
      <c r="T7" s="570"/>
      <c r="U7" s="570"/>
      <c r="V7" s="570"/>
      <c r="W7" s="570"/>
      <c r="X7" s="570"/>
      <c r="Y7" s="48"/>
      <c r="Z7" s="24"/>
    </row>
    <row r="8" spans="1:29" ht="15" customHeight="1">
      <c r="A8" s="24"/>
      <c r="B8" s="24"/>
      <c r="C8" s="26"/>
      <c r="D8" s="25"/>
      <c r="E8" s="570"/>
      <c r="F8" s="570"/>
      <c r="G8" s="570"/>
      <c r="H8" s="570"/>
      <c r="I8" s="570"/>
      <c r="J8" s="570"/>
      <c r="K8" s="570"/>
      <c r="L8" s="570"/>
      <c r="M8" s="570"/>
      <c r="N8" s="570"/>
      <c r="O8" s="570"/>
      <c r="P8" s="570"/>
      <c r="Q8" s="570"/>
      <c r="R8" s="570"/>
      <c r="S8" s="570"/>
      <c r="T8" s="570"/>
      <c r="U8" s="570"/>
      <c r="V8" s="570"/>
      <c r="W8" s="570"/>
      <c r="X8" s="570"/>
      <c r="Y8" s="48"/>
      <c r="Z8" s="24"/>
    </row>
    <row r="9" spans="1:29" ht="15" customHeight="1">
      <c r="A9" s="24"/>
      <c r="B9" s="24"/>
      <c r="C9" s="26"/>
      <c r="D9" s="25"/>
      <c r="E9" s="570"/>
      <c r="F9" s="570"/>
      <c r="G9" s="570"/>
      <c r="H9" s="570"/>
      <c r="I9" s="570"/>
      <c r="J9" s="570"/>
      <c r="K9" s="570"/>
      <c r="L9" s="570"/>
      <c r="M9" s="570"/>
      <c r="N9" s="570"/>
      <c r="O9" s="570"/>
      <c r="P9" s="570"/>
      <c r="Q9" s="570"/>
      <c r="R9" s="570"/>
      <c r="S9" s="570"/>
      <c r="T9" s="570"/>
      <c r="U9" s="570"/>
      <c r="V9" s="570"/>
      <c r="W9" s="570"/>
      <c r="X9" s="570"/>
      <c r="Y9" s="48"/>
      <c r="Z9" s="24"/>
    </row>
    <row r="10" spans="1:29" ht="10.5" customHeight="1">
      <c r="A10" s="24"/>
      <c r="B10" s="24"/>
      <c r="C10" s="26"/>
      <c r="D10" s="25"/>
      <c r="E10" s="570"/>
      <c r="F10" s="570"/>
      <c r="G10" s="570"/>
      <c r="H10" s="570"/>
      <c r="I10" s="570"/>
      <c r="J10" s="570"/>
      <c r="K10" s="570"/>
      <c r="L10" s="570"/>
      <c r="M10" s="570"/>
      <c r="N10" s="570"/>
      <c r="O10" s="570"/>
      <c r="P10" s="570"/>
      <c r="Q10" s="570"/>
      <c r="R10" s="570"/>
      <c r="S10" s="570"/>
      <c r="T10" s="570"/>
      <c r="U10" s="570"/>
      <c r="V10" s="570"/>
      <c r="W10" s="570"/>
      <c r="X10" s="570"/>
      <c r="Y10" s="48"/>
      <c r="Z10" s="24"/>
    </row>
    <row r="11" spans="1:29" ht="27" customHeight="1">
      <c r="A11" s="24"/>
      <c r="B11" s="24"/>
      <c r="C11" s="26"/>
      <c r="D11" s="25"/>
      <c r="E11" s="570"/>
      <c r="F11" s="570"/>
      <c r="G11" s="570"/>
      <c r="H11" s="570"/>
      <c r="I11" s="570"/>
      <c r="J11" s="570"/>
      <c r="K11" s="570"/>
      <c r="L11" s="570"/>
      <c r="M11" s="570"/>
      <c r="N11" s="570"/>
      <c r="O11" s="570"/>
      <c r="P11" s="570"/>
      <c r="Q11" s="570"/>
      <c r="R11" s="570"/>
      <c r="S11" s="570"/>
      <c r="T11" s="570"/>
      <c r="U11" s="570"/>
      <c r="V11" s="570"/>
      <c r="W11" s="570"/>
      <c r="X11" s="570"/>
      <c r="Y11" s="48"/>
      <c r="Z11" s="24"/>
    </row>
    <row r="12" spans="1:29" ht="12" customHeight="1">
      <c r="A12" s="24"/>
      <c r="B12" s="24"/>
      <c r="C12" s="26"/>
      <c r="D12" s="25"/>
      <c r="E12" s="570"/>
      <c r="F12" s="570"/>
      <c r="G12" s="570"/>
      <c r="H12" s="570"/>
      <c r="I12" s="570"/>
      <c r="J12" s="570"/>
      <c r="K12" s="570"/>
      <c r="L12" s="570"/>
      <c r="M12" s="570"/>
      <c r="N12" s="570"/>
      <c r="O12" s="570"/>
      <c r="P12" s="570"/>
      <c r="Q12" s="570"/>
      <c r="R12" s="570"/>
      <c r="S12" s="570"/>
      <c r="T12" s="570"/>
      <c r="U12" s="570"/>
      <c r="V12" s="570"/>
      <c r="W12" s="570"/>
      <c r="X12" s="570"/>
      <c r="Y12" s="48"/>
      <c r="Z12" s="24"/>
    </row>
    <row r="13" spans="1:29" ht="38.25" customHeight="1">
      <c r="A13" s="24"/>
      <c r="B13" s="24"/>
      <c r="C13" s="26"/>
      <c r="D13" s="25"/>
      <c r="E13" s="570"/>
      <c r="F13" s="570"/>
      <c r="G13" s="570"/>
      <c r="H13" s="570"/>
      <c r="I13" s="570"/>
      <c r="J13" s="570"/>
      <c r="K13" s="570"/>
      <c r="L13" s="570"/>
      <c r="M13" s="570"/>
      <c r="N13" s="570"/>
      <c r="O13" s="570"/>
      <c r="P13" s="570"/>
      <c r="Q13" s="570"/>
      <c r="R13" s="570"/>
      <c r="S13" s="570"/>
      <c r="T13" s="570"/>
      <c r="U13" s="570"/>
      <c r="V13" s="570"/>
      <c r="W13" s="570"/>
      <c r="X13" s="570"/>
      <c r="Y13" s="49"/>
      <c r="Z13" s="24"/>
    </row>
    <row r="14" spans="1:29" ht="15" customHeight="1">
      <c r="A14" s="24"/>
      <c r="B14" s="24"/>
      <c r="C14" s="26"/>
      <c r="D14" s="25"/>
      <c r="E14" s="570" t="s">
        <v>179</v>
      </c>
      <c r="F14" s="570"/>
      <c r="G14" s="570"/>
      <c r="H14" s="570"/>
      <c r="I14" s="570"/>
      <c r="J14" s="570"/>
      <c r="K14" s="570"/>
      <c r="L14" s="570"/>
      <c r="M14" s="570"/>
      <c r="N14" s="570"/>
      <c r="O14" s="570"/>
      <c r="P14" s="570"/>
      <c r="Q14" s="570"/>
      <c r="R14" s="570"/>
      <c r="S14" s="570"/>
      <c r="T14" s="570"/>
      <c r="U14" s="570"/>
      <c r="V14" s="570"/>
      <c r="W14" s="570"/>
      <c r="X14" s="570"/>
      <c r="Y14" s="48"/>
      <c r="Z14" s="24"/>
    </row>
    <row r="15" spans="1:29" ht="15">
      <c r="A15" s="24"/>
      <c r="B15" s="24"/>
      <c r="C15" s="26"/>
      <c r="D15" s="25"/>
      <c r="E15" s="570"/>
      <c r="F15" s="570"/>
      <c r="G15" s="570"/>
      <c r="H15" s="570"/>
      <c r="I15" s="570"/>
      <c r="J15" s="570"/>
      <c r="K15" s="570"/>
      <c r="L15" s="570"/>
      <c r="M15" s="570"/>
      <c r="N15" s="570"/>
      <c r="O15" s="570"/>
      <c r="P15" s="570"/>
      <c r="Q15" s="570"/>
      <c r="R15" s="570"/>
      <c r="S15" s="570"/>
      <c r="T15" s="570"/>
      <c r="U15" s="570"/>
      <c r="V15" s="570"/>
      <c r="W15" s="570"/>
      <c r="X15" s="570"/>
      <c r="Y15" s="48"/>
      <c r="Z15" s="24"/>
    </row>
    <row r="16" spans="1:29" ht="15">
      <c r="A16" s="24"/>
      <c r="B16" s="24"/>
      <c r="C16" s="26"/>
      <c r="D16" s="25"/>
      <c r="E16" s="570"/>
      <c r="F16" s="570"/>
      <c r="G16" s="570"/>
      <c r="H16" s="570"/>
      <c r="I16" s="570"/>
      <c r="J16" s="570"/>
      <c r="K16" s="570"/>
      <c r="L16" s="570"/>
      <c r="M16" s="570"/>
      <c r="N16" s="570"/>
      <c r="O16" s="570"/>
      <c r="P16" s="570"/>
      <c r="Q16" s="570"/>
      <c r="R16" s="570"/>
      <c r="S16" s="570"/>
      <c r="T16" s="570"/>
      <c r="U16" s="570"/>
      <c r="V16" s="570"/>
      <c r="W16" s="570"/>
      <c r="X16" s="570"/>
      <c r="Y16" s="48"/>
      <c r="Z16" s="24"/>
    </row>
    <row r="17" spans="1:26" ht="15" customHeight="1">
      <c r="A17" s="24"/>
      <c r="B17" s="24"/>
      <c r="C17" s="26"/>
      <c r="D17" s="25"/>
      <c r="E17" s="570"/>
      <c r="F17" s="570"/>
      <c r="G17" s="570"/>
      <c r="H17" s="570"/>
      <c r="I17" s="570"/>
      <c r="J17" s="570"/>
      <c r="K17" s="570"/>
      <c r="L17" s="570"/>
      <c r="M17" s="570"/>
      <c r="N17" s="570"/>
      <c r="O17" s="570"/>
      <c r="P17" s="570"/>
      <c r="Q17" s="570"/>
      <c r="R17" s="570"/>
      <c r="S17" s="570"/>
      <c r="T17" s="570"/>
      <c r="U17" s="570"/>
      <c r="V17" s="570"/>
      <c r="W17" s="570"/>
      <c r="X17" s="570"/>
      <c r="Y17" s="48"/>
      <c r="Z17" s="24"/>
    </row>
    <row r="18" spans="1:26" ht="15">
      <c r="A18" s="24"/>
      <c r="B18" s="24"/>
      <c r="C18" s="26"/>
      <c r="D18" s="25"/>
      <c r="E18" s="570"/>
      <c r="F18" s="570"/>
      <c r="G18" s="570"/>
      <c r="H18" s="570"/>
      <c r="I18" s="570"/>
      <c r="J18" s="570"/>
      <c r="K18" s="570"/>
      <c r="L18" s="570"/>
      <c r="M18" s="570"/>
      <c r="N18" s="570"/>
      <c r="O18" s="570"/>
      <c r="P18" s="570"/>
      <c r="Q18" s="570"/>
      <c r="R18" s="570"/>
      <c r="S18" s="570"/>
      <c r="T18" s="570"/>
      <c r="U18" s="570"/>
      <c r="V18" s="570"/>
      <c r="W18" s="570"/>
      <c r="X18" s="570"/>
      <c r="Y18" s="48"/>
      <c r="Z18" s="24"/>
    </row>
    <row r="19" spans="1:26" ht="59.25" customHeight="1">
      <c r="A19" s="24"/>
      <c r="B19" s="24"/>
      <c r="C19" s="26"/>
      <c r="D19" s="26"/>
      <c r="E19" s="570"/>
      <c r="F19" s="570"/>
      <c r="G19" s="570"/>
      <c r="H19" s="570"/>
      <c r="I19" s="570"/>
      <c r="J19" s="570"/>
      <c r="K19" s="570"/>
      <c r="L19" s="570"/>
      <c r="M19" s="570"/>
      <c r="N19" s="570"/>
      <c r="O19" s="570"/>
      <c r="P19" s="570"/>
      <c r="Q19" s="570"/>
      <c r="R19" s="570"/>
      <c r="S19" s="570"/>
      <c r="T19" s="570"/>
      <c r="U19" s="570"/>
      <c r="V19" s="570"/>
      <c r="W19" s="570"/>
      <c r="X19" s="57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1" t="s">
        <v>166</v>
      </c>
      <c r="G21" s="562"/>
      <c r="H21" s="562"/>
      <c r="I21" s="562"/>
      <c r="J21" s="562"/>
      <c r="K21" s="562"/>
      <c r="L21" s="562"/>
      <c r="M21" s="562"/>
      <c r="N21" s="28"/>
      <c r="O21" s="29" t="s">
        <v>165</v>
      </c>
      <c r="P21" s="563" t="s">
        <v>167</v>
      </c>
      <c r="Q21" s="564"/>
      <c r="R21" s="564"/>
      <c r="S21" s="564"/>
      <c r="T21" s="564"/>
      <c r="U21" s="564"/>
      <c r="V21" s="564"/>
      <c r="W21" s="564"/>
      <c r="X21" s="564"/>
      <c r="Y21" s="48"/>
      <c r="Z21" s="24"/>
    </row>
    <row r="22" spans="1:26" ht="19.149999999999999" hidden="1" customHeight="1">
      <c r="A22" s="24"/>
      <c r="B22" s="24"/>
      <c r="C22" s="26"/>
      <c r="D22" s="25"/>
      <c r="E22" s="30" t="s">
        <v>165</v>
      </c>
      <c r="F22" s="561" t="s">
        <v>168</v>
      </c>
      <c r="G22" s="562"/>
      <c r="H22" s="562"/>
      <c r="I22" s="562"/>
      <c r="J22" s="562"/>
      <c r="K22" s="562"/>
      <c r="L22" s="562"/>
      <c r="M22" s="562"/>
      <c r="N22" s="28"/>
      <c r="O22" s="31" t="s">
        <v>165</v>
      </c>
      <c r="P22" s="563" t="s">
        <v>169</v>
      </c>
      <c r="Q22" s="564"/>
      <c r="R22" s="564"/>
      <c r="S22" s="564"/>
      <c r="T22" s="564"/>
      <c r="U22" s="564"/>
      <c r="V22" s="564"/>
      <c r="W22" s="564"/>
      <c r="X22" s="56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1" t="s">
        <v>188</v>
      </c>
      <c r="F35" s="571"/>
      <c r="G35" s="571"/>
      <c r="H35" s="571"/>
      <c r="I35" s="571"/>
      <c r="J35" s="571"/>
      <c r="K35" s="571"/>
      <c r="L35" s="571"/>
      <c r="M35" s="571"/>
      <c r="N35" s="571"/>
      <c r="O35" s="571"/>
      <c r="P35" s="571"/>
      <c r="Q35" s="571"/>
      <c r="R35" s="571"/>
      <c r="S35" s="571"/>
      <c r="T35" s="571"/>
      <c r="U35" s="571"/>
      <c r="V35" s="571"/>
      <c r="W35" s="571"/>
      <c r="X35" s="571"/>
      <c r="Y35" s="48"/>
      <c r="Z35" s="24"/>
    </row>
    <row r="36" spans="1:26" ht="38.25" hidden="1" customHeight="1">
      <c r="A36" s="24"/>
      <c r="B36" s="24"/>
      <c r="C36" s="26"/>
      <c r="D36" s="25"/>
      <c r="E36" s="571"/>
      <c r="F36" s="571"/>
      <c r="G36" s="571"/>
      <c r="H36" s="571"/>
      <c r="I36" s="571"/>
      <c r="J36" s="571"/>
      <c r="K36" s="571"/>
      <c r="L36" s="571"/>
      <c r="M36" s="571"/>
      <c r="N36" s="571"/>
      <c r="O36" s="571"/>
      <c r="P36" s="571"/>
      <c r="Q36" s="571"/>
      <c r="R36" s="571"/>
      <c r="S36" s="571"/>
      <c r="T36" s="571"/>
      <c r="U36" s="571"/>
      <c r="V36" s="571"/>
      <c r="W36" s="571"/>
      <c r="X36" s="571"/>
      <c r="Y36" s="48"/>
      <c r="Z36" s="24"/>
    </row>
    <row r="37" spans="1:26" ht="9.75" hidden="1" customHeight="1">
      <c r="A37" s="24"/>
      <c r="B37" s="24"/>
      <c r="C37" s="26"/>
      <c r="D37" s="25"/>
      <c r="E37" s="571"/>
      <c r="F37" s="571"/>
      <c r="G37" s="571"/>
      <c r="H37" s="571"/>
      <c r="I37" s="571"/>
      <c r="J37" s="571"/>
      <c r="K37" s="571"/>
      <c r="L37" s="571"/>
      <c r="M37" s="571"/>
      <c r="N37" s="571"/>
      <c r="O37" s="571"/>
      <c r="P37" s="571"/>
      <c r="Q37" s="571"/>
      <c r="R37" s="571"/>
      <c r="S37" s="571"/>
      <c r="T37" s="571"/>
      <c r="U37" s="571"/>
      <c r="V37" s="571"/>
      <c r="W37" s="571"/>
      <c r="X37" s="571"/>
      <c r="Y37" s="48"/>
      <c r="Z37" s="24"/>
    </row>
    <row r="38" spans="1:26" ht="51" hidden="1" customHeight="1">
      <c r="A38" s="24"/>
      <c r="B38" s="24"/>
      <c r="C38" s="26"/>
      <c r="D38" s="25"/>
      <c r="E38" s="571"/>
      <c r="F38" s="571"/>
      <c r="G38" s="571"/>
      <c r="H38" s="571"/>
      <c r="I38" s="571"/>
      <c r="J38" s="571"/>
      <c r="K38" s="571"/>
      <c r="L38" s="571"/>
      <c r="M38" s="571"/>
      <c r="N38" s="571"/>
      <c r="O38" s="571"/>
      <c r="P38" s="571"/>
      <c r="Q38" s="571"/>
      <c r="R38" s="571"/>
      <c r="S38" s="571"/>
      <c r="T38" s="571"/>
      <c r="U38" s="571"/>
      <c r="V38" s="571"/>
      <c r="W38" s="571"/>
      <c r="X38" s="571"/>
      <c r="Y38" s="48"/>
      <c r="Z38" s="24"/>
    </row>
    <row r="39" spans="1:26" ht="15" hidden="1" customHeight="1">
      <c r="A39" s="24"/>
      <c r="B39" s="24"/>
      <c r="C39" s="26"/>
      <c r="D39" s="25"/>
      <c r="E39" s="571"/>
      <c r="F39" s="571"/>
      <c r="G39" s="571"/>
      <c r="H39" s="571"/>
      <c r="I39" s="571"/>
      <c r="J39" s="571"/>
      <c r="K39" s="571"/>
      <c r="L39" s="571"/>
      <c r="M39" s="571"/>
      <c r="N39" s="571"/>
      <c r="O39" s="571"/>
      <c r="P39" s="571"/>
      <c r="Q39" s="571"/>
      <c r="R39" s="571"/>
      <c r="S39" s="571"/>
      <c r="T39" s="571"/>
      <c r="U39" s="571"/>
      <c r="V39" s="571"/>
      <c r="W39" s="571"/>
      <c r="X39" s="571"/>
      <c r="Y39" s="48"/>
      <c r="Z39" s="24"/>
    </row>
    <row r="40" spans="1:26" ht="12" hidden="1" customHeight="1">
      <c r="A40" s="24"/>
      <c r="B40" s="24"/>
      <c r="C40" s="26"/>
      <c r="D40" s="25"/>
      <c r="E40" s="572"/>
      <c r="F40" s="572"/>
      <c r="G40" s="572"/>
      <c r="H40" s="572"/>
      <c r="I40" s="572"/>
      <c r="J40" s="572"/>
      <c r="K40" s="572"/>
      <c r="L40" s="572"/>
      <c r="M40" s="572"/>
      <c r="N40" s="572"/>
      <c r="O40" s="572"/>
      <c r="P40" s="572"/>
      <c r="Q40" s="572"/>
      <c r="R40" s="572"/>
      <c r="S40" s="572"/>
      <c r="T40" s="572"/>
      <c r="U40" s="572"/>
      <c r="V40" s="572"/>
      <c r="W40" s="572"/>
      <c r="X40" s="572"/>
      <c r="Y40" s="48"/>
      <c r="Z40" s="24"/>
    </row>
    <row r="41" spans="1:26" ht="38.25" hidden="1" customHeight="1">
      <c r="A41" s="24"/>
      <c r="B41" s="24"/>
      <c r="C41" s="26"/>
      <c r="D41" s="25"/>
      <c r="E41" s="571"/>
      <c r="F41" s="571"/>
      <c r="G41" s="571"/>
      <c r="H41" s="571"/>
      <c r="I41" s="571"/>
      <c r="J41" s="571"/>
      <c r="K41" s="571"/>
      <c r="L41" s="571"/>
      <c r="M41" s="571"/>
      <c r="N41" s="571"/>
      <c r="O41" s="571"/>
      <c r="P41" s="571"/>
      <c r="Q41" s="571"/>
      <c r="R41" s="571"/>
      <c r="S41" s="571"/>
      <c r="T41" s="571"/>
      <c r="U41" s="571"/>
      <c r="V41" s="571"/>
      <c r="W41" s="571"/>
      <c r="X41" s="571"/>
      <c r="Y41" s="48"/>
      <c r="Z41" s="24"/>
    </row>
    <row r="42" spans="1:26" ht="15" hidden="1">
      <c r="A42" s="24"/>
      <c r="B42" s="24"/>
      <c r="C42" s="26"/>
      <c r="D42" s="25"/>
      <c r="E42" s="571"/>
      <c r="F42" s="571"/>
      <c r="G42" s="571"/>
      <c r="H42" s="571"/>
      <c r="I42" s="571"/>
      <c r="J42" s="571"/>
      <c r="K42" s="571"/>
      <c r="L42" s="571"/>
      <c r="M42" s="571"/>
      <c r="N42" s="571"/>
      <c r="O42" s="571"/>
      <c r="P42" s="571"/>
      <c r="Q42" s="571"/>
      <c r="R42" s="571"/>
      <c r="S42" s="571"/>
      <c r="T42" s="571"/>
      <c r="U42" s="571"/>
      <c r="V42" s="571"/>
      <c r="W42" s="571"/>
      <c r="X42" s="571"/>
      <c r="Y42" s="48"/>
      <c r="Z42" s="24"/>
    </row>
    <row r="43" spans="1:26" ht="15" hidden="1">
      <c r="A43" s="24"/>
      <c r="B43" s="24"/>
      <c r="C43" s="26"/>
      <c r="D43" s="25"/>
      <c r="E43" s="571"/>
      <c r="F43" s="571"/>
      <c r="G43" s="571"/>
      <c r="H43" s="571"/>
      <c r="I43" s="571"/>
      <c r="J43" s="571"/>
      <c r="K43" s="571"/>
      <c r="L43" s="571"/>
      <c r="M43" s="571"/>
      <c r="N43" s="571"/>
      <c r="O43" s="571"/>
      <c r="P43" s="571"/>
      <c r="Q43" s="571"/>
      <c r="R43" s="571"/>
      <c r="S43" s="571"/>
      <c r="T43" s="571"/>
      <c r="U43" s="571"/>
      <c r="V43" s="571"/>
      <c r="W43" s="571"/>
      <c r="X43" s="571"/>
      <c r="Y43" s="48"/>
      <c r="Z43" s="24"/>
    </row>
    <row r="44" spans="1:26" ht="33.75" hidden="1" customHeight="1">
      <c r="A44" s="24"/>
      <c r="B44" s="24"/>
      <c r="C44" s="26"/>
      <c r="D44" s="26"/>
      <c r="E44" s="571"/>
      <c r="F44" s="571"/>
      <c r="G44" s="571"/>
      <c r="H44" s="571"/>
      <c r="I44" s="571"/>
      <c r="J44" s="571"/>
      <c r="K44" s="571"/>
      <c r="L44" s="571"/>
      <c r="M44" s="571"/>
      <c r="N44" s="571"/>
      <c r="O44" s="571"/>
      <c r="P44" s="571"/>
      <c r="Q44" s="571"/>
      <c r="R44" s="571"/>
      <c r="S44" s="571"/>
      <c r="T44" s="571"/>
      <c r="U44" s="571"/>
      <c r="V44" s="571"/>
      <c r="W44" s="571"/>
      <c r="X44" s="571"/>
      <c r="Y44" s="48"/>
      <c r="Z44" s="24"/>
    </row>
    <row r="45" spans="1:26" ht="15" hidden="1">
      <c r="A45" s="24"/>
      <c r="B45" s="24"/>
      <c r="C45" s="26"/>
      <c r="D45" s="26"/>
      <c r="E45" s="571"/>
      <c r="F45" s="571"/>
      <c r="G45" s="571"/>
      <c r="H45" s="571"/>
      <c r="I45" s="571"/>
      <c r="J45" s="571"/>
      <c r="K45" s="571"/>
      <c r="L45" s="571"/>
      <c r="M45" s="571"/>
      <c r="N45" s="571"/>
      <c r="O45" s="571"/>
      <c r="P45" s="571"/>
      <c r="Q45" s="571"/>
      <c r="R45" s="571"/>
      <c r="S45" s="571"/>
      <c r="T45" s="571"/>
      <c r="U45" s="571"/>
      <c r="V45" s="571"/>
      <c r="W45" s="571"/>
      <c r="X45" s="571"/>
      <c r="Y45" s="48"/>
      <c r="Z45" s="24"/>
    </row>
    <row r="46" spans="1:26" ht="24" hidden="1" customHeight="1">
      <c r="A46" s="24"/>
      <c r="B46" s="24"/>
      <c r="C46" s="26"/>
      <c r="D46" s="25"/>
      <c r="E46" s="575" t="s">
        <v>170</v>
      </c>
      <c r="F46" s="575"/>
      <c r="G46" s="575"/>
      <c r="H46" s="575"/>
      <c r="I46" s="575"/>
      <c r="J46" s="575"/>
      <c r="K46" s="575"/>
      <c r="L46" s="575"/>
      <c r="M46" s="575"/>
      <c r="N46" s="575"/>
      <c r="O46" s="575"/>
      <c r="P46" s="575"/>
      <c r="Q46" s="575"/>
      <c r="R46" s="575"/>
      <c r="S46" s="575"/>
      <c r="T46" s="575"/>
      <c r="U46" s="575"/>
      <c r="V46" s="575"/>
      <c r="W46" s="575"/>
      <c r="X46" s="575"/>
      <c r="Y46" s="48"/>
      <c r="Z46" s="24"/>
    </row>
    <row r="47" spans="1:26" ht="37.5" hidden="1" customHeight="1">
      <c r="A47" s="24"/>
      <c r="B47" s="24"/>
      <c r="C47" s="26"/>
      <c r="D47" s="25"/>
      <c r="E47" s="575"/>
      <c r="F47" s="575"/>
      <c r="G47" s="575"/>
      <c r="H47" s="575"/>
      <c r="I47" s="575"/>
      <c r="J47" s="575"/>
      <c r="K47" s="575"/>
      <c r="L47" s="575"/>
      <c r="M47" s="575"/>
      <c r="N47" s="575"/>
      <c r="O47" s="575"/>
      <c r="P47" s="575"/>
      <c r="Q47" s="575"/>
      <c r="R47" s="575"/>
      <c r="S47" s="575"/>
      <c r="T47" s="575"/>
      <c r="U47" s="575"/>
      <c r="V47" s="575"/>
      <c r="W47" s="575"/>
      <c r="X47" s="575"/>
      <c r="Y47" s="48"/>
      <c r="Z47" s="24"/>
    </row>
    <row r="48" spans="1:26" ht="28.15" hidden="1" customHeight="1">
      <c r="A48" s="24"/>
      <c r="B48" s="24"/>
      <c r="C48" s="26"/>
      <c r="D48" s="25"/>
      <c r="E48" s="575"/>
      <c r="F48" s="575"/>
      <c r="G48" s="575"/>
      <c r="H48" s="575"/>
      <c r="I48" s="575"/>
      <c r="J48" s="575"/>
      <c r="K48" s="575"/>
      <c r="L48" s="575"/>
      <c r="M48" s="575"/>
      <c r="N48" s="575"/>
      <c r="O48" s="575"/>
      <c r="P48" s="575"/>
      <c r="Q48" s="575"/>
      <c r="R48" s="575"/>
      <c r="S48" s="575"/>
      <c r="T48" s="575"/>
      <c r="U48" s="575"/>
      <c r="V48" s="575"/>
      <c r="W48" s="575"/>
      <c r="X48" s="575"/>
      <c r="Y48" s="48"/>
      <c r="Z48" s="24"/>
    </row>
    <row r="49" spans="1:26" ht="51" hidden="1" customHeight="1">
      <c r="A49" s="24"/>
      <c r="B49" s="24"/>
      <c r="C49" s="26"/>
      <c r="D49" s="25"/>
      <c r="E49" s="575"/>
      <c r="F49" s="575"/>
      <c r="G49" s="575"/>
      <c r="H49" s="575"/>
      <c r="I49" s="575"/>
      <c r="J49" s="575"/>
      <c r="K49" s="575"/>
      <c r="L49" s="575"/>
      <c r="M49" s="575"/>
      <c r="N49" s="575"/>
      <c r="O49" s="575"/>
      <c r="P49" s="575"/>
      <c r="Q49" s="575"/>
      <c r="R49" s="575"/>
      <c r="S49" s="575"/>
      <c r="T49" s="575"/>
      <c r="U49" s="575"/>
      <c r="V49" s="575"/>
      <c r="W49" s="575"/>
      <c r="X49" s="575"/>
      <c r="Y49" s="48"/>
      <c r="Z49" s="24"/>
    </row>
    <row r="50" spans="1:26" ht="15" hidden="1">
      <c r="A50" s="24"/>
      <c r="B50" s="24"/>
      <c r="C50" s="26"/>
      <c r="D50" s="25"/>
      <c r="E50" s="575"/>
      <c r="F50" s="575"/>
      <c r="G50" s="575"/>
      <c r="H50" s="575"/>
      <c r="I50" s="575"/>
      <c r="J50" s="575"/>
      <c r="K50" s="575"/>
      <c r="L50" s="575"/>
      <c r="M50" s="575"/>
      <c r="N50" s="575"/>
      <c r="O50" s="575"/>
      <c r="P50" s="575"/>
      <c r="Q50" s="575"/>
      <c r="R50" s="575"/>
      <c r="S50" s="575"/>
      <c r="T50" s="575"/>
      <c r="U50" s="575"/>
      <c r="V50" s="575"/>
      <c r="W50" s="575"/>
      <c r="X50" s="575"/>
      <c r="Y50" s="48"/>
      <c r="Z50" s="24"/>
    </row>
    <row r="51" spans="1:26" ht="15" hidden="1">
      <c r="A51" s="24"/>
      <c r="B51" s="24"/>
      <c r="C51" s="26"/>
      <c r="D51" s="25"/>
      <c r="E51" s="575"/>
      <c r="F51" s="575"/>
      <c r="G51" s="575"/>
      <c r="H51" s="575"/>
      <c r="I51" s="575"/>
      <c r="J51" s="575"/>
      <c r="K51" s="575"/>
      <c r="L51" s="575"/>
      <c r="M51" s="575"/>
      <c r="N51" s="575"/>
      <c r="O51" s="575"/>
      <c r="P51" s="575"/>
      <c r="Q51" s="575"/>
      <c r="R51" s="575"/>
      <c r="S51" s="575"/>
      <c r="T51" s="575"/>
      <c r="U51" s="575"/>
      <c r="V51" s="575"/>
      <c r="W51" s="575"/>
      <c r="X51" s="575"/>
      <c r="Y51" s="48"/>
      <c r="Z51" s="24"/>
    </row>
    <row r="52" spans="1:26" ht="15" hidden="1">
      <c r="A52" s="24"/>
      <c r="B52" s="24"/>
      <c r="C52" s="26"/>
      <c r="D52" s="25"/>
      <c r="E52" s="575"/>
      <c r="F52" s="575"/>
      <c r="G52" s="575"/>
      <c r="H52" s="575"/>
      <c r="I52" s="575"/>
      <c r="J52" s="575"/>
      <c r="K52" s="575"/>
      <c r="L52" s="575"/>
      <c r="M52" s="575"/>
      <c r="N52" s="575"/>
      <c r="O52" s="575"/>
      <c r="P52" s="575"/>
      <c r="Q52" s="575"/>
      <c r="R52" s="575"/>
      <c r="S52" s="575"/>
      <c r="T52" s="575"/>
      <c r="U52" s="575"/>
      <c r="V52" s="575"/>
      <c r="W52" s="575"/>
      <c r="X52" s="575"/>
      <c r="Y52" s="48"/>
      <c r="Z52" s="24"/>
    </row>
    <row r="53" spans="1:26" ht="15" hidden="1">
      <c r="A53" s="24"/>
      <c r="B53" s="24"/>
      <c r="C53" s="26"/>
      <c r="D53" s="25"/>
      <c r="E53" s="575"/>
      <c r="F53" s="575"/>
      <c r="G53" s="575"/>
      <c r="H53" s="575"/>
      <c r="I53" s="575"/>
      <c r="J53" s="575"/>
      <c r="K53" s="575"/>
      <c r="L53" s="575"/>
      <c r="M53" s="575"/>
      <c r="N53" s="575"/>
      <c r="O53" s="575"/>
      <c r="P53" s="575"/>
      <c r="Q53" s="575"/>
      <c r="R53" s="575"/>
      <c r="S53" s="575"/>
      <c r="T53" s="575"/>
      <c r="U53" s="575"/>
      <c r="V53" s="575"/>
      <c r="W53" s="575"/>
      <c r="X53" s="575"/>
      <c r="Y53" s="48"/>
      <c r="Z53" s="24"/>
    </row>
    <row r="54" spans="1:26" ht="15" hidden="1">
      <c r="A54" s="24"/>
      <c r="B54" s="24"/>
      <c r="C54" s="26"/>
      <c r="D54" s="25"/>
      <c r="E54" s="575"/>
      <c r="F54" s="575"/>
      <c r="G54" s="575"/>
      <c r="H54" s="575"/>
      <c r="I54" s="575"/>
      <c r="J54" s="575"/>
      <c r="K54" s="575"/>
      <c r="L54" s="575"/>
      <c r="M54" s="575"/>
      <c r="N54" s="575"/>
      <c r="O54" s="575"/>
      <c r="P54" s="575"/>
      <c r="Q54" s="575"/>
      <c r="R54" s="575"/>
      <c r="S54" s="575"/>
      <c r="T54" s="575"/>
      <c r="U54" s="575"/>
      <c r="V54" s="575"/>
      <c r="W54" s="575"/>
      <c r="X54" s="575"/>
      <c r="Y54" s="48"/>
      <c r="Z54" s="24"/>
    </row>
    <row r="55" spans="1:26" ht="15" hidden="1">
      <c r="A55" s="24"/>
      <c r="B55" s="24"/>
      <c r="C55" s="26"/>
      <c r="D55" s="25"/>
      <c r="E55" s="575"/>
      <c r="F55" s="575"/>
      <c r="G55" s="575"/>
      <c r="H55" s="575"/>
      <c r="I55" s="575"/>
      <c r="J55" s="575"/>
      <c r="K55" s="575"/>
      <c r="L55" s="575"/>
      <c r="M55" s="575"/>
      <c r="N55" s="575"/>
      <c r="O55" s="575"/>
      <c r="P55" s="575"/>
      <c r="Q55" s="575"/>
      <c r="R55" s="575"/>
      <c r="S55" s="575"/>
      <c r="T55" s="575"/>
      <c r="U55" s="575"/>
      <c r="V55" s="575"/>
      <c r="W55" s="575"/>
      <c r="X55" s="575"/>
      <c r="Y55" s="48"/>
      <c r="Z55" s="24"/>
    </row>
    <row r="56" spans="1:26" ht="25.5" hidden="1" customHeight="1">
      <c r="A56" s="24"/>
      <c r="B56" s="24"/>
      <c r="C56" s="26"/>
      <c r="D56" s="26"/>
      <c r="E56" s="575"/>
      <c r="F56" s="575"/>
      <c r="G56" s="575"/>
      <c r="H56" s="575"/>
      <c r="I56" s="575"/>
      <c r="J56" s="575"/>
      <c r="K56" s="575"/>
      <c r="L56" s="575"/>
      <c r="M56" s="575"/>
      <c r="N56" s="575"/>
      <c r="O56" s="575"/>
      <c r="P56" s="575"/>
      <c r="Q56" s="575"/>
      <c r="R56" s="575"/>
      <c r="S56" s="575"/>
      <c r="T56" s="575"/>
      <c r="U56" s="575"/>
      <c r="V56" s="575"/>
      <c r="W56" s="575"/>
      <c r="X56" s="575"/>
      <c r="Y56" s="48"/>
      <c r="Z56" s="24"/>
    </row>
    <row r="57" spans="1:26" ht="15" hidden="1">
      <c r="A57" s="24"/>
      <c r="B57" s="24"/>
      <c r="C57" s="26"/>
      <c r="D57" s="26"/>
      <c r="E57" s="575"/>
      <c r="F57" s="575"/>
      <c r="G57" s="575"/>
      <c r="H57" s="575"/>
      <c r="I57" s="575"/>
      <c r="J57" s="575"/>
      <c r="K57" s="575"/>
      <c r="L57" s="575"/>
      <c r="M57" s="575"/>
      <c r="N57" s="575"/>
      <c r="O57" s="575"/>
      <c r="P57" s="575"/>
      <c r="Q57" s="575"/>
      <c r="R57" s="575"/>
      <c r="S57" s="575"/>
      <c r="T57" s="575"/>
      <c r="U57" s="575"/>
      <c r="V57" s="575"/>
      <c r="W57" s="575"/>
      <c r="X57" s="575"/>
      <c r="Y57" s="48"/>
      <c r="Z57" s="24"/>
    </row>
    <row r="58" spans="1:26" ht="15" hidden="1" customHeight="1">
      <c r="A58" s="24"/>
      <c r="B58" s="24"/>
      <c r="C58" s="26"/>
      <c r="D58" s="25"/>
      <c r="E58" s="573"/>
      <c r="F58" s="573"/>
      <c r="G58" s="573"/>
      <c r="H58" s="574"/>
      <c r="I58" s="574"/>
      <c r="J58" s="574"/>
      <c r="K58" s="574"/>
      <c r="L58" s="574"/>
      <c r="M58" s="574"/>
      <c r="N58" s="574"/>
      <c r="O58" s="574"/>
      <c r="P58" s="574"/>
      <c r="Q58" s="574"/>
      <c r="R58" s="574"/>
      <c r="S58" s="574"/>
      <c r="T58" s="574"/>
      <c r="U58" s="574"/>
      <c r="V58" s="574"/>
      <c r="W58" s="574"/>
      <c r="X58" s="574"/>
      <c r="Y58" s="48"/>
      <c r="Z58" s="24"/>
    </row>
    <row r="59" spans="1:26" ht="15" hidden="1" customHeight="1">
      <c r="A59" s="24"/>
      <c r="B59" s="24"/>
      <c r="C59" s="26"/>
      <c r="D59" s="25"/>
      <c r="E59" s="577" t="s">
        <v>182</v>
      </c>
      <c r="F59" s="577"/>
      <c r="G59" s="577"/>
      <c r="H59" s="577"/>
      <c r="I59" s="577"/>
      <c r="J59" s="577"/>
      <c r="K59" s="577"/>
      <c r="L59" s="577"/>
      <c r="M59" s="577"/>
      <c r="N59" s="577"/>
      <c r="O59" s="577"/>
      <c r="P59" s="577"/>
      <c r="Q59" s="577"/>
      <c r="R59" s="577"/>
      <c r="S59" s="577"/>
      <c r="T59" s="577"/>
      <c r="U59" s="577"/>
      <c r="V59" s="577"/>
      <c r="W59" s="577"/>
      <c r="X59" s="577"/>
      <c r="Y59" s="48"/>
      <c r="Z59" s="24"/>
    </row>
    <row r="60" spans="1:26" ht="15" hidden="1" customHeight="1">
      <c r="A60" s="24"/>
      <c r="B60" s="24"/>
      <c r="C60" s="26"/>
      <c r="D60" s="25"/>
      <c r="E60" s="582"/>
      <c r="F60" s="582"/>
      <c r="G60" s="582"/>
      <c r="H60" s="574"/>
      <c r="I60" s="574"/>
      <c r="J60" s="574"/>
      <c r="K60" s="574"/>
      <c r="L60" s="574"/>
      <c r="M60" s="574"/>
      <c r="N60" s="574"/>
      <c r="O60" s="574"/>
      <c r="P60" s="574"/>
      <c r="Q60" s="574"/>
      <c r="R60" s="574"/>
      <c r="S60" s="574"/>
      <c r="T60" s="574"/>
      <c r="U60" s="574"/>
      <c r="V60" s="574"/>
      <c r="W60" s="574"/>
      <c r="X60" s="574"/>
      <c r="Y60" s="48"/>
      <c r="Z60" s="24"/>
    </row>
    <row r="61" spans="1:26" ht="15" hidden="1">
      <c r="A61" s="24"/>
      <c r="B61" s="24"/>
      <c r="C61" s="26"/>
      <c r="D61" s="25"/>
      <c r="E61" s="33"/>
      <c r="F61" s="32"/>
      <c r="G61" s="34"/>
      <c r="H61" s="573"/>
      <c r="I61" s="573"/>
      <c r="J61" s="573"/>
      <c r="K61" s="573"/>
      <c r="L61" s="573"/>
      <c r="M61" s="573"/>
      <c r="N61" s="573"/>
      <c r="O61" s="573"/>
      <c r="P61" s="573"/>
      <c r="Q61" s="573"/>
      <c r="R61" s="573"/>
      <c r="S61" s="573"/>
      <c r="T61" s="573"/>
      <c r="U61" s="573"/>
      <c r="V61" s="573"/>
      <c r="W61" s="573"/>
      <c r="X61" s="57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0" t="s">
        <v>980</v>
      </c>
      <c r="F70" s="560"/>
      <c r="G70" s="560"/>
      <c r="H70" s="560"/>
      <c r="I70" s="560"/>
      <c r="J70" s="560"/>
      <c r="K70" s="560"/>
      <c r="L70" s="560"/>
      <c r="M70" s="560"/>
      <c r="N70" s="560"/>
      <c r="O70" s="560"/>
      <c r="P70" s="560"/>
      <c r="Q70" s="560"/>
      <c r="R70" s="560"/>
      <c r="S70" s="560"/>
      <c r="T70" s="560"/>
      <c r="U70" s="560"/>
      <c r="V70" s="560"/>
      <c r="W70" s="560"/>
      <c r="X70" s="560"/>
      <c r="Y70" s="560"/>
      <c r="Z70" s="24"/>
    </row>
    <row r="71" spans="1:26" ht="29.25" hidden="1" customHeight="1">
      <c r="A71" s="24"/>
      <c r="B71" s="24"/>
      <c r="C71" s="26"/>
      <c r="D71" s="25"/>
      <c r="E71" s="560"/>
      <c r="F71" s="560"/>
      <c r="G71" s="560"/>
      <c r="H71" s="560"/>
      <c r="I71" s="560"/>
      <c r="J71" s="560"/>
      <c r="K71" s="560"/>
      <c r="L71" s="560"/>
      <c r="M71" s="560"/>
      <c r="N71" s="560"/>
      <c r="O71" s="560"/>
      <c r="P71" s="560"/>
      <c r="Q71" s="560"/>
      <c r="R71" s="560"/>
      <c r="S71" s="560"/>
      <c r="T71" s="560"/>
      <c r="U71" s="560"/>
      <c r="V71" s="560"/>
      <c r="W71" s="560"/>
      <c r="X71" s="560"/>
      <c r="Y71" s="560"/>
      <c r="Z71" s="24"/>
    </row>
    <row r="72" spans="1:26" ht="27" hidden="1" customHeight="1">
      <c r="A72" s="24"/>
      <c r="B72" s="24"/>
      <c r="C72" s="26"/>
      <c r="D72" s="25"/>
      <c r="E72" s="560"/>
      <c r="F72" s="560"/>
      <c r="G72" s="560"/>
      <c r="H72" s="560"/>
      <c r="I72" s="560"/>
      <c r="J72" s="560"/>
      <c r="K72" s="560"/>
      <c r="L72" s="560"/>
      <c r="M72" s="560"/>
      <c r="N72" s="560"/>
      <c r="O72" s="560"/>
      <c r="P72" s="560"/>
      <c r="Q72" s="560"/>
      <c r="R72" s="560"/>
      <c r="S72" s="560"/>
      <c r="T72" s="560"/>
      <c r="U72" s="560"/>
      <c r="V72" s="560"/>
      <c r="W72" s="560"/>
      <c r="X72" s="560"/>
      <c r="Y72" s="560"/>
      <c r="Z72" s="24"/>
    </row>
    <row r="73" spans="1:26" ht="36" hidden="1" customHeight="1">
      <c r="A73" s="24"/>
      <c r="B73" s="24"/>
      <c r="C73" s="26"/>
      <c r="D73" s="25"/>
      <c r="E73" s="560"/>
      <c r="F73" s="560"/>
      <c r="G73" s="560"/>
      <c r="H73" s="560"/>
      <c r="I73" s="560"/>
      <c r="J73" s="560"/>
      <c r="K73" s="560"/>
      <c r="L73" s="560"/>
      <c r="M73" s="560"/>
      <c r="N73" s="560"/>
      <c r="O73" s="560"/>
      <c r="P73" s="560"/>
      <c r="Q73" s="560"/>
      <c r="R73" s="560"/>
      <c r="S73" s="560"/>
      <c r="T73" s="560"/>
      <c r="U73" s="560"/>
      <c r="V73" s="560"/>
      <c r="W73" s="560"/>
      <c r="X73" s="560"/>
      <c r="Y73" s="560"/>
      <c r="Z73" s="24"/>
    </row>
    <row r="74" spans="1:26" ht="15" hidden="1" customHeight="1">
      <c r="A74" s="24"/>
      <c r="B74" s="24"/>
      <c r="C74" s="26"/>
      <c r="D74" s="25"/>
      <c r="E74" s="560"/>
      <c r="F74" s="560"/>
      <c r="G74" s="560"/>
      <c r="H74" s="560"/>
      <c r="I74" s="560"/>
      <c r="J74" s="560"/>
      <c r="K74" s="560"/>
      <c r="L74" s="560"/>
      <c r="M74" s="560"/>
      <c r="N74" s="560"/>
      <c r="O74" s="560"/>
      <c r="P74" s="560"/>
      <c r="Q74" s="560"/>
      <c r="R74" s="560"/>
      <c r="S74" s="560"/>
      <c r="T74" s="560"/>
      <c r="U74" s="560"/>
      <c r="V74" s="560"/>
      <c r="W74" s="560"/>
      <c r="X74" s="560"/>
      <c r="Y74" s="560"/>
      <c r="Z74" s="24"/>
    </row>
    <row r="75" spans="1:26" ht="131.25" hidden="1" customHeight="1">
      <c r="A75" s="24"/>
      <c r="B75" s="24"/>
      <c r="C75" s="26"/>
      <c r="D75" s="25"/>
      <c r="E75" s="560"/>
      <c r="F75" s="560"/>
      <c r="G75" s="560"/>
      <c r="H75" s="560"/>
      <c r="I75" s="560"/>
      <c r="J75" s="560"/>
      <c r="K75" s="560"/>
      <c r="L75" s="560"/>
      <c r="M75" s="560"/>
      <c r="N75" s="560"/>
      <c r="O75" s="560"/>
      <c r="P75" s="560"/>
      <c r="Q75" s="560"/>
      <c r="R75" s="560"/>
      <c r="S75" s="560"/>
      <c r="T75" s="560"/>
      <c r="U75" s="560"/>
      <c r="V75" s="560"/>
      <c r="W75" s="560"/>
      <c r="X75" s="560"/>
      <c r="Y75" s="560"/>
      <c r="Z75" s="24"/>
    </row>
    <row r="76" spans="1:26" ht="15" hidden="1" customHeight="1">
      <c r="A76" s="24"/>
      <c r="B76" s="24"/>
      <c r="C76" s="26"/>
      <c r="D76" s="25"/>
      <c r="E76" s="573"/>
      <c r="F76" s="573"/>
      <c r="G76" s="573"/>
      <c r="H76" s="583"/>
      <c r="I76" s="583"/>
      <c r="J76" s="583"/>
      <c r="K76" s="583"/>
      <c r="L76" s="583"/>
      <c r="M76" s="583"/>
      <c r="N76" s="583"/>
      <c r="O76" s="583"/>
      <c r="P76" s="583"/>
      <c r="Q76" s="583"/>
      <c r="R76" s="583"/>
      <c r="S76" s="583"/>
      <c r="T76" s="583"/>
      <c r="U76" s="583"/>
      <c r="V76" s="583"/>
      <c r="W76" s="583"/>
      <c r="X76" s="583"/>
      <c r="Y76" s="48"/>
      <c r="Z76" s="24"/>
    </row>
    <row r="77" spans="1:26" ht="15" hidden="1" customHeight="1">
      <c r="A77" s="24"/>
      <c r="B77" s="24"/>
      <c r="C77" s="26"/>
      <c r="D77" s="25"/>
      <c r="E77" s="580"/>
      <c r="F77" s="580"/>
      <c r="G77" s="580"/>
      <c r="H77" s="580"/>
      <c r="I77" s="580"/>
      <c r="J77" s="580"/>
      <c r="K77" s="580"/>
      <c r="L77" s="580"/>
      <c r="M77" s="580"/>
      <c r="N77" s="580"/>
      <c r="O77" s="580"/>
      <c r="P77" s="580"/>
      <c r="Q77" s="580"/>
      <c r="R77" s="580"/>
      <c r="S77" s="580"/>
      <c r="T77" s="580"/>
      <c r="U77" s="580"/>
      <c r="V77" s="580"/>
      <c r="W77" s="47"/>
      <c r="X77" s="312"/>
      <c r="Y77" s="48"/>
      <c r="Z77" s="24"/>
    </row>
    <row r="78" spans="1:26" ht="15" hidden="1" customHeight="1">
      <c r="A78" s="24"/>
      <c r="B78" s="24"/>
      <c r="C78" s="26"/>
      <c r="D78" s="25"/>
      <c r="E78" s="581"/>
      <c r="F78" s="581"/>
      <c r="G78" s="581"/>
      <c r="H78" s="581"/>
      <c r="I78" s="581"/>
      <c r="J78" s="581"/>
      <c r="K78" s="581"/>
      <c r="L78" s="576"/>
      <c r="M78" s="576"/>
      <c r="N78" s="576"/>
      <c r="O78" s="576"/>
      <c r="P78" s="576"/>
      <c r="Q78" s="576"/>
      <c r="R78" s="576"/>
      <c r="S78" s="576"/>
      <c r="T78" s="576"/>
      <c r="U78" s="576"/>
      <c r="V78" s="576"/>
      <c r="W78" s="576"/>
      <c r="X78" s="44"/>
      <c r="Y78" s="48"/>
      <c r="Z78" s="24"/>
    </row>
    <row r="79" spans="1:26" ht="15" hidden="1" customHeight="1">
      <c r="A79" s="24"/>
      <c r="B79" s="24"/>
      <c r="C79" s="26"/>
      <c r="D79" s="25"/>
      <c r="E79" s="581"/>
      <c r="F79" s="581"/>
      <c r="G79" s="581"/>
      <c r="H79" s="581"/>
      <c r="I79" s="581"/>
      <c r="J79" s="581"/>
      <c r="K79" s="581"/>
      <c r="L79" s="576"/>
      <c r="M79" s="576"/>
      <c r="N79" s="576"/>
      <c r="O79" s="576"/>
      <c r="P79" s="576"/>
      <c r="Q79" s="576"/>
      <c r="R79" s="576"/>
      <c r="S79" s="576"/>
      <c r="T79" s="576"/>
      <c r="U79" s="576"/>
      <c r="V79" s="576"/>
      <c r="W79" s="576"/>
      <c r="X79" s="45"/>
      <c r="Y79" s="48"/>
      <c r="Z79" s="24"/>
    </row>
    <row r="80" spans="1:26" ht="15" hidden="1" customHeight="1">
      <c r="A80" s="24"/>
      <c r="B80" s="24"/>
      <c r="C80" s="26"/>
      <c r="D80" s="25"/>
      <c r="X80" s="45"/>
      <c r="Y80" s="48"/>
      <c r="Z80" s="24"/>
    </row>
    <row r="81" spans="1:27" ht="15" hidden="1" customHeight="1">
      <c r="A81" s="24"/>
      <c r="B81" s="24"/>
      <c r="C81" s="26"/>
      <c r="D81" s="25"/>
      <c r="E81" s="576"/>
      <c r="F81" s="576"/>
      <c r="G81" s="576"/>
      <c r="H81" s="576"/>
      <c r="I81" s="576"/>
      <c r="J81" s="576"/>
      <c r="K81" s="576"/>
      <c r="L81" s="576"/>
      <c r="M81" s="576"/>
      <c r="N81" s="576"/>
      <c r="O81" s="576"/>
      <c r="P81" s="576"/>
      <c r="Q81" s="576"/>
      <c r="R81" s="576"/>
      <c r="S81" s="576"/>
      <c r="T81" s="576"/>
      <c r="U81" s="576"/>
      <c r="V81" s="576"/>
      <c r="W81" s="576"/>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79" t="s">
        <v>171</v>
      </c>
      <c r="F93" s="579"/>
      <c r="G93" s="579"/>
      <c r="H93" s="579"/>
      <c r="I93" s="579"/>
      <c r="J93" s="579"/>
      <c r="K93" s="579"/>
      <c r="L93" s="579"/>
      <c r="M93" s="579"/>
      <c r="N93" s="579"/>
      <c r="O93" s="579"/>
      <c r="P93" s="579"/>
      <c r="Q93" s="579"/>
      <c r="R93" s="579"/>
      <c r="S93" s="579"/>
      <c r="T93" s="579"/>
      <c r="U93" s="579"/>
      <c r="V93" s="579"/>
      <c r="W93" s="579"/>
      <c r="X93" s="579"/>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8" t="s">
        <v>172</v>
      </c>
      <c r="G95" s="578"/>
      <c r="H95" s="578"/>
      <c r="I95" s="578"/>
      <c r="J95" s="578"/>
      <c r="K95" s="578"/>
      <c r="L95" s="578"/>
      <c r="M95" s="578"/>
      <c r="N95" s="578"/>
      <c r="O95" s="578"/>
      <c r="P95" s="578"/>
      <c r="Q95" s="578"/>
      <c r="R95" s="578"/>
      <c r="S95" s="578"/>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8" t="s">
        <v>174</v>
      </c>
      <c r="G97" s="578"/>
      <c r="H97" s="578"/>
      <c r="I97" s="578"/>
      <c r="J97" s="578"/>
      <c r="K97" s="578"/>
      <c r="L97" s="578"/>
      <c r="M97" s="578"/>
      <c r="N97" s="578"/>
      <c r="O97" s="578"/>
      <c r="P97" s="578"/>
      <c r="Q97" s="578"/>
      <c r="R97" s="578"/>
      <c r="S97" s="578"/>
      <c r="T97" s="578"/>
      <c r="U97" s="578"/>
      <c r="V97" s="578"/>
      <c r="W97" s="578"/>
      <c r="X97" s="578"/>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election activeCell="W40" sqref="W40"/>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42"/>
      <c r="B1" s="942"/>
      <c r="C1" s="942"/>
      <c r="D1" s="942"/>
      <c r="E1" s="942"/>
      <c r="F1" s="942"/>
      <c r="G1" s="942"/>
      <c r="H1" s="942"/>
      <c r="I1" s="942"/>
      <c r="J1" s="942"/>
      <c r="K1" s="942"/>
      <c r="L1" s="942"/>
      <c r="M1" s="942"/>
      <c r="N1" s="942"/>
      <c r="O1" s="942"/>
      <c r="P1" s="942"/>
      <c r="Q1" s="942"/>
      <c r="R1" s="942"/>
      <c r="S1" s="942"/>
      <c r="T1" s="942"/>
      <c r="U1" s="942"/>
    </row>
    <row r="2" spans="1:21" hidden="1">
      <c r="A2" s="942"/>
      <c r="B2" s="942"/>
      <c r="C2" s="942"/>
      <c r="D2" s="942"/>
      <c r="E2" s="942"/>
      <c r="F2" s="942"/>
      <c r="G2" s="942"/>
      <c r="H2" s="942"/>
      <c r="I2" s="942"/>
      <c r="J2" s="942"/>
      <c r="K2" s="942"/>
      <c r="L2" s="942"/>
      <c r="M2" s="942"/>
      <c r="N2" s="942"/>
      <c r="O2" s="942"/>
      <c r="P2" s="942"/>
      <c r="Q2" s="942"/>
      <c r="R2" s="942"/>
      <c r="S2" s="942"/>
      <c r="T2" s="942"/>
      <c r="U2" s="942"/>
    </row>
    <row r="3" spans="1:21" hidden="1">
      <c r="A3" s="942"/>
      <c r="B3" s="942"/>
      <c r="C3" s="942"/>
      <c r="D3" s="942"/>
      <c r="E3" s="942"/>
      <c r="F3" s="942"/>
      <c r="G3" s="942"/>
      <c r="H3" s="942"/>
      <c r="I3" s="942"/>
      <c r="J3" s="942"/>
      <c r="K3" s="942"/>
      <c r="L3" s="942"/>
      <c r="M3" s="942"/>
      <c r="N3" s="942"/>
      <c r="O3" s="942"/>
      <c r="P3" s="942"/>
      <c r="Q3" s="942"/>
      <c r="R3" s="942"/>
      <c r="S3" s="942"/>
      <c r="T3" s="942"/>
      <c r="U3" s="942"/>
    </row>
    <row r="4" spans="1:21" hidden="1">
      <c r="A4" s="942"/>
      <c r="B4" s="942"/>
      <c r="C4" s="942"/>
      <c r="D4" s="942"/>
      <c r="E4" s="942"/>
      <c r="F4" s="942"/>
      <c r="G4" s="942"/>
      <c r="H4" s="942"/>
      <c r="I4" s="942"/>
      <c r="J4" s="942"/>
      <c r="K4" s="942"/>
      <c r="L4" s="942"/>
      <c r="M4" s="942"/>
      <c r="N4" s="942"/>
      <c r="O4" s="942"/>
      <c r="P4" s="942"/>
      <c r="Q4" s="942"/>
      <c r="R4" s="942"/>
      <c r="S4" s="942"/>
      <c r="T4" s="942"/>
      <c r="U4" s="942"/>
    </row>
    <row r="5" spans="1:21" hidden="1">
      <c r="A5" s="942"/>
      <c r="B5" s="942"/>
      <c r="C5" s="942"/>
      <c r="D5" s="942"/>
      <c r="E5" s="942"/>
      <c r="F5" s="942"/>
      <c r="G5" s="942"/>
      <c r="H5" s="942"/>
      <c r="I5" s="942"/>
      <c r="J5" s="942"/>
      <c r="K5" s="942"/>
      <c r="L5" s="942"/>
      <c r="M5" s="942"/>
      <c r="N5" s="942"/>
      <c r="O5" s="942"/>
      <c r="P5" s="942"/>
      <c r="Q5" s="942"/>
      <c r="R5" s="942"/>
      <c r="S5" s="942"/>
      <c r="T5" s="942"/>
      <c r="U5" s="942"/>
    </row>
    <row r="6" spans="1:21" hidden="1">
      <c r="A6" s="942"/>
      <c r="B6" s="942"/>
      <c r="C6" s="942"/>
      <c r="D6" s="942"/>
      <c r="E6" s="942"/>
      <c r="F6" s="942"/>
      <c r="G6" s="942"/>
      <c r="H6" s="942"/>
      <c r="I6" s="942"/>
      <c r="J6" s="942"/>
      <c r="K6" s="942"/>
      <c r="L6" s="942"/>
      <c r="M6" s="942"/>
      <c r="N6" s="942"/>
      <c r="O6" s="942"/>
      <c r="P6" s="942"/>
      <c r="Q6" s="942"/>
      <c r="R6" s="942"/>
      <c r="S6" s="942"/>
      <c r="T6" s="942"/>
      <c r="U6" s="942"/>
    </row>
    <row r="7" spans="1:21" hidden="1">
      <c r="A7" s="942"/>
      <c r="B7" s="942"/>
      <c r="C7" s="942"/>
      <c r="D7" s="942"/>
      <c r="E7" s="942"/>
      <c r="F7" s="942"/>
      <c r="G7" s="942"/>
      <c r="H7" s="942"/>
      <c r="I7" s="942"/>
      <c r="J7" s="942"/>
      <c r="K7" s="942"/>
      <c r="L7" s="942"/>
      <c r="M7" s="942"/>
      <c r="N7" s="942"/>
      <c r="O7" s="716" t="b">
        <v>1</v>
      </c>
      <c r="P7" s="716" t="b">
        <v>1</v>
      </c>
      <c r="Q7" s="716" t="b">
        <v>1</v>
      </c>
      <c r="R7" s="716" t="b">
        <v>1</v>
      </c>
      <c r="S7" s="749"/>
      <c r="T7" s="749"/>
      <c r="U7" s="942"/>
    </row>
    <row r="8" spans="1:21" hidden="1">
      <c r="A8" s="942"/>
      <c r="B8" s="942"/>
      <c r="C8" s="942"/>
      <c r="D8" s="942"/>
      <c r="E8" s="942"/>
      <c r="F8" s="942"/>
      <c r="G8" s="942"/>
      <c r="H8" s="942"/>
      <c r="I8" s="942"/>
      <c r="J8" s="942"/>
      <c r="K8" s="942"/>
      <c r="L8" s="942"/>
      <c r="M8" s="942"/>
      <c r="N8" s="942"/>
      <c r="O8" s="942"/>
      <c r="P8" s="942"/>
      <c r="Q8" s="942"/>
      <c r="R8" s="942"/>
      <c r="S8" s="942"/>
      <c r="T8" s="942"/>
      <c r="U8" s="942"/>
    </row>
    <row r="9" spans="1:21" hidden="1">
      <c r="A9" s="942"/>
      <c r="B9" s="942"/>
      <c r="C9" s="942"/>
      <c r="D9" s="942"/>
      <c r="E9" s="942"/>
      <c r="F9" s="942"/>
      <c r="G9" s="942"/>
      <c r="H9" s="942"/>
      <c r="I9" s="942"/>
      <c r="J9" s="942"/>
      <c r="K9" s="942"/>
      <c r="L9" s="942"/>
      <c r="M9" s="942"/>
      <c r="N9" s="942"/>
      <c r="O9" s="942"/>
      <c r="P9" s="942"/>
      <c r="Q9" s="942"/>
      <c r="R9" s="942"/>
      <c r="S9" s="942"/>
      <c r="T9" s="942"/>
      <c r="U9" s="942"/>
    </row>
    <row r="10" spans="1:21" hidden="1">
      <c r="A10" s="942"/>
      <c r="B10" s="942"/>
      <c r="C10" s="942"/>
      <c r="D10" s="942"/>
      <c r="E10" s="942"/>
      <c r="F10" s="942"/>
      <c r="G10" s="942"/>
      <c r="H10" s="942"/>
      <c r="I10" s="942"/>
      <c r="J10" s="942"/>
      <c r="K10" s="942"/>
      <c r="L10" s="942"/>
      <c r="M10" s="942"/>
      <c r="N10" s="942"/>
      <c r="O10" s="942"/>
      <c r="P10" s="942"/>
      <c r="Q10" s="942"/>
      <c r="R10" s="942"/>
      <c r="S10" s="942"/>
      <c r="T10" s="942"/>
      <c r="U10" s="942"/>
    </row>
    <row r="11" spans="1:21" ht="15" hidden="1" customHeight="1">
      <c r="A11" s="942"/>
      <c r="B11" s="942"/>
      <c r="C11" s="942"/>
      <c r="D11" s="942"/>
      <c r="E11" s="942"/>
      <c r="F11" s="942"/>
      <c r="G11" s="942"/>
      <c r="H11" s="942"/>
      <c r="I11" s="942"/>
      <c r="J11" s="942"/>
      <c r="K11" s="942"/>
      <c r="L11" s="942"/>
      <c r="M11" s="697"/>
      <c r="N11" s="942"/>
      <c r="O11" s="942"/>
      <c r="P11" s="942"/>
      <c r="Q11" s="942"/>
      <c r="R11" s="942"/>
      <c r="S11" s="942"/>
      <c r="T11" s="942"/>
      <c r="U11" s="942"/>
    </row>
    <row r="12" spans="1:21" ht="20.100000000000001" customHeight="1">
      <c r="A12" s="942"/>
      <c r="B12" s="942"/>
      <c r="C12" s="942"/>
      <c r="D12" s="942"/>
      <c r="E12" s="942"/>
      <c r="F12" s="942"/>
      <c r="G12" s="942"/>
      <c r="H12" s="942"/>
      <c r="I12" s="942"/>
      <c r="J12" s="942"/>
      <c r="K12" s="942"/>
      <c r="L12" s="943" t="s">
        <v>1108</v>
      </c>
      <c r="M12" s="944"/>
      <c r="N12" s="944"/>
      <c r="O12" s="944"/>
      <c r="P12" s="944"/>
      <c r="Q12" s="944"/>
      <c r="R12" s="944"/>
      <c r="S12" s="944"/>
      <c r="T12" s="944"/>
      <c r="U12" s="945"/>
    </row>
    <row r="13" spans="1:21">
      <c r="A13" s="942"/>
      <c r="B13" s="942"/>
      <c r="C13" s="942"/>
      <c r="D13" s="942"/>
      <c r="E13" s="942"/>
      <c r="F13" s="942"/>
      <c r="G13" s="942"/>
      <c r="H13" s="942"/>
      <c r="I13" s="942"/>
      <c r="J13" s="942"/>
      <c r="K13" s="942"/>
      <c r="L13" s="946"/>
      <c r="M13" s="946"/>
      <c r="N13" s="946"/>
      <c r="O13" s="946"/>
      <c r="P13" s="946"/>
      <c r="Q13" s="946"/>
      <c r="R13" s="946"/>
      <c r="S13" s="946"/>
      <c r="T13" s="946"/>
      <c r="U13" s="946"/>
    </row>
    <row r="14" spans="1:21" ht="22.5" customHeight="1">
      <c r="A14" s="942"/>
      <c r="B14" s="942"/>
      <c r="C14" s="942"/>
      <c r="D14" s="942"/>
      <c r="E14" s="942"/>
      <c r="F14" s="942"/>
      <c r="G14" s="942"/>
      <c r="H14" s="942"/>
      <c r="I14" s="942"/>
      <c r="J14" s="942"/>
      <c r="K14" s="942"/>
      <c r="L14" s="947" t="s">
        <v>15</v>
      </c>
      <c r="M14" s="947" t="s">
        <v>120</v>
      </c>
      <c r="N14" s="947" t="s">
        <v>270</v>
      </c>
      <c r="O14" s="802" t="s">
        <v>2419</v>
      </c>
      <c r="P14" s="802" t="s">
        <v>2419</v>
      </c>
      <c r="Q14" s="802" t="s">
        <v>2419</v>
      </c>
      <c r="R14" s="803" t="s">
        <v>2420</v>
      </c>
      <c r="S14" s="804" t="s">
        <v>2421</v>
      </c>
      <c r="T14" s="804" t="s">
        <v>2421</v>
      </c>
      <c r="U14" s="948" t="s">
        <v>308</v>
      </c>
    </row>
    <row r="15" spans="1:21" ht="45">
      <c r="A15" s="942"/>
      <c r="B15" s="942"/>
      <c r="C15" s="942"/>
      <c r="D15" s="942"/>
      <c r="E15" s="942"/>
      <c r="F15" s="942"/>
      <c r="G15" s="942"/>
      <c r="H15" s="942"/>
      <c r="I15" s="942"/>
      <c r="J15" s="942"/>
      <c r="K15" s="942"/>
      <c r="L15" s="947"/>
      <c r="M15" s="947"/>
      <c r="N15" s="947"/>
      <c r="O15" s="807" t="s">
        <v>271</v>
      </c>
      <c r="P15" s="807" t="s">
        <v>309</v>
      </c>
      <c r="Q15" s="807" t="s">
        <v>289</v>
      </c>
      <c r="R15" s="807" t="s">
        <v>271</v>
      </c>
      <c r="S15" s="804" t="s">
        <v>272</v>
      </c>
      <c r="T15" s="804" t="s">
        <v>271</v>
      </c>
      <c r="U15" s="948"/>
    </row>
    <row r="16" spans="1:21">
      <c r="A16" s="808" t="s">
        <v>17</v>
      </c>
      <c r="B16" s="942" t="s">
        <v>1192</v>
      </c>
      <c r="C16" s="942"/>
      <c r="D16" s="942"/>
      <c r="E16" s="942"/>
      <c r="F16" s="942"/>
      <c r="G16" s="942"/>
      <c r="H16" s="942"/>
      <c r="I16" s="942"/>
      <c r="J16" s="942"/>
      <c r="K16" s="942"/>
      <c r="L16" s="871" t="s">
        <v>2418</v>
      </c>
      <c r="M16" s="949"/>
      <c r="N16" s="949"/>
      <c r="O16" s="950">
        <v>0</v>
      </c>
      <c r="P16" s="950">
        <v>0</v>
      </c>
      <c r="Q16" s="950">
        <v>0</v>
      </c>
      <c r="R16" s="950">
        <v>0</v>
      </c>
      <c r="S16" s="950">
        <v>0</v>
      </c>
      <c r="T16" s="950">
        <v>0</v>
      </c>
      <c r="U16" s="949"/>
    </row>
    <row r="17" spans="1:21" ht="22.5">
      <c r="A17" s="889" t="s">
        <v>17</v>
      </c>
      <c r="B17" s="942"/>
      <c r="C17" s="942"/>
      <c r="D17" s="942"/>
      <c r="E17" s="942"/>
      <c r="F17" s="942"/>
      <c r="G17" s="942"/>
      <c r="H17" s="942"/>
      <c r="I17" s="942"/>
      <c r="J17" s="942"/>
      <c r="K17" s="942"/>
      <c r="L17" s="951" t="s">
        <v>17</v>
      </c>
      <c r="M17" s="952" t="s">
        <v>1109</v>
      </c>
      <c r="N17" s="953" t="s">
        <v>355</v>
      </c>
      <c r="O17" s="937"/>
      <c r="P17" s="909"/>
      <c r="Q17" s="909"/>
      <c r="R17" s="909"/>
      <c r="S17" s="909"/>
      <c r="T17" s="909"/>
      <c r="U17" s="815"/>
    </row>
    <row r="18" spans="1:21" ht="22.5">
      <c r="A18" s="889" t="s">
        <v>17</v>
      </c>
      <c r="B18" s="942"/>
      <c r="C18" s="942"/>
      <c r="D18" s="942"/>
      <c r="E18" s="942"/>
      <c r="F18" s="942"/>
      <c r="G18" s="942"/>
      <c r="H18" s="942"/>
      <c r="I18" s="942"/>
      <c r="J18" s="942"/>
      <c r="K18" s="942"/>
      <c r="L18" s="951" t="s">
        <v>101</v>
      </c>
      <c r="M18" s="952" t="s">
        <v>1110</v>
      </c>
      <c r="N18" s="953" t="s">
        <v>355</v>
      </c>
      <c r="O18" s="937"/>
      <c r="P18" s="909"/>
      <c r="Q18" s="909"/>
      <c r="R18" s="909"/>
      <c r="S18" s="909"/>
      <c r="T18" s="909"/>
      <c r="U18" s="815"/>
    </row>
    <row r="19" spans="1:21" ht="22.5">
      <c r="A19" s="889" t="s">
        <v>17</v>
      </c>
      <c r="B19" s="942"/>
      <c r="C19" s="942"/>
      <c r="D19" s="942"/>
      <c r="E19" s="942"/>
      <c r="F19" s="942"/>
      <c r="G19" s="942"/>
      <c r="H19" s="942"/>
      <c r="I19" s="942"/>
      <c r="J19" s="942"/>
      <c r="K19" s="942"/>
      <c r="L19" s="951" t="s">
        <v>102</v>
      </c>
      <c r="M19" s="952" t="s">
        <v>1111</v>
      </c>
      <c r="N19" s="953" t="s">
        <v>355</v>
      </c>
      <c r="O19" s="937"/>
      <c r="P19" s="909"/>
      <c r="Q19" s="909"/>
      <c r="R19" s="909"/>
      <c r="S19" s="909"/>
      <c r="T19" s="909"/>
      <c r="U19" s="815"/>
    </row>
    <row r="20" spans="1:21" ht="33.75">
      <c r="A20" s="889" t="s">
        <v>17</v>
      </c>
      <c r="B20" s="942"/>
      <c r="C20" s="942"/>
      <c r="D20" s="942"/>
      <c r="E20" s="942"/>
      <c r="F20" s="942"/>
      <c r="G20" s="942"/>
      <c r="H20" s="942"/>
      <c r="I20" s="942"/>
      <c r="J20" s="942"/>
      <c r="K20" s="942"/>
      <c r="L20" s="954">
        <v>4</v>
      </c>
      <c r="M20" s="952" t="s">
        <v>1112</v>
      </c>
      <c r="N20" s="953" t="s">
        <v>355</v>
      </c>
      <c r="O20" s="955">
        <v>0</v>
      </c>
      <c r="P20" s="955">
        <v>0</v>
      </c>
      <c r="Q20" s="955">
        <v>0</v>
      </c>
      <c r="R20" s="955">
        <v>0</v>
      </c>
      <c r="S20" s="955">
        <v>0</v>
      </c>
      <c r="T20" s="955">
        <v>0</v>
      </c>
      <c r="U20" s="815"/>
    </row>
    <row r="21" spans="1:21" ht="33.75">
      <c r="A21" s="889" t="s">
        <v>17</v>
      </c>
      <c r="B21" s="942"/>
      <c r="C21" s="942"/>
      <c r="D21" s="942"/>
      <c r="E21" s="942"/>
      <c r="F21" s="942"/>
      <c r="G21" s="942"/>
      <c r="H21" s="942"/>
      <c r="I21" s="942"/>
      <c r="J21" s="942"/>
      <c r="K21" s="942"/>
      <c r="L21" s="951" t="s">
        <v>119</v>
      </c>
      <c r="M21" s="952" t="s">
        <v>1113</v>
      </c>
      <c r="N21" s="953" t="s">
        <v>355</v>
      </c>
      <c r="O21" s="937"/>
      <c r="P21" s="937"/>
      <c r="Q21" s="937"/>
      <c r="R21" s="937"/>
      <c r="S21" s="937"/>
      <c r="T21" s="937"/>
      <c r="U21" s="815"/>
    </row>
    <row r="22" spans="1:21" ht="22.5">
      <c r="A22" s="889" t="s">
        <v>17</v>
      </c>
      <c r="B22" s="942"/>
      <c r="C22" s="942"/>
      <c r="D22" s="942"/>
      <c r="E22" s="942"/>
      <c r="F22" s="942"/>
      <c r="G22" s="942"/>
      <c r="H22" s="942"/>
      <c r="I22" s="942"/>
      <c r="J22" s="942"/>
      <c r="K22" s="942"/>
      <c r="L22" s="951" t="s">
        <v>123</v>
      </c>
      <c r="M22" s="952" t="s">
        <v>1114</v>
      </c>
      <c r="N22" s="953" t="s">
        <v>355</v>
      </c>
      <c r="O22" s="937"/>
      <c r="P22" s="937"/>
      <c r="Q22" s="937"/>
      <c r="R22" s="937"/>
      <c r="S22" s="937"/>
      <c r="T22" s="937"/>
      <c r="U22" s="815"/>
    </row>
    <row r="23" spans="1:21" ht="45">
      <c r="A23" s="889" t="s">
        <v>17</v>
      </c>
      <c r="B23" s="942"/>
      <c r="C23" s="942"/>
      <c r="D23" s="942"/>
      <c r="E23" s="942"/>
      <c r="F23" s="942"/>
      <c r="G23" s="942"/>
      <c r="H23" s="942"/>
      <c r="I23" s="942"/>
      <c r="J23" s="942"/>
      <c r="K23" s="942"/>
      <c r="L23" s="951" t="s">
        <v>124</v>
      </c>
      <c r="M23" s="952" t="s">
        <v>1115</v>
      </c>
      <c r="N23" s="953" t="s">
        <v>355</v>
      </c>
      <c r="O23" s="937"/>
      <c r="P23" s="937"/>
      <c r="Q23" s="937"/>
      <c r="R23" s="937"/>
      <c r="S23" s="937"/>
      <c r="T23" s="937"/>
      <c r="U23" s="815"/>
    </row>
    <row r="24" spans="1:21" ht="45">
      <c r="A24" s="889" t="s">
        <v>17</v>
      </c>
      <c r="B24" s="942"/>
      <c r="C24" s="942"/>
      <c r="D24" s="942"/>
      <c r="E24" s="942"/>
      <c r="F24" s="942"/>
      <c r="G24" s="942"/>
      <c r="H24" s="942"/>
      <c r="I24" s="942"/>
      <c r="J24" s="942"/>
      <c r="K24" s="942"/>
      <c r="L24" s="951" t="s">
        <v>125</v>
      </c>
      <c r="M24" s="952" t="s">
        <v>1116</v>
      </c>
      <c r="N24" s="953" t="s">
        <v>355</v>
      </c>
      <c r="O24" s="937"/>
      <c r="P24" s="937"/>
      <c r="Q24" s="937"/>
      <c r="R24" s="937"/>
      <c r="S24" s="937"/>
      <c r="T24" s="937"/>
      <c r="U24" s="815"/>
    </row>
    <row r="25" spans="1:21">
      <c r="A25" s="889" t="s">
        <v>17</v>
      </c>
      <c r="B25" s="942"/>
      <c r="C25" s="942"/>
      <c r="D25" s="942"/>
      <c r="E25" s="942"/>
      <c r="F25" s="942"/>
      <c r="G25" s="942"/>
      <c r="H25" s="942"/>
      <c r="I25" s="942"/>
      <c r="J25" s="942"/>
      <c r="K25" s="942"/>
      <c r="L25" s="954">
        <v>9</v>
      </c>
      <c r="M25" s="952" t="s">
        <v>1117</v>
      </c>
      <c r="N25" s="953" t="s">
        <v>355</v>
      </c>
      <c r="O25" s="956">
        <v>0</v>
      </c>
      <c r="P25" s="956">
        <v>0</v>
      </c>
      <c r="Q25" s="956">
        <v>0</v>
      </c>
      <c r="R25" s="956">
        <v>0</v>
      </c>
      <c r="S25" s="956">
        <v>0</v>
      </c>
      <c r="T25" s="956">
        <v>0</v>
      </c>
      <c r="U25" s="815"/>
    </row>
    <row r="26" spans="1:21">
      <c r="A26" s="889" t="s">
        <v>17</v>
      </c>
      <c r="B26" s="942"/>
      <c r="C26" s="942"/>
      <c r="D26" s="942"/>
      <c r="E26" s="942"/>
      <c r="F26" s="942"/>
      <c r="G26" s="942"/>
      <c r="H26" s="942"/>
      <c r="I26" s="942"/>
      <c r="J26" s="942"/>
      <c r="K26" s="942"/>
      <c r="L26" s="957" t="s">
        <v>1120</v>
      </c>
      <c r="M26" s="458"/>
      <c r="N26" s="953"/>
      <c r="O26" s="958"/>
      <c r="P26" s="958"/>
      <c r="Q26" s="958"/>
      <c r="R26" s="958"/>
      <c r="S26" s="958"/>
      <c r="T26" s="958"/>
      <c r="U26" s="959"/>
    </row>
    <row r="27" spans="1:21">
      <c r="A27" s="942"/>
      <c r="B27" s="942"/>
      <c r="C27" s="942"/>
      <c r="D27" s="942"/>
      <c r="E27" s="942"/>
      <c r="F27" s="942"/>
      <c r="G27" s="942"/>
      <c r="H27" s="942"/>
      <c r="I27" s="942"/>
      <c r="J27" s="942"/>
      <c r="K27" s="942"/>
      <c r="L27" s="946"/>
      <c r="M27" s="946"/>
      <c r="N27" s="946"/>
      <c r="O27" s="946"/>
      <c r="P27" s="946"/>
      <c r="Q27" s="946"/>
      <c r="R27" s="946"/>
      <c r="S27" s="946"/>
      <c r="T27" s="946"/>
      <c r="U27" s="946"/>
    </row>
    <row r="28" spans="1:21" s="88" customFormat="1" ht="15" customHeight="1">
      <c r="A28" s="716"/>
      <c r="B28" s="716"/>
      <c r="C28" s="716"/>
      <c r="D28" s="716"/>
      <c r="E28" s="716"/>
      <c r="F28" s="716"/>
      <c r="G28" s="716"/>
      <c r="H28" s="716"/>
      <c r="I28" s="716"/>
      <c r="J28" s="716"/>
      <c r="K28" s="716"/>
      <c r="L28" s="846" t="s">
        <v>1274</v>
      </c>
      <c r="M28" s="846"/>
      <c r="N28" s="846"/>
      <c r="O28" s="846"/>
      <c r="P28" s="846"/>
      <c r="Q28" s="846"/>
      <c r="R28" s="846"/>
      <c r="S28" s="847"/>
      <c r="T28" s="847"/>
      <c r="U28" s="847"/>
    </row>
    <row r="29" spans="1:21" s="88" customFormat="1" ht="15" customHeight="1">
      <c r="A29" s="716"/>
      <c r="B29" s="716"/>
      <c r="C29" s="716"/>
      <c r="D29" s="716"/>
      <c r="E29" s="716"/>
      <c r="F29" s="716"/>
      <c r="G29" s="716"/>
      <c r="H29" s="716"/>
      <c r="I29" s="716"/>
      <c r="J29" s="716"/>
      <c r="K29" s="678"/>
      <c r="L29" s="848"/>
      <c r="M29" s="848"/>
      <c r="N29" s="848"/>
      <c r="O29" s="848"/>
      <c r="P29" s="848"/>
      <c r="Q29" s="848"/>
      <c r="R29" s="848"/>
      <c r="S29" s="849"/>
      <c r="T29" s="849"/>
      <c r="U29" s="849"/>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60"/>
      <c r="B1" s="960"/>
      <c r="C1" s="960"/>
      <c r="D1" s="960"/>
      <c r="E1" s="960"/>
      <c r="F1" s="960"/>
      <c r="G1" s="960"/>
      <c r="H1" s="960"/>
      <c r="I1" s="960"/>
      <c r="J1" s="960"/>
      <c r="K1" s="960"/>
      <c r="L1" s="960"/>
      <c r="M1" s="960"/>
      <c r="N1" s="960"/>
      <c r="O1" s="960"/>
      <c r="P1" s="960"/>
      <c r="Q1" s="960"/>
      <c r="R1" s="960"/>
      <c r="S1" s="960"/>
      <c r="T1" s="960"/>
      <c r="U1" s="716">
        <v>2024</v>
      </c>
      <c r="V1" s="716">
        <v>2024</v>
      </c>
      <c r="W1" s="960"/>
    </row>
    <row r="2" spans="1:23" hidden="1">
      <c r="A2" s="960"/>
      <c r="B2" s="960"/>
      <c r="C2" s="960"/>
      <c r="D2" s="960"/>
      <c r="E2" s="960"/>
      <c r="F2" s="960"/>
      <c r="G2" s="960"/>
      <c r="H2" s="960"/>
      <c r="I2" s="960"/>
      <c r="J2" s="960"/>
      <c r="K2" s="960"/>
      <c r="L2" s="960"/>
      <c r="M2" s="960"/>
      <c r="N2" s="960"/>
      <c r="O2" s="960"/>
      <c r="P2" s="960"/>
      <c r="Q2" s="960"/>
      <c r="R2" s="960"/>
      <c r="S2" s="960"/>
      <c r="T2" s="960"/>
      <c r="U2" s="716"/>
      <c r="V2" s="716"/>
      <c r="W2" s="960"/>
    </row>
    <row r="3" spans="1:23" hidden="1">
      <c r="A3" s="960"/>
      <c r="B3" s="960"/>
      <c r="C3" s="960"/>
      <c r="D3" s="960"/>
      <c r="E3" s="960"/>
      <c r="F3" s="960"/>
      <c r="G3" s="960"/>
      <c r="H3" s="960"/>
      <c r="I3" s="960"/>
      <c r="J3" s="960"/>
      <c r="K3" s="960"/>
      <c r="L3" s="960"/>
      <c r="M3" s="960"/>
      <c r="N3" s="960"/>
      <c r="O3" s="960"/>
      <c r="P3" s="960"/>
      <c r="Q3" s="960"/>
      <c r="R3" s="960"/>
      <c r="S3" s="960"/>
      <c r="T3" s="960"/>
      <c r="U3" s="716"/>
      <c r="V3" s="716"/>
      <c r="W3" s="960"/>
    </row>
    <row r="4" spans="1:23" hidden="1">
      <c r="A4" s="960"/>
      <c r="B4" s="960"/>
      <c r="C4" s="960"/>
      <c r="D4" s="960"/>
      <c r="E4" s="960"/>
      <c r="F4" s="960"/>
      <c r="G4" s="960"/>
      <c r="H4" s="960"/>
      <c r="I4" s="960"/>
      <c r="J4" s="960"/>
      <c r="K4" s="960"/>
      <c r="L4" s="960"/>
      <c r="M4" s="960"/>
      <c r="N4" s="960"/>
      <c r="O4" s="960"/>
      <c r="P4" s="960"/>
      <c r="Q4" s="960"/>
      <c r="R4" s="960"/>
      <c r="S4" s="960"/>
      <c r="T4" s="960"/>
      <c r="U4" s="716"/>
      <c r="V4" s="716"/>
      <c r="W4" s="960"/>
    </row>
    <row r="5" spans="1:23" hidden="1">
      <c r="A5" s="960"/>
      <c r="B5" s="960"/>
      <c r="C5" s="960"/>
      <c r="D5" s="960"/>
      <c r="E5" s="960"/>
      <c r="F5" s="960"/>
      <c r="G5" s="960"/>
      <c r="H5" s="960"/>
      <c r="I5" s="960"/>
      <c r="J5" s="960"/>
      <c r="K5" s="960"/>
      <c r="L5" s="960"/>
      <c r="M5" s="960"/>
      <c r="N5" s="960"/>
      <c r="O5" s="960"/>
      <c r="P5" s="960"/>
      <c r="Q5" s="960"/>
      <c r="R5" s="960"/>
      <c r="S5" s="960"/>
      <c r="T5" s="960"/>
      <c r="U5" s="716"/>
      <c r="V5" s="716"/>
      <c r="W5" s="960"/>
    </row>
    <row r="6" spans="1:23" hidden="1">
      <c r="A6" s="960"/>
      <c r="B6" s="960"/>
      <c r="C6" s="960"/>
      <c r="D6" s="960"/>
      <c r="E6" s="960"/>
      <c r="F6" s="960"/>
      <c r="G6" s="960"/>
      <c r="H6" s="960"/>
      <c r="I6" s="960"/>
      <c r="J6" s="960"/>
      <c r="K6" s="960"/>
      <c r="L6" s="960"/>
      <c r="M6" s="960"/>
      <c r="N6" s="960"/>
      <c r="O6" s="960"/>
      <c r="P6" s="960"/>
      <c r="Q6" s="960"/>
      <c r="R6" s="960"/>
      <c r="S6" s="960"/>
      <c r="T6" s="960"/>
      <c r="U6" s="716"/>
      <c r="V6" s="716"/>
      <c r="W6" s="960"/>
    </row>
    <row r="7" spans="1:23" hidden="1">
      <c r="A7" s="960"/>
      <c r="B7" s="960"/>
      <c r="C7" s="960"/>
      <c r="D7" s="960"/>
      <c r="E7" s="960"/>
      <c r="F7" s="960"/>
      <c r="G7" s="960"/>
      <c r="H7" s="960"/>
      <c r="I7" s="960"/>
      <c r="J7" s="960"/>
      <c r="K7" s="960"/>
      <c r="L7" s="960"/>
      <c r="M7" s="960"/>
      <c r="N7" s="960"/>
      <c r="O7" s="716" t="b">
        <v>1</v>
      </c>
      <c r="P7" s="716" t="b">
        <v>1</v>
      </c>
      <c r="Q7" s="716" t="b">
        <v>1</v>
      </c>
      <c r="R7" s="716" t="b">
        <v>1</v>
      </c>
      <c r="S7" s="716" t="b">
        <v>1</v>
      </c>
      <c r="T7" s="716" t="b">
        <v>1</v>
      </c>
      <c r="U7" s="749"/>
      <c r="V7" s="749"/>
      <c r="W7" s="960"/>
    </row>
    <row r="8" spans="1:23" hidden="1">
      <c r="A8" s="960"/>
      <c r="B8" s="960"/>
      <c r="C8" s="960"/>
      <c r="D8" s="960"/>
      <c r="E8" s="960"/>
      <c r="F8" s="960"/>
      <c r="G8" s="960"/>
      <c r="H8" s="960"/>
      <c r="I8" s="960"/>
      <c r="J8" s="960"/>
      <c r="K8" s="960"/>
      <c r="L8" s="960"/>
      <c r="M8" s="960"/>
      <c r="N8" s="960"/>
      <c r="O8" s="960"/>
      <c r="P8" s="960"/>
      <c r="Q8" s="960"/>
      <c r="R8" s="960"/>
      <c r="S8" s="960"/>
      <c r="T8" s="960"/>
      <c r="U8" s="960"/>
      <c r="V8" s="960"/>
      <c r="W8" s="960"/>
    </row>
    <row r="9" spans="1:23" hidden="1">
      <c r="A9" s="960"/>
      <c r="B9" s="960"/>
      <c r="C9" s="960"/>
      <c r="D9" s="960"/>
      <c r="E9" s="960"/>
      <c r="F9" s="960"/>
      <c r="G9" s="960"/>
      <c r="H9" s="960"/>
      <c r="I9" s="960"/>
      <c r="J9" s="960"/>
      <c r="K9" s="960"/>
      <c r="L9" s="960"/>
      <c r="M9" s="960"/>
      <c r="N9" s="960"/>
      <c r="O9" s="960"/>
      <c r="P9" s="960"/>
      <c r="Q9" s="960"/>
      <c r="R9" s="960"/>
      <c r="S9" s="960"/>
      <c r="T9" s="960"/>
      <c r="U9" s="960"/>
      <c r="V9" s="960"/>
      <c r="W9" s="960"/>
    </row>
    <row r="10" spans="1:23" hidden="1">
      <c r="A10" s="960"/>
      <c r="B10" s="960"/>
      <c r="C10" s="960"/>
      <c r="D10" s="960"/>
      <c r="E10" s="960"/>
      <c r="F10" s="960"/>
      <c r="G10" s="960"/>
      <c r="H10" s="960"/>
      <c r="I10" s="960"/>
      <c r="J10" s="960"/>
      <c r="K10" s="960"/>
      <c r="L10" s="960"/>
      <c r="M10" s="960"/>
      <c r="N10" s="960"/>
      <c r="O10" s="960"/>
      <c r="P10" s="960"/>
      <c r="Q10" s="960"/>
      <c r="R10" s="960"/>
      <c r="S10" s="960"/>
      <c r="T10" s="960"/>
      <c r="U10" s="960"/>
      <c r="V10" s="960"/>
      <c r="W10" s="960"/>
    </row>
    <row r="11" spans="1:23" s="100" customFormat="1" ht="15" hidden="1" customHeight="1">
      <c r="A11" s="961"/>
      <c r="B11" s="961"/>
      <c r="C11" s="961"/>
      <c r="D11" s="961"/>
      <c r="E11" s="961"/>
      <c r="F11" s="961"/>
      <c r="G11" s="961"/>
      <c r="H11" s="961"/>
      <c r="I11" s="961"/>
      <c r="J11" s="961"/>
      <c r="K11" s="961"/>
      <c r="L11" s="961"/>
      <c r="M11" s="697"/>
      <c r="N11" s="961"/>
      <c r="O11" s="961"/>
      <c r="P11" s="961"/>
      <c r="Q11" s="961"/>
      <c r="R11" s="961"/>
      <c r="S11" s="961"/>
      <c r="T11" s="961"/>
      <c r="U11" s="961"/>
      <c r="V11" s="961"/>
      <c r="W11" s="961"/>
    </row>
    <row r="12" spans="1:23" s="100" customFormat="1" ht="20.100000000000001" customHeight="1">
      <c r="A12" s="961"/>
      <c r="B12" s="961"/>
      <c r="C12" s="961"/>
      <c r="D12" s="961"/>
      <c r="E12" s="961"/>
      <c r="F12" s="961"/>
      <c r="G12" s="961"/>
      <c r="H12" s="961"/>
      <c r="I12" s="961"/>
      <c r="J12" s="961"/>
      <c r="K12" s="961"/>
      <c r="L12" s="373" t="s">
        <v>1121</v>
      </c>
      <c r="M12" s="257"/>
      <c r="N12" s="257"/>
      <c r="O12" s="257"/>
      <c r="P12" s="257"/>
      <c r="Q12" s="257"/>
      <c r="R12" s="257"/>
      <c r="S12" s="257"/>
      <c r="T12" s="257"/>
      <c r="U12" s="257"/>
      <c r="V12" s="257"/>
      <c r="W12" s="258"/>
    </row>
    <row r="13" spans="1:23" s="100" customFormat="1" ht="11.25" hidden="1" customHeight="1">
      <c r="A13" s="961"/>
      <c r="B13" s="961"/>
      <c r="C13" s="961"/>
      <c r="D13" s="961"/>
      <c r="E13" s="961"/>
      <c r="F13" s="961"/>
      <c r="G13" s="961"/>
      <c r="H13" s="961"/>
      <c r="I13" s="961"/>
      <c r="J13" s="961"/>
      <c r="K13" s="961"/>
      <c r="L13" s="961"/>
      <c r="M13" s="961"/>
      <c r="N13" s="961"/>
      <c r="O13" s="961"/>
      <c r="P13" s="961"/>
      <c r="Q13" s="961"/>
      <c r="R13" s="961"/>
      <c r="S13" s="961"/>
      <c r="T13" s="961"/>
      <c r="U13" s="961"/>
      <c r="V13" s="961"/>
      <c r="W13" s="961"/>
    </row>
    <row r="14" spans="1:23" s="100" customFormat="1" ht="22.5" hidden="1" customHeight="1">
      <c r="A14" s="961"/>
      <c r="B14" s="961"/>
      <c r="C14" s="961"/>
      <c r="D14" s="961"/>
      <c r="E14" s="961"/>
      <c r="F14" s="961"/>
      <c r="G14" s="961"/>
      <c r="H14" s="961"/>
      <c r="I14" s="961"/>
      <c r="J14" s="961"/>
      <c r="K14" s="961"/>
      <c r="L14" s="962" t="s">
        <v>1122</v>
      </c>
      <c r="M14" s="962"/>
      <c r="N14" s="665" t="s">
        <v>20</v>
      </c>
      <c r="O14" s="961"/>
      <c r="P14" s="961"/>
      <c r="Q14" s="961"/>
      <c r="R14" s="961"/>
      <c r="S14" s="961"/>
      <c r="T14" s="961"/>
      <c r="U14" s="961"/>
      <c r="V14" s="961"/>
      <c r="W14" s="961"/>
    </row>
    <row r="15" spans="1:23" s="100" customFormat="1" ht="11.25" customHeight="1">
      <c r="A15" s="961"/>
      <c r="B15" s="961"/>
      <c r="C15" s="961"/>
      <c r="D15" s="961"/>
      <c r="E15" s="961"/>
      <c r="F15" s="961"/>
      <c r="G15" s="961"/>
      <c r="H15" s="961"/>
      <c r="I15" s="961"/>
      <c r="J15" s="961"/>
      <c r="K15" s="961"/>
      <c r="L15" s="961"/>
      <c r="M15" s="961"/>
      <c r="N15" s="961"/>
      <c r="O15" s="961"/>
      <c r="P15" s="961"/>
      <c r="Q15" s="961"/>
      <c r="R15" s="961"/>
      <c r="S15" s="961"/>
      <c r="T15" s="961"/>
      <c r="U15" s="961"/>
      <c r="V15" s="961"/>
      <c r="W15" s="961"/>
    </row>
    <row r="16" spans="1:23" s="100" customFormat="1" ht="15" customHeight="1">
      <c r="A16" s="961"/>
      <c r="B16" s="961"/>
      <c r="C16" s="961"/>
      <c r="D16" s="961"/>
      <c r="E16" s="961"/>
      <c r="F16" s="961"/>
      <c r="G16" s="961"/>
      <c r="H16" s="961"/>
      <c r="I16" s="961"/>
      <c r="J16" s="961"/>
      <c r="K16" s="961"/>
      <c r="L16" s="763" t="s">
        <v>15</v>
      </c>
      <c r="M16" s="963" t="s">
        <v>420</v>
      </c>
      <c r="N16" s="963" t="s">
        <v>141</v>
      </c>
      <c r="O16" s="964" t="s">
        <v>2419</v>
      </c>
      <c r="P16" s="964" t="s">
        <v>2419</v>
      </c>
      <c r="Q16" s="964" t="s">
        <v>2419</v>
      </c>
      <c r="R16" s="964" t="s">
        <v>2419</v>
      </c>
      <c r="S16" s="965" t="s">
        <v>2420</v>
      </c>
      <c r="T16" s="965" t="s">
        <v>2420</v>
      </c>
      <c r="U16" s="804" t="s">
        <v>2421</v>
      </c>
      <c r="V16" s="804" t="s">
        <v>2421</v>
      </c>
      <c r="W16" s="966" t="s">
        <v>308</v>
      </c>
    </row>
    <row r="17" spans="1:23" s="101" customFormat="1" ht="126" customHeight="1">
      <c r="A17" s="967"/>
      <c r="B17" s="967"/>
      <c r="C17" s="967"/>
      <c r="D17" s="967"/>
      <c r="E17" s="967"/>
      <c r="F17" s="967"/>
      <c r="G17" s="967"/>
      <c r="H17" s="967"/>
      <c r="I17" s="967"/>
      <c r="J17" s="967"/>
      <c r="K17" s="967"/>
      <c r="L17" s="763"/>
      <c r="M17" s="963"/>
      <c r="N17" s="963"/>
      <c r="O17" s="964" t="s">
        <v>973</v>
      </c>
      <c r="P17" s="968" t="s">
        <v>271</v>
      </c>
      <c r="Q17" s="968" t="s">
        <v>421</v>
      </c>
      <c r="R17" s="968" t="s">
        <v>422</v>
      </c>
      <c r="S17" s="968" t="s">
        <v>973</v>
      </c>
      <c r="T17" s="969" t="s">
        <v>271</v>
      </c>
      <c r="U17" s="804" t="s">
        <v>272</v>
      </c>
      <c r="V17" s="804" t="s">
        <v>271</v>
      </c>
      <c r="W17" s="966"/>
    </row>
    <row r="18" spans="1:23" s="270" customFormat="1" ht="22.5" hidden="1">
      <c r="A18" s="970"/>
      <c r="B18" s="960" t="b">
        <v>0</v>
      </c>
      <c r="C18" s="971"/>
      <c r="D18" s="971"/>
      <c r="E18" s="971"/>
      <c r="F18" s="971"/>
      <c r="G18" s="971"/>
      <c r="H18" s="971"/>
      <c r="I18" s="971"/>
      <c r="J18" s="971"/>
      <c r="K18" s="971"/>
      <c r="L18" s="268">
        <v>1</v>
      </c>
      <c r="M18" s="263" t="s">
        <v>423</v>
      </c>
      <c r="N18" s="269" t="s">
        <v>355</v>
      </c>
      <c r="O18" s="972">
        <v>0</v>
      </c>
      <c r="P18" s="972">
        <v>0</v>
      </c>
      <c r="Q18" s="972">
        <v>0</v>
      </c>
      <c r="R18" s="972">
        <v>0</v>
      </c>
      <c r="S18" s="972">
        <v>0</v>
      </c>
      <c r="T18" s="972">
        <v>0</v>
      </c>
      <c r="U18" s="972">
        <v>0</v>
      </c>
      <c r="V18" s="972">
        <v>0</v>
      </c>
      <c r="W18" s="845"/>
    </row>
    <row r="19" spans="1:23" hidden="1">
      <c r="A19" s="970"/>
      <c r="B19" s="960" t="b">
        <v>0</v>
      </c>
      <c r="C19" s="960"/>
      <c r="D19" s="960"/>
      <c r="E19" s="960"/>
      <c r="F19" s="960"/>
      <c r="G19" s="960"/>
      <c r="H19" s="960"/>
      <c r="I19" s="960"/>
      <c r="J19" s="960"/>
      <c r="K19" s="960"/>
      <c r="L19" s="265" t="s">
        <v>154</v>
      </c>
      <c r="M19" s="266" t="s">
        <v>424</v>
      </c>
      <c r="N19" s="262" t="s">
        <v>355</v>
      </c>
      <c r="O19" s="973">
        <v>0</v>
      </c>
      <c r="P19" s="973">
        <v>0</v>
      </c>
      <c r="Q19" s="973">
        <v>0</v>
      </c>
      <c r="R19" s="973">
        <v>0</v>
      </c>
      <c r="S19" s="973">
        <v>0</v>
      </c>
      <c r="T19" s="973">
        <v>0</v>
      </c>
      <c r="U19" s="973">
        <v>0</v>
      </c>
      <c r="V19" s="973">
        <v>0</v>
      </c>
      <c r="W19" s="845"/>
    </row>
    <row r="20" spans="1:23" hidden="1">
      <c r="A20" s="970"/>
      <c r="B20" s="960" t="b">
        <v>0</v>
      </c>
      <c r="C20" s="960"/>
      <c r="D20" s="960"/>
      <c r="E20" s="960"/>
      <c r="F20" s="960"/>
      <c r="G20" s="960"/>
      <c r="H20" s="960"/>
      <c r="I20" s="960"/>
      <c r="J20" s="960"/>
      <c r="K20" s="960"/>
      <c r="L20" s="265" t="s">
        <v>397</v>
      </c>
      <c r="M20" s="267" t="s">
        <v>425</v>
      </c>
      <c r="N20" s="262" t="s">
        <v>355</v>
      </c>
      <c r="O20" s="974"/>
      <c r="P20" s="974"/>
      <c r="Q20" s="974"/>
      <c r="R20" s="974"/>
      <c r="S20" s="974"/>
      <c r="T20" s="974"/>
      <c r="U20" s="974"/>
      <c r="V20" s="974"/>
      <c r="W20" s="845"/>
    </row>
    <row r="21" spans="1:23" hidden="1">
      <c r="A21" s="970"/>
      <c r="B21" s="960" t="b">
        <v>0</v>
      </c>
      <c r="C21" s="960"/>
      <c r="D21" s="960"/>
      <c r="E21" s="960"/>
      <c r="F21" s="960"/>
      <c r="G21" s="960"/>
      <c r="H21" s="960"/>
      <c r="I21" s="960"/>
      <c r="J21" s="960"/>
      <c r="K21" s="960"/>
      <c r="L21" s="265" t="s">
        <v>399</v>
      </c>
      <c r="M21" s="267" t="s">
        <v>917</v>
      </c>
      <c r="N21" s="262" t="s">
        <v>355</v>
      </c>
      <c r="O21" s="974"/>
      <c r="P21" s="974"/>
      <c r="Q21" s="974"/>
      <c r="R21" s="974"/>
      <c r="S21" s="974"/>
      <c r="T21" s="974"/>
      <c r="U21" s="974"/>
      <c r="V21" s="974"/>
      <c r="W21" s="845"/>
    </row>
    <row r="22" spans="1:23" hidden="1">
      <c r="A22" s="970"/>
      <c r="B22" s="960" t="b">
        <v>0</v>
      </c>
      <c r="C22" s="960"/>
      <c r="D22" s="960"/>
      <c r="E22" s="960"/>
      <c r="F22" s="960"/>
      <c r="G22" s="960"/>
      <c r="H22" s="960"/>
      <c r="I22" s="960"/>
      <c r="J22" s="960"/>
      <c r="K22" s="960"/>
      <c r="L22" s="265" t="s">
        <v>885</v>
      </c>
      <c r="M22" s="267" t="s">
        <v>426</v>
      </c>
      <c r="N22" s="262" t="s">
        <v>355</v>
      </c>
      <c r="O22" s="974"/>
      <c r="P22" s="974"/>
      <c r="Q22" s="974"/>
      <c r="R22" s="974"/>
      <c r="S22" s="974"/>
      <c r="T22" s="974"/>
      <c r="U22" s="974"/>
      <c r="V22" s="974"/>
      <c r="W22" s="845"/>
    </row>
    <row r="23" spans="1:23" hidden="1">
      <c r="A23" s="970"/>
      <c r="B23" s="960" t="b">
        <v>0</v>
      </c>
      <c r="C23" s="960"/>
      <c r="D23" s="960"/>
      <c r="E23" s="960"/>
      <c r="F23" s="960"/>
      <c r="G23" s="960"/>
      <c r="H23" s="960"/>
      <c r="I23" s="960"/>
      <c r="J23" s="960"/>
      <c r="K23" s="960"/>
      <c r="L23" s="265" t="s">
        <v>886</v>
      </c>
      <c r="M23" s="267" t="s">
        <v>427</v>
      </c>
      <c r="N23" s="262" t="s">
        <v>355</v>
      </c>
      <c r="O23" s="974"/>
      <c r="P23" s="974"/>
      <c r="Q23" s="974"/>
      <c r="R23" s="974"/>
      <c r="S23" s="974"/>
      <c r="T23" s="974"/>
      <c r="U23" s="974"/>
      <c r="V23" s="974"/>
      <c r="W23" s="845"/>
    </row>
    <row r="24" spans="1:23" hidden="1">
      <c r="A24" s="970"/>
      <c r="B24" s="960" t="b">
        <v>0</v>
      </c>
      <c r="C24" s="960"/>
      <c r="D24" s="960"/>
      <c r="E24" s="960"/>
      <c r="F24" s="960"/>
      <c r="G24" s="960"/>
      <c r="H24" s="960"/>
      <c r="I24" s="960"/>
      <c r="J24" s="960"/>
      <c r="K24" s="960"/>
      <c r="L24" s="265" t="s">
        <v>155</v>
      </c>
      <c r="M24" s="266" t="s">
        <v>428</v>
      </c>
      <c r="N24" s="262" t="s">
        <v>355</v>
      </c>
      <c r="O24" s="973">
        <v>0</v>
      </c>
      <c r="P24" s="973">
        <v>0</v>
      </c>
      <c r="Q24" s="973">
        <v>0</v>
      </c>
      <c r="R24" s="973">
        <v>0</v>
      </c>
      <c r="S24" s="973">
        <v>0</v>
      </c>
      <c r="T24" s="973">
        <v>0</v>
      </c>
      <c r="U24" s="973">
        <v>0</v>
      </c>
      <c r="V24" s="973">
        <v>0</v>
      </c>
      <c r="W24" s="845"/>
    </row>
    <row r="25" spans="1:23" hidden="1">
      <c r="A25" s="970"/>
      <c r="B25" s="960" t="b">
        <v>0</v>
      </c>
      <c r="C25" s="960"/>
      <c r="D25" s="960"/>
      <c r="E25" s="960"/>
      <c r="F25" s="960"/>
      <c r="G25" s="960"/>
      <c r="H25" s="960"/>
      <c r="I25" s="960"/>
      <c r="J25" s="960"/>
      <c r="K25" s="960"/>
      <c r="L25" s="265" t="s">
        <v>454</v>
      </c>
      <c r="M25" s="267" t="s">
        <v>429</v>
      </c>
      <c r="N25" s="262" t="s">
        <v>355</v>
      </c>
      <c r="O25" s="974"/>
      <c r="P25" s="974"/>
      <c r="Q25" s="974"/>
      <c r="R25" s="974"/>
      <c r="S25" s="974"/>
      <c r="T25" s="974"/>
      <c r="U25" s="974"/>
      <c r="V25" s="974"/>
      <c r="W25" s="845"/>
    </row>
    <row r="26" spans="1:23" hidden="1">
      <c r="A26" s="970"/>
      <c r="B26" s="960" t="b">
        <v>0</v>
      </c>
      <c r="C26" s="960"/>
      <c r="D26" s="960"/>
      <c r="E26" s="960"/>
      <c r="F26" s="960"/>
      <c r="G26" s="960"/>
      <c r="H26" s="960"/>
      <c r="I26" s="960"/>
      <c r="J26" s="960"/>
      <c r="K26" s="960"/>
      <c r="L26" s="265" t="s">
        <v>457</v>
      </c>
      <c r="M26" s="267" t="s">
        <v>430</v>
      </c>
      <c r="N26" s="262" t="s">
        <v>355</v>
      </c>
      <c r="O26" s="974"/>
      <c r="P26" s="974"/>
      <c r="Q26" s="974"/>
      <c r="R26" s="974"/>
      <c r="S26" s="974"/>
      <c r="T26" s="974"/>
      <c r="U26" s="974"/>
      <c r="V26" s="974"/>
      <c r="W26" s="845"/>
    </row>
    <row r="27" spans="1:23" hidden="1">
      <c r="A27" s="970"/>
      <c r="B27" s="960" t="b">
        <v>0</v>
      </c>
      <c r="C27" s="960"/>
      <c r="D27" s="960"/>
      <c r="E27" s="960"/>
      <c r="F27" s="960"/>
      <c r="G27" s="960"/>
      <c r="H27" s="960"/>
      <c r="I27" s="960"/>
      <c r="J27" s="960"/>
      <c r="K27" s="960"/>
      <c r="L27" s="265" t="s">
        <v>458</v>
      </c>
      <c r="M27" s="267" t="s">
        <v>431</v>
      </c>
      <c r="N27" s="262" t="s">
        <v>355</v>
      </c>
      <c r="O27" s="974"/>
      <c r="P27" s="974"/>
      <c r="Q27" s="974"/>
      <c r="R27" s="974"/>
      <c r="S27" s="974"/>
      <c r="T27" s="974"/>
      <c r="U27" s="974"/>
      <c r="V27" s="974"/>
      <c r="W27" s="845"/>
    </row>
    <row r="28" spans="1:23" hidden="1">
      <c r="A28" s="970"/>
      <c r="B28" s="960" t="b">
        <v>0</v>
      </c>
      <c r="C28" s="960"/>
      <c r="D28" s="960"/>
      <c r="E28" s="960"/>
      <c r="F28" s="960"/>
      <c r="G28" s="960"/>
      <c r="H28" s="960"/>
      <c r="I28" s="960"/>
      <c r="J28" s="960"/>
      <c r="K28" s="960"/>
      <c r="L28" s="265" t="s">
        <v>363</v>
      </c>
      <c r="M28" s="266" t="s">
        <v>432</v>
      </c>
      <c r="N28" s="262" t="s">
        <v>355</v>
      </c>
      <c r="O28" s="973">
        <v>0</v>
      </c>
      <c r="P28" s="973">
        <v>0</v>
      </c>
      <c r="Q28" s="973">
        <v>0</v>
      </c>
      <c r="R28" s="973">
        <v>0</v>
      </c>
      <c r="S28" s="973">
        <v>0</v>
      </c>
      <c r="T28" s="973">
        <v>0</v>
      </c>
      <c r="U28" s="973">
        <v>0</v>
      </c>
      <c r="V28" s="973">
        <v>0</v>
      </c>
      <c r="W28" s="845"/>
    </row>
    <row r="29" spans="1:23" hidden="1">
      <c r="A29" s="970"/>
      <c r="B29" s="960" t="b">
        <v>0</v>
      </c>
      <c r="C29" s="960"/>
      <c r="D29" s="960"/>
      <c r="E29" s="960"/>
      <c r="F29" s="960"/>
      <c r="G29" s="960"/>
      <c r="H29" s="960"/>
      <c r="I29" s="960"/>
      <c r="J29" s="960"/>
      <c r="K29" s="960"/>
      <c r="L29" s="265" t="s">
        <v>463</v>
      </c>
      <c r="M29" s="267" t="s">
        <v>433</v>
      </c>
      <c r="N29" s="262" t="s">
        <v>355</v>
      </c>
      <c r="O29" s="974"/>
      <c r="P29" s="974"/>
      <c r="Q29" s="974"/>
      <c r="R29" s="974"/>
      <c r="S29" s="974"/>
      <c r="T29" s="974"/>
      <c r="U29" s="974"/>
      <c r="V29" s="974"/>
      <c r="W29" s="845"/>
    </row>
    <row r="30" spans="1:23" hidden="1">
      <c r="A30" s="970"/>
      <c r="B30" s="960" t="b">
        <v>0</v>
      </c>
      <c r="C30" s="960"/>
      <c r="D30" s="960"/>
      <c r="E30" s="960"/>
      <c r="F30" s="960"/>
      <c r="G30" s="960"/>
      <c r="H30" s="960"/>
      <c r="I30" s="960"/>
      <c r="J30" s="960"/>
      <c r="K30" s="960"/>
      <c r="L30" s="265" t="s">
        <v>464</v>
      </c>
      <c r="M30" s="267" t="s">
        <v>434</v>
      </c>
      <c r="N30" s="262" t="s">
        <v>355</v>
      </c>
      <c r="O30" s="974"/>
      <c r="P30" s="974"/>
      <c r="Q30" s="974"/>
      <c r="R30" s="974"/>
      <c r="S30" s="974"/>
      <c r="T30" s="974"/>
      <c r="U30" s="974"/>
      <c r="V30" s="974"/>
      <c r="W30" s="845"/>
    </row>
    <row r="31" spans="1:23" hidden="1">
      <c r="A31" s="970"/>
      <c r="B31" s="960" t="b">
        <v>0</v>
      </c>
      <c r="C31" s="960"/>
      <c r="D31" s="960"/>
      <c r="E31" s="960"/>
      <c r="F31" s="960"/>
      <c r="G31" s="960"/>
      <c r="H31" s="960"/>
      <c r="I31" s="960"/>
      <c r="J31" s="960"/>
      <c r="K31" s="960"/>
      <c r="L31" s="265" t="s">
        <v>465</v>
      </c>
      <c r="M31" s="267" t="s">
        <v>435</v>
      </c>
      <c r="N31" s="262" t="s">
        <v>355</v>
      </c>
      <c r="O31" s="974"/>
      <c r="P31" s="974"/>
      <c r="Q31" s="974"/>
      <c r="R31" s="974"/>
      <c r="S31" s="974"/>
      <c r="T31" s="974"/>
      <c r="U31" s="974"/>
      <c r="V31" s="974"/>
      <c r="W31" s="845"/>
    </row>
    <row r="32" spans="1:23" hidden="1">
      <c r="A32" s="970"/>
      <c r="B32" s="960" t="b">
        <v>0</v>
      </c>
      <c r="C32" s="960"/>
      <c r="D32" s="960"/>
      <c r="E32" s="960"/>
      <c r="F32" s="960"/>
      <c r="G32" s="960"/>
      <c r="H32" s="960"/>
      <c r="I32" s="960"/>
      <c r="J32" s="960"/>
      <c r="K32" s="960"/>
      <c r="L32" s="265" t="s">
        <v>365</v>
      </c>
      <c r="M32" s="266" t="s">
        <v>436</v>
      </c>
      <c r="N32" s="262" t="s">
        <v>355</v>
      </c>
      <c r="O32" s="973">
        <v>0</v>
      </c>
      <c r="P32" s="973">
        <v>0</v>
      </c>
      <c r="Q32" s="973">
        <v>0</v>
      </c>
      <c r="R32" s="973">
        <v>0</v>
      </c>
      <c r="S32" s="973">
        <v>0</v>
      </c>
      <c r="T32" s="973">
        <v>0</v>
      </c>
      <c r="U32" s="973">
        <v>0</v>
      </c>
      <c r="V32" s="973">
        <v>0</v>
      </c>
      <c r="W32" s="845"/>
    </row>
    <row r="33" spans="1:23" hidden="1">
      <c r="A33" s="970"/>
      <c r="B33" s="960" t="b">
        <v>0</v>
      </c>
      <c r="C33" s="960"/>
      <c r="D33" s="960"/>
      <c r="E33" s="960"/>
      <c r="F33" s="960"/>
      <c r="G33" s="960"/>
      <c r="H33" s="960"/>
      <c r="I33" s="960"/>
      <c r="J33" s="960"/>
      <c r="K33" s="960"/>
      <c r="L33" s="265" t="s">
        <v>467</v>
      </c>
      <c r="M33" s="267" t="s">
        <v>437</v>
      </c>
      <c r="N33" s="262" t="s">
        <v>355</v>
      </c>
      <c r="O33" s="974"/>
      <c r="P33" s="974"/>
      <c r="Q33" s="974"/>
      <c r="R33" s="974"/>
      <c r="S33" s="974"/>
      <c r="T33" s="974"/>
      <c r="U33" s="974"/>
      <c r="V33" s="974"/>
      <c r="W33" s="845"/>
    </row>
    <row r="34" spans="1:23" ht="22.5" hidden="1">
      <c r="A34" s="970"/>
      <c r="B34" s="960" t="b">
        <v>0</v>
      </c>
      <c r="C34" s="960"/>
      <c r="D34" s="960"/>
      <c r="E34" s="960"/>
      <c r="F34" s="960"/>
      <c r="G34" s="960"/>
      <c r="H34" s="960"/>
      <c r="I34" s="960"/>
      <c r="J34" s="960"/>
      <c r="K34" s="960"/>
      <c r="L34" s="265" t="s">
        <v>474</v>
      </c>
      <c r="M34" s="267" t="s">
        <v>963</v>
      </c>
      <c r="N34" s="262" t="s">
        <v>355</v>
      </c>
      <c r="O34" s="974"/>
      <c r="P34" s="974"/>
      <c r="Q34" s="974"/>
      <c r="R34" s="974"/>
      <c r="S34" s="974"/>
      <c r="T34" s="974"/>
      <c r="U34" s="974"/>
      <c r="V34" s="974"/>
      <c r="W34" s="845"/>
    </row>
    <row r="35" spans="1:23" ht="22.5" hidden="1">
      <c r="A35" s="970"/>
      <c r="B35" s="960" t="b">
        <v>0</v>
      </c>
      <c r="C35" s="960"/>
      <c r="D35" s="960"/>
      <c r="E35" s="960"/>
      <c r="F35" s="960"/>
      <c r="G35" s="960"/>
      <c r="H35" s="960"/>
      <c r="I35" s="960"/>
      <c r="J35" s="960"/>
      <c r="K35" s="960"/>
      <c r="L35" s="265" t="s">
        <v>475</v>
      </c>
      <c r="M35" s="267" t="s">
        <v>438</v>
      </c>
      <c r="N35" s="262" t="s">
        <v>355</v>
      </c>
      <c r="O35" s="974"/>
      <c r="P35" s="974"/>
      <c r="Q35" s="974"/>
      <c r="R35" s="974"/>
      <c r="S35" s="974"/>
      <c r="T35" s="974"/>
      <c r="U35" s="974"/>
      <c r="V35" s="974"/>
      <c r="W35" s="845"/>
    </row>
    <row r="36" spans="1:23" hidden="1">
      <c r="A36" s="970"/>
      <c r="B36" s="960" t="b">
        <v>0</v>
      </c>
      <c r="C36" s="960"/>
      <c r="D36" s="960"/>
      <c r="E36" s="960"/>
      <c r="F36" s="960"/>
      <c r="G36" s="960"/>
      <c r="H36" s="960"/>
      <c r="I36" s="960"/>
      <c r="J36" s="960"/>
      <c r="K36" s="960"/>
      <c r="L36" s="265" t="s">
        <v>476</v>
      </c>
      <c r="M36" s="267" t="s">
        <v>439</v>
      </c>
      <c r="N36" s="262" t="s">
        <v>355</v>
      </c>
      <c r="O36" s="974"/>
      <c r="P36" s="974"/>
      <c r="Q36" s="974"/>
      <c r="R36" s="974"/>
      <c r="S36" s="974"/>
      <c r="T36" s="974"/>
      <c r="U36" s="974"/>
      <c r="V36" s="974"/>
      <c r="W36" s="845"/>
    </row>
    <row r="37" spans="1:23" s="270" customFormat="1" ht="22.5" hidden="1">
      <c r="A37" s="970"/>
      <c r="B37" s="960" t="b">
        <v>0</v>
      </c>
      <c r="C37" s="971"/>
      <c r="D37" s="971"/>
      <c r="E37" s="971"/>
      <c r="F37" s="971"/>
      <c r="G37" s="971"/>
      <c r="H37" s="971"/>
      <c r="I37" s="971"/>
      <c r="J37" s="971"/>
      <c r="K37" s="971"/>
      <c r="L37" s="268" t="s">
        <v>101</v>
      </c>
      <c r="M37" s="264" t="s">
        <v>440</v>
      </c>
      <c r="N37" s="269" t="s">
        <v>355</v>
      </c>
      <c r="O37" s="972">
        <v>0</v>
      </c>
      <c r="P37" s="972">
        <v>0</v>
      </c>
      <c r="Q37" s="972">
        <v>0</v>
      </c>
      <c r="R37" s="972">
        <v>0</v>
      </c>
      <c r="S37" s="972">
        <v>0</v>
      </c>
      <c r="T37" s="972">
        <v>0</v>
      </c>
      <c r="U37" s="972">
        <v>0</v>
      </c>
      <c r="V37" s="972">
        <v>0</v>
      </c>
      <c r="W37" s="845"/>
    </row>
    <row r="38" spans="1:23" hidden="1">
      <c r="A38" s="970"/>
      <c r="B38" s="960" t="b">
        <v>0</v>
      </c>
      <c r="C38" s="960"/>
      <c r="D38" s="960"/>
      <c r="E38" s="960"/>
      <c r="F38" s="960"/>
      <c r="G38" s="960"/>
      <c r="H38" s="960"/>
      <c r="I38" s="960"/>
      <c r="J38" s="960"/>
      <c r="K38" s="960"/>
      <c r="L38" s="265" t="s">
        <v>16</v>
      </c>
      <c r="M38" s="266" t="s">
        <v>971</v>
      </c>
      <c r="N38" s="262" t="s">
        <v>355</v>
      </c>
      <c r="O38" s="974"/>
      <c r="P38" s="974"/>
      <c r="Q38" s="974"/>
      <c r="R38" s="974"/>
      <c r="S38" s="974"/>
      <c r="T38" s="974"/>
      <c r="U38" s="974"/>
      <c r="V38" s="974"/>
      <c r="W38" s="845"/>
    </row>
    <row r="39" spans="1:23" hidden="1">
      <c r="A39" s="970"/>
      <c r="B39" s="960" t="b">
        <v>0</v>
      </c>
      <c r="C39" s="960"/>
      <c r="D39" s="960"/>
      <c r="E39" s="960"/>
      <c r="F39" s="960"/>
      <c r="G39" s="960"/>
      <c r="H39" s="960"/>
      <c r="I39" s="960"/>
      <c r="J39" s="960"/>
      <c r="K39" s="960"/>
      <c r="L39" s="265" t="s">
        <v>143</v>
      </c>
      <c r="M39" s="266" t="s">
        <v>972</v>
      </c>
      <c r="N39" s="262" t="s">
        <v>355</v>
      </c>
      <c r="O39" s="974"/>
      <c r="P39" s="974"/>
      <c r="Q39" s="974"/>
      <c r="R39" s="974"/>
      <c r="S39" s="974"/>
      <c r="T39" s="974"/>
      <c r="U39" s="974"/>
      <c r="V39" s="974"/>
      <c r="W39" s="845"/>
    </row>
    <row r="40" spans="1:23" hidden="1">
      <c r="A40" s="970"/>
      <c r="B40" s="960" t="b">
        <v>0</v>
      </c>
      <c r="C40" s="960"/>
      <c r="D40" s="960"/>
      <c r="E40" s="960"/>
      <c r="F40" s="960"/>
      <c r="G40" s="960"/>
      <c r="H40" s="960"/>
      <c r="I40" s="960"/>
      <c r="J40" s="960"/>
      <c r="K40" s="960"/>
      <c r="L40" s="265" t="s">
        <v>156</v>
      </c>
      <c r="M40" s="266" t="s">
        <v>441</v>
      </c>
      <c r="N40" s="262" t="s">
        <v>355</v>
      </c>
      <c r="O40" s="974"/>
      <c r="P40" s="974"/>
      <c r="Q40" s="974"/>
      <c r="R40" s="974"/>
      <c r="S40" s="974"/>
      <c r="T40" s="974"/>
      <c r="U40" s="974"/>
      <c r="V40" s="974"/>
      <c r="W40" s="845"/>
    </row>
    <row r="41" spans="1:23" s="82" customFormat="1">
      <c r="A41" s="808" t="s">
        <v>17</v>
      </c>
      <c r="B41" s="960" t="b">
        <v>1</v>
      </c>
      <c r="C41" s="791"/>
      <c r="D41" s="791"/>
      <c r="E41" s="791"/>
      <c r="F41" s="791"/>
      <c r="G41" s="791"/>
      <c r="H41" s="791"/>
      <c r="I41" s="791"/>
      <c r="J41" s="791"/>
      <c r="K41" s="791"/>
      <c r="L41" s="975" t="s">
        <v>2418</v>
      </c>
      <c r="M41" s="976"/>
      <c r="N41" s="976"/>
      <c r="O41" s="976"/>
      <c r="P41" s="976"/>
      <c r="Q41" s="976"/>
      <c r="R41" s="976"/>
      <c r="S41" s="976"/>
      <c r="T41" s="976"/>
      <c r="U41" s="976"/>
      <c r="V41" s="976"/>
      <c r="W41" s="976"/>
    </row>
    <row r="42" spans="1:23" s="270" customFormat="1" ht="22.5">
      <c r="A42" s="851">
        <v>1</v>
      </c>
      <c r="B42" s="960" t="b">
        <v>1</v>
      </c>
      <c r="C42" s="971"/>
      <c r="D42" s="971"/>
      <c r="E42" s="971"/>
      <c r="F42" s="971"/>
      <c r="G42" s="971"/>
      <c r="H42" s="971"/>
      <c r="I42" s="971"/>
      <c r="J42" s="971"/>
      <c r="K42" s="971"/>
      <c r="L42" s="268">
        <v>1</v>
      </c>
      <c r="M42" s="263" t="s">
        <v>423</v>
      </c>
      <c r="N42" s="269" t="s">
        <v>355</v>
      </c>
      <c r="O42" s="972">
        <v>0</v>
      </c>
      <c r="P42" s="972">
        <v>0</v>
      </c>
      <c r="Q42" s="972">
        <v>0</v>
      </c>
      <c r="R42" s="972">
        <v>0</v>
      </c>
      <c r="S42" s="972">
        <v>0</v>
      </c>
      <c r="T42" s="972">
        <v>0</v>
      </c>
      <c r="U42" s="972">
        <v>0</v>
      </c>
      <c r="V42" s="972">
        <v>0</v>
      </c>
      <c r="W42" s="845"/>
    </row>
    <row r="43" spans="1:23">
      <c r="A43" s="851">
        <v>1</v>
      </c>
      <c r="B43" s="960" t="b">
        <v>1</v>
      </c>
      <c r="C43" s="960"/>
      <c r="D43" s="960"/>
      <c r="E43" s="960"/>
      <c r="F43" s="960"/>
      <c r="G43" s="960"/>
      <c r="H43" s="960"/>
      <c r="I43" s="960"/>
      <c r="J43" s="960"/>
      <c r="K43" s="960"/>
      <c r="L43" s="265" t="s">
        <v>154</v>
      </c>
      <c r="M43" s="266" t="s">
        <v>424</v>
      </c>
      <c r="N43" s="262" t="s">
        <v>355</v>
      </c>
      <c r="O43" s="973">
        <v>0</v>
      </c>
      <c r="P43" s="973">
        <v>0</v>
      </c>
      <c r="Q43" s="973">
        <v>0</v>
      </c>
      <c r="R43" s="973">
        <v>0</v>
      </c>
      <c r="S43" s="973">
        <v>0</v>
      </c>
      <c r="T43" s="973">
        <v>0</v>
      </c>
      <c r="U43" s="973">
        <v>0</v>
      </c>
      <c r="V43" s="973">
        <v>0</v>
      </c>
      <c r="W43" s="845"/>
    </row>
    <row r="44" spans="1:23">
      <c r="A44" s="851">
        <v>1</v>
      </c>
      <c r="B44" s="960" t="b">
        <v>1</v>
      </c>
      <c r="C44" s="960"/>
      <c r="D44" s="960"/>
      <c r="E44" s="960"/>
      <c r="F44" s="960"/>
      <c r="G44" s="960"/>
      <c r="H44" s="960"/>
      <c r="I44" s="960"/>
      <c r="J44" s="960"/>
      <c r="K44" s="960"/>
      <c r="L44" s="265" t="s">
        <v>397</v>
      </c>
      <c r="M44" s="267" t="s">
        <v>425</v>
      </c>
      <c r="N44" s="262" t="s">
        <v>355</v>
      </c>
      <c r="O44" s="974"/>
      <c r="P44" s="974"/>
      <c r="Q44" s="974"/>
      <c r="R44" s="974"/>
      <c r="S44" s="974"/>
      <c r="T44" s="974"/>
      <c r="U44" s="974"/>
      <c r="V44" s="974"/>
      <c r="W44" s="845"/>
    </row>
    <row r="45" spans="1:23">
      <c r="A45" s="851">
        <v>1</v>
      </c>
      <c r="B45" s="960" t="b">
        <v>1</v>
      </c>
      <c r="C45" s="960"/>
      <c r="D45" s="960"/>
      <c r="E45" s="960"/>
      <c r="F45" s="960"/>
      <c r="G45" s="960"/>
      <c r="H45" s="960"/>
      <c r="I45" s="960"/>
      <c r="J45" s="960"/>
      <c r="K45" s="960"/>
      <c r="L45" s="265" t="s">
        <v>399</v>
      </c>
      <c r="M45" s="267" t="s">
        <v>917</v>
      </c>
      <c r="N45" s="262" t="s">
        <v>355</v>
      </c>
      <c r="O45" s="974"/>
      <c r="P45" s="974"/>
      <c r="Q45" s="974"/>
      <c r="R45" s="974"/>
      <c r="S45" s="974"/>
      <c r="T45" s="974"/>
      <c r="U45" s="974"/>
      <c r="V45" s="974"/>
      <c r="W45" s="845"/>
    </row>
    <row r="46" spans="1:23">
      <c r="A46" s="851">
        <v>1</v>
      </c>
      <c r="B46" s="960" t="b">
        <v>1</v>
      </c>
      <c r="C46" s="960"/>
      <c r="D46" s="960"/>
      <c r="E46" s="960"/>
      <c r="F46" s="960"/>
      <c r="G46" s="960"/>
      <c r="H46" s="960"/>
      <c r="I46" s="960"/>
      <c r="J46" s="960"/>
      <c r="K46" s="960"/>
      <c r="L46" s="265" t="s">
        <v>885</v>
      </c>
      <c r="M46" s="267" t="s">
        <v>426</v>
      </c>
      <c r="N46" s="262" t="s">
        <v>355</v>
      </c>
      <c r="O46" s="974"/>
      <c r="P46" s="974"/>
      <c r="Q46" s="974"/>
      <c r="R46" s="974"/>
      <c r="S46" s="974"/>
      <c r="T46" s="974"/>
      <c r="U46" s="974"/>
      <c r="V46" s="974"/>
      <c r="W46" s="845"/>
    </row>
    <row r="47" spans="1:23">
      <c r="A47" s="851">
        <v>1</v>
      </c>
      <c r="B47" s="960" t="b">
        <v>1</v>
      </c>
      <c r="C47" s="960"/>
      <c r="D47" s="960"/>
      <c r="E47" s="960"/>
      <c r="F47" s="960"/>
      <c r="G47" s="960"/>
      <c r="H47" s="960"/>
      <c r="I47" s="960"/>
      <c r="J47" s="960"/>
      <c r="K47" s="960"/>
      <c r="L47" s="265" t="s">
        <v>886</v>
      </c>
      <c r="M47" s="267" t="s">
        <v>427</v>
      </c>
      <c r="N47" s="262" t="s">
        <v>355</v>
      </c>
      <c r="O47" s="974"/>
      <c r="P47" s="974"/>
      <c r="Q47" s="974"/>
      <c r="R47" s="974"/>
      <c r="S47" s="974"/>
      <c r="T47" s="974"/>
      <c r="U47" s="974"/>
      <c r="V47" s="974"/>
      <c r="W47" s="845"/>
    </row>
    <row r="48" spans="1:23">
      <c r="A48" s="851">
        <v>1</v>
      </c>
      <c r="B48" s="960" t="b">
        <v>1</v>
      </c>
      <c r="C48" s="960"/>
      <c r="D48" s="960"/>
      <c r="E48" s="960"/>
      <c r="F48" s="960"/>
      <c r="G48" s="960"/>
      <c r="H48" s="960"/>
      <c r="I48" s="960"/>
      <c r="J48" s="960"/>
      <c r="K48" s="960"/>
      <c r="L48" s="265" t="s">
        <v>155</v>
      </c>
      <c r="M48" s="266" t="s">
        <v>428</v>
      </c>
      <c r="N48" s="262" t="s">
        <v>355</v>
      </c>
      <c r="O48" s="973">
        <v>0</v>
      </c>
      <c r="P48" s="973">
        <v>0</v>
      </c>
      <c r="Q48" s="973">
        <v>0</v>
      </c>
      <c r="R48" s="973">
        <v>0</v>
      </c>
      <c r="S48" s="973">
        <v>0</v>
      </c>
      <c r="T48" s="973">
        <v>0</v>
      </c>
      <c r="U48" s="973">
        <v>0</v>
      </c>
      <c r="V48" s="973">
        <v>0</v>
      </c>
      <c r="W48" s="845"/>
    </row>
    <row r="49" spans="1:23">
      <c r="A49" s="851">
        <v>1</v>
      </c>
      <c r="B49" s="960" t="b">
        <v>1</v>
      </c>
      <c r="C49" s="960"/>
      <c r="D49" s="960"/>
      <c r="E49" s="960"/>
      <c r="F49" s="960"/>
      <c r="G49" s="960"/>
      <c r="H49" s="960"/>
      <c r="I49" s="960"/>
      <c r="J49" s="960"/>
      <c r="K49" s="960"/>
      <c r="L49" s="265" t="s">
        <v>454</v>
      </c>
      <c r="M49" s="267" t="s">
        <v>429</v>
      </c>
      <c r="N49" s="262" t="s">
        <v>355</v>
      </c>
      <c r="O49" s="974"/>
      <c r="P49" s="974"/>
      <c r="Q49" s="974"/>
      <c r="R49" s="974"/>
      <c r="S49" s="974"/>
      <c r="T49" s="974"/>
      <c r="U49" s="974"/>
      <c r="V49" s="974"/>
      <c r="W49" s="845"/>
    </row>
    <row r="50" spans="1:23">
      <c r="A50" s="851">
        <v>1</v>
      </c>
      <c r="B50" s="960" t="b">
        <v>1</v>
      </c>
      <c r="C50" s="960"/>
      <c r="D50" s="960"/>
      <c r="E50" s="960"/>
      <c r="F50" s="960"/>
      <c r="G50" s="960"/>
      <c r="H50" s="960"/>
      <c r="I50" s="960"/>
      <c r="J50" s="960"/>
      <c r="K50" s="960"/>
      <c r="L50" s="265" t="s">
        <v>457</v>
      </c>
      <c r="M50" s="267" t="s">
        <v>430</v>
      </c>
      <c r="N50" s="262" t="s">
        <v>355</v>
      </c>
      <c r="O50" s="974"/>
      <c r="P50" s="974"/>
      <c r="Q50" s="974"/>
      <c r="R50" s="974"/>
      <c r="S50" s="974"/>
      <c r="T50" s="974"/>
      <c r="U50" s="974"/>
      <c r="V50" s="974"/>
      <c r="W50" s="845"/>
    </row>
    <row r="51" spans="1:23">
      <c r="A51" s="851">
        <v>1</v>
      </c>
      <c r="B51" s="960" t="b">
        <v>1</v>
      </c>
      <c r="C51" s="960"/>
      <c r="D51" s="960"/>
      <c r="E51" s="960"/>
      <c r="F51" s="960"/>
      <c r="G51" s="960"/>
      <c r="H51" s="960"/>
      <c r="I51" s="960"/>
      <c r="J51" s="960"/>
      <c r="K51" s="960"/>
      <c r="L51" s="265" t="s">
        <v>458</v>
      </c>
      <c r="M51" s="267" t="s">
        <v>431</v>
      </c>
      <c r="N51" s="262" t="s">
        <v>355</v>
      </c>
      <c r="O51" s="974"/>
      <c r="P51" s="974"/>
      <c r="Q51" s="974"/>
      <c r="R51" s="974"/>
      <c r="S51" s="974"/>
      <c r="T51" s="974"/>
      <c r="U51" s="974"/>
      <c r="V51" s="974"/>
      <c r="W51" s="845"/>
    </row>
    <row r="52" spans="1:23">
      <c r="A52" s="851">
        <v>1</v>
      </c>
      <c r="B52" s="960" t="b">
        <v>1</v>
      </c>
      <c r="C52" s="960"/>
      <c r="D52" s="960"/>
      <c r="E52" s="960"/>
      <c r="F52" s="960"/>
      <c r="G52" s="960"/>
      <c r="H52" s="960"/>
      <c r="I52" s="960"/>
      <c r="J52" s="960"/>
      <c r="K52" s="960"/>
      <c r="L52" s="265" t="s">
        <v>363</v>
      </c>
      <c r="M52" s="266" t="s">
        <v>432</v>
      </c>
      <c r="N52" s="262" t="s">
        <v>355</v>
      </c>
      <c r="O52" s="973">
        <v>0</v>
      </c>
      <c r="P52" s="973">
        <v>0</v>
      </c>
      <c r="Q52" s="973">
        <v>0</v>
      </c>
      <c r="R52" s="973">
        <v>0</v>
      </c>
      <c r="S52" s="973">
        <v>0</v>
      </c>
      <c r="T52" s="973">
        <v>0</v>
      </c>
      <c r="U52" s="973">
        <v>0</v>
      </c>
      <c r="V52" s="973">
        <v>0</v>
      </c>
      <c r="W52" s="845"/>
    </row>
    <row r="53" spans="1:23">
      <c r="A53" s="851">
        <v>1</v>
      </c>
      <c r="B53" s="960" t="b">
        <v>1</v>
      </c>
      <c r="C53" s="960"/>
      <c r="D53" s="960"/>
      <c r="E53" s="960"/>
      <c r="F53" s="960"/>
      <c r="G53" s="960"/>
      <c r="H53" s="960"/>
      <c r="I53" s="960"/>
      <c r="J53" s="960"/>
      <c r="K53" s="960"/>
      <c r="L53" s="265" t="s">
        <v>463</v>
      </c>
      <c r="M53" s="267" t="s">
        <v>433</v>
      </c>
      <c r="N53" s="262" t="s">
        <v>355</v>
      </c>
      <c r="O53" s="974"/>
      <c r="P53" s="974"/>
      <c r="Q53" s="974"/>
      <c r="R53" s="974"/>
      <c r="S53" s="974"/>
      <c r="T53" s="974"/>
      <c r="U53" s="974"/>
      <c r="V53" s="974"/>
      <c r="W53" s="845"/>
    </row>
    <row r="54" spans="1:23">
      <c r="A54" s="851">
        <v>1</v>
      </c>
      <c r="B54" s="960" t="b">
        <v>1</v>
      </c>
      <c r="C54" s="960"/>
      <c r="D54" s="960"/>
      <c r="E54" s="960"/>
      <c r="F54" s="960"/>
      <c r="G54" s="960"/>
      <c r="H54" s="960"/>
      <c r="I54" s="960"/>
      <c r="J54" s="960"/>
      <c r="K54" s="960"/>
      <c r="L54" s="265" t="s">
        <v>464</v>
      </c>
      <c r="M54" s="267" t="s">
        <v>434</v>
      </c>
      <c r="N54" s="262" t="s">
        <v>355</v>
      </c>
      <c r="O54" s="974"/>
      <c r="P54" s="974"/>
      <c r="Q54" s="974"/>
      <c r="R54" s="974"/>
      <c r="S54" s="974"/>
      <c r="T54" s="974"/>
      <c r="U54" s="974"/>
      <c r="V54" s="974"/>
      <c r="W54" s="845"/>
    </row>
    <row r="55" spans="1:23">
      <c r="A55" s="851">
        <v>1</v>
      </c>
      <c r="B55" s="960" t="b">
        <v>1</v>
      </c>
      <c r="C55" s="960"/>
      <c r="D55" s="960"/>
      <c r="E55" s="960"/>
      <c r="F55" s="960"/>
      <c r="G55" s="960"/>
      <c r="H55" s="960"/>
      <c r="I55" s="960"/>
      <c r="J55" s="960"/>
      <c r="K55" s="960"/>
      <c r="L55" s="265" t="s">
        <v>465</v>
      </c>
      <c r="M55" s="267" t="s">
        <v>435</v>
      </c>
      <c r="N55" s="262" t="s">
        <v>355</v>
      </c>
      <c r="O55" s="974"/>
      <c r="P55" s="974"/>
      <c r="Q55" s="974"/>
      <c r="R55" s="974"/>
      <c r="S55" s="974"/>
      <c r="T55" s="974"/>
      <c r="U55" s="974"/>
      <c r="V55" s="974"/>
      <c r="W55" s="845"/>
    </row>
    <row r="56" spans="1:23">
      <c r="A56" s="851">
        <v>1</v>
      </c>
      <c r="B56" s="960" t="b">
        <v>1</v>
      </c>
      <c r="C56" s="960"/>
      <c r="D56" s="960"/>
      <c r="E56" s="960"/>
      <c r="F56" s="960"/>
      <c r="G56" s="960"/>
      <c r="H56" s="960"/>
      <c r="I56" s="960"/>
      <c r="J56" s="960"/>
      <c r="K56" s="960"/>
      <c r="L56" s="265" t="s">
        <v>365</v>
      </c>
      <c r="M56" s="266" t="s">
        <v>436</v>
      </c>
      <c r="N56" s="262" t="s">
        <v>355</v>
      </c>
      <c r="O56" s="973">
        <v>0</v>
      </c>
      <c r="P56" s="973">
        <v>0</v>
      </c>
      <c r="Q56" s="973">
        <v>0</v>
      </c>
      <c r="R56" s="973">
        <v>0</v>
      </c>
      <c r="S56" s="973">
        <v>0</v>
      </c>
      <c r="T56" s="973">
        <v>0</v>
      </c>
      <c r="U56" s="973">
        <v>0</v>
      </c>
      <c r="V56" s="973">
        <v>0</v>
      </c>
      <c r="W56" s="845"/>
    </row>
    <row r="57" spans="1:23">
      <c r="A57" s="851">
        <v>1</v>
      </c>
      <c r="B57" s="960" t="b">
        <v>1</v>
      </c>
      <c r="C57" s="960"/>
      <c r="D57" s="960"/>
      <c r="E57" s="960"/>
      <c r="F57" s="960"/>
      <c r="G57" s="960"/>
      <c r="H57" s="960"/>
      <c r="I57" s="960"/>
      <c r="J57" s="960"/>
      <c r="K57" s="960"/>
      <c r="L57" s="265" t="s">
        <v>467</v>
      </c>
      <c r="M57" s="267" t="s">
        <v>437</v>
      </c>
      <c r="N57" s="262" t="s">
        <v>355</v>
      </c>
      <c r="O57" s="974"/>
      <c r="P57" s="974"/>
      <c r="Q57" s="974"/>
      <c r="R57" s="974"/>
      <c r="S57" s="974"/>
      <c r="T57" s="974"/>
      <c r="U57" s="974"/>
      <c r="V57" s="974"/>
      <c r="W57" s="845"/>
    </row>
    <row r="58" spans="1:23" ht="22.5">
      <c r="A58" s="851">
        <v>1</v>
      </c>
      <c r="B58" s="960" t="b">
        <v>1</v>
      </c>
      <c r="C58" s="960"/>
      <c r="D58" s="960"/>
      <c r="E58" s="960"/>
      <c r="F58" s="960"/>
      <c r="G58" s="960"/>
      <c r="H58" s="960"/>
      <c r="I58" s="960"/>
      <c r="J58" s="960"/>
      <c r="K58" s="960"/>
      <c r="L58" s="265" t="s">
        <v>474</v>
      </c>
      <c r="M58" s="267" t="s">
        <v>963</v>
      </c>
      <c r="N58" s="262" t="s">
        <v>355</v>
      </c>
      <c r="O58" s="974"/>
      <c r="P58" s="974"/>
      <c r="Q58" s="974"/>
      <c r="R58" s="974"/>
      <c r="S58" s="974"/>
      <c r="T58" s="974"/>
      <c r="U58" s="974"/>
      <c r="V58" s="974"/>
      <c r="W58" s="845"/>
    </row>
    <row r="59" spans="1:23" ht="22.5">
      <c r="A59" s="851">
        <v>1</v>
      </c>
      <c r="B59" s="960" t="b">
        <v>1</v>
      </c>
      <c r="C59" s="960"/>
      <c r="D59" s="960"/>
      <c r="E59" s="960"/>
      <c r="F59" s="960"/>
      <c r="G59" s="960"/>
      <c r="H59" s="960"/>
      <c r="I59" s="960"/>
      <c r="J59" s="960"/>
      <c r="K59" s="960"/>
      <c r="L59" s="265" t="s">
        <v>475</v>
      </c>
      <c r="M59" s="267" t="s">
        <v>438</v>
      </c>
      <c r="N59" s="262" t="s">
        <v>355</v>
      </c>
      <c r="O59" s="974"/>
      <c r="P59" s="974"/>
      <c r="Q59" s="974"/>
      <c r="R59" s="974"/>
      <c r="S59" s="974"/>
      <c r="T59" s="974"/>
      <c r="U59" s="974"/>
      <c r="V59" s="974"/>
      <c r="W59" s="845"/>
    </row>
    <row r="60" spans="1:23">
      <c r="A60" s="851">
        <v>1</v>
      </c>
      <c r="B60" s="960" t="b">
        <v>1</v>
      </c>
      <c r="C60" s="960"/>
      <c r="D60" s="960"/>
      <c r="E60" s="960"/>
      <c r="F60" s="960"/>
      <c r="G60" s="960"/>
      <c r="H60" s="960"/>
      <c r="I60" s="960"/>
      <c r="J60" s="960"/>
      <c r="K60" s="960"/>
      <c r="L60" s="265" t="s">
        <v>476</v>
      </c>
      <c r="M60" s="267" t="s">
        <v>439</v>
      </c>
      <c r="N60" s="262" t="s">
        <v>355</v>
      </c>
      <c r="O60" s="974"/>
      <c r="P60" s="974"/>
      <c r="Q60" s="974"/>
      <c r="R60" s="974"/>
      <c r="S60" s="974"/>
      <c r="T60" s="974"/>
      <c r="U60" s="974"/>
      <c r="V60" s="974"/>
      <c r="W60" s="845"/>
    </row>
    <row r="61" spans="1:23" s="270" customFormat="1" ht="22.5">
      <c r="A61" s="851">
        <v>1</v>
      </c>
      <c r="B61" s="960" t="b">
        <v>1</v>
      </c>
      <c r="C61" s="971"/>
      <c r="D61" s="971"/>
      <c r="E61" s="971"/>
      <c r="F61" s="971"/>
      <c r="G61" s="971"/>
      <c r="H61" s="971"/>
      <c r="I61" s="971"/>
      <c r="J61" s="971"/>
      <c r="K61" s="971"/>
      <c r="L61" s="268" t="s">
        <v>101</v>
      </c>
      <c r="M61" s="264" t="s">
        <v>440</v>
      </c>
      <c r="N61" s="269" t="s">
        <v>355</v>
      </c>
      <c r="O61" s="972">
        <v>0</v>
      </c>
      <c r="P61" s="972">
        <v>0</v>
      </c>
      <c r="Q61" s="972">
        <v>0</v>
      </c>
      <c r="R61" s="972">
        <v>0</v>
      </c>
      <c r="S61" s="972">
        <v>0</v>
      </c>
      <c r="T61" s="972">
        <v>0</v>
      </c>
      <c r="U61" s="972">
        <v>0</v>
      </c>
      <c r="V61" s="972">
        <v>0</v>
      </c>
      <c r="W61" s="845"/>
    </row>
    <row r="62" spans="1:23">
      <c r="A62" s="851">
        <v>1</v>
      </c>
      <c r="B62" s="960" t="b">
        <v>1</v>
      </c>
      <c r="C62" s="960"/>
      <c r="D62" s="960"/>
      <c r="E62" s="960"/>
      <c r="F62" s="960"/>
      <c r="G62" s="960"/>
      <c r="H62" s="960"/>
      <c r="I62" s="960"/>
      <c r="J62" s="960"/>
      <c r="K62" s="960"/>
      <c r="L62" s="265" t="s">
        <v>16</v>
      </c>
      <c r="M62" s="266" t="s">
        <v>971</v>
      </c>
      <c r="N62" s="262" t="s">
        <v>355</v>
      </c>
      <c r="O62" s="974"/>
      <c r="P62" s="974"/>
      <c r="Q62" s="974"/>
      <c r="R62" s="974"/>
      <c r="S62" s="974"/>
      <c r="T62" s="974"/>
      <c r="U62" s="974"/>
      <c r="V62" s="974"/>
      <c r="W62" s="845"/>
    </row>
    <row r="63" spans="1:23">
      <c r="A63" s="851">
        <v>1</v>
      </c>
      <c r="B63" s="960" t="b">
        <v>1</v>
      </c>
      <c r="C63" s="960"/>
      <c r="D63" s="960"/>
      <c r="E63" s="960"/>
      <c r="F63" s="960"/>
      <c r="G63" s="960"/>
      <c r="H63" s="960"/>
      <c r="I63" s="960"/>
      <c r="J63" s="960"/>
      <c r="K63" s="960"/>
      <c r="L63" s="265" t="s">
        <v>143</v>
      </c>
      <c r="M63" s="266" t="s">
        <v>972</v>
      </c>
      <c r="N63" s="262" t="s">
        <v>355</v>
      </c>
      <c r="O63" s="974"/>
      <c r="P63" s="974"/>
      <c r="Q63" s="974"/>
      <c r="R63" s="974"/>
      <c r="S63" s="974"/>
      <c r="T63" s="974"/>
      <c r="U63" s="974"/>
      <c r="V63" s="974"/>
      <c r="W63" s="845"/>
    </row>
    <row r="64" spans="1:23">
      <c r="A64" s="851">
        <v>1</v>
      </c>
      <c r="B64" s="960" t="b">
        <v>1</v>
      </c>
      <c r="C64" s="960"/>
      <c r="D64" s="960"/>
      <c r="E64" s="960"/>
      <c r="F64" s="960"/>
      <c r="G64" s="960"/>
      <c r="H64" s="960"/>
      <c r="I64" s="960"/>
      <c r="J64" s="960"/>
      <c r="K64" s="960"/>
      <c r="L64" s="265" t="s">
        <v>156</v>
      </c>
      <c r="M64" s="266" t="s">
        <v>441</v>
      </c>
      <c r="N64" s="262" t="s">
        <v>355</v>
      </c>
      <c r="O64" s="974"/>
      <c r="P64" s="974"/>
      <c r="Q64" s="974"/>
      <c r="R64" s="974"/>
      <c r="S64" s="974"/>
      <c r="T64" s="974"/>
      <c r="U64" s="974"/>
      <c r="V64" s="974"/>
      <c r="W64" s="845"/>
    </row>
    <row r="65" spans="1:23" ht="24" customHeight="1">
      <c r="A65" s="960"/>
      <c r="B65" s="960"/>
      <c r="C65" s="960"/>
      <c r="D65" s="960"/>
      <c r="E65" s="960"/>
      <c r="F65" s="960"/>
      <c r="G65" s="960"/>
      <c r="H65" s="960"/>
      <c r="I65" s="960"/>
      <c r="J65" s="960"/>
      <c r="K65" s="960"/>
      <c r="L65" s="960"/>
      <c r="M65" s="977" t="s">
        <v>1239</v>
      </c>
      <c r="N65" s="960"/>
      <c r="O65" s="960"/>
      <c r="P65" s="960"/>
      <c r="Q65" s="960"/>
      <c r="R65" s="960"/>
      <c r="S65" s="960"/>
      <c r="T65" s="960"/>
      <c r="U65" s="960"/>
      <c r="V65" s="960"/>
      <c r="W65" s="960"/>
    </row>
    <row r="66" spans="1:23" ht="15" customHeight="1">
      <c r="A66" s="960"/>
      <c r="B66" s="960"/>
      <c r="C66" s="960"/>
      <c r="D66" s="960"/>
      <c r="E66" s="960"/>
      <c r="F66" s="960"/>
      <c r="G66" s="960"/>
      <c r="H66" s="960"/>
      <c r="I66" s="960"/>
      <c r="J66" s="960"/>
      <c r="K66" s="960"/>
      <c r="L66" s="978" t="s">
        <v>1274</v>
      </c>
      <c r="M66" s="979"/>
      <c r="N66" s="979"/>
      <c r="O66" s="979"/>
      <c r="P66" s="979"/>
      <c r="Q66" s="979"/>
      <c r="R66" s="979"/>
      <c r="S66" s="979"/>
      <c r="T66" s="979"/>
      <c r="U66" s="979"/>
      <c r="V66" s="979"/>
      <c r="W66" s="979"/>
    </row>
    <row r="67" spans="1:23" ht="15" customHeight="1">
      <c r="A67" s="960"/>
      <c r="B67" s="960"/>
      <c r="C67" s="960"/>
      <c r="D67" s="960"/>
      <c r="E67" s="960"/>
      <c r="F67" s="960"/>
      <c r="G67" s="960"/>
      <c r="H67" s="960"/>
      <c r="I67" s="960"/>
      <c r="J67" s="960"/>
      <c r="K67" s="678"/>
      <c r="L67" s="980"/>
      <c r="M67" s="980"/>
      <c r="N67" s="980"/>
      <c r="O67" s="980"/>
      <c r="P67" s="980"/>
      <c r="Q67" s="980"/>
      <c r="R67" s="980"/>
      <c r="S67" s="980"/>
      <c r="T67" s="980"/>
      <c r="U67" s="980"/>
      <c r="V67" s="980"/>
      <c r="W67" s="980"/>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23" hidden="1">
      <c r="L1" s="960"/>
      <c r="M1" s="960"/>
      <c r="N1" s="960"/>
      <c r="O1" s="960"/>
      <c r="P1" s="960"/>
      <c r="Q1" s="960"/>
      <c r="R1" s="960"/>
      <c r="S1" s="960"/>
      <c r="T1" s="960"/>
      <c r="U1" s="960"/>
      <c r="V1" s="960"/>
      <c r="W1" s="960"/>
    </row>
    <row r="2" spans="12:23" hidden="1">
      <c r="L2" s="960"/>
      <c r="M2" s="960"/>
      <c r="N2" s="960"/>
      <c r="O2" s="960"/>
      <c r="P2" s="960"/>
      <c r="Q2" s="960"/>
      <c r="R2" s="960"/>
      <c r="S2" s="960"/>
      <c r="T2" s="960"/>
      <c r="U2" s="960"/>
      <c r="V2" s="960"/>
      <c r="W2" s="960"/>
    </row>
    <row r="3" spans="12:23" hidden="1">
      <c r="L3" s="960"/>
      <c r="M3" s="960"/>
      <c r="N3" s="960"/>
      <c r="O3" s="960"/>
      <c r="P3" s="960"/>
      <c r="Q3" s="960"/>
      <c r="R3" s="960"/>
      <c r="S3" s="960"/>
      <c r="T3" s="960"/>
      <c r="U3" s="960"/>
      <c r="V3" s="960"/>
      <c r="W3" s="960"/>
    </row>
    <row r="4" spans="12:23" hidden="1">
      <c r="L4" s="960"/>
      <c r="M4" s="960"/>
      <c r="N4" s="960"/>
      <c r="O4" s="960"/>
      <c r="P4" s="960"/>
      <c r="Q4" s="960"/>
      <c r="R4" s="960"/>
      <c r="S4" s="960"/>
      <c r="T4" s="960"/>
      <c r="U4" s="960"/>
      <c r="V4" s="960"/>
      <c r="W4" s="960"/>
    </row>
    <row r="5" spans="12:23" hidden="1">
      <c r="L5" s="960"/>
      <c r="M5" s="960"/>
      <c r="N5" s="960"/>
      <c r="O5" s="960"/>
      <c r="P5" s="960"/>
      <c r="Q5" s="960"/>
      <c r="R5" s="960"/>
      <c r="S5" s="960"/>
      <c r="T5" s="960"/>
      <c r="U5" s="960"/>
      <c r="V5" s="960"/>
      <c r="W5" s="960"/>
    </row>
    <row r="6" spans="12:23" hidden="1">
      <c r="L6" s="960"/>
      <c r="M6" s="960"/>
      <c r="N6" s="960"/>
      <c r="O6" s="960"/>
      <c r="P6" s="960"/>
      <c r="Q6" s="960"/>
      <c r="R6" s="960"/>
      <c r="S6" s="960"/>
      <c r="T6" s="960"/>
      <c r="U6" s="960"/>
      <c r="V6" s="960"/>
      <c r="W6" s="960"/>
    </row>
    <row r="7" spans="12:23" hidden="1">
      <c r="L7" s="960"/>
      <c r="M7" s="960"/>
      <c r="N7" s="960"/>
      <c r="O7" s="960"/>
      <c r="P7" s="960"/>
      <c r="Q7" s="960"/>
      <c r="R7" s="960"/>
      <c r="S7" s="960"/>
      <c r="T7" s="960"/>
      <c r="U7" s="960"/>
      <c r="V7" s="960"/>
      <c r="W7" s="960"/>
    </row>
    <row r="8" spans="12:23" hidden="1">
      <c r="L8" s="960"/>
      <c r="M8" s="960"/>
      <c r="N8" s="960"/>
      <c r="O8" s="960"/>
      <c r="P8" s="960"/>
      <c r="Q8" s="960"/>
      <c r="R8" s="960"/>
      <c r="S8" s="960"/>
      <c r="T8" s="960"/>
      <c r="U8" s="960"/>
      <c r="V8" s="960"/>
      <c r="W8" s="960"/>
    </row>
    <row r="9" spans="12:23" hidden="1">
      <c r="L9" s="960"/>
      <c r="M9" s="960"/>
      <c r="N9" s="960"/>
      <c r="O9" s="960"/>
      <c r="P9" s="960"/>
      <c r="Q9" s="960"/>
      <c r="R9" s="960"/>
      <c r="S9" s="960"/>
      <c r="T9" s="960"/>
      <c r="U9" s="960"/>
      <c r="V9" s="960"/>
      <c r="W9" s="960"/>
    </row>
    <row r="10" spans="12:23" hidden="1">
      <c r="L10" s="960"/>
      <c r="M10" s="960"/>
      <c r="N10" s="960"/>
      <c r="O10" s="960"/>
      <c r="P10" s="960"/>
      <c r="Q10" s="960"/>
      <c r="R10" s="960"/>
      <c r="S10" s="960"/>
      <c r="T10" s="960"/>
      <c r="U10" s="960"/>
      <c r="V10" s="960"/>
      <c r="W10" s="960"/>
    </row>
    <row r="11" spans="12:23" ht="15" hidden="1" customHeight="1">
      <c r="L11" s="981"/>
      <c r="M11" s="697"/>
      <c r="N11" s="981"/>
      <c r="O11" s="981"/>
      <c r="P11" s="981"/>
      <c r="Q11" s="981"/>
      <c r="R11" s="981"/>
      <c r="S11" s="981"/>
      <c r="T11" s="981"/>
      <c r="U11" s="981"/>
      <c r="V11" s="981"/>
      <c r="W11" s="960"/>
    </row>
    <row r="12" spans="12:23" ht="20.100000000000001" customHeight="1">
      <c r="L12" s="373" t="s">
        <v>1238</v>
      </c>
      <c r="M12" s="276"/>
      <c r="N12" s="276"/>
      <c r="O12" s="276"/>
      <c r="P12" s="276"/>
      <c r="Q12" s="277"/>
      <c r="R12" s="277"/>
      <c r="S12" s="277"/>
      <c r="T12" s="277"/>
      <c r="U12" s="277"/>
      <c r="V12" s="277"/>
      <c r="W12" s="982"/>
    </row>
    <row r="13" spans="12:23" ht="11.25" customHeight="1">
      <c r="L13" s="981"/>
      <c r="M13" s="981"/>
      <c r="N13" s="981"/>
      <c r="O13" s="981"/>
      <c r="P13" s="981"/>
      <c r="Q13" s="981"/>
      <c r="R13" s="981"/>
      <c r="S13" s="981"/>
      <c r="T13" s="981"/>
      <c r="U13" s="981"/>
      <c r="V13" s="981"/>
      <c r="W13" s="960"/>
    </row>
    <row r="14" spans="12:23" ht="111.75" customHeight="1">
      <c r="L14" s="983" t="s">
        <v>287</v>
      </c>
      <c r="M14" s="984" t="s">
        <v>140</v>
      </c>
      <c r="N14" s="984" t="s">
        <v>141</v>
      </c>
      <c r="O14" s="964" t="s">
        <v>1124</v>
      </c>
      <c r="P14" s="964" t="s">
        <v>442</v>
      </c>
      <c r="Q14" s="964" t="s">
        <v>443</v>
      </c>
      <c r="R14" s="964" t="s">
        <v>444</v>
      </c>
      <c r="S14" s="964" t="s">
        <v>445</v>
      </c>
      <c r="T14" s="964" t="s">
        <v>1125</v>
      </c>
      <c r="U14" s="964" t="s">
        <v>135</v>
      </c>
      <c r="V14" s="964" t="s">
        <v>446</v>
      </c>
      <c r="W14" s="960"/>
    </row>
    <row r="15" spans="12:23">
      <c r="L15" s="960"/>
      <c r="M15" s="960"/>
      <c r="N15" s="960"/>
      <c r="O15" s="960"/>
      <c r="P15" s="960"/>
      <c r="Q15" s="960"/>
      <c r="R15" s="960"/>
      <c r="S15" s="960"/>
      <c r="T15" s="960"/>
      <c r="U15" s="960"/>
      <c r="V15" s="960"/>
      <c r="W15" s="960"/>
    </row>
    <row r="16" spans="12:23">
      <c r="L16" s="960"/>
      <c r="M16" s="960"/>
      <c r="N16" s="960"/>
      <c r="O16" s="960"/>
      <c r="P16" s="960"/>
      <c r="Q16" s="960"/>
      <c r="R16" s="960"/>
      <c r="S16" s="960"/>
      <c r="T16" s="960"/>
      <c r="U16" s="960"/>
      <c r="V16" s="960"/>
      <c r="W16" s="960"/>
    </row>
    <row r="17" spans="12:23" ht="24" customHeight="1">
      <c r="L17" s="978" t="s">
        <v>1274</v>
      </c>
      <c r="M17" s="978"/>
      <c r="N17" s="978"/>
      <c r="O17" s="978"/>
      <c r="P17" s="978"/>
      <c r="Q17" s="978"/>
      <c r="R17" s="978"/>
      <c r="S17" s="978"/>
      <c r="T17" s="978"/>
      <c r="U17" s="978"/>
      <c r="V17" s="985"/>
      <c r="W17" s="960"/>
    </row>
    <row r="18" spans="12:23" ht="24" customHeight="1">
      <c r="L18" s="980"/>
      <c r="M18" s="980"/>
      <c r="N18" s="980"/>
      <c r="O18" s="980"/>
      <c r="P18" s="980"/>
      <c r="Q18" s="980"/>
      <c r="R18" s="980"/>
      <c r="S18" s="980"/>
      <c r="T18" s="980"/>
      <c r="U18" s="980"/>
      <c r="V18" s="986"/>
      <c r="W18" s="96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8"/>
  <sheetViews>
    <sheetView showGridLines="0" view="pageBreakPreview" zoomScale="60" zoomScaleNormal="100" workbookViewId="0">
      <pane xSplit="14" ySplit="15" topLeftCell="R78" activePane="bottomRight" state="frozen"/>
      <selection activeCell="K11" sqref="A11:XFD11"/>
      <selection pane="topRight" activeCell="K11" sqref="A11:XFD11"/>
      <selection pane="bottomLeft" activeCell="K11" sqref="A11:XFD11"/>
      <selection pane="bottomRight" activeCell="L99" sqref="L99:Y99"/>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7"/>
      <c r="B1" s="987"/>
      <c r="C1" s="987"/>
      <c r="D1" s="987"/>
      <c r="E1" s="987"/>
      <c r="F1" s="987"/>
      <c r="G1" s="987"/>
      <c r="H1" s="987"/>
      <c r="I1" s="987"/>
      <c r="J1" s="987"/>
      <c r="K1" s="987"/>
      <c r="L1" s="987"/>
      <c r="M1" s="987"/>
      <c r="N1" s="987"/>
      <c r="O1" s="988">
        <v>2022</v>
      </c>
      <c r="P1" s="988">
        <v>2022</v>
      </c>
      <c r="Q1" s="988">
        <v>2022</v>
      </c>
      <c r="R1" s="988">
        <v>2022</v>
      </c>
      <c r="S1" s="901">
        <v>2023</v>
      </c>
      <c r="T1" s="901">
        <v>2024</v>
      </c>
      <c r="U1" s="901">
        <v>2024</v>
      </c>
      <c r="V1" s="987"/>
      <c r="W1" s="987"/>
      <c r="X1" s="987"/>
      <c r="Y1" s="987"/>
    </row>
    <row r="2" spans="1:25" hidden="1">
      <c r="A2" s="987"/>
      <c r="B2" s="987"/>
      <c r="C2" s="987"/>
      <c r="D2" s="987"/>
      <c r="E2" s="987"/>
      <c r="F2" s="987"/>
      <c r="G2" s="987"/>
      <c r="H2" s="987"/>
      <c r="I2" s="987"/>
      <c r="J2" s="987"/>
      <c r="K2" s="987"/>
      <c r="L2" s="987"/>
      <c r="M2" s="987"/>
      <c r="N2" s="987"/>
      <c r="O2" s="901" t="s">
        <v>271</v>
      </c>
      <c r="P2" s="901" t="s">
        <v>309</v>
      </c>
      <c r="Q2" s="901" t="s">
        <v>289</v>
      </c>
      <c r="R2" s="901" t="s">
        <v>974</v>
      </c>
      <c r="S2" s="901" t="s">
        <v>271</v>
      </c>
      <c r="T2" s="901" t="s">
        <v>272</v>
      </c>
      <c r="U2" s="901" t="s">
        <v>271</v>
      </c>
      <c r="V2" s="987"/>
      <c r="W2" s="987"/>
      <c r="X2" s="987"/>
      <c r="Y2" s="987"/>
    </row>
    <row r="3" spans="1:25" hidden="1">
      <c r="A3" s="987"/>
      <c r="B3" s="987"/>
      <c r="C3" s="987"/>
      <c r="D3" s="987"/>
      <c r="E3" s="987"/>
      <c r="F3" s="987"/>
      <c r="G3" s="987"/>
      <c r="H3" s="987"/>
      <c r="I3" s="987"/>
      <c r="J3" s="987"/>
      <c r="K3" s="987"/>
      <c r="L3" s="987"/>
      <c r="M3" s="987"/>
      <c r="N3" s="987"/>
      <c r="O3" s="901" t="s">
        <v>2422</v>
      </c>
      <c r="P3" s="901" t="s">
        <v>2423</v>
      </c>
      <c r="Q3" s="901" t="s">
        <v>2424</v>
      </c>
      <c r="R3" s="901" t="s">
        <v>2432</v>
      </c>
      <c r="S3" s="901" t="s">
        <v>2426</v>
      </c>
      <c r="T3" s="901" t="s">
        <v>2427</v>
      </c>
      <c r="U3" s="901" t="s">
        <v>2428</v>
      </c>
      <c r="V3" s="987"/>
      <c r="W3" s="987"/>
      <c r="X3" s="987"/>
      <c r="Y3" s="987"/>
    </row>
    <row r="4" spans="1:25" hidden="1">
      <c r="A4" s="987"/>
      <c r="B4" s="987"/>
      <c r="C4" s="987"/>
      <c r="D4" s="987"/>
      <c r="E4" s="987"/>
      <c r="F4" s="987"/>
      <c r="G4" s="987"/>
      <c r="H4" s="987"/>
      <c r="I4" s="987"/>
      <c r="J4" s="987"/>
      <c r="K4" s="987"/>
      <c r="L4" s="987"/>
      <c r="M4" s="987"/>
      <c r="N4" s="987"/>
      <c r="O4" s="987"/>
      <c r="P4" s="987"/>
      <c r="Q4" s="987"/>
      <c r="R4" s="987"/>
      <c r="S4" s="987"/>
      <c r="T4" s="987"/>
      <c r="U4" s="987"/>
      <c r="V4" s="987"/>
      <c r="W4" s="987"/>
      <c r="X4" s="987"/>
      <c r="Y4" s="987"/>
    </row>
    <row r="5" spans="1:25" hidden="1">
      <c r="A5" s="987"/>
      <c r="B5" s="987"/>
      <c r="C5" s="987"/>
      <c r="D5" s="987"/>
      <c r="E5" s="987"/>
      <c r="F5" s="987"/>
      <c r="G5" s="987"/>
      <c r="H5" s="987"/>
      <c r="I5" s="987"/>
      <c r="J5" s="987"/>
      <c r="K5" s="987"/>
      <c r="L5" s="987"/>
      <c r="M5" s="987"/>
      <c r="N5" s="987"/>
      <c r="O5" s="987"/>
      <c r="P5" s="987"/>
      <c r="Q5" s="987"/>
      <c r="R5" s="987"/>
      <c r="S5" s="987"/>
      <c r="T5" s="987"/>
      <c r="U5" s="987"/>
      <c r="V5" s="987"/>
      <c r="W5" s="987"/>
      <c r="X5" s="987"/>
      <c r="Y5" s="987"/>
    </row>
    <row r="6" spans="1:25" hidden="1">
      <c r="A6" s="987"/>
      <c r="B6" s="987"/>
      <c r="C6" s="987"/>
      <c r="D6" s="987"/>
      <c r="E6" s="987"/>
      <c r="F6" s="987"/>
      <c r="G6" s="987"/>
      <c r="H6" s="987"/>
      <c r="I6" s="987"/>
      <c r="J6" s="987"/>
      <c r="K6" s="987"/>
      <c r="L6" s="987"/>
      <c r="M6" s="987"/>
      <c r="N6" s="987"/>
      <c r="O6" s="987"/>
      <c r="P6" s="987"/>
      <c r="Q6" s="987"/>
      <c r="R6" s="987"/>
      <c r="S6" s="987"/>
      <c r="T6" s="987"/>
      <c r="U6" s="987"/>
      <c r="V6" s="987"/>
      <c r="W6" s="987"/>
      <c r="X6" s="987"/>
      <c r="Y6" s="987"/>
    </row>
    <row r="7" spans="1:25" hidden="1">
      <c r="A7" s="987"/>
      <c r="B7" s="987"/>
      <c r="C7" s="987"/>
      <c r="D7" s="987"/>
      <c r="E7" s="987"/>
      <c r="F7" s="987"/>
      <c r="G7" s="987"/>
      <c r="H7" s="987"/>
      <c r="I7" s="987"/>
      <c r="J7" s="987"/>
      <c r="K7" s="987"/>
      <c r="L7" s="987"/>
      <c r="M7" s="987"/>
      <c r="N7" s="987"/>
      <c r="O7" s="716" t="b">
        <v>1</v>
      </c>
      <c r="P7" s="716" t="b">
        <v>1</v>
      </c>
      <c r="Q7" s="716" t="b">
        <v>1</v>
      </c>
      <c r="R7" s="716" t="b">
        <v>1</v>
      </c>
      <c r="S7" s="716" t="b">
        <v>1</v>
      </c>
      <c r="T7" s="749"/>
      <c r="U7" s="987"/>
      <c r="V7" s="987"/>
      <c r="W7" s="987"/>
      <c r="X7" s="987"/>
      <c r="Y7" s="987"/>
    </row>
    <row r="8" spans="1:25" hidden="1">
      <c r="A8" s="987"/>
      <c r="B8" s="987"/>
      <c r="C8" s="987"/>
      <c r="D8" s="987"/>
      <c r="E8" s="987"/>
      <c r="F8" s="987"/>
      <c r="G8" s="987"/>
      <c r="H8" s="987"/>
      <c r="I8" s="987"/>
      <c r="J8" s="987"/>
      <c r="K8" s="987"/>
      <c r="L8" s="987"/>
      <c r="M8" s="987"/>
      <c r="N8" s="987"/>
      <c r="O8" s="987"/>
      <c r="P8" s="987"/>
      <c r="Q8" s="987"/>
      <c r="R8" s="987"/>
      <c r="S8" s="987"/>
      <c r="T8" s="987"/>
      <c r="U8" s="987"/>
      <c r="V8" s="987"/>
      <c r="W8" s="987"/>
      <c r="X8" s="987"/>
      <c r="Y8" s="987"/>
    </row>
    <row r="9" spans="1:25" hidden="1">
      <c r="A9" s="987"/>
      <c r="B9" s="987"/>
      <c r="C9" s="987"/>
      <c r="D9" s="987"/>
      <c r="E9" s="987"/>
      <c r="F9" s="987"/>
      <c r="G9" s="987"/>
      <c r="H9" s="987"/>
      <c r="I9" s="987"/>
      <c r="J9" s="987"/>
      <c r="K9" s="987"/>
      <c r="L9" s="987"/>
      <c r="M9" s="987"/>
      <c r="N9" s="987"/>
      <c r="O9" s="987"/>
      <c r="P9" s="987"/>
      <c r="Q9" s="987"/>
      <c r="R9" s="987"/>
      <c r="S9" s="987"/>
      <c r="T9" s="987"/>
      <c r="U9" s="987"/>
      <c r="V9" s="987"/>
      <c r="W9" s="987"/>
      <c r="X9" s="987"/>
      <c r="Y9" s="987"/>
    </row>
    <row r="10" spans="1:25" hidden="1">
      <c r="A10" s="987"/>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row>
    <row r="11" spans="1:25" ht="15" hidden="1" customHeight="1">
      <c r="A11" s="987"/>
      <c r="B11" s="987"/>
      <c r="C11" s="987"/>
      <c r="D11" s="987"/>
      <c r="E11" s="987"/>
      <c r="F11" s="987"/>
      <c r="G11" s="987"/>
      <c r="H11" s="987"/>
      <c r="I11" s="987"/>
      <c r="J11" s="987"/>
      <c r="K11" s="987"/>
      <c r="L11" s="987"/>
      <c r="M11" s="697"/>
      <c r="N11" s="987"/>
      <c r="O11" s="987"/>
      <c r="P11" s="987"/>
      <c r="Q11" s="987"/>
      <c r="R11" s="987"/>
      <c r="S11" s="987"/>
      <c r="T11" s="987"/>
      <c r="U11" s="987"/>
      <c r="V11" s="987"/>
      <c r="W11" s="987"/>
      <c r="X11" s="987"/>
      <c r="Y11" s="987"/>
    </row>
    <row r="12" spans="1:25" ht="20.100000000000001" customHeight="1">
      <c r="A12" s="987"/>
      <c r="B12" s="987"/>
      <c r="C12" s="987"/>
      <c r="D12" s="987"/>
      <c r="E12" s="987"/>
      <c r="F12" s="987"/>
      <c r="G12" s="987"/>
      <c r="H12" s="987"/>
      <c r="I12" s="987"/>
      <c r="J12" s="987"/>
      <c r="K12" s="987"/>
      <c r="L12" s="989" t="s">
        <v>1126</v>
      </c>
      <c r="M12" s="990"/>
      <c r="N12" s="990"/>
      <c r="O12" s="990"/>
      <c r="P12" s="990"/>
      <c r="Q12" s="990"/>
      <c r="R12" s="990"/>
      <c r="S12" s="990"/>
      <c r="T12" s="990"/>
      <c r="U12" s="990"/>
      <c r="V12" s="990"/>
      <c r="W12" s="990"/>
      <c r="X12" s="990"/>
      <c r="Y12" s="990"/>
    </row>
    <row r="13" spans="1:25">
      <c r="A13" s="987"/>
      <c r="B13" s="987"/>
      <c r="C13" s="987"/>
      <c r="D13" s="987"/>
      <c r="E13" s="987"/>
      <c r="F13" s="987"/>
      <c r="G13" s="987"/>
      <c r="H13" s="987"/>
      <c r="I13" s="987"/>
      <c r="J13" s="987"/>
      <c r="K13" s="987"/>
      <c r="L13" s="991"/>
      <c r="M13" s="991"/>
      <c r="N13" s="991"/>
      <c r="O13" s="991"/>
      <c r="P13" s="991"/>
      <c r="Q13" s="991"/>
      <c r="R13" s="991"/>
      <c r="S13" s="991"/>
      <c r="T13" s="991"/>
      <c r="U13" s="991"/>
      <c r="V13" s="991"/>
      <c r="W13" s="991"/>
      <c r="X13" s="991"/>
      <c r="Y13" s="991"/>
    </row>
    <row r="14" spans="1:25" ht="26.25" customHeight="1">
      <c r="A14" s="987"/>
      <c r="B14" s="987"/>
      <c r="C14" s="987"/>
      <c r="D14" s="987"/>
      <c r="E14" s="987"/>
      <c r="F14" s="987"/>
      <c r="G14" s="987"/>
      <c r="H14" s="987"/>
      <c r="I14" s="987"/>
      <c r="J14" s="987"/>
      <c r="K14" s="987"/>
      <c r="L14" s="992" t="s">
        <v>15</v>
      </c>
      <c r="M14" s="992" t="s">
        <v>120</v>
      </c>
      <c r="N14" s="992" t="s">
        <v>141</v>
      </c>
      <c r="O14" s="993" t="s">
        <v>2419</v>
      </c>
      <c r="P14" s="993" t="s">
        <v>2419</v>
      </c>
      <c r="Q14" s="993" t="s">
        <v>2419</v>
      </c>
      <c r="R14" s="993" t="s">
        <v>2419</v>
      </c>
      <c r="S14" s="994" t="s">
        <v>2420</v>
      </c>
      <c r="T14" s="995" t="s">
        <v>2421</v>
      </c>
      <c r="U14" s="993" t="s">
        <v>2421</v>
      </c>
      <c r="V14" s="992" t="s">
        <v>1219</v>
      </c>
      <c r="W14" s="996" t="s">
        <v>913</v>
      </c>
      <c r="X14" s="997" t="s">
        <v>308</v>
      </c>
      <c r="Y14" s="997" t="s">
        <v>919</v>
      </c>
    </row>
    <row r="15" spans="1:25" ht="79.5" customHeight="1">
      <c r="A15" s="987"/>
      <c r="B15" s="987"/>
      <c r="C15" s="987"/>
      <c r="D15" s="987"/>
      <c r="E15" s="987"/>
      <c r="F15" s="987"/>
      <c r="G15" s="987"/>
      <c r="H15" s="987"/>
      <c r="I15" s="987"/>
      <c r="J15" s="987"/>
      <c r="K15" s="987"/>
      <c r="L15" s="992"/>
      <c r="M15" s="992"/>
      <c r="N15" s="992"/>
      <c r="O15" s="994" t="s">
        <v>271</v>
      </c>
      <c r="P15" s="994" t="s">
        <v>309</v>
      </c>
      <c r="Q15" s="994" t="s">
        <v>289</v>
      </c>
      <c r="R15" s="993" t="s">
        <v>974</v>
      </c>
      <c r="S15" s="994" t="s">
        <v>271</v>
      </c>
      <c r="T15" s="998" t="s">
        <v>272</v>
      </c>
      <c r="U15" s="993" t="s">
        <v>271</v>
      </c>
      <c r="V15" s="992"/>
      <c r="W15" s="996"/>
      <c r="X15" s="997"/>
      <c r="Y15" s="997"/>
    </row>
    <row r="16" spans="1:25">
      <c r="A16" s="808" t="s">
        <v>17</v>
      </c>
      <c r="B16" s="999" t="s">
        <v>824</v>
      </c>
      <c r="C16" s="987"/>
      <c r="D16" s="987"/>
      <c r="E16" s="987"/>
      <c r="F16" s="987"/>
      <c r="G16" s="987"/>
      <c r="H16" s="987"/>
      <c r="I16" s="987"/>
      <c r="J16" s="987"/>
      <c r="K16" s="987"/>
      <c r="L16" s="725" t="s">
        <v>2418</v>
      </c>
      <c r="M16" s="1000"/>
      <c r="N16" s="1000"/>
      <c r="O16" s="1000"/>
      <c r="P16" s="1000"/>
      <c r="Q16" s="1000"/>
      <c r="R16" s="1000"/>
      <c r="S16" s="1000"/>
      <c r="T16" s="1000"/>
      <c r="U16" s="1000"/>
      <c r="V16" s="1000"/>
      <c r="W16" s="1000"/>
      <c r="X16" s="1000"/>
      <c r="Y16" s="1000"/>
    </row>
    <row r="17" spans="1:25">
      <c r="A17" s="1001" t="s">
        <v>17</v>
      </c>
      <c r="B17" s="987"/>
      <c r="C17" s="987"/>
      <c r="D17" s="987"/>
      <c r="E17" s="987"/>
      <c r="F17" s="987"/>
      <c r="G17" s="987"/>
      <c r="H17" s="987"/>
      <c r="I17" s="987"/>
      <c r="J17" s="987"/>
      <c r="K17" s="987"/>
      <c r="L17" s="1002" t="s">
        <v>17</v>
      </c>
      <c r="M17" s="1003" t="s">
        <v>453</v>
      </c>
      <c r="N17" s="993" t="s">
        <v>355</v>
      </c>
      <c r="O17" s="1004">
        <v>989.43599999999992</v>
      </c>
      <c r="P17" s="1004">
        <v>1276.8720000000001</v>
      </c>
      <c r="Q17" s="1004">
        <v>1148.472</v>
      </c>
      <c r="R17" s="1004">
        <v>-128.40000000000009</v>
      </c>
      <c r="S17" s="1004">
        <v>1088.0999999999999</v>
      </c>
      <c r="T17" s="1004">
        <v>1786.27</v>
      </c>
      <c r="U17" s="1004">
        <v>1131.72</v>
      </c>
      <c r="V17" s="1005">
        <v>4.0088227185001486</v>
      </c>
      <c r="W17" s="815"/>
      <c r="X17" s="815"/>
      <c r="Y17" s="815"/>
    </row>
    <row r="18" spans="1:25" s="479" customFormat="1" ht="22.5">
      <c r="A18" s="1006" t="s">
        <v>17</v>
      </c>
      <c r="B18" s="1007"/>
      <c r="C18" s="1007"/>
      <c r="D18" s="1007"/>
      <c r="E18" s="1007"/>
      <c r="F18" s="1007"/>
      <c r="G18" s="1007"/>
      <c r="H18" s="1007"/>
      <c r="I18" s="1007"/>
      <c r="J18" s="1007"/>
      <c r="K18" s="1007"/>
      <c r="L18" s="1008" t="s">
        <v>154</v>
      </c>
      <c r="M18" s="1009" t="s">
        <v>1127</v>
      </c>
      <c r="N18" s="1010" t="s">
        <v>355</v>
      </c>
      <c r="O18" s="1004">
        <v>0</v>
      </c>
      <c r="P18" s="1004">
        <v>128.4</v>
      </c>
      <c r="Q18" s="1004">
        <v>0</v>
      </c>
      <c r="R18" s="1004">
        <v>-128.4</v>
      </c>
      <c r="S18" s="1004">
        <v>0</v>
      </c>
      <c r="T18" s="1004">
        <v>165.3</v>
      </c>
      <c r="U18" s="1004">
        <v>0</v>
      </c>
      <c r="V18" s="1004">
        <v>0</v>
      </c>
      <c r="W18" s="1011"/>
      <c r="X18" s="1011"/>
      <c r="Y18" s="1011"/>
    </row>
    <row r="19" spans="1:25">
      <c r="A19" s="1001" t="s">
        <v>17</v>
      </c>
      <c r="B19" s="987"/>
      <c r="C19" s="987"/>
      <c r="D19" s="987"/>
      <c r="E19" s="987"/>
      <c r="F19" s="987"/>
      <c r="G19" s="987"/>
      <c r="H19" s="987"/>
      <c r="I19" s="987"/>
      <c r="J19" s="987"/>
      <c r="K19" s="987"/>
      <c r="L19" s="1012" t="s">
        <v>397</v>
      </c>
      <c r="M19" s="1013" t="s">
        <v>1128</v>
      </c>
      <c r="N19" s="993" t="s">
        <v>355</v>
      </c>
      <c r="O19" s="1014">
        <v>0</v>
      </c>
      <c r="P19" s="1014">
        <v>0</v>
      </c>
      <c r="Q19" s="1014">
        <v>0</v>
      </c>
      <c r="R19" s="1005">
        <v>0</v>
      </c>
      <c r="S19" s="1014">
        <v>0</v>
      </c>
      <c r="T19" s="1014">
        <v>0</v>
      </c>
      <c r="U19" s="1014">
        <v>0</v>
      </c>
      <c r="V19" s="1005">
        <v>0</v>
      </c>
      <c r="W19" s="815"/>
      <c r="X19" s="815"/>
      <c r="Y19" s="815"/>
    </row>
    <row r="20" spans="1:25" ht="135">
      <c r="A20" s="1001" t="s">
        <v>17</v>
      </c>
      <c r="B20" s="987"/>
      <c r="C20" s="987"/>
      <c r="D20" s="987"/>
      <c r="E20" s="987"/>
      <c r="F20" s="987"/>
      <c r="G20" s="987"/>
      <c r="H20" s="987"/>
      <c r="I20" s="987"/>
      <c r="J20" s="987"/>
      <c r="K20" s="987"/>
      <c r="L20" s="1012" t="s">
        <v>399</v>
      </c>
      <c r="M20" s="1013" t="s">
        <v>455</v>
      </c>
      <c r="N20" s="993" t="s">
        <v>355</v>
      </c>
      <c r="O20" s="1015">
        <v>0</v>
      </c>
      <c r="P20" s="1015">
        <v>58.4</v>
      </c>
      <c r="Q20" s="1015">
        <v>0</v>
      </c>
      <c r="R20" s="1005">
        <v>-58.4</v>
      </c>
      <c r="S20" s="1015">
        <v>0</v>
      </c>
      <c r="T20" s="1015">
        <v>85.3</v>
      </c>
      <c r="U20" s="1015">
        <v>0</v>
      </c>
      <c r="V20" s="1005">
        <v>0</v>
      </c>
      <c r="W20" s="815" t="s">
        <v>2399</v>
      </c>
      <c r="X20" s="815"/>
      <c r="Y20" s="815"/>
    </row>
    <row r="21" spans="1:25">
      <c r="A21" s="1001" t="s">
        <v>17</v>
      </c>
      <c r="B21" s="987"/>
      <c r="C21" s="987"/>
      <c r="D21" s="987"/>
      <c r="E21" s="987"/>
      <c r="F21" s="987"/>
      <c r="G21" s="987"/>
      <c r="H21" s="987"/>
      <c r="I21" s="987"/>
      <c r="J21" s="987"/>
      <c r="K21" s="987"/>
      <c r="L21" s="1012" t="s">
        <v>885</v>
      </c>
      <c r="M21" s="1013" t="s">
        <v>456</v>
      </c>
      <c r="N21" s="993" t="s">
        <v>355</v>
      </c>
      <c r="O21" s="1015">
        <v>0</v>
      </c>
      <c r="P21" s="1015">
        <v>70</v>
      </c>
      <c r="Q21" s="1015">
        <v>0</v>
      </c>
      <c r="R21" s="1005">
        <v>-70</v>
      </c>
      <c r="S21" s="1015">
        <v>0</v>
      </c>
      <c r="T21" s="1015">
        <v>80</v>
      </c>
      <c r="U21" s="1015">
        <v>0</v>
      </c>
      <c r="V21" s="1005">
        <v>0</v>
      </c>
      <c r="W21" s="815"/>
      <c r="X21" s="815"/>
      <c r="Y21" s="815"/>
    </row>
    <row r="22" spans="1:25" s="479" customFormat="1" ht="22.5">
      <c r="A22" s="1006" t="s">
        <v>17</v>
      </c>
      <c r="B22" s="1007"/>
      <c r="C22" s="1007"/>
      <c r="D22" s="1007"/>
      <c r="E22" s="1007"/>
      <c r="F22" s="1007"/>
      <c r="G22" s="1007"/>
      <c r="H22" s="1007"/>
      <c r="I22" s="1007"/>
      <c r="J22" s="1007"/>
      <c r="K22" s="1007"/>
      <c r="L22" s="1008" t="s">
        <v>155</v>
      </c>
      <c r="M22" s="1009" t="s">
        <v>1129</v>
      </c>
      <c r="N22" s="1010" t="s">
        <v>355</v>
      </c>
      <c r="O22" s="1004">
        <v>134.01</v>
      </c>
      <c r="P22" s="1004">
        <v>117</v>
      </c>
      <c r="Q22" s="1004">
        <v>117</v>
      </c>
      <c r="R22" s="1004">
        <v>0</v>
      </c>
      <c r="S22" s="1004">
        <v>152.1</v>
      </c>
      <c r="T22" s="1004">
        <v>169.09</v>
      </c>
      <c r="U22" s="1004">
        <v>164.52</v>
      </c>
      <c r="V22" s="1004">
        <v>8.1656804733727917</v>
      </c>
      <c r="W22" s="1011"/>
      <c r="X22" s="1011"/>
      <c r="Y22" s="1011"/>
    </row>
    <row r="23" spans="1:25">
      <c r="A23" s="1001" t="s">
        <v>17</v>
      </c>
      <c r="B23" s="987"/>
      <c r="C23" s="987"/>
      <c r="D23" s="987"/>
      <c r="E23" s="987"/>
      <c r="F23" s="987"/>
      <c r="G23" s="987"/>
      <c r="H23" s="987"/>
      <c r="I23" s="987"/>
      <c r="J23" s="987"/>
      <c r="K23" s="987"/>
      <c r="L23" s="1012" t="s">
        <v>454</v>
      </c>
      <c r="M23" s="1013" t="s">
        <v>1130</v>
      </c>
      <c r="N23" s="993" t="s">
        <v>355</v>
      </c>
      <c r="O23" s="1014">
        <v>134.01</v>
      </c>
      <c r="P23" s="1014">
        <v>117</v>
      </c>
      <c r="Q23" s="1014">
        <v>117</v>
      </c>
      <c r="R23" s="1005">
        <v>0</v>
      </c>
      <c r="S23" s="1014">
        <v>152.1</v>
      </c>
      <c r="T23" s="1014">
        <v>169.09</v>
      </c>
      <c r="U23" s="1014">
        <v>164.52</v>
      </c>
      <c r="V23" s="1005">
        <v>8.1656804733727917</v>
      </c>
      <c r="W23" s="815"/>
      <c r="X23" s="815"/>
      <c r="Y23" s="815"/>
    </row>
    <row r="24" spans="1:25">
      <c r="A24" s="1001" t="s">
        <v>17</v>
      </c>
      <c r="B24" s="987" t="s">
        <v>411</v>
      </c>
      <c r="C24" s="987"/>
      <c r="D24" s="987"/>
      <c r="E24" s="987"/>
      <c r="F24" s="987"/>
      <c r="G24" s="987"/>
      <c r="H24" s="987"/>
      <c r="I24" s="987"/>
      <c r="J24" s="987"/>
      <c r="K24" s="987"/>
      <c r="L24" s="1012" t="s">
        <v>457</v>
      </c>
      <c r="M24" s="1013" t="s">
        <v>1131</v>
      </c>
      <c r="N24" s="993" t="s">
        <v>355</v>
      </c>
      <c r="O24" s="1014">
        <v>0</v>
      </c>
      <c r="P24" s="1014">
        <v>0</v>
      </c>
      <c r="Q24" s="1014">
        <v>0</v>
      </c>
      <c r="R24" s="1005">
        <v>0</v>
      </c>
      <c r="S24" s="1014">
        <v>0</v>
      </c>
      <c r="T24" s="1014">
        <v>0</v>
      </c>
      <c r="U24" s="1014">
        <v>0</v>
      </c>
      <c r="V24" s="1005">
        <v>0</v>
      </c>
      <c r="W24" s="815"/>
      <c r="X24" s="815"/>
      <c r="Y24" s="815"/>
    </row>
    <row r="25" spans="1:25">
      <c r="A25" s="1001" t="s">
        <v>17</v>
      </c>
      <c r="B25" s="987" t="s">
        <v>412</v>
      </c>
      <c r="C25" s="987"/>
      <c r="D25" s="987"/>
      <c r="E25" s="987"/>
      <c r="F25" s="987"/>
      <c r="G25" s="987"/>
      <c r="H25" s="987"/>
      <c r="I25" s="987"/>
      <c r="J25" s="987"/>
      <c r="K25" s="987"/>
      <c r="L25" s="1012" t="s">
        <v>458</v>
      </c>
      <c r="M25" s="1013" t="s">
        <v>1132</v>
      </c>
      <c r="N25" s="993" t="s">
        <v>355</v>
      </c>
      <c r="O25" s="1014">
        <v>0</v>
      </c>
      <c r="P25" s="1014">
        <v>0</v>
      </c>
      <c r="Q25" s="1014">
        <v>0</v>
      </c>
      <c r="R25" s="1005">
        <v>0</v>
      </c>
      <c r="S25" s="1014">
        <v>0</v>
      </c>
      <c r="T25" s="1014">
        <v>0</v>
      </c>
      <c r="U25" s="1014">
        <v>0</v>
      </c>
      <c r="V25" s="1005">
        <v>0</v>
      </c>
      <c r="W25" s="815"/>
      <c r="X25" s="815"/>
      <c r="Y25" s="815"/>
    </row>
    <row r="26" spans="1:25">
      <c r="A26" s="1001" t="s">
        <v>17</v>
      </c>
      <c r="B26" s="987"/>
      <c r="C26" s="987"/>
      <c r="D26" s="987"/>
      <c r="E26" s="987"/>
      <c r="F26" s="987"/>
      <c r="G26" s="987"/>
      <c r="H26" s="987"/>
      <c r="I26" s="987"/>
      <c r="J26" s="987"/>
      <c r="K26" s="987"/>
      <c r="L26" s="1012" t="s">
        <v>459</v>
      </c>
      <c r="M26" s="1013" t="s">
        <v>1133</v>
      </c>
      <c r="N26" s="993" t="s">
        <v>355</v>
      </c>
      <c r="O26" s="1015"/>
      <c r="P26" s="1015"/>
      <c r="Q26" s="1015"/>
      <c r="R26" s="1005">
        <v>0</v>
      </c>
      <c r="S26" s="1015"/>
      <c r="T26" s="1015"/>
      <c r="U26" s="1015"/>
      <c r="V26" s="1005">
        <v>0</v>
      </c>
      <c r="W26" s="815"/>
      <c r="X26" s="815"/>
      <c r="Y26" s="815"/>
    </row>
    <row r="27" spans="1:25">
      <c r="A27" s="1001" t="s">
        <v>17</v>
      </c>
      <c r="B27" s="987" t="s">
        <v>405</v>
      </c>
      <c r="C27" s="987"/>
      <c r="D27" s="987"/>
      <c r="E27" s="987"/>
      <c r="F27" s="987"/>
      <c r="G27" s="987"/>
      <c r="H27" s="987"/>
      <c r="I27" s="987"/>
      <c r="J27" s="987"/>
      <c r="K27" s="987"/>
      <c r="L27" s="1012" t="s">
        <v>460</v>
      </c>
      <c r="M27" s="1013" t="s">
        <v>1134</v>
      </c>
      <c r="N27" s="993" t="s">
        <v>355</v>
      </c>
      <c r="O27" s="1014">
        <v>0</v>
      </c>
      <c r="P27" s="1014">
        <v>0</v>
      </c>
      <c r="Q27" s="1014">
        <v>0</v>
      </c>
      <c r="R27" s="1005">
        <v>0</v>
      </c>
      <c r="S27" s="1014">
        <v>0</v>
      </c>
      <c r="T27" s="1014">
        <v>0</v>
      </c>
      <c r="U27" s="1014">
        <v>0</v>
      </c>
      <c r="V27" s="1005">
        <v>0</v>
      </c>
      <c r="W27" s="815"/>
      <c r="X27" s="815"/>
      <c r="Y27" s="815"/>
    </row>
    <row r="28" spans="1:25">
      <c r="A28" s="1001" t="s">
        <v>17</v>
      </c>
      <c r="B28" s="987" t="s">
        <v>407</v>
      </c>
      <c r="C28" s="987"/>
      <c r="D28" s="987"/>
      <c r="E28" s="987"/>
      <c r="F28" s="987"/>
      <c r="G28" s="987"/>
      <c r="H28" s="987"/>
      <c r="I28" s="987"/>
      <c r="J28" s="987"/>
      <c r="K28" s="987"/>
      <c r="L28" s="1012" t="s">
        <v>1203</v>
      </c>
      <c r="M28" s="1013" t="s">
        <v>1207</v>
      </c>
      <c r="N28" s="993" t="s">
        <v>355</v>
      </c>
      <c r="O28" s="1014">
        <v>0</v>
      </c>
      <c r="P28" s="1014">
        <v>0</v>
      </c>
      <c r="Q28" s="1014">
        <v>0</v>
      </c>
      <c r="R28" s="1005">
        <v>0</v>
      </c>
      <c r="S28" s="1014">
        <v>0</v>
      </c>
      <c r="T28" s="1014">
        <v>0</v>
      </c>
      <c r="U28" s="1014">
        <v>0</v>
      </c>
      <c r="V28" s="1005">
        <v>0</v>
      </c>
      <c r="W28" s="815"/>
      <c r="X28" s="815"/>
      <c r="Y28" s="815"/>
    </row>
    <row r="29" spans="1:25">
      <c r="A29" s="1001" t="s">
        <v>17</v>
      </c>
      <c r="B29" s="987" t="s">
        <v>409</v>
      </c>
      <c r="C29" s="987"/>
      <c r="D29" s="987"/>
      <c r="E29" s="987"/>
      <c r="F29" s="987"/>
      <c r="G29" s="987"/>
      <c r="H29" s="987"/>
      <c r="I29" s="987"/>
      <c r="J29" s="987"/>
      <c r="K29" s="987"/>
      <c r="L29" s="1012" t="s">
        <v>1204</v>
      </c>
      <c r="M29" s="1013" t="s">
        <v>1208</v>
      </c>
      <c r="N29" s="993" t="s">
        <v>355</v>
      </c>
      <c r="O29" s="1014">
        <v>0</v>
      </c>
      <c r="P29" s="1014">
        <v>0</v>
      </c>
      <c r="Q29" s="1014">
        <v>0</v>
      </c>
      <c r="R29" s="1005">
        <v>0</v>
      </c>
      <c r="S29" s="1014">
        <v>0</v>
      </c>
      <c r="T29" s="1014">
        <v>0</v>
      </c>
      <c r="U29" s="1014">
        <v>0</v>
      </c>
      <c r="V29" s="1005">
        <v>0</v>
      </c>
      <c r="W29" s="815"/>
      <c r="X29" s="815"/>
      <c r="Y29" s="815"/>
    </row>
    <row r="30" spans="1:25">
      <c r="A30" s="1001" t="s">
        <v>17</v>
      </c>
      <c r="B30" s="987" t="s">
        <v>410</v>
      </c>
      <c r="C30" s="987"/>
      <c r="D30" s="987"/>
      <c r="E30" s="987"/>
      <c r="F30" s="987"/>
      <c r="G30" s="987"/>
      <c r="H30" s="987"/>
      <c r="I30" s="987"/>
      <c r="J30" s="987"/>
      <c r="K30" s="987"/>
      <c r="L30" s="1012" t="s">
        <v>1205</v>
      </c>
      <c r="M30" s="1013" t="s">
        <v>1209</v>
      </c>
      <c r="N30" s="993" t="s">
        <v>355</v>
      </c>
      <c r="O30" s="1014">
        <v>0</v>
      </c>
      <c r="P30" s="1014">
        <v>0</v>
      </c>
      <c r="Q30" s="1014">
        <v>0</v>
      </c>
      <c r="R30" s="1005">
        <v>0</v>
      </c>
      <c r="S30" s="1014">
        <v>0</v>
      </c>
      <c r="T30" s="1014">
        <v>0</v>
      </c>
      <c r="U30" s="1014">
        <v>0</v>
      </c>
      <c r="V30" s="1005">
        <v>0</v>
      </c>
      <c r="W30" s="815"/>
      <c r="X30" s="815"/>
      <c r="Y30" s="815"/>
    </row>
    <row r="31" spans="1:25">
      <c r="A31" s="1001" t="s">
        <v>17</v>
      </c>
      <c r="B31" s="1016" t="s">
        <v>1077</v>
      </c>
      <c r="C31" s="987"/>
      <c r="D31" s="987"/>
      <c r="E31" s="987"/>
      <c r="F31" s="987"/>
      <c r="G31" s="987"/>
      <c r="H31" s="987"/>
      <c r="I31" s="987"/>
      <c r="J31" s="987"/>
      <c r="K31" s="987"/>
      <c r="L31" s="1012" t="s">
        <v>1206</v>
      </c>
      <c r="M31" s="1013" t="s">
        <v>1210</v>
      </c>
      <c r="N31" s="993" t="s">
        <v>355</v>
      </c>
      <c r="O31" s="1014">
        <v>0</v>
      </c>
      <c r="P31" s="1014">
        <v>0</v>
      </c>
      <c r="Q31" s="1014">
        <v>0</v>
      </c>
      <c r="R31" s="1005">
        <v>0</v>
      </c>
      <c r="S31" s="1014">
        <v>0</v>
      </c>
      <c r="T31" s="1014">
        <v>0</v>
      </c>
      <c r="U31" s="1014">
        <v>0</v>
      </c>
      <c r="V31" s="1005">
        <v>0</v>
      </c>
      <c r="W31" s="815"/>
      <c r="X31" s="815"/>
      <c r="Y31" s="815"/>
    </row>
    <row r="32" spans="1:25" s="479" customFormat="1" ht="45">
      <c r="A32" s="1006" t="s">
        <v>17</v>
      </c>
      <c r="B32" s="1007"/>
      <c r="C32" s="1007"/>
      <c r="D32" s="1007"/>
      <c r="E32" s="1007"/>
      <c r="F32" s="1007"/>
      <c r="G32" s="1007"/>
      <c r="H32" s="1007"/>
      <c r="I32" s="1007"/>
      <c r="J32" s="1007"/>
      <c r="K32" s="1007"/>
      <c r="L32" s="1008" t="s">
        <v>363</v>
      </c>
      <c r="M32" s="1009" t="s">
        <v>1135</v>
      </c>
      <c r="N32" s="1010" t="s">
        <v>355</v>
      </c>
      <c r="O32" s="1017"/>
      <c r="P32" s="1017"/>
      <c r="Q32" s="1017"/>
      <c r="R32" s="1004">
        <v>0</v>
      </c>
      <c r="S32" s="1017"/>
      <c r="T32" s="1017"/>
      <c r="U32" s="1017"/>
      <c r="V32" s="1004">
        <v>0</v>
      </c>
      <c r="W32" s="1011"/>
      <c r="X32" s="1011"/>
      <c r="Y32" s="1011"/>
    </row>
    <row r="33" spans="1:25" s="479" customFormat="1" ht="33.75">
      <c r="A33" s="1006" t="s">
        <v>17</v>
      </c>
      <c r="B33" s="1007"/>
      <c r="C33" s="1007"/>
      <c r="D33" s="1007"/>
      <c r="E33" s="1007"/>
      <c r="F33" s="1007"/>
      <c r="G33" s="1007"/>
      <c r="H33" s="1007"/>
      <c r="I33" s="1007"/>
      <c r="J33" s="1007"/>
      <c r="K33" s="1007"/>
      <c r="L33" s="1008" t="s">
        <v>365</v>
      </c>
      <c r="M33" s="1009" t="s">
        <v>1136</v>
      </c>
      <c r="N33" s="1010" t="s">
        <v>355</v>
      </c>
      <c r="O33" s="1018">
        <v>855.42599999999993</v>
      </c>
      <c r="P33" s="1018">
        <v>1031.472</v>
      </c>
      <c r="Q33" s="1018">
        <v>1031.472</v>
      </c>
      <c r="R33" s="1004">
        <v>0</v>
      </c>
      <c r="S33" s="1018">
        <v>936</v>
      </c>
      <c r="T33" s="1018">
        <v>1451.88</v>
      </c>
      <c r="U33" s="1018">
        <v>967.2</v>
      </c>
      <c r="V33" s="1004">
        <v>3.3333333333333384</v>
      </c>
      <c r="W33" s="1011"/>
      <c r="X33" s="1011"/>
      <c r="Y33" s="1011"/>
    </row>
    <row r="34" spans="1:25">
      <c r="A34" s="1001" t="s">
        <v>17</v>
      </c>
      <c r="B34" s="884" t="s">
        <v>1178</v>
      </c>
      <c r="C34" s="987"/>
      <c r="D34" s="987"/>
      <c r="E34" s="987"/>
      <c r="F34" s="987"/>
      <c r="G34" s="987"/>
      <c r="H34" s="987"/>
      <c r="I34" s="987"/>
      <c r="J34" s="987"/>
      <c r="K34" s="987"/>
      <c r="L34" s="1012" t="s">
        <v>467</v>
      </c>
      <c r="M34" s="1013" t="s">
        <v>1137</v>
      </c>
      <c r="N34" s="993" t="s">
        <v>355</v>
      </c>
      <c r="O34" s="1014">
        <v>658.02</v>
      </c>
      <c r="P34" s="1014">
        <v>793.44</v>
      </c>
      <c r="Q34" s="1014">
        <v>793.44</v>
      </c>
      <c r="R34" s="1005">
        <v>0</v>
      </c>
      <c r="S34" s="1014">
        <v>720</v>
      </c>
      <c r="T34" s="1014">
        <v>1116</v>
      </c>
      <c r="U34" s="1014">
        <v>744</v>
      </c>
      <c r="V34" s="1005">
        <v>3.3333333333333335</v>
      </c>
      <c r="W34" s="815"/>
      <c r="X34" s="815"/>
      <c r="Y34" s="815"/>
    </row>
    <row r="35" spans="1:25" ht="22.5">
      <c r="A35" s="1001" t="s">
        <v>17</v>
      </c>
      <c r="B35" s="884" t="s">
        <v>1179</v>
      </c>
      <c r="C35" s="987"/>
      <c r="D35" s="987"/>
      <c r="E35" s="987"/>
      <c r="F35" s="987"/>
      <c r="G35" s="987"/>
      <c r="H35" s="987"/>
      <c r="I35" s="987"/>
      <c r="J35" s="987"/>
      <c r="K35" s="987"/>
      <c r="L35" s="1012" t="s">
        <v>474</v>
      </c>
      <c r="M35" s="1013" t="s">
        <v>1138</v>
      </c>
      <c r="N35" s="993" t="s">
        <v>355</v>
      </c>
      <c r="O35" s="1014">
        <v>197.40599999999998</v>
      </c>
      <c r="P35" s="1014">
        <v>238.03200000000001</v>
      </c>
      <c r="Q35" s="1014">
        <v>238.03200000000001</v>
      </c>
      <c r="R35" s="1005">
        <v>0</v>
      </c>
      <c r="S35" s="1014">
        <v>216</v>
      </c>
      <c r="T35" s="1014">
        <v>335.88</v>
      </c>
      <c r="U35" s="1014">
        <v>223.2</v>
      </c>
      <c r="V35" s="1005">
        <v>3.3333333333333277</v>
      </c>
      <c r="W35" s="815"/>
      <c r="X35" s="815"/>
      <c r="Y35" s="815"/>
    </row>
    <row r="36" spans="1:25" s="479" customFormat="1">
      <c r="A36" s="1006" t="s">
        <v>17</v>
      </c>
      <c r="B36" s="1007"/>
      <c r="C36" s="1007"/>
      <c r="D36" s="1007"/>
      <c r="E36" s="1007"/>
      <c r="F36" s="1007"/>
      <c r="G36" s="1007"/>
      <c r="H36" s="1007"/>
      <c r="I36" s="1007"/>
      <c r="J36" s="1007"/>
      <c r="K36" s="1007"/>
      <c r="L36" s="1008" t="s">
        <v>367</v>
      </c>
      <c r="M36" s="1009" t="s">
        <v>1139</v>
      </c>
      <c r="N36" s="1010" t="s">
        <v>355</v>
      </c>
      <c r="O36" s="1017"/>
      <c r="P36" s="1017"/>
      <c r="Q36" s="1017"/>
      <c r="R36" s="1004">
        <v>0</v>
      </c>
      <c r="S36" s="1017"/>
      <c r="T36" s="1017"/>
      <c r="U36" s="1017"/>
      <c r="V36" s="1004">
        <v>0</v>
      </c>
      <c r="W36" s="1011"/>
      <c r="X36" s="1011"/>
      <c r="Y36" s="1011"/>
    </row>
    <row r="37" spans="1:25" s="479" customFormat="1">
      <c r="A37" s="1006" t="s">
        <v>17</v>
      </c>
      <c r="B37" s="1007"/>
      <c r="C37" s="1007"/>
      <c r="D37" s="1007"/>
      <c r="E37" s="1007"/>
      <c r="F37" s="1007"/>
      <c r="G37" s="1007"/>
      <c r="H37" s="1007"/>
      <c r="I37" s="1007"/>
      <c r="J37" s="1007"/>
      <c r="K37" s="1007"/>
      <c r="L37" s="1008" t="s">
        <v>1010</v>
      </c>
      <c r="M37" s="1009" t="s">
        <v>1140</v>
      </c>
      <c r="N37" s="1010" t="s">
        <v>355</v>
      </c>
      <c r="O37" s="1017"/>
      <c r="P37" s="1017"/>
      <c r="Q37" s="1017"/>
      <c r="R37" s="1004">
        <v>0</v>
      </c>
      <c r="S37" s="1017"/>
      <c r="T37" s="1017"/>
      <c r="U37" s="1017"/>
      <c r="V37" s="1004">
        <v>0</v>
      </c>
      <c r="W37" s="1011"/>
      <c r="X37" s="1011"/>
      <c r="Y37" s="1011"/>
    </row>
    <row r="38" spans="1:25" s="479" customFormat="1">
      <c r="A38" s="1006" t="s">
        <v>17</v>
      </c>
      <c r="B38" s="1007"/>
      <c r="C38" s="1007"/>
      <c r="D38" s="1007"/>
      <c r="E38" s="1007"/>
      <c r="F38" s="1007"/>
      <c r="G38" s="1007"/>
      <c r="H38" s="1007"/>
      <c r="I38" s="1007"/>
      <c r="J38" s="1007"/>
      <c r="K38" s="1007"/>
      <c r="L38" s="1008" t="s">
        <v>1141</v>
      </c>
      <c r="M38" s="1009" t="s">
        <v>1142</v>
      </c>
      <c r="N38" s="1010" t="s">
        <v>355</v>
      </c>
      <c r="O38" s="1004">
        <v>0</v>
      </c>
      <c r="P38" s="1004">
        <v>0</v>
      </c>
      <c r="Q38" s="1004">
        <v>0</v>
      </c>
      <c r="R38" s="1004">
        <v>0</v>
      </c>
      <c r="S38" s="1004">
        <v>0</v>
      </c>
      <c r="T38" s="1004">
        <v>0</v>
      </c>
      <c r="U38" s="1004">
        <v>0</v>
      </c>
      <c r="V38" s="1004">
        <v>0</v>
      </c>
      <c r="W38" s="1011"/>
      <c r="X38" s="1011"/>
      <c r="Y38" s="1011"/>
    </row>
    <row r="39" spans="1:25">
      <c r="A39" s="1001" t="s">
        <v>17</v>
      </c>
      <c r="B39" s="987"/>
      <c r="C39" s="987"/>
      <c r="D39" s="987"/>
      <c r="E39" s="987"/>
      <c r="F39" s="987"/>
      <c r="G39" s="987"/>
      <c r="H39" s="987"/>
      <c r="I39" s="987"/>
      <c r="J39" s="987"/>
      <c r="K39" s="987"/>
      <c r="L39" s="1012" t="s">
        <v>1143</v>
      </c>
      <c r="M39" s="1013" t="s">
        <v>1144</v>
      </c>
      <c r="N39" s="993" t="s">
        <v>355</v>
      </c>
      <c r="O39" s="1015"/>
      <c r="P39" s="1015"/>
      <c r="Q39" s="1015"/>
      <c r="R39" s="1005">
        <v>0</v>
      </c>
      <c r="S39" s="1015"/>
      <c r="T39" s="1015"/>
      <c r="U39" s="1015"/>
      <c r="V39" s="1005">
        <v>0</v>
      </c>
      <c r="W39" s="815"/>
      <c r="X39" s="815"/>
      <c r="Y39" s="815"/>
    </row>
    <row r="40" spans="1:25">
      <c r="A40" s="1001" t="s">
        <v>17</v>
      </c>
      <c r="B40" s="987"/>
      <c r="C40" s="987"/>
      <c r="D40" s="987"/>
      <c r="E40" s="987"/>
      <c r="F40" s="987"/>
      <c r="G40" s="987"/>
      <c r="H40" s="987"/>
      <c r="I40" s="987"/>
      <c r="J40" s="987"/>
      <c r="K40" s="987"/>
      <c r="L40" s="1012" t="s">
        <v>1145</v>
      </c>
      <c r="M40" s="1013" t="s">
        <v>1146</v>
      </c>
      <c r="N40" s="993" t="s">
        <v>355</v>
      </c>
      <c r="O40" s="1015"/>
      <c r="P40" s="1015"/>
      <c r="Q40" s="1015"/>
      <c r="R40" s="1005">
        <v>0</v>
      </c>
      <c r="S40" s="1015"/>
      <c r="T40" s="1015"/>
      <c r="U40" s="1015"/>
      <c r="V40" s="1005">
        <v>0</v>
      </c>
      <c r="W40" s="815"/>
      <c r="X40" s="815"/>
      <c r="Y40" s="815"/>
    </row>
    <row r="41" spans="1:25">
      <c r="A41" s="1001" t="s">
        <v>17</v>
      </c>
      <c r="B41" s="987"/>
      <c r="C41" s="987"/>
      <c r="D41" s="987"/>
      <c r="E41" s="987"/>
      <c r="F41" s="987"/>
      <c r="G41" s="987"/>
      <c r="H41" s="987"/>
      <c r="I41" s="987"/>
      <c r="J41" s="987"/>
      <c r="K41" s="987"/>
      <c r="L41" s="1012" t="s">
        <v>1147</v>
      </c>
      <c r="M41" s="1013" t="s">
        <v>1148</v>
      </c>
      <c r="N41" s="993" t="s">
        <v>355</v>
      </c>
      <c r="O41" s="1015"/>
      <c r="P41" s="1015"/>
      <c r="Q41" s="1015"/>
      <c r="R41" s="1005">
        <v>0</v>
      </c>
      <c r="S41" s="1015"/>
      <c r="T41" s="1015"/>
      <c r="U41" s="1015"/>
      <c r="V41" s="1005">
        <v>0</v>
      </c>
      <c r="W41" s="815"/>
      <c r="X41" s="815"/>
      <c r="Y41" s="815"/>
    </row>
    <row r="42" spans="1:25">
      <c r="A42" s="1001" t="s">
        <v>17</v>
      </c>
      <c r="B42" s="987"/>
      <c r="C42" s="987"/>
      <c r="D42" s="987"/>
      <c r="E42" s="987"/>
      <c r="F42" s="987"/>
      <c r="G42" s="987"/>
      <c r="H42" s="987"/>
      <c r="I42" s="987"/>
      <c r="J42" s="987"/>
      <c r="K42" s="987"/>
      <c r="L42" s="1012" t="s">
        <v>1149</v>
      </c>
      <c r="M42" s="1013" t="s">
        <v>461</v>
      </c>
      <c r="N42" s="993" t="s">
        <v>355</v>
      </c>
      <c r="O42" s="1015"/>
      <c r="P42" s="1015"/>
      <c r="Q42" s="1015"/>
      <c r="R42" s="1005">
        <v>0</v>
      </c>
      <c r="S42" s="1015"/>
      <c r="T42" s="1015"/>
      <c r="U42" s="1015"/>
      <c r="V42" s="1005">
        <v>0</v>
      </c>
      <c r="W42" s="815"/>
      <c r="X42" s="815"/>
      <c r="Y42" s="815"/>
    </row>
    <row r="43" spans="1:25" s="479" customFormat="1">
      <c r="A43" s="1006" t="s">
        <v>17</v>
      </c>
      <c r="B43" s="1007"/>
      <c r="C43" s="1007"/>
      <c r="D43" s="1007"/>
      <c r="E43" s="1007"/>
      <c r="F43" s="1007"/>
      <c r="G43" s="1007"/>
      <c r="H43" s="1007"/>
      <c r="I43" s="1007"/>
      <c r="J43" s="1007"/>
      <c r="K43" s="1007"/>
      <c r="L43" s="1008" t="s">
        <v>101</v>
      </c>
      <c r="M43" s="1003" t="s">
        <v>462</v>
      </c>
      <c r="N43" s="1019" t="s">
        <v>355</v>
      </c>
      <c r="O43" s="1004">
        <v>0</v>
      </c>
      <c r="P43" s="1004">
        <v>0</v>
      </c>
      <c r="Q43" s="1004">
        <v>0</v>
      </c>
      <c r="R43" s="1004">
        <v>0</v>
      </c>
      <c r="S43" s="1004">
        <v>0</v>
      </c>
      <c r="T43" s="1004">
        <v>0</v>
      </c>
      <c r="U43" s="1004">
        <v>0</v>
      </c>
      <c r="V43" s="1004">
        <v>0</v>
      </c>
      <c r="W43" s="1011"/>
      <c r="X43" s="1011"/>
      <c r="Y43" s="1011"/>
    </row>
    <row r="44" spans="1:25" ht="33.75">
      <c r="A44" s="1001" t="s">
        <v>17</v>
      </c>
      <c r="B44" s="987"/>
      <c r="C44" s="987"/>
      <c r="D44" s="987"/>
      <c r="E44" s="987"/>
      <c r="F44" s="987"/>
      <c r="G44" s="987"/>
      <c r="H44" s="987"/>
      <c r="I44" s="987"/>
      <c r="J44" s="987"/>
      <c r="K44" s="987"/>
      <c r="L44" s="1012" t="s">
        <v>16</v>
      </c>
      <c r="M44" s="1020" t="s">
        <v>1150</v>
      </c>
      <c r="N44" s="1021" t="s">
        <v>355</v>
      </c>
      <c r="O44" s="1015"/>
      <c r="P44" s="1015"/>
      <c r="Q44" s="1015"/>
      <c r="R44" s="1005">
        <v>0</v>
      </c>
      <c r="S44" s="1015"/>
      <c r="T44" s="1015"/>
      <c r="U44" s="1015"/>
      <c r="V44" s="1005">
        <v>0</v>
      </c>
      <c r="W44" s="815"/>
      <c r="X44" s="815"/>
      <c r="Y44" s="815"/>
    </row>
    <row r="45" spans="1:25" ht="22.5">
      <c r="A45" s="1001" t="s">
        <v>17</v>
      </c>
      <c r="B45" s="987"/>
      <c r="C45" s="987"/>
      <c r="D45" s="987"/>
      <c r="E45" s="987"/>
      <c r="F45" s="987"/>
      <c r="G45" s="987"/>
      <c r="H45" s="987"/>
      <c r="I45" s="987"/>
      <c r="J45" s="987"/>
      <c r="K45" s="987"/>
      <c r="L45" s="1012" t="s">
        <v>143</v>
      </c>
      <c r="M45" s="1020" t="s">
        <v>1151</v>
      </c>
      <c r="N45" s="1021" t="s">
        <v>355</v>
      </c>
      <c r="O45" s="1005">
        <v>0</v>
      </c>
      <c r="P45" s="1005">
        <v>0</v>
      </c>
      <c r="Q45" s="1005">
        <v>0</v>
      </c>
      <c r="R45" s="1005">
        <v>0</v>
      </c>
      <c r="S45" s="1005">
        <v>0</v>
      </c>
      <c r="T45" s="1005">
        <v>0</v>
      </c>
      <c r="U45" s="1005">
        <v>0</v>
      </c>
      <c r="V45" s="1005">
        <v>0</v>
      </c>
      <c r="W45" s="815"/>
      <c r="X45" s="815"/>
      <c r="Y45" s="815"/>
    </row>
    <row r="46" spans="1:25">
      <c r="A46" s="1001" t="s">
        <v>17</v>
      </c>
      <c r="B46" s="987" t="s">
        <v>1180</v>
      </c>
      <c r="C46" s="987"/>
      <c r="D46" s="987"/>
      <c r="E46" s="987"/>
      <c r="F46" s="987"/>
      <c r="G46" s="987"/>
      <c r="H46" s="987"/>
      <c r="I46" s="987"/>
      <c r="J46" s="987"/>
      <c r="K46" s="987"/>
      <c r="L46" s="1012" t="s">
        <v>144</v>
      </c>
      <c r="M46" s="1013" t="s">
        <v>466</v>
      </c>
      <c r="N46" s="1021" t="s">
        <v>355</v>
      </c>
      <c r="O46" s="1014">
        <v>0</v>
      </c>
      <c r="P46" s="1014">
        <v>0</v>
      </c>
      <c r="Q46" s="1014">
        <v>0</v>
      </c>
      <c r="R46" s="1005">
        <v>0</v>
      </c>
      <c r="S46" s="1014">
        <v>0</v>
      </c>
      <c r="T46" s="1014">
        <v>0</v>
      </c>
      <c r="U46" s="1014">
        <v>0</v>
      </c>
      <c r="V46" s="1005">
        <v>0</v>
      </c>
      <c r="W46" s="815"/>
      <c r="X46" s="815"/>
      <c r="Y46" s="815"/>
    </row>
    <row r="47" spans="1:25" ht="22.5">
      <c r="A47" s="1001" t="s">
        <v>17</v>
      </c>
      <c r="B47" s="987" t="s">
        <v>1181</v>
      </c>
      <c r="C47" s="987"/>
      <c r="D47" s="987"/>
      <c r="E47" s="987"/>
      <c r="F47" s="987"/>
      <c r="G47" s="987"/>
      <c r="H47" s="987"/>
      <c r="I47" s="987"/>
      <c r="J47" s="987"/>
      <c r="K47" s="987"/>
      <c r="L47" s="1012" t="s">
        <v>448</v>
      </c>
      <c r="M47" s="1013" t="s">
        <v>1152</v>
      </c>
      <c r="N47" s="1021" t="s">
        <v>355</v>
      </c>
      <c r="O47" s="1014">
        <v>0</v>
      </c>
      <c r="P47" s="1014">
        <v>0</v>
      </c>
      <c r="Q47" s="1014">
        <v>0</v>
      </c>
      <c r="R47" s="1005">
        <v>0</v>
      </c>
      <c r="S47" s="1014">
        <v>0</v>
      </c>
      <c r="T47" s="1014">
        <v>0</v>
      </c>
      <c r="U47" s="1014">
        <v>0</v>
      </c>
      <c r="V47" s="1005">
        <v>0</v>
      </c>
      <c r="W47" s="815"/>
      <c r="X47" s="815"/>
      <c r="Y47" s="815"/>
    </row>
    <row r="48" spans="1:25" s="479" customFormat="1">
      <c r="A48" s="1001" t="s">
        <v>17</v>
      </c>
      <c r="B48" s="1007"/>
      <c r="C48" s="1007"/>
      <c r="D48" s="1007"/>
      <c r="E48" s="1007"/>
      <c r="F48" s="1007"/>
      <c r="G48" s="1007"/>
      <c r="H48" s="1007"/>
      <c r="I48" s="1007"/>
      <c r="J48" s="1007"/>
      <c r="K48" s="1007"/>
      <c r="L48" s="1008" t="s">
        <v>102</v>
      </c>
      <c r="M48" s="1003" t="s">
        <v>1153</v>
      </c>
      <c r="N48" s="1019" t="s">
        <v>355</v>
      </c>
      <c r="O48" s="1018">
        <v>0</v>
      </c>
      <c r="P48" s="1018">
        <v>0</v>
      </c>
      <c r="Q48" s="1018">
        <v>0</v>
      </c>
      <c r="R48" s="1004">
        <v>0</v>
      </c>
      <c r="S48" s="1018">
        <v>0</v>
      </c>
      <c r="T48" s="1018">
        <v>0</v>
      </c>
      <c r="U48" s="1018">
        <v>0</v>
      </c>
      <c r="V48" s="1004">
        <v>0</v>
      </c>
      <c r="W48" s="1011"/>
      <c r="X48" s="1011"/>
      <c r="Y48" s="1011"/>
    </row>
    <row r="49" spans="1:25" ht="22.5">
      <c r="A49" s="1001" t="s">
        <v>17</v>
      </c>
      <c r="B49" s="987" t="s">
        <v>1184</v>
      </c>
      <c r="C49" s="987"/>
      <c r="D49" s="987"/>
      <c r="E49" s="987"/>
      <c r="F49" s="987"/>
      <c r="G49" s="987"/>
      <c r="H49" s="987"/>
      <c r="I49" s="987"/>
      <c r="J49" s="987"/>
      <c r="K49" s="987"/>
      <c r="L49" s="1012" t="s">
        <v>158</v>
      </c>
      <c r="M49" s="1020" t="s">
        <v>1154</v>
      </c>
      <c r="N49" s="1021" t="s">
        <v>355</v>
      </c>
      <c r="O49" s="1014">
        <v>0</v>
      </c>
      <c r="P49" s="1014">
        <v>0</v>
      </c>
      <c r="Q49" s="1014">
        <v>0</v>
      </c>
      <c r="R49" s="1005">
        <v>0</v>
      </c>
      <c r="S49" s="1014">
        <v>0</v>
      </c>
      <c r="T49" s="1014">
        <v>0</v>
      </c>
      <c r="U49" s="1014">
        <v>0</v>
      </c>
      <c r="V49" s="1005">
        <v>0</v>
      </c>
      <c r="W49" s="815"/>
      <c r="X49" s="815"/>
      <c r="Y49" s="815"/>
    </row>
    <row r="50" spans="1:25" ht="33.75">
      <c r="A50" s="1001" t="s">
        <v>17</v>
      </c>
      <c r="B50" s="987"/>
      <c r="C50" s="987"/>
      <c r="D50" s="987"/>
      <c r="E50" s="987"/>
      <c r="F50" s="987"/>
      <c r="G50" s="987"/>
      <c r="H50" s="987"/>
      <c r="I50" s="987"/>
      <c r="J50" s="987"/>
      <c r="K50" s="987"/>
      <c r="L50" s="1012" t="s">
        <v>159</v>
      </c>
      <c r="M50" s="1020" t="s">
        <v>1216</v>
      </c>
      <c r="N50" s="1021" t="s">
        <v>355</v>
      </c>
      <c r="O50" s="1014">
        <v>0</v>
      </c>
      <c r="P50" s="1014">
        <v>0</v>
      </c>
      <c r="Q50" s="1014">
        <v>0</v>
      </c>
      <c r="R50" s="1005">
        <v>0</v>
      </c>
      <c r="S50" s="1014">
        <v>0</v>
      </c>
      <c r="T50" s="1014">
        <v>0</v>
      </c>
      <c r="U50" s="1014">
        <v>0</v>
      </c>
      <c r="V50" s="1005">
        <v>0</v>
      </c>
      <c r="W50" s="815"/>
      <c r="X50" s="815"/>
      <c r="Y50" s="815"/>
    </row>
    <row r="51" spans="1:25" ht="22.5">
      <c r="A51" s="1001" t="s">
        <v>17</v>
      </c>
      <c r="B51" s="987"/>
      <c r="C51" s="987"/>
      <c r="D51" s="987"/>
      <c r="E51" s="987"/>
      <c r="F51" s="987"/>
      <c r="G51" s="987"/>
      <c r="H51" s="987"/>
      <c r="I51" s="987"/>
      <c r="J51" s="987"/>
      <c r="K51" s="987"/>
      <c r="L51" s="1012" t="s">
        <v>845</v>
      </c>
      <c r="M51" s="1013" t="s">
        <v>1217</v>
      </c>
      <c r="N51" s="1021" t="s">
        <v>355</v>
      </c>
      <c r="O51" s="1014">
        <v>0</v>
      </c>
      <c r="P51" s="1014">
        <v>0</v>
      </c>
      <c r="Q51" s="1014">
        <v>0</v>
      </c>
      <c r="R51" s="1005">
        <v>0</v>
      </c>
      <c r="S51" s="1014">
        <v>0</v>
      </c>
      <c r="T51" s="1014">
        <v>0</v>
      </c>
      <c r="U51" s="1014">
        <v>0</v>
      </c>
      <c r="V51" s="1005">
        <v>0</v>
      </c>
      <c r="W51" s="815"/>
      <c r="X51" s="815"/>
      <c r="Y51" s="815"/>
    </row>
    <row r="52" spans="1:25" ht="22.5">
      <c r="A52" s="1001" t="s">
        <v>17</v>
      </c>
      <c r="B52" s="987"/>
      <c r="C52" s="987"/>
      <c r="D52" s="987"/>
      <c r="E52" s="987"/>
      <c r="F52" s="987"/>
      <c r="G52" s="987"/>
      <c r="H52" s="987"/>
      <c r="I52" s="987"/>
      <c r="J52" s="987"/>
      <c r="K52" s="987"/>
      <c r="L52" s="1012" t="s">
        <v>846</v>
      </c>
      <c r="M52" s="1013" t="s">
        <v>1218</v>
      </c>
      <c r="N52" s="1021" t="s">
        <v>355</v>
      </c>
      <c r="O52" s="1014">
        <v>0</v>
      </c>
      <c r="P52" s="1014">
        <v>0</v>
      </c>
      <c r="Q52" s="1014">
        <v>0</v>
      </c>
      <c r="R52" s="1005">
        <v>0</v>
      </c>
      <c r="S52" s="1014">
        <v>0</v>
      </c>
      <c r="T52" s="1014">
        <v>0</v>
      </c>
      <c r="U52" s="1014">
        <v>0</v>
      </c>
      <c r="V52" s="1005">
        <v>0</v>
      </c>
      <c r="W52" s="815"/>
      <c r="X52" s="815"/>
      <c r="Y52" s="815"/>
    </row>
    <row r="53" spans="1:25" ht="33.75">
      <c r="A53" s="1001" t="s">
        <v>17</v>
      </c>
      <c r="B53" s="987" t="s">
        <v>1185</v>
      </c>
      <c r="C53" s="987"/>
      <c r="D53" s="987"/>
      <c r="E53" s="987"/>
      <c r="F53" s="987"/>
      <c r="G53" s="987"/>
      <c r="H53" s="987"/>
      <c r="I53" s="987"/>
      <c r="J53" s="987"/>
      <c r="K53" s="987"/>
      <c r="L53" s="1012" t="s">
        <v>372</v>
      </c>
      <c r="M53" s="1020" t="s">
        <v>1155</v>
      </c>
      <c r="N53" s="1021" t="s">
        <v>355</v>
      </c>
      <c r="O53" s="1014">
        <v>0</v>
      </c>
      <c r="P53" s="1014">
        <v>0</v>
      </c>
      <c r="Q53" s="1014">
        <v>0</v>
      </c>
      <c r="R53" s="1005">
        <v>0</v>
      </c>
      <c r="S53" s="1014">
        <v>0</v>
      </c>
      <c r="T53" s="1014">
        <v>0</v>
      </c>
      <c r="U53" s="1014">
        <v>0</v>
      </c>
      <c r="V53" s="1005">
        <v>0</v>
      </c>
      <c r="W53" s="815"/>
      <c r="X53" s="815"/>
      <c r="Y53" s="815"/>
    </row>
    <row r="54" spans="1:25">
      <c r="A54" s="1001" t="s">
        <v>17</v>
      </c>
      <c r="B54" s="987" t="s">
        <v>1186</v>
      </c>
      <c r="C54" s="987"/>
      <c r="D54" s="987"/>
      <c r="E54" s="987"/>
      <c r="F54" s="987"/>
      <c r="G54" s="987"/>
      <c r="H54" s="987"/>
      <c r="I54" s="987"/>
      <c r="J54" s="987"/>
      <c r="K54" s="987"/>
      <c r="L54" s="1012" t="s">
        <v>373</v>
      </c>
      <c r="M54" s="1020" t="s">
        <v>1094</v>
      </c>
      <c r="N54" s="1021" t="s">
        <v>355</v>
      </c>
      <c r="O54" s="1014">
        <v>0</v>
      </c>
      <c r="P54" s="1014">
        <v>0</v>
      </c>
      <c r="Q54" s="1014">
        <v>0</v>
      </c>
      <c r="R54" s="1005">
        <v>0</v>
      </c>
      <c r="S54" s="1014">
        <v>0</v>
      </c>
      <c r="T54" s="1014">
        <v>0</v>
      </c>
      <c r="U54" s="1014">
        <v>0</v>
      </c>
      <c r="V54" s="1005">
        <v>0</v>
      </c>
      <c r="W54" s="815"/>
      <c r="X54" s="815"/>
      <c r="Y54" s="815"/>
    </row>
    <row r="55" spans="1:25">
      <c r="A55" s="1001" t="s">
        <v>17</v>
      </c>
      <c r="B55" s="987" t="s">
        <v>1187</v>
      </c>
      <c r="C55" s="987"/>
      <c r="D55" s="987"/>
      <c r="E55" s="987"/>
      <c r="F55" s="987"/>
      <c r="G55" s="987"/>
      <c r="H55" s="987"/>
      <c r="I55" s="987"/>
      <c r="J55" s="987"/>
      <c r="K55" s="987"/>
      <c r="L55" s="1012" t="s">
        <v>374</v>
      </c>
      <c r="M55" s="1020" t="s">
        <v>1095</v>
      </c>
      <c r="N55" s="1021" t="s">
        <v>355</v>
      </c>
      <c r="O55" s="1014">
        <v>0</v>
      </c>
      <c r="P55" s="1014">
        <v>0</v>
      </c>
      <c r="Q55" s="1014">
        <v>0</v>
      </c>
      <c r="R55" s="1005">
        <v>0</v>
      </c>
      <c r="S55" s="1014">
        <v>0</v>
      </c>
      <c r="T55" s="1014">
        <v>0</v>
      </c>
      <c r="U55" s="1014">
        <v>0</v>
      </c>
      <c r="V55" s="1005">
        <v>0</v>
      </c>
      <c r="W55" s="815"/>
      <c r="X55" s="815"/>
      <c r="Y55" s="815"/>
    </row>
    <row r="56" spans="1:25">
      <c r="A56" s="1001" t="s">
        <v>17</v>
      </c>
      <c r="B56" s="987" t="s">
        <v>1188</v>
      </c>
      <c r="C56" s="987"/>
      <c r="D56" s="987"/>
      <c r="E56" s="987"/>
      <c r="F56" s="987"/>
      <c r="G56" s="987"/>
      <c r="H56" s="987"/>
      <c r="I56" s="987"/>
      <c r="J56" s="987"/>
      <c r="K56" s="987"/>
      <c r="L56" s="1012" t="s">
        <v>1091</v>
      </c>
      <c r="M56" s="1020" t="s">
        <v>1096</v>
      </c>
      <c r="N56" s="1021" t="s">
        <v>355</v>
      </c>
      <c r="O56" s="1014">
        <v>0</v>
      </c>
      <c r="P56" s="1014">
        <v>0</v>
      </c>
      <c r="Q56" s="1014">
        <v>0</v>
      </c>
      <c r="R56" s="1005">
        <v>0</v>
      </c>
      <c r="S56" s="1014">
        <v>0</v>
      </c>
      <c r="T56" s="1014">
        <v>0</v>
      </c>
      <c r="U56" s="1014">
        <v>0</v>
      </c>
      <c r="V56" s="1005">
        <v>0</v>
      </c>
      <c r="W56" s="815"/>
      <c r="X56" s="815"/>
      <c r="Y56" s="815"/>
    </row>
    <row r="57" spans="1:25">
      <c r="A57" s="1001" t="s">
        <v>17</v>
      </c>
      <c r="B57" s="987" t="s">
        <v>1189</v>
      </c>
      <c r="C57" s="987"/>
      <c r="D57" s="987"/>
      <c r="E57" s="987"/>
      <c r="F57" s="987"/>
      <c r="G57" s="987"/>
      <c r="H57" s="987"/>
      <c r="I57" s="987"/>
      <c r="J57" s="987"/>
      <c r="K57" s="987"/>
      <c r="L57" s="1012" t="s">
        <v>1092</v>
      </c>
      <c r="M57" s="1020" t="s">
        <v>1156</v>
      </c>
      <c r="N57" s="1021" t="s">
        <v>355</v>
      </c>
      <c r="O57" s="1014">
        <v>0</v>
      </c>
      <c r="P57" s="1014">
        <v>0</v>
      </c>
      <c r="Q57" s="1014">
        <v>0</v>
      </c>
      <c r="R57" s="1005">
        <v>0</v>
      </c>
      <c r="S57" s="1014">
        <v>0</v>
      </c>
      <c r="T57" s="1014">
        <v>0</v>
      </c>
      <c r="U57" s="1014">
        <v>0</v>
      </c>
      <c r="V57" s="1005">
        <v>0</v>
      </c>
      <c r="W57" s="815"/>
      <c r="X57" s="815"/>
      <c r="Y57" s="815"/>
    </row>
    <row r="58" spans="1:25">
      <c r="A58" s="1001" t="s">
        <v>17</v>
      </c>
      <c r="B58" s="987" t="s">
        <v>1190</v>
      </c>
      <c r="C58" s="987"/>
      <c r="D58" s="987"/>
      <c r="E58" s="987"/>
      <c r="F58" s="987"/>
      <c r="G58" s="987"/>
      <c r="H58" s="987"/>
      <c r="I58" s="987"/>
      <c r="J58" s="987"/>
      <c r="K58" s="987"/>
      <c r="L58" s="1012" t="s">
        <v>1157</v>
      </c>
      <c r="M58" s="1013" t="s">
        <v>477</v>
      </c>
      <c r="N58" s="1021" t="s">
        <v>355</v>
      </c>
      <c r="O58" s="1014">
        <v>0</v>
      </c>
      <c r="P58" s="1014">
        <v>0</v>
      </c>
      <c r="Q58" s="1014">
        <v>0</v>
      </c>
      <c r="R58" s="1005">
        <v>0</v>
      </c>
      <c r="S58" s="1014">
        <v>0</v>
      </c>
      <c r="T58" s="1014">
        <v>0</v>
      </c>
      <c r="U58" s="1014">
        <v>0</v>
      </c>
      <c r="V58" s="1005">
        <v>0</v>
      </c>
      <c r="W58" s="815"/>
      <c r="X58" s="815"/>
      <c r="Y58" s="815"/>
    </row>
    <row r="59" spans="1:25" ht="45">
      <c r="A59" s="1001" t="s">
        <v>17</v>
      </c>
      <c r="B59" s="987" t="s">
        <v>1191</v>
      </c>
      <c r="C59" s="987"/>
      <c r="D59" s="987"/>
      <c r="E59" s="987"/>
      <c r="F59" s="987"/>
      <c r="G59" s="987"/>
      <c r="H59" s="987"/>
      <c r="I59" s="987"/>
      <c r="J59" s="987"/>
      <c r="K59" s="987"/>
      <c r="L59" s="1012" t="s">
        <v>1158</v>
      </c>
      <c r="M59" s="1013" t="s">
        <v>1099</v>
      </c>
      <c r="N59" s="1021" t="s">
        <v>355</v>
      </c>
      <c r="O59" s="1014">
        <v>0</v>
      </c>
      <c r="P59" s="1014">
        <v>0</v>
      </c>
      <c r="Q59" s="1014">
        <v>0</v>
      </c>
      <c r="R59" s="1005">
        <v>0</v>
      </c>
      <c r="S59" s="1014">
        <v>0</v>
      </c>
      <c r="T59" s="1014">
        <v>0</v>
      </c>
      <c r="U59" s="1014">
        <v>0</v>
      </c>
      <c r="V59" s="1005">
        <v>0</v>
      </c>
      <c r="W59" s="815"/>
      <c r="X59" s="815"/>
      <c r="Y59" s="815"/>
    </row>
    <row r="60" spans="1:25">
      <c r="A60" s="1001" t="s">
        <v>17</v>
      </c>
      <c r="B60" s="987" t="s">
        <v>1307</v>
      </c>
      <c r="C60" s="987"/>
      <c r="D60" s="987"/>
      <c r="E60" s="987"/>
      <c r="F60" s="987"/>
      <c r="G60" s="987"/>
      <c r="H60" s="987"/>
      <c r="I60" s="987"/>
      <c r="J60" s="987"/>
      <c r="K60" s="987"/>
      <c r="L60" s="1012" t="s">
        <v>1309</v>
      </c>
      <c r="M60" s="1013" t="s">
        <v>1308</v>
      </c>
      <c r="N60" s="1021" t="s">
        <v>355</v>
      </c>
      <c r="O60" s="1014">
        <v>0</v>
      </c>
      <c r="P60" s="1014">
        <v>0</v>
      </c>
      <c r="Q60" s="1014">
        <v>0</v>
      </c>
      <c r="R60" s="1005">
        <v>0</v>
      </c>
      <c r="S60" s="1014">
        <v>0</v>
      </c>
      <c r="T60" s="1014">
        <v>0</v>
      </c>
      <c r="U60" s="1014">
        <v>0</v>
      </c>
      <c r="V60" s="1005">
        <v>0</v>
      </c>
      <c r="W60" s="815"/>
      <c r="X60" s="815"/>
      <c r="Y60" s="815"/>
    </row>
    <row r="61" spans="1:25" s="479" customFormat="1">
      <c r="A61" s="1006" t="s">
        <v>17</v>
      </c>
      <c r="B61" s="1007"/>
      <c r="C61" s="1007"/>
      <c r="D61" s="1007"/>
      <c r="E61" s="1007"/>
      <c r="F61" s="1007"/>
      <c r="G61" s="1007"/>
      <c r="H61" s="1007"/>
      <c r="I61" s="1007"/>
      <c r="J61" s="1007"/>
      <c r="K61" s="1007"/>
      <c r="L61" s="1008" t="s">
        <v>103</v>
      </c>
      <c r="M61" s="1003" t="s">
        <v>1159</v>
      </c>
      <c r="N61" s="1019" t="s">
        <v>355</v>
      </c>
      <c r="O61" s="1018">
        <v>0</v>
      </c>
      <c r="P61" s="1018">
        <v>0</v>
      </c>
      <c r="Q61" s="1018">
        <v>0</v>
      </c>
      <c r="R61" s="1004">
        <v>0</v>
      </c>
      <c r="S61" s="1018">
        <v>0</v>
      </c>
      <c r="T61" s="1018">
        <v>0</v>
      </c>
      <c r="U61" s="1018">
        <v>0</v>
      </c>
      <c r="V61" s="1004">
        <v>0</v>
      </c>
      <c r="W61" s="1011"/>
      <c r="X61" s="1011"/>
      <c r="Y61" s="1011"/>
    </row>
    <row r="62" spans="1:25" s="479" customFormat="1">
      <c r="A62" s="1006" t="s">
        <v>17</v>
      </c>
      <c r="B62" s="1007"/>
      <c r="C62" s="1007"/>
      <c r="D62" s="1007"/>
      <c r="E62" s="1007"/>
      <c r="F62" s="1007"/>
      <c r="G62" s="1007"/>
      <c r="H62" s="1007"/>
      <c r="I62" s="1007"/>
      <c r="J62" s="1007"/>
      <c r="K62" s="1007"/>
      <c r="L62" s="1008" t="s">
        <v>119</v>
      </c>
      <c r="M62" s="1022" t="s">
        <v>1160</v>
      </c>
      <c r="N62" s="1019" t="s">
        <v>355</v>
      </c>
      <c r="O62" s="1018">
        <v>0</v>
      </c>
      <c r="P62" s="1018">
        <v>0</v>
      </c>
      <c r="Q62" s="1018">
        <v>0</v>
      </c>
      <c r="R62" s="1004">
        <v>0</v>
      </c>
      <c r="S62" s="1018">
        <v>0</v>
      </c>
      <c r="T62" s="1018">
        <v>0</v>
      </c>
      <c r="U62" s="1018">
        <v>0</v>
      </c>
      <c r="V62" s="1004">
        <v>0</v>
      </c>
      <c r="W62" s="1011"/>
      <c r="X62" s="1011"/>
      <c r="Y62" s="1011"/>
    </row>
    <row r="63" spans="1:25" s="509" customFormat="1">
      <c r="A63" s="1023" t="s">
        <v>17</v>
      </c>
      <c r="B63" s="1024"/>
      <c r="C63" s="1024"/>
      <c r="D63" s="1024"/>
      <c r="E63" s="1024"/>
      <c r="F63" s="1024"/>
      <c r="G63" s="1024"/>
      <c r="H63" s="1024"/>
      <c r="I63" s="1024"/>
      <c r="J63" s="1024"/>
      <c r="K63" s="1024"/>
      <c r="L63" s="1012" t="s">
        <v>121</v>
      </c>
      <c r="M63" s="1020" t="s">
        <v>1007</v>
      </c>
      <c r="N63" s="1021" t="s">
        <v>355</v>
      </c>
      <c r="O63" s="1015">
        <v>0</v>
      </c>
      <c r="P63" s="1015">
        <v>0</v>
      </c>
      <c r="Q63" s="1015">
        <v>0</v>
      </c>
      <c r="R63" s="1005">
        <v>0</v>
      </c>
      <c r="S63" s="1015">
        <v>0</v>
      </c>
      <c r="T63" s="1015">
        <v>0</v>
      </c>
      <c r="U63" s="1015">
        <v>0</v>
      </c>
      <c r="V63" s="1005">
        <v>0</v>
      </c>
      <c r="W63" s="815"/>
      <c r="X63" s="815"/>
      <c r="Y63" s="815"/>
    </row>
    <row r="64" spans="1:25" s="479" customFormat="1" ht="22.5">
      <c r="A64" s="1006" t="s">
        <v>17</v>
      </c>
      <c r="B64" s="1007"/>
      <c r="C64" s="1007"/>
      <c r="D64" s="1007"/>
      <c r="E64" s="1007"/>
      <c r="F64" s="1007"/>
      <c r="G64" s="1007"/>
      <c r="H64" s="1007"/>
      <c r="I64" s="1007"/>
      <c r="J64" s="1007"/>
      <c r="K64" s="1007"/>
      <c r="L64" s="1008" t="s">
        <v>123</v>
      </c>
      <c r="M64" s="1022" t="s">
        <v>1161</v>
      </c>
      <c r="N64" s="1019" t="s">
        <v>355</v>
      </c>
      <c r="O64" s="1018">
        <v>0</v>
      </c>
      <c r="P64" s="1018">
        <v>0</v>
      </c>
      <c r="Q64" s="1018">
        <v>0</v>
      </c>
      <c r="R64" s="1004">
        <v>0</v>
      </c>
      <c r="S64" s="1018">
        <v>0</v>
      </c>
      <c r="T64" s="1018">
        <v>0</v>
      </c>
      <c r="U64" s="1018">
        <v>0</v>
      </c>
      <c r="V64" s="1004">
        <v>0</v>
      </c>
      <c r="W64" s="1011"/>
      <c r="X64" s="1011"/>
      <c r="Y64" s="1011"/>
    </row>
    <row r="65" spans="1:25" s="479" customFormat="1">
      <c r="A65" s="1006" t="s">
        <v>17</v>
      </c>
      <c r="B65" s="1007"/>
      <c r="C65" s="1007"/>
      <c r="D65" s="1007"/>
      <c r="E65" s="1007"/>
      <c r="F65" s="1007"/>
      <c r="G65" s="1007"/>
      <c r="H65" s="1007"/>
      <c r="I65" s="1007"/>
      <c r="J65" s="1007"/>
      <c r="K65" s="1007"/>
      <c r="L65" s="1008" t="s">
        <v>124</v>
      </c>
      <c r="M65" s="1022" t="s">
        <v>1162</v>
      </c>
      <c r="N65" s="1019" t="s">
        <v>355</v>
      </c>
      <c r="O65" s="1018">
        <v>0</v>
      </c>
      <c r="P65" s="1018">
        <v>23.6</v>
      </c>
      <c r="Q65" s="1018">
        <v>5.56</v>
      </c>
      <c r="R65" s="1004">
        <v>-18.040000000000003</v>
      </c>
      <c r="S65" s="1018">
        <v>4.8499999999999996</v>
      </c>
      <c r="T65" s="1018">
        <v>30</v>
      </c>
      <c r="U65" s="1018">
        <v>5.56</v>
      </c>
      <c r="V65" s="1004">
        <v>14.63917525773196</v>
      </c>
      <c r="W65" s="1011"/>
      <c r="X65" s="1011"/>
      <c r="Y65" s="1011"/>
    </row>
    <row r="66" spans="1:25" s="479" customFormat="1">
      <c r="A66" s="1006" t="s">
        <v>17</v>
      </c>
      <c r="B66" s="1007"/>
      <c r="C66" s="1007"/>
      <c r="D66" s="1007"/>
      <c r="E66" s="1007"/>
      <c r="F66" s="1007"/>
      <c r="G66" s="1007"/>
      <c r="H66" s="1007"/>
      <c r="I66" s="1007"/>
      <c r="J66" s="1007"/>
      <c r="K66" s="1007"/>
      <c r="L66" s="1008" t="s">
        <v>125</v>
      </c>
      <c r="M66" s="1025" t="s">
        <v>1193</v>
      </c>
      <c r="N66" s="1026" t="s">
        <v>355</v>
      </c>
      <c r="O66" s="1004">
        <v>0</v>
      </c>
      <c r="P66" s="1004">
        <v>0</v>
      </c>
      <c r="Q66" s="1004">
        <v>0</v>
      </c>
      <c r="R66" s="1004">
        <v>0</v>
      </c>
      <c r="S66" s="1004">
        <v>0</v>
      </c>
      <c r="T66" s="1004">
        <v>0</v>
      </c>
      <c r="U66" s="1004">
        <v>0</v>
      </c>
      <c r="V66" s="1004">
        <v>0</v>
      </c>
      <c r="W66" s="1011"/>
      <c r="X66" s="1011"/>
      <c r="Y66" s="1011"/>
    </row>
    <row r="67" spans="1:25">
      <c r="A67" s="1001" t="s">
        <v>17</v>
      </c>
      <c r="B67" s="987"/>
      <c r="C67" s="987"/>
      <c r="D67" s="987"/>
      <c r="E67" s="987"/>
      <c r="F67" s="987"/>
      <c r="G67" s="987"/>
      <c r="H67" s="987"/>
      <c r="I67" s="987"/>
      <c r="J67" s="987"/>
      <c r="K67" s="987"/>
      <c r="L67" s="1012" t="s">
        <v>146</v>
      </c>
      <c r="M67" s="1020" t="s">
        <v>1163</v>
      </c>
      <c r="N67" s="1021" t="s">
        <v>355</v>
      </c>
      <c r="O67" s="1015">
        <v>0</v>
      </c>
      <c r="P67" s="1015">
        <v>0</v>
      </c>
      <c r="Q67" s="1015">
        <v>0</v>
      </c>
      <c r="R67" s="1005">
        <v>0</v>
      </c>
      <c r="S67" s="1015">
        <v>0</v>
      </c>
      <c r="T67" s="1015">
        <v>0</v>
      </c>
      <c r="U67" s="1015">
        <v>0</v>
      </c>
      <c r="V67" s="1005">
        <v>0</v>
      </c>
      <c r="W67" s="815"/>
      <c r="X67" s="815"/>
      <c r="Y67" s="815"/>
    </row>
    <row r="68" spans="1:25">
      <c r="A68" s="1001" t="s">
        <v>17</v>
      </c>
      <c r="B68" s="987"/>
      <c r="C68" s="987"/>
      <c r="D68" s="987"/>
      <c r="E68" s="987"/>
      <c r="F68" s="987"/>
      <c r="G68" s="987"/>
      <c r="H68" s="987"/>
      <c r="I68" s="987"/>
      <c r="J68" s="987"/>
      <c r="K68" s="987"/>
      <c r="L68" s="1012" t="s">
        <v>187</v>
      </c>
      <c r="M68" s="1020" t="s">
        <v>1164</v>
      </c>
      <c r="N68" s="1021" t="s">
        <v>355</v>
      </c>
      <c r="O68" s="1015">
        <v>0</v>
      </c>
      <c r="P68" s="1015">
        <v>0</v>
      </c>
      <c r="Q68" s="1015">
        <v>0</v>
      </c>
      <c r="R68" s="1005">
        <v>0</v>
      </c>
      <c r="S68" s="1015">
        <v>0</v>
      </c>
      <c r="T68" s="1015">
        <v>0</v>
      </c>
      <c r="U68" s="1015">
        <v>0</v>
      </c>
      <c r="V68" s="1005">
        <v>0</v>
      </c>
      <c r="W68" s="815"/>
      <c r="X68" s="815"/>
      <c r="Y68" s="815"/>
    </row>
    <row r="69" spans="1:25" ht="22.5">
      <c r="A69" s="1001" t="s">
        <v>17</v>
      </c>
      <c r="B69" s="987"/>
      <c r="C69" s="987"/>
      <c r="D69" s="987"/>
      <c r="E69" s="987"/>
      <c r="F69" s="987"/>
      <c r="G69" s="987"/>
      <c r="H69" s="987"/>
      <c r="I69" s="987"/>
      <c r="J69" s="987"/>
      <c r="K69" s="987"/>
      <c r="L69" s="1012" t="s">
        <v>393</v>
      </c>
      <c r="M69" s="1020" t="s">
        <v>1165</v>
      </c>
      <c r="N69" s="1021" t="s">
        <v>355</v>
      </c>
      <c r="O69" s="1015"/>
      <c r="P69" s="1015"/>
      <c r="Q69" s="1015"/>
      <c r="R69" s="1005"/>
      <c r="S69" s="1015"/>
      <c r="T69" s="1015"/>
      <c r="U69" s="1015"/>
      <c r="V69" s="1005">
        <v>0</v>
      </c>
      <c r="W69" s="815"/>
      <c r="X69" s="815"/>
      <c r="Y69" s="815"/>
    </row>
    <row r="70" spans="1:25" s="479" customFormat="1" ht="22.5">
      <c r="A70" s="1006" t="s">
        <v>17</v>
      </c>
      <c r="B70" s="1007"/>
      <c r="C70" s="1007"/>
      <c r="D70" s="1007"/>
      <c r="E70" s="1007"/>
      <c r="F70" s="1007"/>
      <c r="G70" s="1007"/>
      <c r="H70" s="1007"/>
      <c r="I70" s="1007"/>
      <c r="J70" s="1007"/>
      <c r="K70" s="1007"/>
      <c r="L70" s="1008" t="s">
        <v>126</v>
      </c>
      <c r="M70" s="1003" t="s">
        <v>479</v>
      </c>
      <c r="N70" s="1019" t="s">
        <v>355</v>
      </c>
      <c r="O70" s="1017"/>
      <c r="P70" s="1017"/>
      <c r="Q70" s="1017"/>
      <c r="R70" s="1004">
        <v>0</v>
      </c>
      <c r="S70" s="1017"/>
      <c r="T70" s="1017"/>
      <c r="U70" s="1017"/>
      <c r="V70" s="1004">
        <v>0</v>
      </c>
      <c r="W70" s="1011"/>
      <c r="X70" s="1011"/>
      <c r="Y70" s="1011"/>
    </row>
    <row r="71" spans="1:25">
      <c r="A71" s="1001" t="s">
        <v>17</v>
      </c>
      <c r="B71" s="987"/>
      <c r="C71" s="987"/>
      <c r="D71" s="987"/>
      <c r="E71" s="987"/>
      <c r="F71" s="987"/>
      <c r="G71" s="987"/>
      <c r="H71" s="987"/>
      <c r="I71" s="987"/>
      <c r="J71" s="987"/>
      <c r="K71" s="987"/>
      <c r="L71" s="1012" t="s">
        <v>127</v>
      </c>
      <c r="M71" s="1027" t="s">
        <v>478</v>
      </c>
      <c r="N71" s="1021" t="s">
        <v>355</v>
      </c>
      <c r="O71" s="1015"/>
      <c r="P71" s="1015"/>
      <c r="Q71" s="1015"/>
      <c r="R71" s="1005"/>
      <c r="S71" s="1005"/>
      <c r="T71" s="1005"/>
      <c r="U71" s="1005"/>
      <c r="V71" s="1005">
        <v>0</v>
      </c>
      <c r="W71" s="815"/>
      <c r="X71" s="815"/>
      <c r="Y71" s="815"/>
    </row>
    <row r="72" spans="1:25" ht="90">
      <c r="A72" s="1001" t="s">
        <v>17</v>
      </c>
      <c r="B72" s="987"/>
      <c r="C72" s="749" t="b">
        <v>0</v>
      </c>
      <c r="D72" s="987"/>
      <c r="E72" s="987"/>
      <c r="F72" s="987"/>
      <c r="G72" s="987"/>
      <c r="H72" s="987"/>
      <c r="I72" s="987"/>
      <c r="J72" s="987"/>
      <c r="K72" s="987"/>
      <c r="L72" s="1012" t="s">
        <v>128</v>
      </c>
      <c r="M72" s="1028" t="s">
        <v>965</v>
      </c>
      <c r="N72" s="993" t="s">
        <v>355</v>
      </c>
      <c r="O72" s="1015"/>
      <c r="P72" s="1015"/>
      <c r="Q72" s="1015"/>
      <c r="R72" s="1005">
        <v>0</v>
      </c>
      <c r="S72" s="1015"/>
      <c r="T72" s="1015"/>
      <c r="U72" s="852">
        <v>0</v>
      </c>
      <c r="V72" s="1005">
        <v>0</v>
      </c>
      <c r="W72" s="815"/>
      <c r="X72" s="815"/>
      <c r="Y72" s="815"/>
    </row>
    <row r="73" spans="1:25" ht="56.25">
      <c r="A73" s="1001" t="s">
        <v>17</v>
      </c>
      <c r="B73" s="987"/>
      <c r="C73" s="749" t="b">
        <v>0</v>
      </c>
      <c r="D73" s="987"/>
      <c r="E73" s="987"/>
      <c r="F73" s="987"/>
      <c r="G73" s="987"/>
      <c r="H73" s="987"/>
      <c r="I73" s="987"/>
      <c r="J73" s="987"/>
      <c r="K73" s="987"/>
      <c r="L73" s="1012" t="s">
        <v>129</v>
      </c>
      <c r="M73" s="1028" t="s">
        <v>480</v>
      </c>
      <c r="N73" s="993" t="s">
        <v>355</v>
      </c>
      <c r="O73" s="1015"/>
      <c r="P73" s="1015"/>
      <c r="Q73" s="1015"/>
      <c r="R73" s="1005">
        <v>0</v>
      </c>
      <c r="S73" s="1015"/>
      <c r="T73" s="1015"/>
      <c r="U73" s="852">
        <v>0</v>
      </c>
      <c r="V73" s="1005">
        <v>0</v>
      </c>
      <c r="W73" s="815"/>
      <c r="X73" s="815"/>
      <c r="Y73" s="815"/>
    </row>
    <row r="74" spans="1:25">
      <c r="A74" s="1001" t="s">
        <v>17</v>
      </c>
      <c r="B74" s="987"/>
      <c r="C74" s="987"/>
      <c r="D74" s="987"/>
      <c r="E74" s="987"/>
      <c r="F74" s="987"/>
      <c r="G74" s="987"/>
      <c r="H74" s="987"/>
      <c r="I74" s="987"/>
      <c r="J74" s="987"/>
      <c r="K74" s="987"/>
      <c r="L74" s="1012" t="s">
        <v>130</v>
      </c>
      <c r="M74" s="1028" t="s">
        <v>1166</v>
      </c>
      <c r="N74" s="1021" t="s">
        <v>355</v>
      </c>
      <c r="O74" s="1015"/>
      <c r="P74" s="1015"/>
      <c r="Q74" s="1015"/>
      <c r="R74" s="1005">
        <v>0</v>
      </c>
      <c r="S74" s="1015"/>
      <c r="T74" s="1015"/>
      <c r="U74" s="1015"/>
      <c r="V74" s="1005">
        <v>0</v>
      </c>
      <c r="W74" s="815"/>
      <c r="X74" s="815"/>
      <c r="Y74" s="815"/>
    </row>
    <row r="75" spans="1:25" s="479" customFormat="1" ht="22.5">
      <c r="A75" s="1006" t="s">
        <v>17</v>
      </c>
      <c r="B75" s="1007"/>
      <c r="C75" s="1007"/>
      <c r="D75" s="1007"/>
      <c r="E75" s="1007"/>
      <c r="F75" s="1007"/>
      <c r="G75" s="1007"/>
      <c r="H75" s="1007"/>
      <c r="I75" s="1007"/>
      <c r="J75" s="1007"/>
      <c r="K75" s="1007"/>
      <c r="L75" s="1008" t="s">
        <v>131</v>
      </c>
      <c r="M75" s="1025" t="s">
        <v>1167</v>
      </c>
      <c r="N75" s="1019" t="s">
        <v>355</v>
      </c>
      <c r="O75" s="1004">
        <v>0</v>
      </c>
      <c r="P75" s="1004">
        <v>0</v>
      </c>
      <c r="Q75" s="1004">
        <v>0</v>
      </c>
      <c r="R75" s="1004">
        <v>0</v>
      </c>
      <c r="S75" s="1004">
        <v>0</v>
      </c>
      <c r="T75" s="1004">
        <v>0</v>
      </c>
      <c r="U75" s="1004">
        <v>0</v>
      </c>
      <c r="V75" s="1004">
        <v>0</v>
      </c>
      <c r="W75" s="1011"/>
      <c r="X75" s="1011"/>
      <c r="Y75" s="1011"/>
    </row>
    <row r="76" spans="1:25" ht="22.5">
      <c r="A76" s="1001" t="s">
        <v>17</v>
      </c>
      <c r="B76" s="987"/>
      <c r="C76" s="987"/>
      <c r="D76" s="987"/>
      <c r="E76" s="987"/>
      <c r="F76" s="987"/>
      <c r="G76" s="987"/>
      <c r="H76" s="987"/>
      <c r="I76" s="987"/>
      <c r="J76" s="987"/>
      <c r="K76" s="987"/>
      <c r="L76" s="1012" t="s">
        <v>1168</v>
      </c>
      <c r="M76" s="1020" t="s">
        <v>481</v>
      </c>
      <c r="N76" s="1021" t="s">
        <v>355</v>
      </c>
      <c r="O76" s="1015"/>
      <c r="P76" s="1015"/>
      <c r="Q76" s="1015"/>
      <c r="R76" s="1005">
        <v>0</v>
      </c>
      <c r="S76" s="1015"/>
      <c r="T76" s="1015"/>
      <c r="U76" s="1015"/>
      <c r="V76" s="1005">
        <v>0</v>
      </c>
      <c r="W76" s="815"/>
      <c r="X76" s="815"/>
      <c r="Y76" s="815"/>
    </row>
    <row r="77" spans="1:25" ht="22.5">
      <c r="A77" s="1001" t="s">
        <v>17</v>
      </c>
      <c r="B77" s="987"/>
      <c r="C77" s="987"/>
      <c r="D77" s="987"/>
      <c r="E77" s="987"/>
      <c r="F77" s="987"/>
      <c r="G77" s="987"/>
      <c r="H77" s="987"/>
      <c r="I77" s="987"/>
      <c r="J77" s="987"/>
      <c r="K77" s="987"/>
      <c r="L77" s="1012" t="s">
        <v>1169</v>
      </c>
      <c r="M77" s="1020" t="s">
        <v>482</v>
      </c>
      <c r="N77" s="1021" t="s">
        <v>355</v>
      </c>
      <c r="O77" s="1015"/>
      <c r="P77" s="1015"/>
      <c r="Q77" s="1015"/>
      <c r="R77" s="1005">
        <v>0</v>
      </c>
      <c r="S77" s="1015"/>
      <c r="T77" s="1015"/>
      <c r="U77" s="1015"/>
      <c r="V77" s="1005">
        <v>0</v>
      </c>
      <c r="W77" s="815"/>
      <c r="X77" s="815"/>
      <c r="Y77" s="815"/>
    </row>
    <row r="78" spans="1:25" ht="22.5">
      <c r="A78" s="1001" t="s">
        <v>17</v>
      </c>
      <c r="B78" s="987"/>
      <c r="C78" s="987"/>
      <c r="D78" s="987"/>
      <c r="E78" s="987"/>
      <c r="F78" s="987"/>
      <c r="G78" s="987"/>
      <c r="H78" s="987"/>
      <c r="I78" s="987"/>
      <c r="J78" s="987"/>
      <c r="K78" s="987"/>
      <c r="L78" s="1012" t="s">
        <v>132</v>
      </c>
      <c r="M78" s="1028" t="s">
        <v>483</v>
      </c>
      <c r="N78" s="1021" t="s">
        <v>355</v>
      </c>
      <c r="O78" s="1015"/>
      <c r="P78" s="1015"/>
      <c r="Q78" s="1015"/>
      <c r="R78" s="1005">
        <v>0</v>
      </c>
      <c r="S78" s="1015"/>
      <c r="T78" s="1015"/>
      <c r="U78" s="1015"/>
      <c r="V78" s="1005">
        <v>0</v>
      </c>
      <c r="W78" s="815"/>
      <c r="X78" s="815"/>
      <c r="Y78" s="815"/>
    </row>
    <row r="79" spans="1:25">
      <c r="A79" s="1001" t="s">
        <v>17</v>
      </c>
      <c r="B79" s="987"/>
      <c r="C79" s="987"/>
      <c r="D79" s="987"/>
      <c r="E79" s="987"/>
      <c r="F79" s="987"/>
      <c r="G79" s="987"/>
      <c r="H79" s="987"/>
      <c r="I79" s="987"/>
      <c r="J79" s="987"/>
      <c r="K79" s="987"/>
      <c r="L79" s="1012" t="s">
        <v>133</v>
      </c>
      <c r="M79" s="1028" t="s">
        <v>484</v>
      </c>
      <c r="N79" s="1021" t="s">
        <v>355</v>
      </c>
      <c r="O79" s="1015"/>
      <c r="P79" s="1015"/>
      <c r="Q79" s="1015"/>
      <c r="R79" s="1005">
        <v>0</v>
      </c>
      <c r="S79" s="1015"/>
      <c r="T79" s="1015"/>
      <c r="U79" s="1015"/>
      <c r="V79" s="1005">
        <v>0</v>
      </c>
      <c r="W79" s="815"/>
      <c r="X79" s="815"/>
      <c r="Y79" s="815"/>
    </row>
    <row r="80" spans="1:25" s="479" customFormat="1">
      <c r="A80" s="1001" t="s">
        <v>17</v>
      </c>
      <c r="B80" s="1007"/>
      <c r="C80" s="1007"/>
      <c r="D80" s="1007"/>
      <c r="E80" s="1007"/>
      <c r="F80" s="1007"/>
      <c r="G80" s="1007"/>
      <c r="H80" s="1007"/>
      <c r="I80" s="1007"/>
      <c r="J80" s="1007"/>
      <c r="K80" s="1007"/>
      <c r="L80" s="1008" t="s">
        <v>134</v>
      </c>
      <c r="M80" s="1029" t="s">
        <v>1211</v>
      </c>
      <c r="N80" s="1019" t="s">
        <v>355</v>
      </c>
      <c r="O80" s="1004">
        <v>989.43599999999992</v>
      </c>
      <c r="P80" s="1004">
        <v>1300.472</v>
      </c>
      <c r="Q80" s="1004">
        <v>1154.0319999999999</v>
      </c>
      <c r="R80" s="1004">
        <v>-146.44000000000005</v>
      </c>
      <c r="S80" s="1004">
        <v>1092.9499999999998</v>
      </c>
      <c r="T80" s="1004">
        <v>1816.27</v>
      </c>
      <c r="U80" s="1004">
        <v>1137.28</v>
      </c>
      <c r="V80" s="1004">
        <v>4.0559952422343351</v>
      </c>
      <c r="W80" s="1011"/>
      <c r="X80" s="1011"/>
      <c r="Y80" s="1011"/>
    </row>
    <row r="81" spans="1:25">
      <c r="A81" s="1001" t="s">
        <v>17</v>
      </c>
      <c r="B81" s="987"/>
      <c r="C81" s="987" t="b">
        <v>0</v>
      </c>
      <c r="D81" s="987"/>
      <c r="E81" s="987"/>
      <c r="F81" s="987"/>
      <c r="G81" s="987"/>
      <c r="H81" s="987"/>
      <c r="I81" s="987"/>
      <c r="J81" s="987"/>
      <c r="K81" s="987"/>
      <c r="L81" s="1012" t="s">
        <v>1212</v>
      </c>
      <c r="M81" s="1030" t="s">
        <v>1214</v>
      </c>
      <c r="N81" s="1021" t="s">
        <v>355</v>
      </c>
      <c r="O81" s="1015"/>
      <c r="P81" s="1015"/>
      <c r="Q81" s="1015"/>
      <c r="R81" s="1005">
        <v>0</v>
      </c>
      <c r="S81" s="1015"/>
      <c r="T81" s="1015"/>
      <c r="U81" s="1015"/>
      <c r="V81" s="1005">
        <v>0</v>
      </c>
      <c r="W81" s="815"/>
      <c r="X81" s="815"/>
      <c r="Y81" s="815"/>
    </row>
    <row r="82" spans="1:25">
      <c r="A82" s="1001" t="s">
        <v>17</v>
      </c>
      <c r="B82" s="987"/>
      <c r="C82" s="987" t="b">
        <v>0</v>
      </c>
      <c r="D82" s="987"/>
      <c r="E82" s="987"/>
      <c r="F82" s="987"/>
      <c r="G82" s="987"/>
      <c r="H82" s="987"/>
      <c r="I82" s="987"/>
      <c r="J82" s="987"/>
      <c r="K82" s="987"/>
      <c r="L82" s="1012" t="s">
        <v>1213</v>
      </c>
      <c r="M82" s="1030" t="s">
        <v>1215</v>
      </c>
      <c r="N82" s="1021" t="s">
        <v>355</v>
      </c>
      <c r="O82" s="1015"/>
      <c r="P82" s="1015"/>
      <c r="Q82" s="1015"/>
      <c r="R82" s="1005">
        <v>0</v>
      </c>
      <c r="S82" s="1015"/>
      <c r="T82" s="1015"/>
      <c r="U82" s="1015"/>
      <c r="V82" s="1005">
        <v>0</v>
      </c>
      <c r="W82" s="815"/>
      <c r="X82" s="815"/>
      <c r="Y82" s="815"/>
    </row>
    <row r="83" spans="1:25" s="479" customFormat="1">
      <c r="A83" s="1001" t="s">
        <v>17</v>
      </c>
      <c r="B83" s="1031" t="s">
        <v>992</v>
      </c>
      <c r="C83" s="1007"/>
      <c r="D83" s="1007"/>
      <c r="E83" s="1007"/>
      <c r="F83" s="1007"/>
      <c r="G83" s="1007"/>
      <c r="H83" s="1007"/>
      <c r="I83" s="1007"/>
      <c r="J83" s="1007"/>
      <c r="K83" s="1007"/>
      <c r="L83" s="1008" t="s">
        <v>137</v>
      </c>
      <c r="M83" s="1025" t="s">
        <v>485</v>
      </c>
      <c r="N83" s="1019" t="s">
        <v>314</v>
      </c>
      <c r="O83" s="1032">
        <v>35.200000000000003</v>
      </c>
      <c r="P83" s="1032">
        <v>35.200000000000003</v>
      </c>
      <c r="Q83" s="1032">
        <v>35.200000000000003</v>
      </c>
      <c r="R83" s="1032">
        <v>0</v>
      </c>
      <c r="S83" s="1032">
        <v>35.200000000000003</v>
      </c>
      <c r="T83" s="1032">
        <v>35.200000000000003</v>
      </c>
      <c r="U83" s="1032">
        <v>35.200000000000003</v>
      </c>
      <c r="V83" s="1004"/>
      <c r="W83" s="1011"/>
      <c r="X83" s="1011"/>
      <c r="Y83" s="1011"/>
    </row>
    <row r="84" spans="1:25">
      <c r="A84" s="1001" t="s">
        <v>17</v>
      </c>
      <c r="B84" s="1031" t="s">
        <v>988</v>
      </c>
      <c r="C84" s="987"/>
      <c r="D84" s="987"/>
      <c r="E84" s="987"/>
      <c r="F84" s="987"/>
      <c r="G84" s="987"/>
      <c r="H84" s="987"/>
      <c r="I84" s="987"/>
      <c r="J84" s="987"/>
      <c r="K84" s="987"/>
      <c r="L84" s="1012" t="s">
        <v>1008</v>
      </c>
      <c r="M84" s="1020" t="s">
        <v>926</v>
      </c>
      <c r="N84" s="1021" t="s">
        <v>314</v>
      </c>
      <c r="O84" s="1033">
        <v>17.600000000000001</v>
      </c>
      <c r="P84" s="1033">
        <v>17.600000000000001</v>
      </c>
      <c r="Q84" s="1033">
        <v>17.600000000000001</v>
      </c>
      <c r="R84" s="1034">
        <v>0</v>
      </c>
      <c r="S84" s="1033">
        <v>17.600000000000001</v>
      </c>
      <c r="T84" s="1033">
        <v>17.600000000000001</v>
      </c>
      <c r="U84" s="1033">
        <v>17.600000000000001</v>
      </c>
      <c r="V84" s="1005"/>
      <c r="W84" s="815"/>
      <c r="X84" s="815"/>
      <c r="Y84" s="815"/>
    </row>
    <row r="85" spans="1:25">
      <c r="A85" s="1001" t="s">
        <v>17</v>
      </c>
      <c r="B85" s="1031" t="s">
        <v>983</v>
      </c>
      <c r="C85" s="987"/>
      <c r="D85" s="987"/>
      <c r="E85" s="987"/>
      <c r="F85" s="987"/>
      <c r="G85" s="987"/>
      <c r="H85" s="987"/>
      <c r="I85" s="987"/>
      <c r="J85" s="987"/>
      <c r="K85" s="987"/>
      <c r="L85" s="1012" t="s">
        <v>1009</v>
      </c>
      <c r="M85" s="1020" t="s">
        <v>925</v>
      </c>
      <c r="N85" s="1021" t="s">
        <v>486</v>
      </c>
      <c r="O85" s="1015">
        <v>27.64</v>
      </c>
      <c r="P85" s="1015">
        <v>28.58</v>
      </c>
      <c r="Q85" s="1015">
        <v>27.64</v>
      </c>
      <c r="R85" s="1005">
        <v>-0.93999999999999773</v>
      </c>
      <c r="S85" s="1015">
        <v>31.05</v>
      </c>
      <c r="T85" s="1015">
        <v>31.05</v>
      </c>
      <c r="U85" s="1015">
        <v>31.05</v>
      </c>
      <c r="V85" s="1005"/>
      <c r="W85" s="815"/>
      <c r="X85" s="815"/>
      <c r="Y85" s="815"/>
    </row>
    <row r="86" spans="1:25">
      <c r="A86" s="1001" t="s">
        <v>17</v>
      </c>
      <c r="B86" s="1031" t="s">
        <v>989</v>
      </c>
      <c r="C86" s="987"/>
      <c r="D86" s="987"/>
      <c r="E86" s="987"/>
      <c r="F86" s="987"/>
      <c r="G86" s="987"/>
      <c r="H86" s="987"/>
      <c r="I86" s="987"/>
      <c r="J86" s="987"/>
      <c r="K86" s="987"/>
      <c r="L86" s="1012" t="s">
        <v>1170</v>
      </c>
      <c r="M86" s="1020" t="s">
        <v>927</v>
      </c>
      <c r="N86" s="1021" t="s">
        <v>314</v>
      </c>
      <c r="O86" s="1034">
        <v>17.600000000000001</v>
      </c>
      <c r="P86" s="1034">
        <v>17.600000000000001</v>
      </c>
      <c r="Q86" s="1034">
        <v>17.600000000000001</v>
      </c>
      <c r="R86" s="1034">
        <v>0</v>
      </c>
      <c r="S86" s="1034">
        <v>17.600000000000001</v>
      </c>
      <c r="T86" s="1034">
        <v>17.600000000000001</v>
      </c>
      <c r="U86" s="1034">
        <v>17.600000000000001</v>
      </c>
      <c r="V86" s="1005"/>
      <c r="W86" s="815"/>
      <c r="X86" s="815"/>
      <c r="Y86" s="815"/>
    </row>
    <row r="87" spans="1:25">
      <c r="A87" s="1001" t="s">
        <v>17</v>
      </c>
      <c r="B87" s="1031" t="s">
        <v>984</v>
      </c>
      <c r="C87" s="987"/>
      <c r="D87" s="987"/>
      <c r="E87" s="987"/>
      <c r="F87" s="987"/>
      <c r="G87" s="987"/>
      <c r="H87" s="987"/>
      <c r="I87" s="987"/>
      <c r="J87" s="987"/>
      <c r="K87" s="987"/>
      <c r="L87" s="1012" t="s">
        <v>1171</v>
      </c>
      <c r="M87" s="1020" t="s">
        <v>928</v>
      </c>
      <c r="N87" s="1021" t="s">
        <v>486</v>
      </c>
      <c r="O87" s="1015">
        <v>28.577954545454535</v>
      </c>
      <c r="P87" s="1015">
        <v>45.31045454545454</v>
      </c>
      <c r="Q87" s="1015">
        <v>28.58</v>
      </c>
      <c r="R87" s="1005">
        <v>-16.730454545454542</v>
      </c>
      <c r="S87" s="1015">
        <v>31.049431818181805</v>
      </c>
      <c r="T87" s="1015">
        <v>72.147159090909085</v>
      </c>
      <c r="U87" s="1015">
        <v>33.568181818181813</v>
      </c>
      <c r="V87" s="1005"/>
      <c r="W87" s="815"/>
      <c r="X87" s="815"/>
      <c r="Y87" s="815"/>
    </row>
    <row r="88" spans="1:25">
      <c r="A88" s="1001" t="s">
        <v>17</v>
      </c>
      <c r="B88" s="1031"/>
      <c r="C88" s="987"/>
      <c r="D88" s="987"/>
      <c r="E88" s="987"/>
      <c r="F88" s="987"/>
      <c r="G88" s="987"/>
      <c r="H88" s="987"/>
      <c r="I88" s="987"/>
      <c r="J88" s="987"/>
      <c r="K88" s="987"/>
      <c r="L88" s="1012" t="s">
        <v>1172</v>
      </c>
      <c r="M88" s="1020" t="s">
        <v>487</v>
      </c>
      <c r="N88" s="1021" t="s">
        <v>142</v>
      </c>
      <c r="O88" s="1005">
        <v>103.39346796474145</v>
      </c>
      <c r="P88" s="1005">
        <v>158.53902920033082</v>
      </c>
      <c r="Q88" s="1005">
        <v>103.40086830680173</v>
      </c>
      <c r="R88" s="1005"/>
      <c r="S88" s="1005">
        <v>99.998170106865715</v>
      </c>
      <c r="T88" s="1005">
        <v>232.35800029278289</v>
      </c>
      <c r="U88" s="1005">
        <v>108.11008637095591</v>
      </c>
      <c r="V88" s="1005"/>
      <c r="W88" s="815"/>
      <c r="X88" s="815"/>
      <c r="Y88" s="815"/>
    </row>
    <row r="89" spans="1:25">
      <c r="A89" s="1001" t="s">
        <v>17</v>
      </c>
      <c r="B89" s="1031"/>
      <c r="C89" s="987"/>
      <c r="D89" s="987"/>
      <c r="E89" s="987"/>
      <c r="F89" s="987"/>
      <c r="G89" s="987"/>
      <c r="H89" s="987"/>
      <c r="I89" s="987"/>
      <c r="J89" s="987"/>
      <c r="K89" s="987"/>
      <c r="L89" s="1012" t="s">
        <v>1173</v>
      </c>
      <c r="M89" s="1020" t="s">
        <v>488</v>
      </c>
      <c r="N89" s="1021" t="s">
        <v>486</v>
      </c>
      <c r="O89" s="1015">
        <v>28.10897727272727</v>
      </c>
      <c r="P89" s="1015">
        <v>28.58</v>
      </c>
      <c r="Q89" s="1015">
        <v>32.784999999999997</v>
      </c>
      <c r="R89" s="1005">
        <v>4.2049999999999983</v>
      </c>
      <c r="S89" s="1015">
        <v>31.049715909090903</v>
      </c>
      <c r="T89" s="1015">
        <v>51.598579545454541</v>
      </c>
      <c r="U89" s="1015">
        <v>32.309090909090905</v>
      </c>
      <c r="V89" s="1005"/>
      <c r="W89" s="815"/>
      <c r="X89" s="815"/>
      <c r="Y89" s="815"/>
    </row>
    <row r="90" spans="1:25" s="479" customFormat="1">
      <c r="A90" s="1006" t="s">
        <v>17</v>
      </c>
      <c r="B90" s="1035"/>
      <c r="C90" s="1007"/>
      <c r="D90" s="1007"/>
      <c r="E90" s="1007"/>
      <c r="F90" s="1007"/>
      <c r="G90" s="1007"/>
      <c r="H90" s="1007"/>
      <c r="I90" s="1007"/>
      <c r="J90" s="1007"/>
      <c r="K90" s="1007"/>
      <c r="L90" s="1008" t="s">
        <v>138</v>
      </c>
      <c r="M90" s="1025" t="s">
        <v>1227</v>
      </c>
      <c r="N90" s="1019" t="s">
        <v>355</v>
      </c>
      <c r="O90" s="1004">
        <v>871.37829545454531</v>
      </c>
      <c r="P90" s="1004">
        <v>1145.3020454545454</v>
      </c>
      <c r="Q90" s="1004">
        <v>1016.3349999999999</v>
      </c>
      <c r="R90" s="1004">
        <v>0</v>
      </c>
      <c r="S90" s="1004">
        <v>962.54119318181802</v>
      </c>
      <c r="T90" s="1004">
        <v>1599.5559659090907</v>
      </c>
      <c r="U90" s="1004">
        <v>1001.5818181818181</v>
      </c>
      <c r="V90" s="1004">
        <v>4.0559952422343306</v>
      </c>
      <c r="W90" s="1011"/>
      <c r="X90" s="1011"/>
      <c r="Y90" s="1011"/>
    </row>
    <row r="91" spans="1:25" s="479" customFormat="1">
      <c r="A91" s="1006" t="s">
        <v>17</v>
      </c>
      <c r="B91" s="1031" t="s">
        <v>993</v>
      </c>
      <c r="C91" s="1007"/>
      <c r="D91" s="1007"/>
      <c r="E91" s="1007"/>
      <c r="F91" s="1007"/>
      <c r="G91" s="1007"/>
      <c r="H91" s="1007"/>
      <c r="I91" s="1007"/>
      <c r="J91" s="1007"/>
      <c r="K91" s="1007"/>
      <c r="L91" s="1008" t="s">
        <v>139</v>
      </c>
      <c r="M91" s="1025" t="s">
        <v>489</v>
      </c>
      <c r="N91" s="1019" t="s">
        <v>314</v>
      </c>
      <c r="O91" s="1032">
        <v>31</v>
      </c>
      <c r="P91" s="1032">
        <v>31</v>
      </c>
      <c r="Q91" s="1032">
        <v>31</v>
      </c>
      <c r="R91" s="1032">
        <v>0</v>
      </c>
      <c r="S91" s="1032">
        <v>31</v>
      </c>
      <c r="T91" s="1032">
        <v>31</v>
      </c>
      <c r="U91" s="1032">
        <v>31</v>
      </c>
      <c r="V91" s="1004"/>
      <c r="W91" s="1011"/>
      <c r="X91" s="1011"/>
      <c r="Y91" s="1011"/>
    </row>
    <row r="92" spans="1:25">
      <c r="A92" s="1001" t="s">
        <v>17</v>
      </c>
      <c r="B92" s="1031" t="s">
        <v>990</v>
      </c>
      <c r="C92" s="987"/>
      <c r="D92" s="987"/>
      <c r="E92" s="987"/>
      <c r="F92" s="987"/>
      <c r="G92" s="987"/>
      <c r="H92" s="987"/>
      <c r="I92" s="987"/>
      <c r="J92" s="987"/>
      <c r="K92" s="987"/>
      <c r="L92" s="1012" t="s">
        <v>1174</v>
      </c>
      <c r="M92" s="1020" t="s">
        <v>976</v>
      </c>
      <c r="N92" s="1021" t="s">
        <v>314</v>
      </c>
      <c r="O92" s="1033">
        <v>15.5</v>
      </c>
      <c r="P92" s="1033">
        <v>15.5</v>
      </c>
      <c r="Q92" s="1033">
        <v>15.5</v>
      </c>
      <c r="R92" s="1034">
        <v>0</v>
      </c>
      <c r="S92" s="1033">
        <v>15.5</v>
      </c>
      <c r="T92" s="1033">
        <v>15.5</v>
      </c>
      <c r="U92" s="1033">
        <v>15.5</v>
      </c>
      <c r="V92" s="1005"/>
      <c r="W92" s="815"/>
      <c r="X92" s="815"/>
      <c r="Y92" s="815"/>
    </row>
    <row r="93" spans="1:25">
      <c r="A93" s="1001" t="s">
        <v>17</v>
      </c>
      <c r="B93" s="1031" t="s">
        <v>986</v>
      </c>
      <c r="C93" s="987"/>
      <c r="D93" s="987"/>
      <c r="E93" s="987"/>
      <c r="F93" s="987"/>
      <c r="G93" s="987"/>
      <c r="H93" s="987"/>
      <c r="I93" s="987"/>
      <c r="J93" s="987"/>
      <c r="K93" s="987"/>
      <c r="L93" s="1012" t="s">
        <v>1175</v>
      </c>
      <c r="M93" s="1020" t="s">
        <v>977</v>
      </c>
      <c r="N93" s="1021" t="s">
        <v>486</v>
      </c>
      <c r="O93" s="1015">
        <v>27.64</v>
      </c>
      <c r="P93" s="1015">
        <v>28.58</v>
      </c>
      <c r="Q93" s="1015">
        <v>27.64</v>
      </c>
      <c r="R93" s="1005">
        <v>-0.93999999999999773</v>
      </c>
      <c r="S93" s="1015">
        <v>31.05</v>
      </c>
      <c r="T93" s="1015">
        <v>31.05</v>
      </c>
      <c r="U93" s="1015">
        <v>31.05</v>
      </c>
      <c r="V93" s="1005"/>
      <c r="W93" s="815"/>
      <c r="X93" s="815"/>
      <c r="Y93" s="815"/>
    </row>
    <row r="94" spans="1:25">
      <c r="A94" s="1001" t="s">
        <v>17</v>
      </c>
      <c r="B94" s="1031" t="s">
        <v>991</v>
      </c>
      <c r="C94" s="987"/>
      <c r="D94" s="987"/>
      <c r="E94" s="987"/>
      <c r="F94" s="987"/>
      <c r="G94" s="987"/>
      <c r="H94" s="987"/>
      <c r="I94" s="987"/>
      <c r="J94" s="987"/>
      <c r="K94" s="987"/>
      <c r="L94" s="1012" t="s">
        <v>1176</v>
      </c>
      <c r="M94" s="1020" t="s">
        <v>978</v>
      </c>
      <c r="N94" s="1021" t="s">
        <v>314</v>
      </c>
      <c r="O94" s="1034">
        <v>15.5</v>
      </c>
      <c r="P94" s="1034">
        <v>15.5</v>
      </c>
      <c r="Q94" s="1034">
        <v>15.5</v>
      </c>
      <c r="R94" s="1034">
        <v>0</v>
      </c>
      <c r="S94" s="1034">
        <v>15.5</v>
      </c>
      <c r="T94" s="1034">
        <v>15.5</v>
      </c>
      <c r="U94" s="1034">
        <v>15.5</v>
      </c>
      <c r="V94" s="1005"/>
      <c r="W94" s="815"/>
      <c r="X94" s="815"/>
      <c r="Y94" s="815"/>
    </row>
    <row r="95" spans="1:25">
      <c r="A95" s="1001" t="s">
        <v>17</v>
      </c>
      <c r="B95" s="1031" t="s">
        <v>985</v>
      </c>
      <c r="C95" s="987"/>
      <c r="D95" s="987"/>
      <c r="E95" s="987"/>
      <c r="F95" s="987"/>
      <c r="G95" s="987"/>
      <c r="H95" s="987"/>
      <c r="I95" s="987"/>
      <c r="J95" s="987"/>
      <c r="K95" s="987"/>
      <c r="L95" s="1012" t="s">
        <v>1177</v>
      </c>
      <c r="M95" s="1020" t="s">
        <v>979</v>
      </c>
      <c r="N95" s="1021" t="s">
        <v>486</v>
      </c>
      <c r="O95" s="1015">
        <v>28.577954545454535</v>
      </c>
      <c r="P95" s="1015">
        <v>45.31045454545454</v>
      </c>
      <c r="Q95" s="1015">
        <v>28.58</v>
      </c>
      <c r="R95" s="1005">
        <v>-16.730454545454542</v>
      </c>
      <c r="S95" s="1015">
        <v>31.049431818181805</v>
      </c>
      <c r="T95" s="1015">
        <v>72.147159090909085</v>
      </c>
      <c r="U95" s="1015">
        <v>33.568181818181813</v>
      </c>
      <c r="V95" s="1005"/>
      <c r="W95" s="815"/>
      <c r="X95" s="815"/>
      <c r="Y95" s="815"/>
    </row>
    <row r="96" spans="1:25">
      <c r="A96" s="1036"/>
      <c r="B96" s="987"/>
      <c r="C96" s="987"/>
      <c r="D96" s="987"/>
      <c r="E96" s="987"/>
      <c r="F96" s="987"/>
      <c r="G96" s="987"/>
      <c r="H96" s="987"/>
      <c r="I96" s="987"/>
      <c r="J96" s="987"/>
      <c r="K96" s="987"/>
      <c r="L96" s="1037"/>
      <c r="M96" s="1038"/>
      <c r="N96" s="1037"/>
      <c r="O96" s="988"/>
      <c r="P96" s="988"/>
      <c r="Q96" s="988"/>
      <c r="R96" s="988"/>
      <c r="S96" s="988"/>
      <c r="T96" s="988"/>
      <c r="U96" s="988"/>
      <c r="V96" s="988"/>
      <c r="W96" s="988"/>
      <c r="X96" s="988"/>
      <c r="Y96" s="988"/>
    </row>
    <row r="97" spans="1:25">
      <c r="A97" s="987"/>
      <c r="B97" s="987"/>
      <c r="C97" s="987"/>
      <c r="D97" s="987"/>
      <c r="E97" s="987"/>
      <c r="F97" s="987"/>
      <c r="G97" s="987"/>
      <c r="H97" s="987"/>
      <c r="I97" s="987"/>
      <c r="J97" s="987"/>
      <c r="K97" s="987"/>
      <c r="L97" s="992" t="s">
        <v>1274</v>
      </c>
      <c r="M97" s="992"/>
      <c r="N97" s="992"/>
      <c r="O97" s="992"/>
      <c r="P97" s="992"/>
      <c r="Q97" s="992"/>
      <c r="R97" s="992"/>
      <c r="S97" s="992"/>
      <c r="T97" s="992"/>
      <c r="U97" s="992"/>
      <c r="V97" s="992"/>
      <c r="W97" s="992"/>
      <c r="X97" s="992"/>
      <c r="Y97" s="992"/>
    </row>
    <row r="98" spans="1:25" ht="39.75" customHeight="1">
      <c r="A98" s="987"/>
      <c r="B98" s="987"/>
      <c r="C98" s="987"/>
      <c r="D98" s="987"/>
      <c r="E98" s="987"/>
      <c r="F98" s="987"/>
      <c r="G98" s="987"/>
      <c r="H98" s="987"/>
      <c r="I98" s="987"/>
      <c r="J98" s="987"/>
      <c r="K98" s="987"/>
      <c r="L98" s="1039" t="s">
        <v>2407</v>
      </c>
      <c r="M98" s="1040"/>
      <c r="N98" s="1040"/>
      <c r="O98" s="1040"/>
      <c r="P98" s="1040"/>
      <c r="Q98" s="1040"/>
      <c r="R98" s="1040"/>
      <c r="S98" s="1040"/>
      <c r="T98" s="1040"/>
      <c r="U98" s="1040"/>
      <c r="V98" s="1040"/>
      <c r="W98" s="1040"/>
      <c r="X98" s="1040"/>
      <c r="Y98" s="1040"/>
    </row>
  </sheetData>
  <sheetProtection formatColumns="0" formatRows="0" autoFilter="0"/>
  <mergeCells count="9">
    <mergeCell ref="X14:X15"/>
    <mergeCell ref="Y14:Y15"/>
    <mergeCell ref="L97:Y97"/>
    <mergeCell ref="L98:Y98"/>
    <mergeCell ref="V14:V15"/>
    <mergeCell ref="L14:L15"/>
    <mergeCell ref="M14:M15"/>
    <mergeCell ref="N14:N15"/>
    <mergeCell ref="W14:W15"/>
  </mergeCells>
  <dataValidations count="2">
    <dataValidation type="textLength" operator="lessThanOrEqual" allowBlank="1" showInputMessage="1" showErrorMessage="1" errorTitle="Ошибка" error="Допускается ввод не более 900 символов!" sqref="W17:Y42 W43:Y95">
      <formula1>900</formula1>
    </dataValidation>
    <dataValidation type="decimal" allowBlank="1" showErrorMessage="1" errorTitle="Ошибка" error="Допускается ввод только действительных чисел!" sqref="S84:U89 S32:U33 O69:Q79 S45:U45 S50:U50 O45:Q45 O32:Q33 O92:Q95 O20:Q22 O26:Q26 S26:U26 O84:Q89 S20:U22 O81:Q82 S81:U82 O50:Q50 S69:U79 S92:U9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Q76" sqref="Q76"/>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9"/>
      <c r="B1" s="999"/>
      <c r="C1" s="999"/>
      <c r="D1" s="999"/>
      <c r="E1" s="999"/>
      <c r="F1" s="999"/>
      <c r="G1" s="999"/>
      <c r="H1" s="999"/>
      <c r="I1" s="999"/>
      <c r="J1" s="999"/>
      <c r="K1" s="999"/>
      <c r="L1" s="1041"/>
      <c r="M1" s="1042"/>
      <c r="N1" s="999">
        <v>2024</v>
      </c>
      <c r="O1" s="999">
        <v>2024</v>
      </c>
      <c r="P1" s="999">
        <v>2024</v>
      </c>
      <c r="Q1" s="999"/>
      <c r="R1" s="999"/>
      <c r="S1" s="999"/>
      <c r="T1" s="999"/>
      <c r="U1" s="999"/>
      <c r="V1" s="999"/>
      <c r="W1" s="999"/>
      <c r="X1" s="999"/>
      <c r="Y1" s="999"/>
      <c r="Z1" s="999"/>
      <c r="AA1" s="999"/>
      <c r="AB1" s="999"/>
      <c r="AC1" s="999"/>
      <c r="AD1" s="999"/>
      <c r="AE1" s="999"/>
    </row>
    <row r="2" spans="1:31" hidden="1">
      <c r="A2" s="999"/>
      <c r="B2" s="999"/>
      <c r="C2" s="999"/>
      <c r="D2" s="999"/>
      <c r="E2" s="999"/>
      <c r="F2" s="999"/>
      <c r="G2" s="999"/>
      <c r="H2" s="999"/>
      <c r="I2" s="999"/>
      <c r="J2" s="999"/>
      <c r="K2" s="999"/>
      <c r="L2" s="1041"/>
      <c r="M2" s="1042"/>
      <c r="N2" s="999" t="s">
        <v>272</v>
      </c>
      <c r="O2" s="999" t="s">
        <v>271</v>
      </c>
      <c r="P2" s="999" t="s">
        <v>1220</v>
      </c>
      <c r="Q2" s="999"/>
      <c r="R2" s="999"/>
      <c r="S2" s="999"/>
      <c r="T2" s="999"/>
      <c r="U2" s="999"/>
      <c r="V2" s="999"/>
      <c r="W2" s="999"/>
      <c r="X2" s="999"/>
      <c r="Y2" s="999"/>
      <c r="Z2" s="999"/>
      <c r="AA2" s="999"/>
      <c r="AB2" s="999"/>
      <c r="AC2" s="999"/>
      <c r="AD2" s="999"/>
      <c r="AE2" s="999"/>
    </row>
    <row r="3" spans="1:31" hidden="1">
      <c r="A3" s="999"/>
      <c r="B3" s="999"/>
      <c r="C3" s="999"/>
      <c r="D3" s="999"/>
      <c r="E3" s="999"/>
      <c r="F3" s="999"/>
      <c r="G3" s="999"/>
      <c r="H3" s="999"/>
      <c r="I3" s="999"/>
      <c r="J3" s="999"/>
      <c r="K3" s="999"/>
      <c r="L3" s="1041"/>
      <c r="M3" s="1042"/>
      <c r="N3" s="999" t="s">
        <v>2427</v>
      </c>
      <c r="O3" s="999" t="s">
        <v>2428</v>
      </c>
      <c r="P3" s="999" t="s">
        <v>2433</v>
      </c>
      <c r="Q3" s="999"/>
      <c r="R3" s="999"/>
      <c r="S3" s="999"/>
      <c r="T3" s="999"/>
      <c r="U3" s="999"/>
      <c r="V3" s="999"/>
      <c r="W3" s="999"/>
      <c r="X3" s="999"/>
      <c r="Y3" s="999"/>
      <c r="Z3" s="999"/>
      <c r="AA3" s="999"/>
      <c r="AB3" s="999"/>
      <c r="AC3" s="999"/>
      <c r="AD3" s="999"/>
      <c r="AE3" s="999"/>
    </row>
    <row r="4" spans="1:31" hidden="1">
      <c r="A4" s="999"/>
      <c r="B4" s="999"/>
      <c r="C4" s="999"/>
      <c r="D4" s="999"/>
      <c r="E4" s="999"/>
      <c r="F4" s="999"/>
      <c r="G4" s="999"/>
      <c r="H4" s="999"/>
      <c r="I4" s="999"/>
      <c r="J4" s="999"/>
      <c r="K4" s="999"/>
      <c r="L4" s="1041"/>
      <c r="M4" s="1042"/>
      <c r="N4" s="999"/>
      <c r="O4" s="999"/>
      <c r="P4" s="999"/>
      <c r="Q4" s="999"/>
      <c r="R4" s="999"/>
      <c r="S4" s="999"/>
      <c r="T4" s="999"/>
      <c r="U4" s="999"/>
      <c r="V4" s="999"/>
      <c r="W4" s="999"/>
      <c r="X4" s="999"/>
      <c r="Y4" s="999"/>
      <c r="Z4" s="999"/>
      <c r="AA4" s="999"/>
      <c r="AB4" s="999"/>
      <c r="AC4" s="999"/>
      <c r="AD4" s="999"/>
      <c r="AE4" s="999"/>
    </row>
    <row r="5" spans="1:31" hidden="1">
      <c r="A5" s="999"/>
      <c r="B5" s="999"/>
      <c r="C5" s="999"/>
      <c r="D5" s="999"/>
      <c r="E5" s="999"/>
      <c r="F5" s="999"/>
      <c r="G5" s="999"/>
      <c r="H5" s="999"/>
      <c r="I5" s="999"/>
      <c r="J5" s="999"/>
      <c r="K5" s="999"/>
      <c r="L5" s="1041"/>
      <c r="M5" s="1042"/>
      <c r="N5" s="999"/>
      <c r="O5" s="999"/>
      <c r="P5" s="999"/>
      <c r="Q5" s="999"/>
      <c r="R5" s="999"/>
      <c r="S5" s="999"/>
      <c r="T5" s="999"/>
      <c r="U5" s="999"/>
      <c r="V5" s="999"/>
      <c r="W5" s="999"/>
      <c r="X5" s="999"/>
      <c r="Y5" s="999"/>
      <c r="Z5" s="999"/>
      <c r="AA5" s="999"/>
      <c r="AB5" s="999"/>
      <c r="AC5" s="999"/>
      <c r="AD5" s="999"/>
      <c r="AE5" s="999"/>
    </row>
    <row r="6" spans="1:31" hidden="1">
      <c r="A6" s="999"/>
      <c r="B6" s="999"/>
      <c r="C6" s="999"/>
      <c r="D6" s="999"/>
      <c r="E6" s="999"/>
      <c r="F6" s="999"/>
      <c r="G6" s="999"/>
      <c r="H6" s="999"/>
      <c r="I6" s="999"/>
      <c r="J6" s="999"/>
      <c r="K6" s="999"/>
      <c r="L6" s="1041"/>
      <c r="M6" s="1042"/>
      <c r="N6" s="999"/>
      <c r="O6" s="999"/>
      <c r="P6" s="999"/>
      <c r="Q6" s="999"/>
      <c r="R6" s="999"/>
      <c r="S6" s="999"/>
      <c r="T6" s="999"/>
      <c r="U6" s="999"/>
      <c r="V6" s="999"/>
      <c r="W6" s="999"/>
      <c r="X6" s="999"/>
      <c r="Y6" s="999"/>
      <c r="Z6" s="999"/>
      <c r="AA6" s="999"/>
      <c r="AB6" s="999"/>
      <c r="AC6" s="999"/>
      <c r="AD6" s="999"/>
      <c r="AE6" s="999"/>
    </row>
    <row r="7" spans="1:31" hidden="1">
      <c r="A7" s="999"/>
      <c r="B7" s="999"/>
      <c r="C7" s="999"/>
      <c r="D7" s="999"/>
      <c r="E7" s="999"/>
      <c r="F7" s="999"/>
      <c r="G7" s="999"/>
      <c r="H7" s="999"/>
      <c r="I7" s="999"/>
      <c r="J7" s="999"/>
      <c r="K7" s="999"/>
      <c r="L7" s="1041"/>
      <c r="M7" s="1042"/>
      <c r="N7" s="999"/>
      <c r="O7" s="999"/>
      <c r="P7" s="999"/>
      <c r="Q7" s="999"/>
      <c r="R7" s="999"/>
      <c r="S7" s="999"/>
      <c r="T7" s="999"/>
      <c r="U7" s="999"/>
      <c r="V7" s="999"/>
      <c r="W7" s="999"/>
      <c r="X7" s="999"/>
      <c r="Y7" s="999"/>
      <c r="Z7" s="999"/>
      <c r="AA7" s="999"/>
      <c r="AB7" s="999"/>
      <c r="AC7" s="999"/>
      <c r="AD7" s="999"/>
      <c r="AE7" s="999"/>
    </row>
    <row r="8" spans="1:31" hidden="1">
      <c r="A8" s="999"/>
      <c r="B8" s="999"/>
      <c r="C8" s="999"/>
      <c r="D8" s="999"/>
      <c r="E8" s="999"/>
      <c r="F8" s="999"/>
      <c r="G8" s="999"/>
      <c r="H8" s="999"/>
      <c r="I8" s="999"/>
      <c r="J8" s="999"/>
      <c r="K8" s="999"/>
      <c r="L8" s="1041"/>
      <c r="M8" s="1042"/>
      <c r="N8" s="999"/>
      <c r="O8" s="999"/>
      <c r="P8" s="999"/>
      <c r="Q8" s="999"/>
      <c r="R8" s="999"/>
      <c r="S8" s="999"/>
      <c r="T8" s="999"/>
      <c r="U8" s="999"/>
      <c r="V8" s="999"/>
      <c r="W8" s="999"/>
      <c r="X8" s="999"/>
      <c r="Y8" s="999"/>
      <c r="Z8" s="999"/>
      <c r="AA8" s="999"/>
      <c r="AB8" s="999"/>
      <c r="AC8" s="999"/>
      <c r="AD8" s="999"/>
      <c r="AE8" s="999"/>
    </row>
    <row r="9" spans="1:31" hidden="1">
      <c r="A9" s="999"/>
      <c r="B9" s="999"/>
      <c r="C9" s="999"/>
      <c r="D9" s="999"/>
      <c r="E9" s="999"/>
      <c r="F9" s="999"/>
      <c r="G9" s="999"/>
      <c r="H9" s="999"/>
      <c r="I9" s="999"/>
      <c r="J9" s="999"/>
      <c r="K9" s="999"/>
      <c r="L9" s="1041"/>
      <c r="M9" s="1042"/>
      <c r="N9" s="999"/>
      <c r="O9" s="999"/>
      <c r="P9" s="999"/>
      <c r="Q9" s="999"/>
      <c r="R9" s="999"/>
      <c r="S9" s="999"/>
      <c r="T9" s="999"/>
      <c r="U9" s="999"/>
      <c r="V9" s="999"/>
      <c r="W9" s="999"/>
      <c r="X9" s="999"/>
      <c r="Y9" s="999"/>
      <c r="Z9" s="999"/>
      <c r="AA9" s="999"/>
      <c r="AB9" s="999"/>
      <c r="AC9" s="999"/>
      <c r="AD9" s="999"/>
      <c r="AE9" s="999"/>
    </row>
    <row r="10" spans="1:31" hidden="1">
      <c r="A10" s="999"/>
      <c r="B10" s="999"/>
      <c r="C10" s="999"/>
      <c r="D10" s="999"/>
      <c r="E10" s="999"/>
      <c r="F10" s="999"/>
      <c r="G10" s="999"/>
      <c r="H10" s="999"/>
      <c r="I10" s="999"/>
      <c r="J10" s="999"/>
      <c r="K10" s="999"/>
      <c r="L10" s="1041"/>
      <c r="M10" s="1042"/>
      <c r="N10" s="999"/>
      <c r="O10" s="999"/>
      <c r="P10" s="999"/>
      <c r="Q10" s="999"/>
      <c r="R10" s="999"/>
      <c r="S10" s="999"/>
      <c r="T10" s="999"/>
      <c r="U10" s="999"/>
      <c r="V10" s="999"/>
      <c r="W10" s="999"/>
      <c r="X10" s="999"/>
      <c r="Y10" s="999"/>
      <c r="Z10" s="999"/>
      <c r="AA10" s="999"/>
      <c r="AB10" s="999"/>
      <c r="AC10" s="999"/>
      <c r="AD10" s="999"/>
      <c r="AE10" s="999"/>
    </row>
    <row r="11" spans="1:31" ht="15" hidden="1" customHeight="1">
      <c r="A11" s="999"/>
      <c r="B11" s="999"/>
      <c r="C11" s="999"/>
      <c r="D11" s="999"/>
      <c r="E11" s="999"/>
      <c r="F11" s="999"/>
      <c r="G11" s="999"/>
      <c r="H11" s="999"/>
      <c r="I11" s="999"/>
      <c r="J11" s="999"/>
      <c r="K11" s="999"/>
      <c r="L11" s="1043"/>
      <c r="M11" s="1042"/>
      <c r="N11" s="999"/>
      <c r="O11" s="999"/>
      <c r="P11" s="999"/>
      <c r="Q11" s="999"/>
      <c r="R11" s="999"/>
      <c r="S11" s="999"/>
      <c r="T11" s="999"/>
      <c r="U11" s="999"/>
      <c r="V11" s="999"/>
      <c r="W11" s="999"/>
      <c r="X11" s="999"/>
      <c r="Y11" s="999"/>
      <c r="Z11" s="999"/>
      <c r="AA11" s="999"/>
      <c r="AB11" s="999"/>
      <c r="AC11" s="999"/>
      <c r="AD11" s="999"/>
      <c r="AE11" s="999"/>
    </row>
    <row r="12" spans="1:31" s="282" customFormat="1" ht="24" customHeight="1">
      <c r="A12" s="885"/>
      <c r="B12" s="885"/>
      <c r="C12" s="885"/>
      <c r="D12" s="885"/>
      <c r="E12" s="885"/>
      <c r="F12" s="885"/>
      <c r="G12" s="885"/>
      <c r="H12" s="885"/>
      <c r="I12" s="885"/>
      <c r="J12" s="885"/>
      <c r="K12" s="885"/>
      <c r="L12" s="373" t="s">
        <v>1195</v>
      </c>
      <c r="M12" s="333"/>
      <c r="N12" s="333"/>
      <c r="O12" s="333"/>
      <c r="P12" s="333"/>
      <c r="Q12" s="885"/>
      <c r="R12" s="885"/>
      <c r="S12" s="885"/>
      <c r="T12" s="885"/>
      <c r="U12" s="885"/>
      <c r="V12" s="885"/>
      <c r="W12" s="885"/>
      <c r="X12" s="885"/>
      <c r="Y12" s="885"/>
      <c r="Z12" s="885"/>
      <c r="AA12" s="885"/>
      <c r="AB12" s="885"/>
      <c r="AC12" s="885"/>
      <c r="AD12" s="885"/>
      <c r="AE12" s="885"/>
    </row>
    <row r="13" spans="1:31">
      <c r="A13" s="999"/>
      <c r="B13" s="999"/>
      <c r="C13" s="999"/>
      <c r="D13" s="999"/>
      <c r="E13" s="999"/>
      <c r="F13" s="999"/>
      <c r="G13" s="999"/>
      <c r="H13" s="999"/>
      <c r="I13" s="999"/>
      <c r="J13" s="999"/>
      <c r="K13" s="999"/>
      <c r="L13" s="1042"/>
      <c r="M13" s="1042"/>
      <c r="N13" s="1042"/>
      <c r="O13" s="999"/>
      <c r="P13" s="999"/>
      <c r="Q13" s="999"/>
      <c r="R13" s="999"/>
      <c r="S13" s="999"/>
      <c r="T13" s="999"/>
      <c r="U13" s="999"/>
      <c r="V13" s="999"/>
      <c r="W13" s="999"/>
      <c r="X13" s="999"/>
      <c r="Y13" s="999"/>
      <c r="Z13" s="999"/>
      <c r="AA13" s="999"/>
      <c r="AB13" s="999"/>
      <c r="AC13" s="999"/>
      <c r="AD13" s="999"/>
      <c r="AE13" s="1042"/>
    </row>
    <row r="14" spans="1:31" s="282" customFormat="1">
      <c r="A14" s="885"/>
      <c r="B14" s="885"/>
      <c r="C14" s="885"/>
      <c r="D14" s="885"/>
      <c r="E14" s="885"/>
      <c r="F14" s="885"/>
      <c r="G14" s="885" t="b">
        <v>1</v>
      </c>
      <c r="H14" s="885"/>
      <c r="I14" s="885"/>
      <c r="J14" s="885"/>
      <c r="K14" s="885"/>
      <c r="L14" s="1044" t="s">
        <v>1196</v>
      </c>
      <c r="M14" s="1045"/>
      <c r="N14" s="1045"/>
      <c r="O14" s="1045"/>
      <c r="P14" s="1045"/>
      <c r="Q14" s="885"/>
      <c r="R14" s="885"/>
      <c r="S14" s="885"/>
      <c r="T14" s="885"/>
      <c r="U14" s="885"/>
      <c r="V14" s="885"/>
      <c r="W14" s="885"/>
      <c r="X14" s="885"/>
      <c r="Y14" s="885"/>
      <c r="Z14" s="885"/>
      <c r="AA14" s="885"/>
      <c r="AB14" s="885"/>
      <c r="AC14" s="885"/>
      <c r="AD14" s="885"/>
      <c r="AE14" s="885"/>
    </row>
    <row r="15" spans="1:31">
      <c r="A15" s="999"/>
      <c r="B15" s="999"/>
      <c r="C15" s="999"/>
      <c r="D15" s="999"/>
      <c r="E15" s="999"/>
      <c r="F15" s="999"/>
      <c r="G15" s="885" t="b">
        <v>1</v>
      </c>
      <c r="H15" s="999"/>
      <c r="I15" s="999"/>
      <c r="J15" s="999"/>
      <c r="K15" s="999"/>
      <c r="L15" s="1046" t="s">
        <v>120</v>
      </c>
      <c r="M15" s="1046" t="s">
        <v>141</v>
      </c>
      <c r="N15" s="1047" t="s">
        <v>2421</v>
      </c>
      <c r="O15" s="1048"/>
      <c r="P15" s="1049"/>
      <c r="Q15" s="999"/>
      <c r="R15" s="999"/>
      <c r="S15" s="999"/>
      <c r="T15" s="999"/>
      <c r="U15" s="999"/>
      <c r="V15" s="999"/>
      <c r="W15" s="999"/>
      <c r="X15" s="999"/>
      <c r="Y15" s="999"/>
      <c r="Z15" s="999"/>
      <c r="AA15" s="999"/>
      <c r="AB15" s="999"/>
      <c r="AC15" s="999"/>
      <c r="AD15" s="999"/>
      <c r="AE15" s="999"/>
    </row>
    <row r="16" spans="1:31" ht="33.75">
      <c r="A16" s="999"/>
      <c r="B16" s="999"/>
      <c r="C16" s="999"/>
      <c r="D16" s="999"/>
      <c r="E16" s="999"/>
      <c r="F16" s="999"/>
      <c r="G16" s="885" t="b">
        <v>1</v>
      </c>
      <c r="H16" s="999"/>
      <c r="I16" s="999"/>
      <c r="J16" s="999"/>
      <c r="K16" s="999"/>
      <c r="L16" s="1046"/>
      <c r="M16" s="1046"/>
      <c r="N16" s="1050" t="s">
        <v>272</v>
      </c>
      <c r="O16" s="1050" t="s">
        <v>271</v>
      </c>
      <c r="P16" s="1050" t="s">
        <v>1220</v>
      </c>
      <c r="Q16" s="999"/>
      <c r="R16" s="999"/>
      <c r="S16" s="999"/>
      <c r="T16" s="999"/>
      <c r="U16" s="999"/>
      <c r="V16" s="999"/>
      <c r="W16" s="999"/>
      <c r="X16" s="999"/>
      <c r="Y16" s="999"/>
      <c r="Z16" s="999"/>
      <c r="AA16" s="999"/>
      <c r="AB16" s="999"/>
      <c r="AC16" s="999"/>
      <c r="AD16" s="999"/>
      <c r="AE16" s="999"/>
    </row>
    <row r="17" spans="1:31" s="558" customFormat="1">
      <c r="A17" s="808" t="s">
        <v>17</v>
      </c>
      <c r="B17" s="999"/>
      <c r="C17" s="999"/>
      <c r="D17" s="999"/>
      <c r="E17" s="999"/>
      <c r="F17" s="999" t="s">
        <v>824</v>
      </c>
      <c r="G17" s="885"/>
      <c r="H17" s="999"/>
      <c r="I17" s="999"/>
      <c r="J17" s="999"/>
      <c r="K17" s="999"/>
      <c r="L17" s="1051" t="s">
        <v>15</v>
      </c>
      <c r="M17" s="1052"/>
      <c r="N17" s="1053" t="s">
        <v>2417</v>
      </c>
      <c r="O17" s="1054"/>
      <c r="P17" s="1055"/>
      <c r="Q17" s="999"/>
      <c r="R17" s="999"/>
      <c r="S17" s="999"/>
      <c r="T17" s="999"/>
      <c r="U17" s="999"/>
      <c r="V17" s="999"/>
      <c r="W17" s="999"/>
      <c r="X17" s="999"/>
      <c r="Y17" s="999"/>
      <c r="Z17" s="999"/>
      <c r="AA17" s="999"/>
      <c r="AB17" s="999"/>
      <c r="AC17" s="999"/>
      <c r="AD17" s="999"/>
      <c r="AE17" s="999"/>
    </row>
    <row r="18" spans="1:31" s="558" customFormat="1">
      <c r="A18" s="999">
        <v>1</v>
      </c>
      <c r="B18" s="999"/>
      <c r="C18" s="999"/>
      <c r="D18" s="999"/>
      <c r="E18" s="999"/>
      <c r="F18" s="999"/>
      <c r="G18" s="999"/>
      <c r="H18" s="999"/>
      <c r="I18" s="999"/>
      <c r="J18" s="999"/>
      <c r="K18" s="999"/>
      <c r="L18" s="1056" t="s">
        <v>491</v>
      </c>
      <c r="M18" s="1057"/>
      <c r="N18" s="1053" t="s">
        <v>826</v>
      </c>
      <c r="O18" s="1058"/>
      <c r="P18" s="1059"/>
      <c r="Q18" s="999"/>
      <c r="R18" s="999"/>
      <c r="S18" s="999"/>
      <c r="T18" s="999"/>
      <c r="U18" s="999"/>
      <c r="V18" s="999"/>
      <c r="W18" s="999"/>
      <c r="X18" s="999"/>
      <c r="Y18" s="999"/>
      <c r="Z18" s="999"/>
      <c r="AA18" s="999"/>
      <c r="AB18" s="999"/>
      <c r="AC18" s="999"/>
      <c r="AD18" s="999"/>
      <c r="AE18" s="999"/>
    </row>
    <row r="19" spans="1:31" s="558" customFormat="1">
      <c r="A19" s="999">
        <v>1</v>
      </c>
      <c r="B19" s="999"/>
      <c r="C19" s="999"/>
      <c r="D19" s="999"/>
      <c r="E19" s="999"/>
      <c r="F19" s="999"/>
      <c r="G19" s="999"/>
      <c r="H19" s="999"/>
      <c r="I19" s="999"/>
      <c r="J19" s="999"/>
      <c r="K19" s="999"/>
      <c r="L19" s="1056" t="s">
        <v>492</v>
      </c>
      <c r="M19" s="1057"/>
      <c r="N19" s="1053" t="s">
        <v>921</v>
      </c>
      <c r="O19" s="1058"/>
      <c r="P19" s="1059"/>
      <c r="Q19" s="999"/>
      <c r="R19" s="999"/>
      <c r="S19" s="999"/>
      <c r="T19" s="999"/>
      <c r="U19" s="999"/>
      <c r="V19" s="999"/>
      <c r="W19" s="999"/>
      <c r="X19" s="999"/>
      <c r="Y19" s="999"/>
      <c r="Z19" s="999"/>
      <c r="AA19" s="999"/>
      <c r="AB19" s="999"/>
      <c r="AC19" s="999"/>
      <c r="AD19" s="999"/>
      <c r="AE19" s="999"/>
    </row>
    <row r="20" spans="1:31" s="558" customFormat="1">
      <c r="A20" s="999">
        <v>1</v>
      </c>
      <c r="B20" s="999"/>
      <c r="C20" s="999"/>
      <c r="D20" s="999"/>
      <c r="E20" s="999"/>
      <c r="F20" s="999"/>
      <c r="G20" s="999"/>
      <c r="H20" s="999"/>
      <c r="I20" s="999"/>
      <c r="J20" s="999"/>
      <c r="K20" s="999"/>
      <c r="L20" s="1056" t="s">
        <v>267</v>
      </c>
      <c r="M20" s="1057"/>
      <c r="N20" s="1053" t="s">
        <v>20</v>
      </c>
      <c r="O20" s="1058"/>
      <c r="P20" s="1059"/>
      <c r="Q20" s="999"/>
      <c r="R20" s="999"/>
      <c r="S20" s="999"/>
      <c r="T20" s="999"/>
      <c r="U20" s="999"/>
      <c r="V20" s="999"/>
      <c r="W20" s="999"/>
      <c r="X20" s="999"/>
      <c r="Y20" s="999"/>
      <c r="Z20" s="999"/>
      <c r="AA20" s="999"/>
      <c r="AB20" s="999"/>
      <c r="AC20" s="999"/>
      <c r="AD20" s="999"/>
      <c r="AE20" s="999"/>
    </row>
    <row r="21" spans="1:31" s="558" customFormat="1">
      <c r="A21" s="999">
        <v>1</v>
      </c>
      <c r="B21" s="999"/>
      <c r="C21" s="999"/>
      <c r="D21" s="999"/>
      <c r="E21" s="999"/>
      <c r="F21" s="999"/>
      <c r="G21" s="999" t="b">
        <v>1</v>
      </c>
      <c r="H21" s="999"/>
      <c r="I21" s="999"/>
      <c r="J21" s="999"/>
      <c r="K21" s="999"/>
      <c r="L21" s="1060" t="s">
        <v>493</v>
      </c>
      <c r="M21" s="1061"/>
      <c r="N21" s="1062"/>
      <c r="O21" s="1062"/>
      <c r="P21" s="1063"/>
      <c r="Q21" s="999"/>
      <c r="R21" s="999"/>
      <c r="S21" s="999"/>
      <c r="T21" s="999"/>
      <c r="U21" s="999"/>
      <c r="V21" s="999"/>
      <c r="W21" s="999"/>
      <c r="X21" s="999"/>
      <c r="Y21" s="999"/>
      <c r="Z21" s="999"/>
      <c r="AA21" s="999"/>
      <c r="AB21" s="999"/>
      <c r="AC21" s="999"/>
      <c r="AD21" s="999"/>
      <c r="AE21" s="999"/>
    </row>
    <row r="22" spans="1:31" s="340" customFormat="1">
      <c r="A22" s="999">
        <v>1</v>
      </c>
      <c r="B22" s="999" t="s">
        <v>983</v>
      </c>
      <c r="C22" s="1064"/>
      <c r="D22" s="1064"/>
      <c r="E22" s="1064"/>
      <c r="F22" s="1064"/>
      <c r="G22" s="999" t="b">
        <v>1</v>
      </c>
      <c r="H22" s="1064"/>
      <c r="I22" s="1064"/>
      <c r="J22" s="1064"/>
      <c r="K22" s="1064"/>
      <c r="L22" s="1065" t="s">
        <v>929</v>
      </c>
      <c r="M22" s="1066" t="s">
        <v>486</v>
      </c>
      <c r="N22" s="1067">
        <v>31.05</v>
      </c>
      <c r="O22" s="1067">
        <v>31.05</v>
      </c>
      <c r="P22" s="1068">
        <v>0</v>
      </c>
      <c r="Q22" s="1064"/>
      <c r="R22" s="1064"/>
      <c r="S22" s="1064"/>
      <c r="T22" s="1064"/>
      <c r="U22" s="1064"/>
      <c r="V22" s="1064"/>
      <c r="W22" s="1064"/>
      <c r="X22" s="1064"/>
      <c r="Y22" s="1064"/>
      <c r="Z22" s="1064"/>
      <c r="AA22" s="1064"/>
      <c r="AB22" s="1064"/>
      <c r="AC22" s="1064"/>
      <c r="AD22" s="1064"/>
      <c r="AE22" s="1064"/>
    </row>
    <row r="23" spans="1:31" s="340" customFormat="1">
      <c r="A23" s="999">
        <v>1</v>
      </c>
      <c r="B23" s="999" t="s">
        <v>984</v>
      </c>
      <c r="C23" s="1064"/>
      <c r="D23" s="1064"/>
      <c r="E23" s="1064"/>
      <c r="F23" s="1064"/>
      <c r="G23" s="999" t="b">
        <v>1</v>
      </c>
      <c r="H23" s="1064"/>
      <c r="I23" s="1064"/>
      <c r="J23" s="1064"/>
      <c r="K23" s="1064"/>
      <c r="L23" s="1065" t="s">
        <v>930</v>
      </c>
      <c r="M23" s="1066" t="s">
        <v>486</v>
      </c>
      <c r="N23" s="1067">
        <v>72.147159090909085</v>
      </c>
      <c r="O23" s="1067">
        <v>33.568181818181813</v>
      </c>
      <c r="P23" s="1068">
        <v>-53.472621457091329</v>
      </c>
      <c r="Q23" s="1064"/>
      <c r="R23" s="1064"/>
      <c r="S23" s="1064"/>
      <c r="T23" s="1064"/>
      <c r="U23" s="1064"/>
      <c r="V23" s="1064"/>
      <c r="W23" s="1064"/>
      <c r="X23" s="1064"/>
      <c r="Y23" s="1064"/>
      <c r="Z23" s="1064"/>
      <c r="AA23" s="1064"/>
      <c r="AB23" s="1064"/>
      <c r="AC23" s="1064"/>
      <c r="AD23" s="1064"/>
      <c r="AE23" s="1064"/>
    </row>
    <row r="24" spans="1:31" s="558" customFormat="1">
      <c r="A24" s="999">
        <v>1</v>
      </c>
      <c r="B24" s="999"/>
      <c r="C24" s="999"/>
      <c r="D24" s="999"/>
      <c r="E24" s="999"/>
      <c r="F24" s="999"/>
      <c r="G24" s="999" t="b">
        <v>1</v>
      </c>
      <c r="H24" s="999"/>
      <c r="I24" s="999"/>
      <c r="J24" s="999"/>
      <c r="K24" s="999"/>
      <c r="L24" s="1069" t="s">
        <v>494</v>
      </c>
      <c r="M24" s="1070" t="s">
        <v>142</v>
      </c>
      <c r="N24" s="1071">
        <v>232.35800029278289</v>
      </c>
      <c r="O24" s="1071">
        <v>108.11008637095591</v>
      </c>
      <c r="P24" s="1072"/>
      <c r="Q24" s="999"/>
      <c r="R24" s="999"/>
      <c r="S24" s="999"/>
      <c r="T24" s="999"/>
      <c r="U24" s="999"/>
      <c r="V24" s="999"/>
      <c r="W24" s="999"/>
      <c r="X24" s="999"/>
      <c r="Y24" s="999"/>
      <c r="Z24" s="999"/>
      <c r="AA24" s="999"/>
      <c r="AB24" s="999"/>
      <c r="AC24" s="999"/>
      <c r="AD24" s="999"/>
      <c r="AE24" s="999"/>
    </row>
    <row r="25" spans="1:31" s="558" customFormat="1">
      <c r="A25" s="999">
        <v>1</v>
      </c>
      <c r="B25" s="1031" t="s">
        <v>992</v>
      </c>
      <c r="C25" s="999"/>
      <c r="D25" s="999"/>
      <c r="E25" s="999"/>
      <c r="F25" s="999"/>
      <c r="G25" s="999" t="b">
        <v>1</v>
      </c>
      <c r="H25" s="999"/>
      <c r="I25" s="999"/>
      <c r="J25" s="999"/>
      <c r="K25" s="999"/>
      <c r="L25" s="1069" t="s">
        <v>495</v>
      </c>
      <c r="M25" s="1070" t="s">
        <v>314</v>
      </c>
      <c r="N25" s="1073">
        <v>35.200000000000003</v>
      </c>
      <c r="O25" s="1073">
        <v>35.200000000000003</v>
      </c>
      <c r="P25" s="1074">
        <v>0</v>
      </c>
      <c r="Q25" s="999"/>
      <c r="R25" s="999"/>
      <c r="S25" s="999"/>
      <c r="T25" s="999"/>
      <c r="U25" s="999"/>
      <c r="V25" s="999"/>
      <c r="W25" s="999"/>
      <c r="X25" s="999"/>
      <c r="Y25" s="999"/>
      <c r="Z25" s="999"/>
      <c r="AA25" s="999"/>
      <c r="AB25" s="999"/>
      <c r="AC25" s="999"/>
      <c r="AD25" s="999"/>
      <c r="AE25" s="999"/>
    </row>
    <row r="26" spans="1:31" s="340" customFormat="1">
      <c r="A26" s="999">
        <v>1</v>
      </c>
      <c r="B26" s="1031" t="s">
        <v>986</v>
      </c>
      <c r="C26" s="1064"/>
      <c r="D26" s="1064"/>
      <c r="E26" s="1064"/>
      <c r="F26" s="1064"/>
      <c r="G26" s="999" t="b">
        <v>1</v>
      </c>
      <c r="H26" s="1064"/>
      <c r="I26" s="1064"/>
      <c r="J26" s="1064"/>
      <c r="K26" s="1064"/>
      <c r="L26" s="1065" t="s">
        <v>496</v>
      </c>
      <c r="M26" s="1066" t="s">
        <v>486</v>
      </c>
      <c r="N26" s="1067">
        <v>31.05</v>
      </c>
      <c r="O26" s="1067">
        <v>31.05</v>
      </c>
      <c r="P26" s="1068">
        <v>0</v>
      </c>
      <c r="Q26" s="1064"/>
      <c r="R26" s="1064"/>
      <c r="S26" s="1064"/>
      <c r="T26" s="1064"/>
      <c r="U26" s="1064"/>
      <c r="V26" s="1064"/>
      <c r="W26" s="1064"/>
      <c r="X26" s="1064"/>
      <c r="Y26" s="1064"/>
      <c r="Z26" s="1064"/>
      <c r="AA26" s="1064"/>
      <c r="AB26" s="1064"/>
      <c r="AC26" s="1064"/>
      <c r="AD26" s="1064"/>
      <c r="AE26" s="1064"/>
    </row>
    <row r="27" spans="1:31" s="340" customFormat="1">
      <c r="A27" s="999">
        <v>1</v>
      </c>
      <c r="B27" s="1031" t="s">
        <v>985</v>
      </c>
      <c r="C27" s="1064"/>
      <c r="D27" s="1064"/>
      <c r="E27" s="1064"/>
      <c r="F27" s="1064"/>
      <c r="G27" s="999" t="b">
        <v>1</v>
      </c>
      <c r="H27" s="1064"/>
      <c r="I27" s="1064"/>
      <c r="J27" s="1064"/>
      <c r="K27" s="1064"/>
      <c r="L27" s="1065" t="s">
        <v>497</v>
      </c>
      <c r="M27" s="1066" t="s">
        <v>486</v>
      </c>
      <c r="N27" s="1067">
        <v>72.147159090909085</v>
      </c>
      <c r="O27" s="1067">
        <v>33.568181818181813</v>
      </c>
      <c r="P27" s="1068">
        <v>-53.472621457091329</v>
      </c>
      <c r="Q27" s="1064"/>
      <c r="R27" s="1064"/>
      <c r="S27" s="1064"/>
      <c r="T27" s="1064"/>
      <c r="U27" s="1064"/>
      <c r="V27" s="1064"/>
      <c r="W27" s="1064"/>
      <c r="X27" s="1064"/>
      <c r="Y27" s="1064"/>
      <c r="Z27" s="1064"/>
      <c r="AA27" s="1064"/>
      <c r="AB27" s="1064"/>
      <c r="AC27" s="1064"/>
      <c r="AD27" s="1064"/>
      <c r="AE27" s="1064"/>
    </row>
    <row r="28" spans="1:31" s="558" customFormat="1">
      <c r="A28" s="999">
        <v>1</v>
      </c>
      <c r="B28" s="1031"/>
      <c r="C28" s="999"/>
      <c r="D28" s="999"/>
      <c r="E28" s="999"/>
      <c r="F28" s="999"/>
      <c r="G28" s="999" t="b">
        <v>1</v>
      </c>
      <c r="H28" s="999"/>
      <c r="I28" s="999"/>
      <c r="J28" s="999"/>
      <c r="K28" s="999"/>
      <c r="L28" s="1069" t="s">
        <v>494</v>
      </c>
      <c r="M28" s="1070" t="s">
        <v>142</v>
      </c>
      <c r="N28" s="1071">
        <v>232.35800029278289</v>
      </c>
      <c r="O28" s="1071">
        <v>108.11008637095591</v>
      </c>
      <c r="P28" s="1072"/>
      <c r="Q28" s="999"/>
      <c r="R28" s="999"/>
      <c r="S28" s="999"/>
      <c r="T28" s="999"/>
      <c r="U28" s="999"/>
      <c r="V28" s="999"/>
      <c r="W28" s="999"/>
      <c r="X28" s="999"/>
      <c r="Y28" s="999"/>
      <c r="Z28" s="999"/>
      <c r="AA28" s="999"/>
      <c r="AB28" s="999"/>
      <c r="AC28" s="999"/>
      <c r="AD28" s="999"/>
      <c r="AE28" s="999"/>
    </row>
    <row r="29" spans="1:31" s="558" customFormat="1">
      <c r="A29" s="999">
        <v>1</v>
      </c>
      <c r="B29" s="1031" t="s">
        <v>993</v>
      </c>
      <c r="C29" s="999"/>
      <c r="D29" s="999"/>
      <c r="E29" s="999"/>
      <c r="F29" s="999"/>
      <c r="G29" s="999" t="b">
        <v>1</v>
      </c>
      <c r="H29" s="999"/>
      <c r="I29" s="999"/>
      <c r="J29" s="999"/>
      <c r="K29" s="999"/>
      <c r="L29" s="1069" t="s">
        <v>987</v>
      </c>
      <c r="M29" s="1021" t="s">
        <v>314</v>
      </c>
      <c r="N29" s="1073">
        <v>31</v>
      </c>
      <c r="O29" s="1073">
        <v>31</v>
      </c>
      <c r="P29" s="1074">
        <v>0</v>
      </c>
      <c r="Q29" s="999"/>
      <c r="R29" s="999"/>
      <c r="S29" s="999"/>
      <c r="T29" s="999"/>
      <c r="U29" s="999"/>
      <c r="V29" s="999"/>
      <c r="W29" s="999"/>
      <c r="X29" s="999"/>
      <c r="Y29" s="999"/>
      <c r="Z29" s="999"/>
      <c r="AA29" s="999"/>
      <c r="AB29" s="999"/>
      <c r="AC29" s="999"/>
      <c r="AD29" s="999"/>
      <c r="AE29" s="999"/>
    </row>
    <row r="30" spans="1:31" s="558" customFormat="1" ht="0.2" customHeight="1">
      <c r="A30" s="999">
        <v>1</v>
      </c>
      <c r="B30" s="999"/>
      <c r="C30" s="999"/>
      <c r="D30" s="999"/>
      <c r="E30" s="999"/>
      <c r="F30" s="999"/>
      <c r="G30" s="999" t="b">
        <v>0</v>
      </c>
      <c r="H30" s="999"/>
      <c r="I30" s="999"/>
      <c r="J30" s="999"/>
      <c r="K30" s="999"/>
      <c r="L30" s="1060" t="s">
        <v>498</v>
      </c>
      <c r="M30" s="1061"/>
      <c r="N30" s="1062"/>
      <c r="O30" s="1062"/>
      <c r="P30" s="1063"/>
      <c r="Q30" s="999"/>
      <c r="R30" s="999"/>
      <c r="S30" s="999"/>
      <c r="T30" s="999"/>
      <c r="U30" s="999"/>
      <c r="V30" s="999"/>
      <c r="W30" s="999"/>
      <c r="X30" s="999"/>
      <c r="Y30" s="999"/>
      <c r="Z30" s="999"/>
      <c r="AA30" s="999"/>
      <c r="AB30" s="999"/>
      <c r="AC30" s="999"/>
      <c r="AD30" s="999"/>
      <c r="AE30" s="999"/>
    </row>
    <row r="31" spans="1:31" s="558" customFormat="1" ht="0.2" customHeight="1">
      <c r="A31" s="999">
        <v>1</v>
      </c>
      <c r="B31" s="999"/>
      <c r="C31" s="999"/>
      <c r="D31" s="999"/>
      <c r="E31" s="999"/>
      <c r="F31" s="999"/>
      <c r="G31" s="999" t="b">
        <v>0</v>
      </c>
      <c r="H31" s="999"/>
      <c r="I31" s="999"/>
      <c r="J31" s="999"/>
      <c r="K31" s="999"/>
      <c r="L31" s="351" t="s">
        <v>994</v>
      </c>
      <c r="M31" s="352"/>
      <c r="N31" s="353"/>
      <c r="O31" s="353"/>
      <c r="P31" s="532"/>
      <c r="Q31" s="999"/>
      <c r="R31" s="999"/>
      <c r="S31" s="999"/>
      <c r="T31" s="999"/>
      <c r="U31" s="999"/>
      <c r="V31" s="999"/>
      <c r="W31" s="999"/>
      <c r="X31" s="999"/>
      <c r="Y31" s="999"/>
      <c r="Z31" s="999"/>
      <c r="AA31" s="999"/>
      <c r="AB31" s="999"/>
      <c r="AC31" s="999"/>
      <c r="AD31" s="999"/>
      <c r="AE31" s="999"/>
    </row>
    <row r="32" spans="1:31" s="558" customFormat="1" ht="0.2" customHeight="1">
      <c r="A32" s="999">
        <v>1</v>
      </c>
      <c r="B32" s="999"/>
      <c r="C32" s="999"/>
      <c r="D32" s="999"/>
      <c r="E32" s="999"/>
      <c r="F32" s="999"/>
      <c r="G32" s="999" t="b">
        <v>0</v>
      </c>
      <c r="H32" s="999"/>
      <c r="I32" s="999"/>
      <c r="J32" s="999"/>
      <c r="K32" s="999"/>
      <c r="L32" s="1075" t="s">
        <v>499</v>
      </c>
      <c r="M32" s="1070" t="s">
        <v>486</v>
      </c>
      <c r="N32" s="1076">
        <v>0</v>
      </c>
      <c r="O32" s="1076">
        <v>0</v>
      </c>
      <c r="P32" s="1072">
        <v>0</v>
      </c>
      <c r="Q32" s="999"/>
      <c r="R32" s="999"/>
      <c r="S32" s="999"/>
      <c r="T32" s="999"/>
      <c r="U32" s="999"/>
      <c r="V32" s="999"/>
      <c r="W32" s="999"/>
      <c r="X32" s="999"/>
      <c r="Y32" s="999"/>
      <c r="Z32" s="999"/>
      <c r="AA32" s="999"/>
      <c r="AB32" s="999"/>
      <c r="AC32" s="999"/>
      <c r="AD32" s="999"/>
      <c r="AE32" s="999"/>
    </row>
    <row r="33" spans="1:31" s="558" customFormat="1" ht="0.2" customHeight="1">
      <c r="A33" s="999">
        <v>1</v>
      </c>
      <c r="B33" s="999"/>
      <c r="C33" s="999"/>
      <c r="D33" s="999"/>
      <c r="E33" s="999"/>
      <c r="F33" s="999"/>
      <c r="G33" s="999" t="b">
        <v>0</v>
      </c>
      <c r="H33" s="999"/>
      <c r="I33" s="999"/>
      <c r="J33" s="999"/>
      <c r="K33" s="999"/>
      <c r="L33" s="1075" t="s">
        <v>500</v>
      </c>
      <c r="M33" s="1070" t="s">
        <v>486</v>
      </c>
      <c r="N33" s="1076"/>
      <c r="O33" s="1076"/>
      <c r="P33" s="1072">
        <v>0</v>
      </c>
      <c r="Q33" s="999"/>
      <c r="R33" s="999"/>
      <c r="S33" s="999"/>
      <c r="T33" s="999"/>
      <c r="U33" s="999"/>
      <c r="V33" s="999"/>
      <c r="W33" s="999"/>
      <c r="X33" s="999"/>
      <c r="Y33" s="999"/>
      <c r="Z33" s="999"/>
      <c r="AA33" s="999"/>
      <c r="AB33" s="999"/>
      <c r="AC33" s="999"/>
      <c r="AD33" s="999"/>
      <c r="AE33" s="999"/>
    </row>
    <row r="34" spans="1:31" s="558" customFormat="1" ht="0.2" customHeight="1">
      <c r="A34" s="999">
        <v>1</v>
      </c>
      <c r="B34" s="1031" t="s">
        <v>988</v>
      </c>
      <c r="C34" s="999"/>
      <c r="D34" s="999"/>
      <c r="E34" s="999"/>
      <c r="F34" s="999"/>
      <c r="G34" s="999" t="b">
        <v>0</v>
      </c>
      <c r="H34" s="999"/>
      <c r="I34" s="999"/>
      <c r="J34" s="999"/>
      <c r="K34" s="999"/>
      <c r="L34" s="1075" t="s">
        <v>501</v>
      </c>
      <c r="M34" s="1021" t="s">
        <v>314</v>
      </c>
      <c r="N34" s="1073">
        <v>17.600000000000001</v>
      </c>
      <c r="O34" s="1073">
        <v>17.600000000000001</v>
      </c>
      <c r="P34" s="1074">
        <v>0</v>
      </c>
      <c r="Q34" s="999"/>
      <c r="R34" s="999"/>
      <c r="S34" s="999"/>
      <c r="T34" s="999"/>
      <c r="U34" s="999"/>
      <c r="V34" s="999"/>
      <c r="W34" s="999"/>
      <c r="X34" s="999"/>
      <c r="Y34" s="999"/>
      <c r="Z34" s="999"/>
      <c r="AA34" s="999"/>
      <c r="AB34" s="999"/>
      <c r="AC34" s="999"/>
      <c r="AD34" s="999"/>
      <c r="AE34" s="999"/>
    </row>
    <row r="35" spans="1:31" s="558" customFormat="1" ht="0.2" customHeight="1">
      <c r="A35" s="999">
        <v>1</v>
      </c>
      <c r="B35" s="999"/>
      <c r="C35" s="999"/>
      <c r="D35" s="999"/>
      <c r="E35" s="999"/>
      <c r="F35" s="999"/>
      <c r="G35" s="999" t="b">
        <v>0</v>
      </c>
      <c r="H35" s="999"/>
      <c r="I35" s="999"/>
      <c r="J35" s="999"/>
      <c r="K35" s="999"/>
      <c r="L35" s="1075" t="s">
        <v>502</v>
      </c>
      <c r="M35" s="1070" t="s">
        <v>503</v>
      </c>
      <c r="N35" s="1076"/>
      <c r="O35" s="1076"/>
      <c r="P35" s="1072">
        <v>0</v>
      </c>
      <c r="Q35" s="999"/>
      <c r="R35" s="999"/>
      <c r="S35" s="999"/>
      <c r="T35" s="999"/>
      <c r="U35" s="999"/>
      <c r="V35" s="999"/>
      <c r="W35" s="999"/>
      <c r="X35" s="999"/>
      <c r="Y35" s="999"/>
      <c r="Z35" s="999"/>
      <c r="AA35" s="999"/>
      <c r="AB35" s="999"/>
      <c r="AC35" s="999"/>
      <c r="AD35" s="999"/>
      <c r="AE35" s="999"/>
    </row>
    <row r="36" spans="1:31" s="558" customFormat="1" ht="0.2" customHeight="1">
      <c r="A36" s="999">
        <v>1</v>
      </c>
      <c r="B36" s="999"/>
      <c r="C36" s="999"/>
      <c r="D36" s="999"/>
      <c r="E36" s="999"/>
      <c r="F36" s="999"/>
      <c r="G36" s="999" t="b">
        <v>0</v>
      </c>
      <c r="H36" s="999"/>
      <c r="I36" s="999"/>
      <c r="J36" s="999"/>
      <c r="K36" s="999"/>
      <c r="L36" s="1075" t="s">
        <v>504</v>
      </c>
      <c r="M36" s="1070" t="s">
        <v>505</v>
      </c>
      <c r="N36" s="1076"/>
      <c r="O36" s="1076"/>
      <c r="P36" s="1072">
        <v>0</v>
      </c>
      <c r="Q36" s="999"/>
      <c r="R36" s="999"/>
      <c r="S36" s="999"/>
      <c r="T36" s="999"/>
      <c r="U36" s="999"/>
      <c r="V36" s="999"/>
      <c r="W36" s="999"/>
      <c r="X36" s="999"/>
      <c r="Y36" s="999"/>
      <c r="Z36" s="999"/>
      <c r="AA36" s="999"/>
      <c r="AB36" s="999"/>
      <c r="AC36" s="999"/>
      <c r="AD36" s="999"/>
      <c r="AE36" s="999"/>
    </row>
    <row r="37" spans="1:31" s="558" customFormat="1" ht="0.2" customHeight="1">
      <c r="A37" s="999">
        <v>1</v>
      </c>
      <c r="B37" s="999"/>
      <c r="C37" s="999"/>
      <c r="D37" s="999"/>
      <c r="E37" s="999"/>
      <c r="F37" s="999"/>
      <c r="G37" s="999" t="b">
        <v>0</v>
      </c>
      <c r="H37" s="999"/>
      <c r="I37" s="999"/>
      <c r="J37" s="999"/>
      <c r="K37" s="999"/>
      <c r="L37" s="1065" t="s">
        <v>995</v>
      </c>
      <c r="M37" s="352"/>
      <c r="N37" s="353"/>
      <c r="O37" s="353"/>
      <c r="P37" s="532"/>
      <c r="Q37" s="999"/>
      <c r="R37" s="999"/>
      <c r="S37" s="999"/>
      <c r="T37" s="999"/>
      <c r="U37" s="999"/>
      <c r="V37" s="999"/>
      <c r="W37" s="999"/>
      <c r="X37" s="999"/>
      <c r="Y37" s="999"/>
      <c r="Z37" s="999"/>
      <c r="AA37" s="999"/>
      <c r="AB37" s="999"/>
      <c r="AC37" s="999"/>
      <c r="AD37" s="999"/>
      <c r="AE37" s="999"/>
    </row>
    <row r="38" spans="1:31" s="558" customFormat="1" ht="0.2" customHeight="1">
      <c r="A38" s="999">
        <v>1</v>
      </c>
      <c r="B38" s="999"/>
      <c r="C38" s="999"/>
      <c r="D38" s="999"/>
      <c r="E38" s="999"/>
      <c r="F38" s="999"/>
      <c r="G38" s="999" t="b">
        <v>0</v>
      </c>
      <c r="H38" s="999"/>
      <c r="I38" s="999"/>
      <c r="J38" s="999"/>
      <c r="K38" s="999"/>
      <c r="L38" s="1075" t="s">
        <v>499</v>
      </c>
      <c r="M38" s="1070" t="s">
        <v>486</v>
      </c>
      <c r="N38" s="1076">
        <v>0</v>
      </c>
      <c r="O38" s="1076">
        <v>0</v>
      </c>
      <c r="P38" s="1072">
        <v>0</v>
      </c>
      <c r="Q38" s="999"/>
      <c r="R38" s="999"/>
      <c r="S38" s="999"/>
      <c r="T38" s="999"/>
      <c r="U38" s="999"/>
      <c r="V38" s="999"/>
      <c r="W38" s="999"/>
      <c r="X38" s="999"/>
      <c r="Y38" s="999"/>
      <c r="Z38" s="999"/>
      <c r="AA38" s="999"/>
      <c r="AB38" s="999"/>
      <c r="AC38" s="999"/>
      <c r="AD38" s="999"/>
      <c r="AE38" s="999"/>
    </row>
    <row r="39" spans="1:31" s="558" customFormat="1" ht="0.2" customHeight="1">
      <c r="A39" s="999">
        <v>1</v>
      </c>
      <c r="B39" s="999"/>
      <c r="C39" s="999"/>
      <c r="D39" s="999"/>
      <c r="E39" s="999"/>
      <c r="F39" s="999"/>
      <c r="G39" s="999" t="b">
        <v>0</v>
      </c>
      <c r="H39" s="999"/>
      <c r="I39" s="999"/>
      <c r="J39" s="999"/>
      <c r="K39" s="999"/>
      <c r="L39" s="1075" t="s">
        <v>500</v>
      </c>
      <c r="M39" s="1070" t="s">
        <v>486</v>
      </c>
      <c r="N39" s="1076"/>
      <c r="O39" s="1076"/>
      <c r="P39" s="1072">
        <v>0</v>
      </c>
      <c r="Q39" s="999"/>
      <c r="R39" s="999"/>
      <c r="S39" s="999"/>
      <c r="T39" s="999"/>
      <c r="U39" s="999"/>
      <c r="V39" s="999"/>
      <c r="W39" s="999"/>
      <c r="X39" s="999"/>
      <c r="Y39" s="999"/>
      <c r="Z39" s="999"/>
      <c r="AA39" s="999"/>
      <c r="AB39" s="999"/>
      <c r="AC39" s="999"/>
      <c r="AD39" s="999"/>
      <c r="AE39" s="999"/>
    </row>
    <row r="40" spans="1:31" s="558" customFormat="1" ht="0.2" customHeight="1">
      <c r="A40" s="999">
        <v>1</v>
      </c>
      <c r="B40" s="1031" t="s">
        <v>989</v>
      </c>
      <c r="C40" s="999"/>
      <c r="D40" s="999"/>
      <c r="E40" s="999"/>
      <c r="F40" s="999"/>
      <c r="G40" s="999" t="b">
        <v>0</v>
      </c>
      <c r="H40" s="999"/>
      <c r="I40" s="999"/>
      <c r="J40" s="999"/>
      <c r="K40" s="999"/>
      <c r="L40" s="1075" t="s">
        <v>501</v>
      </c>
      <c r="M40" s="1070" t="s">
        <v>314</v>
      </c>
      <c r="N40" s="1073">
        <v>17.600000000000001</v>
      </c>
      <c r="O40" s="1073">
        <v>17.600000000000001</v>
      </c>
      <c r="P40" s="1074">
        <v>0</v>
      </c>
      <c r="Q40" s="999"/>
      <c r="R40" s="999"/>
      <c r="S40" s="999"/>
      <c r="T40" s="999"/>
      <c r="U40" s="999"/>
      <c r="V40" s="999"/>
      <c r="W40" s="999"/>
      <c r="X40" s="999"/>
      <c r="Y40" s="999"/>
      <c r="Z40" s="999"/>
      <c r="AA40" s="999"/>
      <c r="AB40" s="999"/>
      <c r="AC40" s="999"/>
      <c r="AD40" s="999"/>
      <c r="AE40" s="999"/>
    </row>
    <row r="41" spans="1:31" s="558" customFormat="1" ht="0.2" customHeight="1">
      <c r="A41" s="999">
        <v>1</v>
      </c>
      <c r="B41" s="999"/>
      <c r="C41" s="999"/>
      <c r="D41" s="999"/>
      <c r="E41" s="999"/>
      <c r="F41" s="999"/>
      <c r="G41" s="999" t="b">
        <v>0</v>
      </c>
      <c r="H41" s="999"/>
      <c r="I41" s="999"/>
      <c r="J41" s="999"/>
      <c r="K41" s="999"/>
      <c r="L41" s="1075" t="s">
        <v>502</v>
      </c>
      <c r="M41" s="1070" t="s">
        <v>503</v>
      </c>
      <c r="N41" s="1076"/>
      <c r="O41" s="1076"/>
      <c r="P41" s="1072">
        <v>0</v>
      </c>
      <c r="Q41" s="999"/>
      <c r="R41" s="999"/>
      <c r="S41" s="999"/>
      <c r="T41" s="999"/>
      <c r="U41" s="999"/>
      <c r="V41" s="999"/>
      <c r="W41" s="999"/>
      <c r="X41" s="999"/>
      <c r="Y41" s="999"/>
      <c r="Z41" s="999"/>
      <c r="AA41" s="999"/>
      <c r="AB41" s="999"/>
      <c r="AC41" s="999"/>
      <c r="AD41" s="999"/>
      <c r="AE41" s="999"/>
    </row>
    <row r="42" spans="1:31" s="558" customFormat="1" ht="0.2" customHeight="1">
      <c r="A42" s="999">
        <v>1</v>
      </c>
      <c r="B42" s="999"/>
      <c r="C42" s="999"/>
      <c r="D42" s="999"/>
      <c r="E42" s="999"/>
      <c r="F42" s="999"/>
      <c r="G42" s="999" t="b">
        <v>0</v>
      </c>
      <c r="H42" s="999"/>
      <c r="I42" s="999"/>
      <c r="J42" s="999"/>
      <c r="K42" s="999"/>
      <c r="L42" s="1075" t="s">
        <v>504</v>
      </c>
      <c r="M42" s="1070" t="s">
        <v>505</v>
      </c>
      <c r="N42" s="1076"/>
      <c r="O42" s="1076"/>
      <c r="P42" s="1072">
        <v>0</v>
      </c>
      <c r="Q42" s="999"/>
      <c r="R42" s="999"/>
      <c r="S42" s="999"/>
      <c r="T42" s="999"/>
      <c r="U42" s="999"/>
      <c r="V42" s="999"/>
      <c r="W42" s="999"/>
      <c r="X42" s="999"/>
      <c r="Y42" s="999"/>
      <c r="Z42" s="999"/>
      <c r="AA42" s="999"/>
      <c r="AB42" s="999"/>
      <c r="AC42" s="999"/>
      <c r="AD42" s="999"/>
      <c r="AE42" s="999"/>
    </row>
    <row r="43" spans="1:31" s="558" customFormat="1" ht="0.2" customHeight="1">
      <c r="A43" s="999">
        <v>1</v>
      </c>
      <c r="B43" s="999"/>
      <c r="C43" s="999"/>
      <c r="D43" s="999"/>
      <c r="E43" s="999"/>
      <c r="F43" s="999"/>
      <c r="G43" s="999" t="b">
        <v>0</v>
      </c>
      <c r="H43" s="999"/>
      <c r="I43" s="999"/>
      <c r="J43" s="999"/>
      <c r="K43" s="999"/>
      <c r="L43" s="1065" t="s">
        <v>996</v>
      </c>
      <c r="M43" s="352"/>
      <c r="N43" s="353"/>
      <c r="O43" s="353"/>
      <c r="P43" s="532"/>
      <c r="Q43" s="999"/>
      <c r="R43" s="999"/>
      <c r="S43" s="999"/>
      <c r="T43" s="999"/>
      <c r="U43" s="999"/>
      <c r="V43" s="999"/>
      <c r="W43" s="999"/>
      <c r="X43" s="999"/>
      <c r="Y43" s="999"/>
      <c r="Z43" s="999"/>
      <c r="AA43" s="999"/>
      <c r="AB43" s="999"/>
      <c r="AC43" s="999"/>
      <c r="AD43" s="999"/>
      <c r="AE43" s="999"/>
    </row>
    <row r="44" spans="1:31" s="558" customFormat="1" ht="0.2" customHeight="1">
      <c r="A44" s="999">
        <v>1</v>
      </c>
      <c r="B44" s="999"/>
      <c r="C44" s="999"/>
      <c r="D44" s="999"/>
      <c r="E44" s="999"/>
      <c r="F44" s="999"/>
      <c r="G44" s="999" t="b">
        <v>0</v>
      </c>
      <c r="H44" s="999"/>
      <c r="I44" s="999"/>
      <c r="J44" s="999"/>
      <c r="K44" s="999"/>
      <c r="L44" s="1075" t="s">
        <v>499</v>
      </c>
      <c r="M44" s="1070" t="s">
        <v>486</v>
      </c>
      <c r="N44" s="1076">
        <v>0</v>
      </c>
      <c r="O44" s="1076">
        <v>0</v>
      </c>
      <c r="P44" s="1072">
        <v>0</v>
      </c>
      <c r="Q44" s="999"/>
      <c r="R44" s="999"/>
      <c r="S44" s="999"/>
      <c r="T44" s="999"/>
      <c r="U44" s="999"/>
      <c r="V44" s="999"/>
      <c r="W44" s="999"/>
      <c r="X44" s="999"/>
      <c r="Y44" s="999"/>
      <c r="Z44" s="999"/>
      <c r="AA44" s="999"/>
      <c r="AB44" s="999"/>
      <c r="AC44" s="999"/>
      <c r="AD44" s="999"/>
      <c r="AE44" s="999"/>
    </row>
    <row r="45" spans="1:31" s="558" customFormat="1" ht="0.2" customHeight="1">
      <c r="A45" s="999">
        <v>1</v>
      </c>
      <c r="B45" s="999"/>
      <c r="C45" s="999"/>
      <c r="D45" s="999"/>
      <c r="E45" s="999"/>
      <c r="F45" s="999"/>
      <c r="G45" s="999" t="b">
        <v>0</v>
      </c>
      <c r="H45" s="999"/>
      <c r="I45" s="999"/>
      <c r="J45" s="999"/>
      <c r="K45" s="999"/>
      <c r="L45" s="1075" t="s">
        <v>500</v>
      </c>
      <c r="M45" s="1070" t="s">
        <v>486</v>
      </c>
      <c r="N45" s="1076"/>
      <c r="O45" s="1076"/>
      <c r="P45" s="1072">
        <v>0</v>
      </c>
      <c r="Q45" s="999"/>
      <c r="R45" s="999"/>
      <c r="S45" s="999"/>
      <c r="T45" s="999"/>
      <c r="U45" s="999"/>
      <c r="V45" s="999"/>
      <c r="W45" s="999"/>
      <c r="X45" s="999"/>
      <c r="Y45" s="999"/>
      <c r="Z45" s="999"/>
      <c r="AA45" s="999"/>
      <c r="AB45" s="999"/>
      <c r="AC45" s="999"/>
      <c r="AD45" s="999"/>
      <c r="AE45" s="999"/>
    </row>
    <row r="46" spans="1:31" s="558" customFormat="1" ht="0.2" customHeight="1">
      <c r="A46" s="999">
        <v>1</v>
      </c>
      <c r="B46" s="1031" t="s">
        <v>990</v>
      </c>
      <c r="C46" s="999"/>
      <c r="D46" s="999"/>
      <c r="E46" s="999"/>
      <c r="F46" s="999"/>
      <c r="G46" s="999" t="b">
        <v>0</v>
      </c>
      <c r="H46" s="999"/>
      <c r="I46" s="999"/>
      <c r="J46" s="999"/>
      <c r="K46" s="999"/>
      <c r="L46" s="1075" t="s">
        <v>501</v>
      </c>
      <c r="M46" s="1070" t="s">
        <v>314</v>
      </c>
      <c r="N46" s="1073">
        <v>15.5</v>
      </c>
      <c r="O46" s="1073">
        <v>15.5</v>
      </c>
      <c r="P46" s="1074">
        <v>0</v>
      </c>
      <c r="Q46" s="999"/>
      <c r="R46" s="999"/>
      <c r="S46" s="999"/>
      <c r="T46" s="999"/>
      <c r="U46" s="999"/>
      <c r="V46" s="999"/>
      <c r="W46" s="999"/>
      <c r="X46" s="999"/>
      <c r="Y46" s="999"/>
      <c r="Z46" s="999"/>
      <c r="AA46" s="999"/>
      <c r="AB46" s="999"/>
      <c r="AC46" s="999"/>
      <c r="AD46" s="999"/>
      <c r="AE46" s="999"/>
    </row>
    <row r="47" spans="1:31" s="558" customFormat="1" ht="0.2" customHeight="1">
      <c r="A47" s="999">
        <v>1</v>
      </c>
      <c r="B47" s="999"/>
      <c r="C47" s="999"/>
      <c r="D47" s="999"/>
      <c r="E47" s="999"/>
      <c r="F47" s="999"/>
      <c r="G47" s="999" t="b">
        <v>0</v>
      </c>
      <c r="H47" s="999"/>
      <c r="I47" s="999"/>
      <c r="J47" s="999"/>
      <c r="K47" s="999"/>
      <c r="L47" s="1075" t="s">
        <v>502</v>
      </c>
      <c r="M47" s="1070" t="s">
        <v>503</v>
      </c>
      <c r="N47" s="1076"/>
      <c r="O47" s="1076"/>
      <c r="P47" s="1072">
        <v>0</v>
      </c>
      <c r="Q47" s="999"/>
      <c r="R47" s="999"/>
      <c r="S47" s="999"/>
      <c r="T47" s="999"/>
      <c r="U47" s="999"/>
      <c r="V47" s="999"/>
      <c r="W47" s="999"/>
      <c r="X47" s="999"/>
      <c r="Y47" s="999"/>
      <c r="Z47" s="999"/>
      <c r="AA47" s="999"/>
      <c r="AB47" s="999"/>
      <c r="AC47" s="999"/>
      <c r="AD47" s="999"/>
      <c r="AE47" s="999"/>
    </row>
    <row r="48" spans="1:31" s="558" customFormat="1" ht="0.2" customHeight="1">
      <c r="A48" s="999">
        <v>1</v>
      </c>
      <c r="B48" s="999"/>
      <c r="C48" s="999"/>
      <c r="D48" s="999"/>
      <c r="E48" s="999"/>
      <c r="F48" s="999"/>
      <c r="G48" s="999" t="b">
        <v>0</v>
      </c>
      <c r="H48" s="999"/>
      <c r="I48" s="999"/>
      <c r="J48" s="999"/>
      <c r="K48" s="999"/>
      <c r="L48" s="1075" t="s">
        <v>504</v>
      </c>
      <c r="M48" s="1070" t="s">
        <v>505</v>
      </c>
      <c r="N48" s="1076"/>
      <c r="O48" s="1076"/>
      <c r="P48" s="1072">
        <v>0</v>
      </c>
      <c r="Q48" s="999"/>
      <c r="R48" s="999"/>
      <c r="S48" s="999"/>
      <c r="T48" s="999"/>
      <c r="U48" s="999"/>
      <c r="V48" s="999"/>
      <c r="W48" s="999"/>
      <c r="X48" s="999"/>
      <c r="Y48" s="999"/>
      <c r="Z48" s="999"/>
      <c r="AA48" s="999"/>
      <c r="AB48" s="999"/>
      <c r="AC48" s="999"/>
      <c r="AD48" s="999"/>
      <c r="AE48" s="999"/>
    </row>
    <row r="49" spans="1:31" s="558" customFormat="1" ht="0.2" customHeight="1">
      <c r="A49" s="999">
        <v>1</v>
      </c>
      <c r="B49" s="999"/>
      <c r="C49" s="999"/>
      <c r="D49" s="999"/>
      <c r="E49" s="999"/>
      <c r="F49" s="999"/>
      <c r="G49" s="999" t="b">
        <v>0</v>
      </c>
      <c r="H49" s="999"/>
      <c r="I49" s="999"/>
      <c r="J49" s="999"/>
      <c r="K49" s="999"/>
      <c r="L49" s="1065" t="s">
        <v>996</v>
      </c>
      <c r="M49" s="352"/>
      <c r="N49" s="353"/>
      <c r="O49" s="353"/>
      <c r="P49" s="532"/>
      <c r="Q49" s="999"/>
      <c r="R49" s="999"/>
      <c r="S49" s="999"/>
      <c r="T49" s="999"/>
      <c r="U49" s="999"/>
      <c r="V49" s="999"/>
      <c r="W49" s="999"/>
      <c r="X49" s="999"/>
      <c r="Y49" s="999"/>
      <c r="Z49" s="999"/>
      <c r="AA49" s="999"/>
      <c r="AB49" s="999"/>
      <c r="AC49" s="999"/>
      <c r="AD49" s="999"/>
      <c r="AE49" s="999"/>
    </row>
    <row r="50" spans="1:31" s="558" customFormat="1" ht="0.2" customHeight="1">
      <c r="A50" s="999">
        <v>1</v>
      </c>
      <c r="B50" s="999"/>
      <c r="C50" s="999"/>
      <c r="D50" s="999"/>
      <c r="E50" s="999"/>
      <c r="F50" s="999"/>
      <c r="G50" s="999" t="b">
        <v>0</v>
      </c>
      <c r="H50" s="999"/>
      <c r="I50" s="999"/>
      <c r="J50" s="999"/>
      <c r="K50" s="999"/>
      <c r="L50" s="1075" t="s">
        <v>499</v>
      </c>
      <c r="M50" s="1070" t="s">
        <v>486</v>
      </c>
      <c r="N50" s="1076">
        <v>0</v>
      </c>
      <c r="O50" s="1076">
        <v>0</v>
      </c>
      <c r="P50" s="1072">
        <v>0</v>
      </c>
      <c r="Q50" s="999"/>
      <c r="R50" s="999"/>
      <c r="S50" s="999"/>
      <c r="T50" s="999"/>
      <c r="U50" s="999"/>
      <c r="V50" s="999"/>
      <c r="W50" s="999"/>
      <c r="X50" s="999"/>
      <c r="Y50" s="999"/>
      <c r="Z50" s="999"/>
      <c r="AA50" s="999"/>
      <c r="AB50" s="999"/>
      <c r="AC50" s="999"/>
      <c r="AD50" s="999"/>
      <c r="AE50" s="999"/>
    </row>
    <row r="51" spans="1:31" s="558" customFormat="1" ht="0.2" customHeight="1">
      <c r="A51" s="999">
        <v>1</v>
      </c>
      <c r="B51" s="999"/>
      <c r="C51" s="999"/>
      <c r="D51" s="999"/>
      <c r="E51" s="999"/>
      <c r="F51" s="999"/>
      <c r="G51" s="999" t="b">
        <v>0</v>
      </c>
      <c r="H51" s="999"/>
      <c r="I51" s="999"/>
      <c r="J51" s="999"/>
      <c r="K51" s="999"/>
      <c r="L51" s="1075" t="s">
        <v>500</v>
      </c>
      <c r="M51" s="1070" t="s">
        <v>486</v>
      </c>
      <c r="N51" s="1076"/>
      <c r="O51" s="1076"/>
      <c r="P51" s="1072">
        <v>0</v>
      </c>
      <c r="Q51" s="999"/>
      <c r="R51" s="999"/>
      <c r="S51" s="999"/>
      <c r="T51" s="999"/>
      <c r="U51" s="999"/>
      <c r="V51" s="999"/>
      <c r="W51" s="999"/>
      <c r="X51" s="999"/>
      <c r="Y51" s="999"/>
      <c r="Z51" s="999"/>
      <c r="AA51" s="999"/>
      <c r="AB51" s="999"/>
      <c r="AC51" s="999"/>
      <c r="AD51" s="999"/>
      <c r="AE51" s="999"/>
    </row>
    <row r="52" spans="1:31" s="558" customFormat="1" ht="0.2" customHeight="1">
      <c r="A52" s="999">
        <v>1</v>
      </c>
      <c r="B52" s="1031" t="s">
        <v>991</v>
      </c>
      <c r="C52" s="999"/>
      <c r="D52" s="999"/>
      <c r="E52" s="999"/>
      <c r="F52" s="999"/>
      <c r="G52" s="999" t="b">
        <v>0</v>
      </c>
      <c r="H52" s="999"/>
      <c r="I52" s="999"/>
      <c r="J52" s="999"/>
      <c r="K52" s="999"/>
      <c r="L52" s="1075" t="s">
        <v>501</v>
      </c>
      <c r="M52" s="1070" t="s">
        <v>314</v>
      </c>
      <c r="N52" s="1073">
        <v>15.5</v>
      </c>
      <c r="O52" s="1073">
        <v>15.5</v>
      </c>
      <c r="P52" s="1074">
        <v>0</v>
      </c>
      <c r="Q52" s="999"/>
      <c r="R52" s="999"/>
      <c r="S52" s="999"/>
      <c r="T52" s="999"/>
      <c r="U52" s="999"/>
      <c r="V52" s="999"/>
      <c r="W52" s="999"/>
      <c r="X52" s="999"/>
      <c r="Y52" s="999"/>
      <c r="Z52" s="999"/>
      <c r="AA52" s="999"/>
      <c r="AB52" s="999"/>
      <c r="AC52" s="999"/>
      <c r="AD52" s="999"/>
      <c r="AE52" s="999"/>
    </row>
    <row r="53" spans="1:31" s="558" customFormat="1" ht="0.2" customHeight="1">
      <c r="A53" s="999">
        <v>1</v>
      </c>
      <c r="B53" s="999"/>
      <c r="C53" s="999"/>
      <c r="D53" s="999"/>
      <c r="E53" s="999"/>
      <c r="F53" s="999"/>
      <c r="G53" s="999" t="b">
        <v>0</v>
      </c>
      <c r="H53" s="999"/>
      <c r="I53" s="999"/>
      <c r="J53" s="999"/>
      <c r="K53" s="999"/>
      <c r="L53" s="1075" t="s">
        <v>502</v>
      </c>
      <c r="M53" s="1070" t="s">
        <v>503</v>
      </c>
      <c r="N53" s="1076"/>
      <c r="O53" s="1076"/>
      <c r="P53" s="1072">
        <v>0</v>
      </c>
      <c r="Q53" s="999"/>
      <c r="R53" s="999"/>
      <c r="S53" s="999"/>
      <c r="T53" s="999"/>
      <c r="U53" s="999"/>
      <c r="V53" s="999"/>
      <c r="W53" s="999"/>
      <c r="X53" s="999"/>
      <c r="Y53" s="999"/>
      <c r="Z53" s="999"/>
      <c r="AA53" s="999"/>
      <c r="AB53" s="999"/>
      <c r="AC53" s="999"/>
      <c r="AD53" s="999"/>
      <c r="AE53" s="999"/>
    </row>
    <row r="54" spans="1:31" s="558" customFormat="1" ht="0.2" customHeight="1">
      <c r="A54" s="999">
        <v>1</v>
      </c>
      <c r="B54" s="999"/>
      <c r="C54" s="999"/>
      <c r="D54" s="999"/>
      <c r="E54" s="999"/>
      <c r="F54" s="999"/>
      <c r="G54" s="999" t="b">
        <v>0</v>
      </c>
      <c r="H54" s="999"/>
      <c r="I54" s="999"/>
      <c r="J54" s="999"/>
      <c r="K54" s="999"/>
      <c r="L54" s="1075" t="s">
        <v>504</v>
      </c>
      <c r="M54" s="1070" t="s">
        <v>505</v>
      </c>
      <c r="N54" s="1076"/>
      <c r="O54" s="1076"/>
      <c r="P54" s="1072">
        <v>0</v>
      </c>
      <c r="Q54" s="999"/>
      <c r="R54" s="999"/>
      <c r="S54" s="999"/>
      <c r="T54" s="999"/>
      <c r="U54" s="999"/>
      <c r="V54" s="999"/>
      <c r="W54" s="999"/>
      <c r="X54" s="999"/>
      <c r="Y54" s="999"/>
      <c r="Z54" s="999"/>
      <c r="AA54" s="999"/>
      <c r="AB54" s="999"/>
      <c r="AC54" s="999"/>
      <c r="AD54" s="999"/>
      <c r="AE54" s="999"/>
    </row>
    <row r="55" spans="1:31">
      <c r="A55" s="999"/>
      <c r="B55" s="999"/>
      <c r="C55" s="999"/>
      <c r="D55" s="999"/>
      <c r="E55" s="999"/>
      <c r="F55" s="999"/>
      <c r="G55" s="885" t="b">
        <v>1</v>
      </c>
      <c r="H55" s="999"/>
      <c r="I55" s="999"/>
      <c r="J55" s="999"/>
      <c r="K55" s="999"/>
      <c r="L55" s="1077"/>
      <c r="M55" s="1078"/>
      <c r="N55" s="1079"/>
      <c r="O55" s="1079"/>
      <c r="P55" s="1079"/>
      <c r="Q55" s="1079"/>
      <c r="R55" s="999"/>
      <c r="S55" s="999"/>
      <c r="T55" s="999"/>
      <c r="U55" s="999"/>
      <c r="V55" s="999"/>
      <c r="W55" s="999"/>
      <c r="X55" s="999"/>
      <c r="Y55" s="999"/>
      <c r="Z55" s="999"/>
      <c r="AA55" s="999"/>
      <c r="AB55" s="999"/>
      <c r="AC55" s="999"/>
      <c r="AD55" s="999"/>
      <c r="AE55" s="999"/>
    </row>
    <row r="56" spans="1:31" s="282" customFormat="1" ht="0.2" customHeight="1">
      <c r="A56" s="885"/>
      <c r="B56" s="885"/>
      <c r="C56" s="885"/>
      <c r="D56" s="885"/>
      <c r="E56" s="885"/>
      <c r="F56" s="885"/>
      <c r="G56" s="885" t="b">
        <v>0</v>
      </c>
      <c r="H56" s="885"/>
      <c r="I56" s="885"/>
      <c r="J56" s="885"/>
      <c r="K56" s="885"/>
      <c r="L56" s="1044" t="s">
        <v>1197</v>
      </c>
      <c r="M56" s="1045"/>
      <c r="N56" s="1045"/>
      <c r="O56" s="1045"/>
      <c r="P56" s="1045"/>
      <c r="Q56" s="885"/>
      <c r="R56" s="885"/>
      <c r="S56" s="885"/>
      <c r="T56" s="885"/>
      <c r="U56" s="885"/>
      <c r="V56" s="885"/>
      <c r="W56" s="885"/>
      <c r="X56" s="885"/>
      <c r="Y56" s="885"/>
      <c r="Z56" s="885"/>
      <c r="AA56" s="885"/>
      <c r="AB56" s="885"/>
      <c r="AC56" s="885"/>
      <c r="AD56" s="885"/>
      <c r="AE56" s="885"/>
    </row>
    <row r="57" spans="1:31" ht="0.2" customHeight="1">
      <c r="A57" s="999"/>
      <c r="B57" s="999"/>
      <c r="C57" s="999"/>
      <c r="D57" s="999"/>
      <c r="E57" s="999"/>
      <c r="F57" s="999"/>
      <c r="G57" s="885" t="b">
        <v>0</v>
      </c>
      <c r="H57" s="999"/>
      <c r="I57" s="999"/>
      <c r="J57" s="999"/>
      <c r="K57" s="999"/>
      <c r="L57" s="978" t="s">
        <v>120</v>
      </c>
      <c r="M57" s="978" t="s">
        <v>141</v>
      </c>
      <c r="N57" s="1047" t="s">
        <v>2421</v>
      </c>
      <c r="O57" s="1048"/>
      <c r="P57" s="1049"/>
      <c r="Q57" s="999"/>
      <c r="R57" s="999"/>
      <c r="S57" s="999"/>
      <c r="T57" s="999"/>
      <c r="U57" s="999"/>
      <c r="V57" s="999"/>
      <c r="W57" s="999"/>
      <c r="X57" s="999"/>
      <c r="Y57" s="999"/>
      <c r="Z57" s="999"/>
      <c r="AA57" s="999"/>
      <c r="AB57" s="999"/>
      <c r="AC57" s="999"/>
      <c r="AD57" s="999"/>
      <c r="AE57" s="999"/>
    </row>
    <row r="58" spans="1:31" ht="0.2" customHeight="1">
      <c r="A58" s="999"/>
      <c r="B58" s="999"/>
      <c r="C58" s="999"/>
      <c r="D58" s="999"/>
      <c r="E58" s="999"/>
      <c r="F58" s="999"/>
      <c r="G58" s="885" t="b">
        <v>0</v>
      </c>
      <c r="H58" s="999"/>
      <c r="I58" s="999"/>
      <c r="J58" s="999"/>
      <c r="K58" s="999"/>
      <c r="L58" s="978"/>
      <c r="M58" s="978"/>
      <c r="N58" s="1080" t="s">
        <v>272</v>
      </c>
      <c r="O58" s="1080" t="s">
        <v>271</v>
      </c>
      <c r="P58" s="1080" t="s">
        <v>490</v>
      </c>
      <c r="Q58" s="999"/>
      <c r="R58" s="999"/>
      <c r="S58" s="999"/>
      <c r="T58" s="999"/>
      <c r="U58" s="999"/>
      <c r="V58" s="999"/>
      <c r="W58" s="999"/>
      <c r="X58" s="999"/>
      <c r="Y58" s="999"/>
      <c r="Z58" s="999"/>
      <c r="AA58" s="999"/>
      <c r="AB58" s="999"/>
      <c r="AC58" s="999"/>
      <c r="AD58" s="999"/>
      <c r="AE58" s="999"/>
    </row>
    <row r="59" spans="1:31" ht="0.2" customHeight="1">
      <c r="A59" s="999"/>
      <c r="B59" s="999"/>
      <c r="C59" s="999"/>
      <c r="D59" s="999"/>
      <c r="E59" s="999"/>
      <c r="F59" s="999"/>
      <c r="G59" s="885" t="b">
        <v>0</v>
      </c>
      <c r="H59" s="999"/>
      <c r="I59" s="999"/>
      <c r="J59" s="999"/>
      <c r="K59" s="999"/>
      <c r="L59" s="1041"/>
      <c r="M59" s="1042"/>
      <c r="N59" s="999"/>
      <c r="O59" s="999"/>
      <c r="P59" s="999"/>
      <c r="Q59" s="999"/>
      <c r="R59" s="999"/>
      <c r="S59" s="999"/>
      <c r="T59" s="999"/>
      <c r="U59" s="999"/>
      <c r="V59" s="999"/>
      <c r="W59" s="999"/>
      <c r="X59" s="999"/>
      <c r="Y59" s="999"/>
      <c r="Z59" s="999"/>
      <c r="AA59" s="999"/>
      <c r="AB59" s="999"/>
      <c r="AC59" s="999"/>
      <c r="AD59" s="999"/>
      <c r="AE59" s="999"/>
    </row>
    <row r="60" spans="1:31">
      <c r="A60" s="999"/>
      <c r="B60" s="999"/>
      <c r="C60" s="999"/>
      <c r="D60" s="999"/>
      <c r="E60" s="999"/>
      <c r="F60" s="999"/>
      <c r="G60" s="999"/>
      <c r="H60" s="999"/>
      <c r="I60" s="999"/>
      <c r="J60" s="999"/>
      <c r="K60" s="999"/>
      <c r="L60" s="978" t="s">
        <v>1274</v>
      </c>
      <c r="M60" s="978"/>
      <c r="N60" s="978"/>
      <c r="O60" s="978"/>
      <c r="P60" s="978"/>
      <c r="Q60" s="999"/>
      <c r="R60" s="999"/>
      <c r="S60" s="999"/>
      <c r="T60" s="999"/>
      <c r="U60" s="999"/>
      <c r="V60" s="999"/>
      <c r="W60" s="999"/>
      <c r="X60" s="999"/>
      <c r="Y60" s="999"/>
      <c r="Z60" s="999"/>
      <c r="AA60" s="999"/>
      <c r="AB60" s="999"/>
      <c r="AC60" s="999"/>
      <c r="AD60" s="999"/>
      <c r="AE60" s="999"/>
    </row>
    <row r="61" spans="1:31" ht="99.75" customHeight="1">
      <c r="A61" s="999"/>
      <c r="B61" s="999"/>
      <c r="C61" s="999"/>
      <c r="D61" s="999"/>
      <c r="E61" s="999"/>
      <c r="F61" s="999"/>
      <c r="G61" s="999"/>
      <c r="H61" s="999"/>
      <c r="I61" s="999"/>
      <c r="J61" s="999"/>
      <c r="K61" s="678"/>
      <c r="L61" s="1081" t="s">
        <v>2408</v>
      </c>
      <c r="M61" s="1082"/>
      <c r="N61" s="1082"/>
      <c r="O61" s="1082"/>
      <c r="P61" s="1082"/>
      <c r="Q61" s="999"/>
      <c r="R61" s="999"/>
      <c r="S61" s="999"/>
      <c r="T61" s="999"/>
      <c r="U61" s="999"/>
      <c r="V61" s="999"/>
      <c r="W61" s="999"/>
      <c r="X61" s="999"/>
      <c r="Y61" s="999"/>
      <c r="Z61" s="999"/>
      <c r="AA61" s="999"/>
      <c r="AB61" s="999"/>
      <c r="AC61" s="999"/>
      <c r="AD61" s="999"/>
      <c r="AE61" s="999"/>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L14" sqref="L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3"/>
      <c r="B1" s="1083"/>
      <c r="C1" s="1083"/>
      <c r="D1" s="1083"/>
    </row>
    <row r="2" spans="1:4" hidden="1">
      <c r="A2" s="1083"/>
      <c r="B2" s="1083"/>
      <c r="C2" s="1083"/>
      <c r="D2" s="1083"/>
    </row>
    <row r="3" spans="1:4" hidden="1">
      <c r="A3" s="1083"/>
      <c r="B3" s="1083"/>
      <c r="C3" s="1083"/>
      <c r="D3" s="1083"/>
    </row>
    <row r="4" spans="1:4" hidden="1">
      <c r="A4" s="1083"/>
      <c r="B4" s="1083"/>
      <c r="C4" s="1083"/>
      <c r="D4" s="1083"/>
    </row>
    <row r="5" spans="1:4" hidden="1">
      <c r="A5" s="1083"/>
      <c r="B5" s="1083"/>
      <c r="C5" s="1083"/>
      <c r="D5" s="1083"/>
    </row>
    <row r="6" spans="1:4">
      <c r="A6" s="1083"/>
      <c r="B6" s="1083"/>
      <c r="C6" s="1084"/>
      <c r="D6" s="1084"/>
    </row>
    <row r="7" spans="1:4" ht="20.100000000000001" customHeight="1">
      <c r="A7" s="1083"/>
      <c r="B7" s="1083"/>
      <c r="C7" s="1084"/>
      <c r="D7" s="1085" t="s">
        <v>108</v>
      </c>
    </row>
    <row r="8" spans="1:4">
      <c r="A8" s="1083"/>
      <c r="B8" s="1083"/>
      <c r="C8" s="1084"/>
      <c r="D8" s="1084"/>
    </row>
    <row r="9" spans="1:4" ht="20.100000000000001" customHeight="1">
      <c r="A9" s="1083"/>
      <c r="B9" s="1083"/>
      <c r="C9" s="1084"/>
      <c r="D9" s="1086" t="s">
        <v>2400</v>
      </c>
    </row>
    <row r="10" spans="1:4" ht="147" customHeight="1">
      <c r="A10" s="1083"/>
      <c r="B10" s="1083"/>
      <c r="C10" s="1084"/>
      <c r="D10" s="1086" t="s">
        <v>2404</v>
      </c>
    </row>
    <row r="11" spans="1:4" ht="79.5" customHeight="1">
      <c r="A11" s="1083"/>
      <c r="B11" s="1083"/>
      <c r="C11" s="1084"/>
      <c r="D11" s="1086" t="s">
        <v>2403</v>
      </c>
    </row>
    <row r="12" spans="1:4" ht="66.75" customHeight="1">
      <c r="A12" s="1083"/>
      <c r="B12" s="1083"/>
      <c r="C12" s="1084"/>
      <c r="D12" s="1086" t="s">
        <v>2402</v>
      </c>
    </row>
    <row r="13" spans="1:4" ht="57" customHeight="1">
      <c r="A13" s="1083"/>
      <c r="B13" s="1083"/>
      <c r="C13" s="1084"/>
      <c r="D13" s="1086" t="s">
        <v>2405</v>
      </c>
    </row>
    <row r="14" spans="1:4" ht="107.25" customHeight="1">
      <c r="A14" s="1083"/>
      <c r="B14" s="1083"/>
      <c r="C14" s="1084"/>
      <c r="D14" s="1086" t="s">
        <v>2408</v>
      </c>
    </row>
    <row r="15" spans="1:4" ht="147" customHeight="1">
      <c r="A15" s="1083"/>
      <c r="B15" s="1083"/>
      <c r="C15" s="1084"/>
      <c r="D15" s="1086" t="s">
        <v>2410</v>
      </c>
    </row>
    <row r="16" spans="1:4" ht="149.25" customHeight="1">
      <c r="A16" s="1083"/>
      <c r="B16" s="1083"/>
      <c r="C16" s="1084"/>
      <c r="D16" s="1087" t="s">
        <v>2401</v>
      </c>
    </row>
    <row r="17" spans="1:4" ht="20.100000000000001" customHeight="1">
      <c r="A17" s="1083"/>
      <c r="B17" s="1083"/>
      <c r="C17" s="1084"/>
      <c r="D17" s="1087"/>
    </row>
    <row r="18" spans="1:4" ht="20.100000000000001" customHeight="1">
      <c r="A18" s="1083"/>
      <c r="B18" s="1083"/>
      <c r="C18" s="1084"/>
      <c r="D18" s="1087"/>
    </row>
    <row r="19" spans="1:4">
      <c r="A19" s="1083"/>
      <c r="B19" s="1083"/>
      <c r="C19" s="1084"/>
      <c r="D19" s="1084"/>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1"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8" t="s">
        <v>109</v>
      </c>
      <c r="C2" s="1088"/>
      <c r="D2" s="1088"/>
      <c r="E2" s="1088"/>
    </row>
    <row r="3" spans="2:5">
      <c r="B3" s="1089"/>
      <c r="C3" s="1089"/>
      <c r="D3" s="1089"/>
      <c r="E3" s="1089"/>
    </row>
    <row r="4" spans="2:5" ht="21.75" customHeight="1" thickBot="1">
      <c r="B4" s="1090" t="s">
        <v>940</v>
      </c>
      <c r="C4" s="1090" t="s">
        <v>941</v>
      </c>
      <c r="D4" s="1090" t="s">
        <v>14</v>
      </c>
      <c r="E4" s="1091" t="s">
        <v>152</v>
      </c>
    </row>
    <row r="5" spans="2:5" ht="12" thickTop="1">
      <c r="B5" s="1089"/>
      <c r="C5" s="1089"/>
      <c r="D5" s="1089"/>
      <c r="E5" s="1089"/>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2005</v>
      </c>
      <c r="D1" s="557" t="s">
        <v>2339</v>
      </c>
      <c r="E1" s="557"/>
    </row>
    <row r="2" spans="1:5">
      <c r="A2" s="557" t="s">
        <v>2006</v>
      </c>
      <c r="B2" s="557" t="s">
        <v>2006</v>
      </c>
      <c r="C2" s="557" t="s">
        <v>2007</v>
      </c>
      <c r="D2" s="557" t="s">
        <v>2006</v>
      </c>
      <c r="E2" s="557" t="s">
        <v>2340</v>
      </c>
    </row>
    <row r="3" spans="1:5">
      <c r="A3" s="557" t="s">
        <v>2006</v>
      </c>
      <c r="B3" s="557" t="s">
        <v>2008</v>
      </c>
      <c r="C3" s="557" t="s">
        <v>2009</v>
      </c>
      <c r="D3" s="557" t="s">
        <v>2018</v>
      </c>
      <c r="E3" s="557" t="s">
        <v>2341</v>
      </c>
    </row>
    <row r="4" spans="1:5">
      <c r="A4" s="557" t="s">
        <v>2006</v>
      </c>
      <c r="B4" s="557" t="s">
        <v>2010</v>
      </c>
      <c r="C4" s="557" t="s">
        <v>2011</v>
      </c>
      <c r="D4" s="557" t="s">
        <v>2038</v>
      </c>
      <c r="E4" s="557" t="s">
        <v>2342</v>
      </c>
    </row>
    <row r="5" spans="1:5">
      <c r="A5" s="557" t="s">
        <v>2006</v>
      </c>
      <c r="B5" s="557" t="s">
        <v>2012</v>
      </c>
      <c r="C5" s="557" t="s">
        <v>2013</v>
      </c>
      <c r="D5" s="557" t="s">
        <v>2052</v>
      </c>
      <c r="E5" s="557" t="s">
        <v>2343</v>
      </c>
    </row>
    <row r="6" spans="1:5">
      <c r="A6" s="557" t="s">
        <v>2006</v>
      </c>
      <c r="B6" s="557" t="s">
        <v>2014</v>
      </c>
      <c r="C6" s="557" t="s">
        <v>2015</v>
      </c>
      <c r="D6" s="557" t="s">
        <v>2070</v>
      </c>
      <c r="E6" s="557" t="s">
        <v>2344</v>
      </c>
    </row>
    <row r="7" spans="1:5">
      <c r="A7" s="557" t="s">
        <v>2006</v>
      </c>
      <c r="B7" s="557" t="s">
        <v>2016</v>
      </c>
      <c r="C7" s="557" t="s">
        <v>2017</v>
      </c>
      <c r="D7" s="557" t="s">
        <v>2088</v>
      </c>
      <c r="E7" s="557" t="s">
        <v>2345</v>
      </c>
    </row>
    <row r="8" spans="1:5">
      <c r="A8" s="557" t="s">
        <v>2018</v>
      </c>
      <c r="B8" s="557" t="s">
        <v>2018</v>
      </c>
      <c r="C8" s="557" t="s">
        <v>2019</v>
      </c>
      <c r="D8" s="557" t="s">
        <v>2102</v>
      </c>
      <c r="E8" s="557" t="s">
        <v>2346</v>
      </c>
    </row>
    <row r="9" spans="1:5">
      <c r="A9" s="557" t="s">
        <v>2018</v>
      </c>
      <c r="B9" s="557" t="s">
        <v>2020</v>
      </c>
      <c r="C9" s="557" t="s">
        <v>2021</v>
      </c>
      <c r="D9" s="557" t="s">
        <v>2118</v>
      </c>
      <c r="E9" s="557" t="s">
        <v>2347</v>
      </c>
    </row>
    <row r="10" spans="1:5">
      <c r="A10" s="557" t="s">
        <v>2018</v>
      </c>
      <c r="B10" s="557" t="s">
        <v>2022</v>
      </c>
      <c r="C10" s="557" t="s">
        <v>2023</v>
      </c>
      <c r="D10" s="557" t="s">
        <v>2136</v>
      </c>
      <c r="E10" s="557" t="s">
        <v>2348</v>
      </c>
    </row>
    <row r="11" spans="1:5">
      <c r="A11" s="557" t="s">
        <v>2018</v>
      </c>
      <c r="B11" s="557" t="s">
        <v>2024</v>
      </c>
      <c r="C11" s="557" t="s">
        <v>2025</v>
      </c>
      <c r="D11" s="557" t="s">
        <v>2156</v>
      </c>
      <c r="E11" s="557" t="s">
        <v>2349</v>
      </c>
    </row>
    <row r="12" spans="1:5">
      <c r="A12" s="557" t="s">
        <v>2018</v>
      </c>
      <c r="B12" s="557" t="s">
        <v>2026</v>
      </c>
      <c r="C12" s="557" t="s">
        <v>2027</v>
      </c>
      <c r="D12" s="557" t="s">
        <v>2168</v>
      </c>
      <c r="E12" s="557" t="s">
        <v>2350</v>
      </c>
    </row>
    <row r="13" spans="1:5">
      <c r="A13" s="557" t="s">
        <v>2018</v>
      </c>
      <c r="B13" s="557" t="s">
        <v>2028</v>
      </c>
      <c r="C13" s="557" t="s">
        <v>2029</v>
      </c>
      <c r="D13" s="557" t="s">
        <v>2182</v>
      </c>
      <c r="E13" s="557" t="s">
        <v>2351</v>
      </c>
    </row>
    <row r="14" spans="1:5">
      <c r="A14" s="557" t="s">
        <v>2018</v>
      </c>
      <c r="B14" s="557" t="s">
        <v>2030</v>
      </c>
      <c r="C14" s="557" t="s">
        <v>2031</v>
      </c>
      <c r="D14" s="557" t="s">
        <v>2196</v>
      </c>
      <c r="E14" s="557" t="s">
        <v>2352</v>
      </c>
    </row>
    <row r="15" spans="1:5">
      <c r="A15" s="557" t="s">
        <v>2018</v>
      </c>
      <c r="B15" s="557" t="s">
        <v>2032</v>
      </c>
      <c r="C15" s="557" t="s">
        <v>2033</v>
      </c>
      <c r="D15" s="557" t="s">
        <v>2208</v>
      </c>
      <c r="E15" s="557" t="s">
        <v>2353</v>
      </c>
    </row>
    <row r="16" spans="1:5">
      <c r="A16" s="557" t="s">
        <v>2018</v>
      </c>
      <c r="B16" s="557" t="s">
        <v>2034</v>
      </c>
      <c r="C16" s="557" t="s">
        <v>2035</v>
      </c>
      <c r="D16" s="557" t="s">
        <v>2222</v>
      </c>
      <c r="E16" s="557" t="s">
        <v>2354</v>
      </c>
    </row>
    <row r="17" spans="1:5">
      <c r="A17" s="557" t="s">
        <v>2018</v>
      </c>
      <c r="B17" s="557" t="s">
        <v>2036</v>
      </c>
      <c r="C17" s="557" t="s">
        <v>2037</v>
      </c>
      <c r="D17" s="557" t="s">
        <v>2234</v>
      </c>
      <c r="E17" s="557" t="s">
        <v>2355</v>
      </c>
    </row>
    <row r="18" spans="1:5">
      <c r="A18" s="557" t="s">
        <v>2038</v>
      </c>
      <c r="B18" s="557" t="s">
        <v>2039</v>
      </c>
      <c r="C18" s="557" t="s">
        <v>2040</v>
      </c>
      <c r="D18" s="557" t="s">
        <v>2250</v>
      </c>
      <c r="E18" s="557" t="s">
        <v>2356</v>
      </c>
    </row>
    <row r="19" spans="1:5">
      <c r="A19" s="557" t="s">
        <v>2038</v>
      </c>
      <c r="B19" s="557" t="s">
        <v>2038</v>
      </c>
      <c r="C19" s="557" t="s">
        <v>2041</v>
      </c>
      <c r="D19" s="557" t="s">
        <v>2266</v>
      </c>
      <c r="E19" s="557" t="s">
        <v>2357</v>
      </c>
    </row>
    <row r="20" spans="1:5">
      <c r="A20" s="557" t="s">
        <v>2038</v>
      </c>
      <c r="B20" s="557" t="s">
        <v>2042</v>
      </c>
      <c r="C20" s="557" t="s">
        <v>2043</v>
      </c>
      <c r="D20" s="557" t="s">
        <v>2280</v>
      </c>
      <c r="E20" s="557" t="s">
        <v>2358</v>
      </c>
    </row>
    <row r="21" spans="1:5">
      <c r="A21" s="557" t="s">
        <v>2038</v>
      </c>
      <c r="B21" s="557" t="s">
        <v>2044</v>
      </c>
      <c r="C21" s="557" t="s">
        <v>2045</v>
      </c>
      <c r="D21" s="557" t="s">
        <v>2294</v>
      </c>
      <c r="E21" s="557" t="s">
        <v>2359</v>
      </c>
    </row>
    <row r="22" spans="1:5">
      <c r="A22" s="557" t="s">
        <v>2038</v>
      </c>
      <c r="B22" s="557" t="s">
        <v>2046</v>
      </c>
      <c r="C22" s="557" t="s">
        <v>2047</v>
      </c>
      <c r="D22" s="557" t="s">
        <v>2311</v>
      </c>
      <c r="E22" s="557" t="s">
        <v>2360</v>
      </c>
    </row>
    <row r="23" spans="1:5">
      <c r="A23" s="557" t="s">
        <v>2038</v>
      </c>
      <c r="B23" s="557" t="s">
        <v>2048</v>
      </c>
      <c r="C23" s="557" t="s">
        <v>2049</v>
      </c>
      <c r="D23" s="557" t="s">
        <v>2333</v>
      </c>
      <c r="E23" s="557" t="s">
        <v>2361</v>
      </c>
    </row>
    <row r="24" spans="1:5">
      <c r="A24" s="557" t="s">
        <v>2038</v>
      </c>
      <c r="B24" s="557" t="s">
        <v>2050</v>
      </c>
      <c r="C24" s="557" t="s">
        <v>2051</v>
      </c>
      <c r="D24" s="557" t="s">
        <v>2335</v>
      </c>
      <c r="E24" s="557" t="s">
        <v>2362</v>
      </c>
    </row>
    <row r="25" spans="1:5">
      <c r="A25" s="557" t="s">
        <v>2052</v>
      </c>
      <c r="B25" s="557" t="s">
        <v>2053</v>
      </c>
      <c r="C25" s="557" t="s">
        <v>2054</v>
      </c>
      <c r="D25" s="557" t="s">
        <v>2337</v>
      </c>
      <c r="E25" s="557" t="s">
        <v>2363</v>
      </c>
    </row>
    <row r="26" spans="1:5">
      <c r="A26" s="557" t="s">
        <v>2052</v>
      </c>
      <c r="B26" s="557" t="s">
        <v>2055</v>
      </c>
      <c r="C26" s="557" t="s">
        <v>2056</v>
      </c>
      <c r="D26" s="557"/>
      <c r="E26" s="557"/>
    </row>
    <row r="27" spans="1:5">
      <c r="A27" s="557" t="s">
        <v>2052</v>
      </c>
      <c r="B27" s="557" t="s">
        <v>2052</v>
      </c>
      <c r="C27" s="557" t="s">
        <v>2057</v>
      </c>
      <c r="D27" s="557"/>
      <c r="E27" s="557"/>
    </row>
    <row r="28" spans="1:5">
      <c r="A28" s="557" t="s">
        <v>2052</v>
      </c>
      <c r="B28" s="557" t="s">
        <v>2058</v>
      </c>
      <c r="C28" s="557" t="s">
        <v>2059</v>
      </c>
      <c r="D28" s="557"/>
      <c r="E28" s="557"/>
    </row>
    <row r="29" spans="1:5">
      <c r="A29" s="557" t="s">
        <v>2052</v>
      </c>
      <c r="B29" s="557" t="s">
        <v>2060</v>
      </c>
      <c r="C29" s="557" t="s">
        <v>2061</v>
      </c>
      <c r="D29" s="557"/>
      <c r="E29" s="557"/>
    </row>
    <row r="30" spans="1:5">
      <c r="A30" s="557" t="s">
        <v>2052</v>
      </c>
      <c r="B30" s="557" t="s">
        <v>2062</v>
      </c>
      <c r="C30" s="557" t="s">
        <v>2063</v>
      </c>
      <c r="D30" s="557"/>
      <c r="E30" s="557"/>
    </row>
    <row r="31" spans="1:5">
      <c r="A31" s="557" t="s">
        <v>2052</v>
      </c>
      <c r="B31" s="557" t="s">
        <v>2064</v>
      </c>
      <c r="C31" s="557" t="s">
        <v>2065</v>
      </c>
      <c r="D31" s="557"/>
      <c r="E31" s="557"/>
    </row>
    <row r="32" spans="1:5">
      <c r="A32" s="557" t="s">
        <v>2052</v>
      </c>
      <c r="B32" s="557" t="s">
        <v>2066</v>
      </c>
      <c r="C32" s="557" t="s">
        <v>2067</v>
      </c>
      <c r="D32" s="557"/>
      <c r="E32" s="557"/>
    </row>
    <row r="33" spans="1:5">
      <c r="A33" s="557" t="s">
        <v>2052</v>
      </c>
      <c r="B33" s="557" t="s">
        <v>2068</v>
      </c>
      <c r="C33" s="557" t="s">
        <v>2069</v>
      </c>
      <c r="D33" s="557"/>
      <c r="E33" s="557"/>
    </row>
    <row r="34" spans="1:5">
      <c r="A34" s="557" t="s">
        <v>2070</v>
      </c>
      <c r="B34" s="557" t="s">
        <v>2071</v>
      </c>
      <c r="C34" s="557" t="s">
        <v>2072</v>
      </c>
      <c r="D34" s="557"/>
      <c r="E34" s="557"/>
    </row>
    <row r="35" spans="1:5">
      <c r="A35" s="557" t="s">
        <v>2070</v>
      </c>
      <c r="B35" s="557" t="s">
        <v>2073</v>
      </c>
      <c r="C35" s="557" t="s">
        <v>2074</v>
      </c>
      <c r="D35" s="557"/>
      <c r="E35" s="557"/>
    </row>
    <row r="36" spans="1:5">
      <c r="A36" s="557" t="s">
        <v>2070</v>
      </c>
      <c r="B36" s="557" t="s">
        <v>2075</v>
      </c>
      <c r="C36" s="557" t="s">
        <v>2076</v>
      </c>
      <c r="D36" s="557"/>
      <c r="E36" s="557"/>
    </row>
    <row r="37" spans="1:5">
      <c r="A37" s="557" t="s">
        <v>2070</v>
      </c>
      <c r="B37" s="557" t="s">
        <v>2070</v>
      </c>
      <c r="C37" s="557" t="s">
        <v>2077</v>
      </c>
      <c r="D37" s="557"/>
      <c r="E37" s="557"/>
    </row>
    <row r="38" spans="1:5">
      <c r="A38" s="557" t="s">
        <v>2070</v>
      </c>
      <c r="B38" s="557" t="s">
        <v>2078</v>
      </c>
      <c r="C38" s="557" t="s">
        <v>2079</v>
      </c>
      <c r="D38" s="557"/>
      <c r="E38" s="557"/>
    </row>
    <row r="39" spans="1:5">
      <c r="A39" s="557" t="s">
        <v>2070</v>
      </c>
      <c r="B39" s="557" t="s">
        <v>2080</v>
      </c>
      <c r="C39" s="557" t="s">
        <v>2081</v>
      </c>
      <c r="D39" s="557"/>
      <c r="E39" s="557"/>
    </row>
    <row r="40" spans="1:5">
      <c r="A40" s="557" t="s">
        <v>2070</v>
      </c>
      <c r="B40" s="557" t="s">
        <v>2082</v>
      </c>
      <c r="C40" s="557" t="s">
        <v>2083</v>
      </c>
      <c r="D40" s="557"/>
      <c r="E40" s="557"/>
    </row>
    <row r="41" spans="1:5">
      <c r="A41" s="557" t="s">
        <v>2070</v>
      </c>
      <c r="B41" s="557" t="s">
        <v>2084</v>
      </c>
      <c r="C41" s="557" t="s">
        <v>2085</v>
      </c>
      <c r="D41" s="557"/>
      <c r="E41" s="557"/>
    </row>
    <row r="42" spans="1:5">
      <c r="A42" s="557" t="s">
        <v>2070</v>
      </c>
      <c r="B42" s="557" t="s">
        <v>2086</v>
      </c>
      <c r="C42" s="557" t="s">
        <v>2087</v>
      </c>
      <c r="D42" s="557"/>
      <c r="E42" s="557"/>
    </row>
    <row r="43" spans="1:5">
      <c r="A43" s="557" t="s">
        <v>2088</v>
      </c>
      <c r="B43" s="557" t="s">
        <v>2089</v>
      </c>
      <c r="C43" s="557" t="s">
        <v>2090</v>
      </c>
      <c r="D43" s="557"/>
      <c r="E43" s="557"/>
    </row>
    <row r="44" spans="1:5">
      <c r="A44" s="557" t="s">
        <v>2088</v>
      </c>
      <c r="B44" s="557" t="s">
        <v>2091</v>
      </c>
      <c r="C44" s="557" t="s">
        <v>2092</v>
      </c>
      <c r="D44" s="557"/>
      <c r="E44" s="557"/>
    </row>
    <row r="45" spans="1:5">
      <c r="A45" s="557" t="s">
        <v>2088</v>
      </c>
      <c r="B45" s="557" t="s">
        <v>2093</v>
      </c>
      <c r="C45" s="557" t="s">
        <v>2094</v>
      </c>
      <c r="D45" s="557"/>
      <c r="E45" s="557"/>
    </row>
    <row r="46" spans="1:5">
      <c r="A46" s="557" t="s">
        <v>2088</v>
      </c>
      <c r="B46" s="557" t="s">
        <v>2088</v>
      </c>
      <c r="C46" s="557" t="s">
        <v>2095</v>
      </c>
      <c r="D46" s="557"/>
      <c r="E46" s="557"/>
    </row>
    <row r="47" spans="1:5">
      <c r="A47" s="557" t="s">
        <v>2088</v>
      </c>
      <c r="B47" s="557" t="s">
        <v>2096</v>
      </c>
      <c r="C47" s="557" t="s">
        <v>2097</v>
      </c>
      <c r="D47" s="557"/>
      <c r="E47" s="557"/>
    </row>
    <row r="48" spans="1:5">
      <c r="A48" s="557" t="s">
        <v>2088</v>
      </c>
      <c r="B48" s="557" t="s">
        <v>2098</v>
      </c>
      <c r="C48" s="557" t="s">
        <v>2099</v>
      </c>
      <c r="D48" s="557"/>
      <c r="E48" s="557"/>
    </row>
    <row r="49" spans="1:5">
      <c r="A49" s="557" t="s">
        <v>2088</v>
      </c>
      <c r="B49" s="557" t="s">
        <v>2100</v>
      </c>
      <c r="C49" s="557" t="s">
        <v>2101</v>
      </c>
      <c r="D49" s="557"/>
      <c r="E49" s="557"/>
    </row>
    <row r="50" spans="1:5">
      <c r="A50" s="557" t="s">
        <v>2102</v>
      </c>
      <c r="B50" s="557" t="s">
        <v>2103</v>
      </c>
      <c r="C50" s="557" t="s">
        <v>2104</v>
      </c>
      <c r="D50" s="557"/>
      <c r="E50" s="557"/>
    </row>
    <row r="51" spans="1:5">
      <c r="A51" s="557" t="s">
        <v>2102</v>
      </c>
      <c r="B51" s="557" t="s">
        <v>2105</v>
      </c>
      <c r="C51" s="557" t="s">
        <v>2106</v>
      </c>
      <c r="D51" s="557"/>
      <c r="E51" s="557"/>
    </row>
    <row r="52" spans="1:5">
      <c r="A52" s="557" t="s">
        <v>2102</v>
      </c>
      <c r="B52" s="557" t="s">
        <v>2107</v>
      </c>
      <c r="C52" s="557" t="s">
        <v>2108</v>
      </c>
      <c r="D52" s="557"/>
      <c r="E52" s="557"/>
    </row>
    <row r="53" spans="1:5">
      <c r="A53" s="557" t="s">
        <v>2102</v>
      </c>
      <c r="B53" s="557" t="s">
        <v>2109</v>
      </c>
      <c r="C53" s="557" t="s">
        <v>2110</v>
      </c>
      <c r="D53" s="557"/>
      <c r="E53" s="557"/>
    </row>
    <row r="54" spans="1:5">
      <c r="A54" s="557" t="s">
        <v>2102</v>
      </c>
      <c r="B54" s="557" t="s">
        <v>2102</v>
      </c>
      <c r="C54" s="557" t="s">
        <v>2111</v>
      </c>
      <c r="D54" s="557"/>
      <c r="E54" s="557"/>
    </row>
    <row r="55" spans="1:5">
      <c r="A55" s="557" t="s">
        <v>2102</v>
      </c>
      <c r="B55" s="557" t="s">
        <v>2112</v>
      </c>
      <c r="C55" s="557" t="s">
        <v>2113</v>
      </c>
      <c r="D55" s="557"/>
      <c r="E55" s="557"/>
    </row>
    <row r="56" spans="1:5">
      <c r="A56" s="557" t="s">
        <v>2102</v>
      </c>
      <c r="B56" s="557" t="s">
        <v>2114</v>
      </c>
      <c r="C56" s="557" t="s">
        <v>2115</v>
      </c>
      <c r="D56" s="557"/>
      <c r="E56" s="557"/>
    </row>
    <row r="57" spans="1:5">
      <c r="A57" s="557" t="s">
        <v>2102</v>
      </c>
      <c r="B57" s="557" t="s">
        <v>2116</v>
      </c>
      <c r="C57" s="557" t="s">
        <v>2117</v>
      </c>
      <c r="D57" s="557"/>
      <c r="E57" s="557"/>
    </row>
    <row r="58" spans="1:5">
      <c r="A58" s="557" t="s">
        <v>2118</v>
      </c>
      <c r="B58" s="557" t="s">
        <v>2119</v>
      </c>
      <c r="C58" s="557" t="s">
        <v>2120</v>
      </c>
      <c r="D58" s="557"/>
      <c r="E58" s="557"/>
    </row>
    <row r="59" spans="1:5">
      <c r="A59" s="557" t="s">
        <v>2118</v>
      </c>
      <c r="B59" s="557" t="s">
        <v>2118</v>
      </c>
      <c r="C59" s="557" t="s">
        <v>2121</v>
      </c>
      <c r="D59" s="557"/>
      <c r="E59" s="557"/>
    </row>
    <row r="60" spans="1:5">
      <c r="A60" s="557" t="s">
        <v>2118</v>
      </c>
      <c r="B60" s="557" t="s">
        <v>2122</v>
      </c>
      <c r="C60" s="557" t="s">
        <v>2123</v>
      </c>
      <c r="D60" s="557"/>
      <c r="E60" s="557"/>
    </row>
    <row r="61" spans="1:5">
      <c r="A61" s="557" t="s">
        <v>2118</v>
      </c>
      <c r="B61" s="557" t="s">
        <v>2124</v>
      </c>
      <c r="C61" s="557" t="s">
        <v>2125</v>
      </c>
      <c r="D61" s="557"/>
      <c r="E61" s="557"/>
    </row>
    <row r="62" spans="1:5">
      <c r="A62" s="557" t="s">
        <v>2118</v>
      </c>
      <c r="B62" s="557" t="s">
        <v>2126</v>
      </c>
      <c r="C62" s="557" t="s">
        <v>2127</v>
      </c>
      <c r="D62" s="557"/>
      <c r="E62" s="557"/>
    </row>
    <row r="63" spans="1:5">
      <c r="A63" s="557" t="s">
        <v>2118</v>
      </c>
      <c r="B63" s="557" t="s">
        <v>2128</v>
      </c>
      <c r="C63" s="557" t="s">
        <v>2129</v>
      </c>
      <c r="D63" s="557"/>
      <c r="E63" s="557"/>
    </row>
    <row r="64" spans="1:5">
      <c r="A64" s="557" t="s">
        <v>2118</v>
      </c>
      <c r="B64" s="557" t="s">
        <v>2130</v>
      </c>
      <c r="C64" s="557" t="s">
        <v>2131</v>
      </c>
      <c r="D64" s="557"/>
      <c r="E64" s="557"/>
    </row>
    <row r="65" spans="1:5">
      <c r="A65" s="557" t="s">
        <v>2118</v>
      </c>
      <c r="B65" s="557" t="s">
        <v>2132</v>
      </c>
      <c r="C65" s="557" t="s">
        <v>2133</v>
      </c>
      <c r="D65" s="557"/>
      <c r="E65" s="557"/>
    </row>
    <row r="66" spans="1:5">
      <c r="A66" s="557" t="s">
        <v>2118</v>
      </c>
      <c r="B66" s="557" t="s">
        <v>2134</v>
      </c>
      <c r="C66" s="557" t="s">
        <v>2135</v>
      </c>
      <c r="D66" s="557"/>
      <c r="E66" s="557"/>
    </row>
    <row r="67" spans="1:5">
      <c r="A67" s="557" t="s">
        <v>2136</v>
      </c>
      <c r="B67" s="557" t="s">
        <v>2137</v>
      </c>
      <c r="C67" s="557" t="s">
        <v>2138</v>
      </c>
      <c r="D67" s="557"/>
      <c r="E67" s="557"/>
    </row>
    <row r="68" spans="1:5">
      <c r="A68" s="557" t="s">
        <v>2136</v>
      </c>
      <c r="B68" s="557" t="s">
        <v>2139</v>
      </c>
      <c r="C68" s="557" t="s">
        <v>2140</v>
      </c>
      <c r="D68" s="557"/>
      <c r="E68" s="557"/>
    </row>
    <row r="69" spans="1:5">
      <c r="A69" s="557" t="s">
        <v>2136</v>
      </c>
      <c r="B69" s="557" t="s">
        <v>2141</v>
      </c>
      <c r="C69" s="557" t="s">
        <v>2142</v>
      </c>
      <c r="D69" s="557"/>
      <c r="E69" s="557"/>
    </row>
    <row r="70" spans="1:5">
      <c r="A70" s="557" t="s">
        <v>2136</v>
      </c>
      <c r="B70" s="557" t="s">
        <v>2143</v>
      </c>
      <c r="C70" s="557" t="s">
        <v>2144</v>
      </c>
      <c r="D70" s="557"/>
      <c r="E70" s="557"/>
    </row>
    <row r="71" spans="1:5">
      <c r="A71" s="557" t="s">
        <v>2136</v>
      </c>
      <c r="B71" s="557" t="s">
        <v>2136</v>
      </c>
      <c r="C71" s="557" t="s">
        <v>2145</v>
      </c>
      <c r="D71" s="557"/>
      <c r="E71" s="557"/>
    </row>
    <row r="72" spans="1:5">
      <c r="A72" s="557" t="s">
        <v>2136</v>
      </c>
      <c r="B72" s="557" t="s">
        <v>2146</v>
      </c>
      <c r="C72" s="557" t="s">
        <v>2147</v>
      </c>
      <c r="D72" s="557"/>
      <c r="E72" s="557"/>
    </row>
    <row r="73" spans="1:5">
      <c r="A73" s="557" t="s">
        <v>2136</v>
      </c>
      <c r="B73" s="557" t="s">
        <v>2148</v>
      </c>
      <c r="C73" s="557" t="s">
        <v>2149</v>
      </c>
      <c r="D73" s="557"/>
      <c r="E73" s="557"/>
    </row>
    <row r="74" spans="1:5">
      <c r="A74" s="557" t="s">
        <v>2136</v>
      </c>
      <c r="B74" s="557" t="s">
        <v>2150</v>
      </c>
      <c r="C74" s="557" t="s">
        <v>2151</v>
      </c>
      <c r="D74" s="557"/>
      <c r="E74" s="557"/>
    </row>
    <row r="75" spans="1:5">
      <c r="A75" s="557" t="s">
        <v>2136</v>
      </c>
      <c r="B75" s="557" t="s">
        <v>2152</v>
      </c>
      <c r="C75" s="557" t="s">
        <v>2153</v>
      </c>
      <c r="D75" s="557"/>
      <c r="E75" s="557"/>
    </row>
    <row r="76" spans="1:5">
      <c r="A76" s="557" t="s">
        <v>2136</v>
      </c>
      <c r="B76" s="557" t="s">
        <v>2154</v>
      </c>
      <c r="C76" s="557" t="s">
        <v>2155</v>
      </c>
      <c r="D76" s="557"/>
      <c r="E76" s="557"/>
    </row>
    <row r="77" spans="1:5">
      <c r="A77" s="557" t="s">
        <v>2156</v>
      </c>
      <c r="B77" s="557" t="s">
        <v>2157</v>
      </c>
      <c r="C77" s="557" t="s">
        <v>2158</v>
      </c>
      <c r="D77" s="557"/>
      <c r="E77" s="557"/>
    </row>
    <row r="78" spans="1:5">
      <c r="A78" s="557" t="s">
        <v>2156</v>
      </c>
      <c r="B78" s="557" t="s">
        <v>2156</v>
      </c>
      <c r="C78" s="557" t="s">
        <v>2159</v>
      </c>
      <c r="D78" s="557"/>
      <c r="E78" s="557"/>
    </row>
    <row r="79" spans="1:5">
      <c r="A79" s="557" t="s">
        <v>2156</v>
      </c>
      <c r="B79" s="557" t="s">
        <v>2160</v>
      </c>
      <c r="C79" s="557" t="s">
        <v>2161</v>
      </c>
      <c r="D79" s="557"/>
      <c r="E79" s="557"/>
    </row>
    <row r="80" spans="1:5">
      <c r="A80" s="557" t="s">
        <v>2156</v>
      </c>
      <c r="B80" s="557" t="s">
        <v>2162</v>
      </c>
      <c r="C80" s="557" t="s">
        <v>2163</v>
      </c>
      <c r="D80" s="557"/>
      <c r="E80" s="557"/>
    </row>
    <row r="81" spans="1:5">
      <c r="A81" s="557" t="s">
        <v>2156</v>
      </c>
      <c r="B81" s="557" t="s">
        <v>2164</v>
      </c>
      <c r="C81" s="557" t="s">
        <v>2165</v>
      </c>
      <c r="D81" s="557"/>
      <c r="E81" s="557"/>
    </row>
    <row r="82" spans="1:5">
      <c r="A82" s="557" t="s">
        <v>2156</v>
      </c>
      <c r="B82" s="557" t="s">
        <v>2166</v>
      </c>
      <c r="C82" s="557" t="s">
        <v>2167</v>
      </c>
      <c r="D82" s="557"/>
      <c r="E82" s="557"/>
    </row>
    <row r="83" spans="1:5">
      <c r="A83" s="557" t="s">
        <v>2168</v>
      </c>
      <c r="B83" s="557" t="s">
        <v>2169</v>
      </c>
      <c r="C83" s="557" t="s">
        <v>2170</v>
      </c>
      <c r="D83" s="557"/>
      <c r="E83" s="557"/>
    </row>
    <row r="84" spans="1:5">
      <c r="A84" s="557" t="s">
        <v>2168</v>
      </c>
      <c r="B84" s="557" t="s">
        <v>2171</v>
      </c>
      <c r="C84" s="557" t="s">
        <v>2172</v>
      </c>
      <c r="D84" s="557"/>
      <c r="E84" s="557"/>
    </row>
    <row r="85" spans="1:5">
      <c r="A85" s="557" t="s">
        <v>2168</v>
      </c>
      <c r="B85" s="557" t="s">
        <v>2168</v>
      </c>
      <c r="C85" s="557" t="s">
        <v>2173</v>
      </c>
      <c r="D85" s="557"/>
      <c r="E85" s="557"/>
    </row>
    <row r="86" spans="1:5">
      <c r="A86" s="557" t="s">
        <v>2168</v>
      </c>
      <c r="B86" s="557" t="s">
        <v>2174</v>
      </c>
      <c r="C86" s="557" t="s">
        <v>2175</v>
      </c>
      <c r="D86" s="557"/>
      <c r="E86" s="557"/>
    </row>
    <row r="87" spans="1:5">
      <c r="A87" s="557" t="s">
        <v>2168</v>
      </c>
      <c r="B87" s="557" t="s">
        <v>2176</v>
      </c>
      <c r="C87" s="557" t="s">
        <v>2177</v>
      </c>
      <c r="D87" s="557"/>
      <c r="E87" s="557"/>
    </row>
    <row r="88" spans="1:5">
      <c r="A88" s="557" t="s">
        <v>2168</v>
      </c>
      <c r="B88" s="557" t="s">
        <v>2178</v>
      </c>
      <c r="C88" s="557" t="s">
        <v>2179</v>
      </c>
      <c r="D88" s="557"/>
      <c r="E88" s="557"/>
    </row>
    <row r="89" spans="1:5">
      <c r="A89" s="557" t="s">
        <v>2168</v>
      </c>
      <c r="B89" s="557" t="s">
        <v>2180</v>
      </c>
      <c r="C89" s="557" t="s">
        <v>2181</v>
      </c>
      <c r="D89" s="557"/>
      <c r="E89" s="557"/>
    </row>
    <row r="90" spans="1:5">
      <c r="A90" s="557" t="s">
        <v>2182</v>
      </c>
      <c r="B90" s="557" t="s">
        <v>2183</v>
      </c>
      <c r="C90" s="557" t="s">
        <v>2184</v>
      </c>
      <c r="D90" s="557"/>
      <c r="E90" s="557"/>
    </row>
    <row r="91" spans="1:5">
      <c r="A91" s="557" t="s">
        <v>2182</v>
      </c>
      <c r="B91" s="557" t="s">
        <v>2182</v>
      </c>
      <c r="C91" s="557" t="s">
        <v>2185</v>
      </c>
      <c r="D91" s="557"/>
      <c r="E91" s="557"/>
    </row>
    <row r="92" spans="1:5">
      <c r="A92" s="557" t="s">
        <v>2182</v>
      </c>
      <c r="B92" s="557" t="s">
        <v>2186</v>
      </c>
      <c r="C92" s="557" t="s">
        <v>2187</v>
      </c>
      <c r="D92" s="557"/>
      <c r="E92" s="557"/>
    </row>
    <row r="93" spans="1:5">
      <c r="A93" s="557" t="s">
        <v>2182</v>
      </c>
      <c r="B93" s="557" t="s">
        <v>2188</v>
      </c>
      <c r="C93" s="557" t="s">
        <v>2189</v>
      </c>
      <c r="D93" s="557"/>
      <c r="E93" s="557"/>
    </row>
    <row r="94" spans="1:5">
      <c r="A94" s="557" t="s">
        <v>2182</v>
      </c>
      <c r="B94" s="557" t="s">
        <v>2190</v>
      </c>
      <c r="C94" s="557" t="s">
        <v>2191</v>
      </c>
      <c r="D94" s="557"/>
      <c r="E94" s="557"/>
    </row>
    <row r="95" spans="1:5">
      <c r="A95" s="557" t="s">
        <v>2182</v>
      </c>
      <c r="B95" s="557" t="s">
        <v>2192</v>
      </c>
      <c r="C95" s="557" t="s">
        <v>2193</v>
      </c>
      <c r="D95" s="557"/>
      <c r="E95" s="557"/>
    </row>
    <row r="96" spans="1:5">
      <c r="A96" s="557" t="s">
        <v>2182</v>
      </c>
      <c r="B96" s="557" t="s">
        <v>2194</v>
      </c>
      <c r="C96" s="557" t="s">
        <v>2195</v>
      </c>
      <c r="D96" s="557"/>
      <c r="E96" s="557"/>
    </row>
    <row r="97" spans="1:5">
      <c r="A97" s="557" t="s">
        <v>2196</v>
      </c>
      <c r="B97" s="557" t="s">
        <v>2197</v>
      </c>
      <c r="C97" s="557" t="s">
        <v>2198</v>
      </c>
      <c r="D97" s="557"/>
      <c r="E97" s="557"/>
    </row>
    <row r="98" spans="1:5">
      <c r="A98" s="557" t="s">
        <v>2196</v>
      </c>
      <c r="B98" s="557" t="s">
        <v>2199</v>
      </c>
      <c r="C98" s="557" t="s">
        <v>2200</v>
      </c>
      <c r="D98" s="557"/>
      <c r="E98" s="557"/>
    </row>
    <row r="99" spans="1:5">
      <c r="A99" s="557" t="s">
        <v>2196</v>
      </c>
      <c r="B99" s="557" t="s">
        <v>2201</v>
      </c>
      <c r="C99" s="557" t="s">
        <v>2202</v>
      </c>
      <c r="D99" s="557"/>
      <c r="E99" s="557"/>
    </row>
    <row r="100" spans="1:5">
      <c r="A100" s="557" t="s">
        <v>2196</v>
      </c>
      <c r="B100" s="557" t="s">
        <v>2203</v>
      </c>
      <c r="C100" s="557" t="s">
        <v>2204</v>
      </c>
      <c r="D100" s="557"/>
      <c r="E100" s="557"/>
    </row>
    <row r="101" spans="1:5">
      <c r="A101" s="557" t="s">
        <v>2196</v>
      </c>
      <c r="B101" s="557" t="s">
        <v>2196</v>
      </c>
      <c r="C101" s="557" t="s">
        <v>2205</v>
      </c>
      <c r="D101" s="557"/>
      <c r="E101" s="557"/>
    </row>
    <row r="102" spans="1:5">
      <c r="A102" s="557" t="s">
        <v>2196</v>
      </c>
      <c r="B102" s="557" t="s">
        <v>2206</v>
      </c>
      <c r="C102" s="557" t="s">
        <v>2207</v>
      </c>
      <c r="D102" s="557"/>
      <c r="E102" s="557"/>
    </row>
    <row r="103" spans="1:5">
      <c r="A103" s="557" t="s">
        <v>2208</v>
      </c>
      <c r="B103" s="557" t="s">
        <v>2209</v>
      </c>
      <c r="C103" s="557" t="s">
        <v>2210</v>
      </c>
      <c r="D103" s="557"/>
      <c r="E103" s="557"/>
    </row>
    <row r="104" spans="1:5">
      <c r="A104" s="557" t="s">
        <v>2208</v>
      </c>
      <c r="B104" s="557" t="s">
        <v>2211</v>
      </c>
      <c r="C104" s="557" t="s">
        <v>2212</v>
      </c>
      <c r="D104" s="557"/>
      <c r="E104" s="557"/>
    </row>
    <row r="105" spans="1:5">
      <c r="A105" s="557" t="s">
        <v>2208</v>
      </c>
      <c r="B105" s="557" t="s">
        <v>2213</v>
      </c>
      <c r="C105" s="557" t="s">
        <v>2214</v>
      </c>
      <c r="D105" s="557"/>
      <c r="E105" s="557"/>
    </row>
    <row r="106" spans="1:5">
      <c r="A106" s="557" t="s">
        <v>2208</v>
      </c>
      <c r="B106" s="557" t="s">
        <v>2208</v>
      </c>
      <c r="C106" s="557" t="s">
        <v>2215</v>
      </c>
      <c r="D106" s="557"/>
      <c r="E106" s="557"/>
    </row>
    <row r="107" spans="1:5">
      <c r="A107" s="557" t="s">
        <v>2208</v>
      </c>
      <c r="B107" s="557" t="s">
        <v>2216</v>
      </c>
      <c r="C107" s="557" t="s">
        <v>2217</v>
      </c>
      <c r="D107" s="557"/>
      <c r="E107" s="557"/>
    </row>
    <row r="108" spans="1:5">
      <c r="A108" s="557" t="s">
        <v>2208</v>
      </c>
      <c r="B108" s="557" t="s">
        <v>2218</v>
      </c>
      <c r="C108" s="557" t="s">
        <v>2219</v>
      </c>
      <c r="D108" s="557"/>
      <c r="E108" s="557"/>
    </row>
    <row r="109" spans="1:5">
      <c r="A109" s="557" t="s">
        <v>2208</v>
      </c>
      <c r="B109" s="557" t="s">
        <v>2220</v>
      </c>
      <c r="C109" s="557" t="s">
        <v>2221</v>
      </c>
      <c r="D109" s="557"/>
      <c r="E109" s="557"/>
    </row>
    <row r="110" spans="1:5">
      <c r="A110" s="557" t="s">
        <v>2222</v>
      </c>
      <c r="B110" s="557" t="s">
        <v>2223</v>
      </c>
      <c r="C110" s="557" t="s">
        <v>2224</v>
      </c>
      <c r="D110" s="557"/>
      <c r="E110" s="557"/>
    </row>
    <row r="111" spans="1:5">
      <c r="A111" s="557" t="s">
        <v>2222</v>
      </c>
      <c r="B111" s="557" t="s">
        <v>2225</v>
      </c>
      <c r="C111" s="557" t="s">
        <v>2226</v>
      </c>
      <c r="D111" s="557"/>
      <c r="E111" s="557"/>
    </row>
    <row r="112" spans="1:5">
      <c r="A112" s="557" t="s">
        <v>2222</v>
      </c>
      <c r="B112" s="557" t="s">
        <v>2227</v>
      </c>
      <c r="C112" s="557" t="s">
        <v>2228</v>
      </c>
      <c r="D112" s="557"/>
      <c r="E112" s="557"/>
    </row>
    <row r="113" spans="1:5">
      <c r="A113" s="557" t="s">
        <v>2222</v>
      </c>
      <c r="B113" s="557" t="s">
        <v>2222</v>
      </c>
      <c r="C113" s="557" t="s">
        <v>2229</v>
      </c>
      <c r="D113" s="557"/>
      <c r="E113" s="557"/>
    </row>
    <row r="114" spans="1:5">
      <c r="A114" s="557" t="s">
        <v>2222</v>
      </c>
      <c r="B114" s="557" t="s">
        <v>2230</v>
      </c>
      <c r="C114" s="557" t="s">
        <v>2231</v>
      </c>
      <c r="D114" s="557"/>
      <c r="E114" s="557"/>
    </row>
    <row r="115" spans="1:5">
      <c r="A115" s="557" t="s">
        <v>2222</v>
      </c>
      <c r="B115" s="557" t="s">
        <v>2232</v>
      </c>
      <c r="C115" s="557" t="s">
        <v>2233</v>
      </c>
      <c r="D115" s="557"/>
      <c r="E115" s="557"/>
    </row>
    <row r="116" spans="1:5">
      <c r="A116" s="557" t="s">
        <v>2234</v>
      </c>
      <c r="B116" s="557" t="s">
        <v>2235</v>
      </c>
      <c r="C116" s="557" t="s">
        <v>2236</v>
      </c>
      <c r="D116" s="557"/>
      <c r="E116" s="557"/>
    </row>
    <row r="117" spans="1:5">
      <c r="A117" s="557" t="s">
        <v>2234</v>
      </c>
      <c r="B117" s="557" t="s">
        <v>2237</v>
      </c>
      <c r="C117" s="557" t="s">
        <v>2238</v>
      </c>
      <c r="D117" s="557"/>
      <c r="E117" s="557"/>
    </row>
    <row r="118" spans="1:5">
      <c r="A118" s="557" t="s">
        <v>2234</v>
      </c>
      <c r="B118" s="557" t="s">
        <v>2239</v>
      </c>
      <c r="C118" s="557" t="s">
        <v>2240</v>
      </c>
      <c r="D118" s="557"/>
      <c r="E118" s="557"/>
    </row>
    <row r="119" spans="1:5">
      <c r="A119" s="557" t="s">
        <v>2234</v>
      </c>
      <c r="B119" s="557" t="s">
        <v>2241</v>
      </c>
      <c r="C119" s="557" t="s">
        <v>2242</v>
      </c>
      <c r="D119" s="557"/>
      <c r="E119" s="557"/>
    </row>
    <row r="120" spans="1:5">
      <c r="A120" s="557" t="s">
        <v>2234</v>
      </c>
      <c r="B120" s="557" t="s">
        <v>2243</v>
      </c>
      <c r="C120" s="557" t="s">
        <v>2244</v>
      </c>
      <c r="D120" s="557"/>
      <c r="E120" s="557"/>
    </row>
    <row r="121" spans="1:5">
      <c r="A121" s="557" t="s">
        <v>2234</v>
      </c>
      <c r="B121" s="557" t="s">
        <v>2234</v>
      </c>
      <c r="C121" s="557" t="s">
        <v>2245</v>
      </c>
      <c r="D121" s="557"/>
      <c r="E121" s="557"/>
    </row>
    <row r="122" spans="1:5">
      <c r="A122" s="557" t="s">
        <v>2234</v>
      </c>
      <c r="B122" s="557" t="s">
        <v>2246</v>
      </c>
      <c r="C122" s="557" t="s">
        <v>2247</v>
      </c>
      <c r="D122" s="557"/>
      <c r="E122" s="557"/>
    </row>
    <row r="123" spans="1:5">
      <c r="A123" s="557" t="s">
        <v>2234</v>
      </c>
      <c r="B123" s="557" t="s">
        <v>2248</v>
      </c>
      <c r="C123" s="557" t="s">
        <v>2249</v>
      </c>
      <c r="D123" s="557"/>
      <c r="E123" s="557"/>
    </row>
    <row r="124" spans="1:5">
      <c r="A124" s="557" t="s">
        <v>2250</v>
      </c>
      <c r="B124" s="557" t="s">
        <v>2251</v>
      </c>
      <c r="C124" s="557" t="s">
        <v>2252</v>
      </c>
      <c r="D124" s="557"/>
      <c r="E124" s="557"/>
    </row>
    <row r="125" spans="1:5">
      <c r="A125" s="557" t="s">
        <v>2250</v>
      </c>
      <c r="B125" s="557" t="s">
        <v>2253</v>
      </c>
      <c r="C125" s="557" t="s">
        <v>2254</v>
      </c>
      <c r="D125" s="557"/>
      <c r="E125" s="557"/>
    </row>
    <row r="126" spans="1:5">
      <c r="A126" s="557" t="s">
        <v>2250</v>
      </c>
      <c r="B126" s="557" t="s">
        <v>2255</v>
      </c>
      <c r="C126" s="557" t="s">
        <v>2256</v>
      </c>
      <c r="D126" s="557"/>
      <c r="E126" s="557"/>
    </row>
    <row r="127" spans="1:5">
      <c r="A127" s="557" t="s">
        <v>2250</v>
      </c>
      <c r="B127" s="557" t="s">
        <v>2257</v>
      </c>
      <c r="C127" s="557" t="s">
        <v>2258</v>
      </c>
      <c r="D127" s="557"/>
      <c r="E127" s="557"/>
    </row>
    <row r="128" spans="1:5">
      <c r="A128" s="557" t="s">
        <v>2250</v>
      </c>
      <c r="B128" s="557" t="s">
        <v>2250</v>
      </c>
      <c r="C128" s="557" t="s">
        <v>2259</v>
      </c>
      <c r="D128" s="557"/>
      <c r="E128" s="557"/>
    </row>
    <row r="129" spans="1:5">
      <c r="A129" s="557" t="s">
        <v>2250</v>
      </c>
      <c r="B129" s="557" t="s">
        <v>2260</v>
      </c>
      <c r="C129" s="557" t="s">
        <v>2261</v>
      </c>
      <c r="D129" s="557"/>
      <c r="E129" s="557"/>
    </row>
    <row r="130" spans="1:5">
      <c r="A130" s="557" t="s">
        <v>2250</v>
      </c>
      <c r="B130" s="557" t="s">
        <v>2262</v>
      </c>
      <c r="C130" s="557" t="s">
        <v>2263</v>
      </c>
      <c r="D130" s="557"/>
      <c r="E130" s="557"/>
    </row>
    <row r="131" spans="1:5">
      <c r="A131" s="557" t="s">
        <v>2250</v>
      </c>
      <c r="B131" s="557" t="s">
        <v>2264</v>
      </c>
      <c r="C131" s="557" t="s">
        <v>2265</v>
      </c>
      <c r="D131" s="557"/>
      <c r="E131" s="557"/>
    </row>
    <row r="132" spans="1:5">
      <c r="A132" s="557" t="s">
        <v>2266</v>
      </c>
      <c r="B132" s="557" t="s">
        <v>2267</v>
      </c>
      <c r="C132" s="557" t="s">
        <v>2268</v>
      </c>
      <c r="D132" s="557"/>
      <c r="E132" s="557"/>
    </row>
    <row r="133" spans="1:5">
      <c r="A133" s="557" t="s">
        <v>2266</v>
      </c>
      <c r="B133" s="557" t="s">
        <v>2269</v>
      </c>
      <c r="C133" s="557" t="s">
        <v>2270</v>
      </c>
      <c r="D133" s="557"/>
      <c r="E133" s="557"/>
    </row>
    <row r="134" spans="1:5">
      <c r="A134" s="557" t="s">
        <v>2266</v>
      </c>
      <c r="B134" s="557" t="s">
        <v>2271</v>
      </c>
      <c r="C134" s="557" t="s">
        <v>2272</v>
      </c>
      <c r="D134" s="557"/>
      <c r="E134" s="557"/>
    </row>
    <row r="135" spans="1:5">
      <c r="A135" s="557" t="s">
        <v>2266</v>
      </c>
      <c r="B135" s="557" t="s">
        <v>2273</v>
      </c>
      <c r="C135" s="557" t="s">
        <v>2274</v>
      </c>
      <c r="D135" s="557"/>
      <c r="E135" s="557"/>
    </row>
    <row r="136" spans="1:5">
      <c r="A136" s="557" t="s">
        <v>2266</v>
      </c>
      <c r="B136" s="557" t="s">
        <v>2266</v>
      </c>
      <c r="C136" s="557" t="s">
        <v>2275</v>
      </c>
      <c r="D136" s="557"/>
      <c r="E136" s="557"/>
    </row>
    <row r="137" spans="1:5">
      <c r="A137" s="557" t="s">
        <v>2266</v>
      </c>
      <c r="B137" s="557" t="s">
        <v>2276</v>
      </c>
      <c r="C137" s="557" t="s">
        <v>2277</v>
      </c>
      <c r="D137" s="557"/>
      <c r="E137" s="557"/>
    </row>
    <row r="138" spans="1:5">
      <c r="A138" s="557" t="s">
        <v>2266</v>
      </c>
      <c r="B138" s="557" t="s">
        <v>2278</v>
      </c>
      <c r="C138" s="557" t="s">
        <v>2279</v>
      </c>
      <c r="D138" s="557"/>
      <c r="E138" s="557"/>
    </row>
    <row r="139" spans="1:5">
      <c r="A139" s="557" t="s">
        <v>2280</v>
      </c>
      <c r="B139" s="557" t="s">
        <v>2281</v>
      </c>
      <c r="C139" s="557" t="s">
        <v>2282</v>
      </c>
      <c r="D139" s="557"/>
      <c r="E139" s="557"/>
    </row>
    <row r="140" spans="1:5">
      <c r="A140" s="557" t="s">
        <v>2280</v>
      </c>
      <c r="B140" s="557" t="s">
        <v>2283</v>
      </c>
      <c r="C140" s="557" t="s">
        <v>2284</v>
      </c>
      <c r="D140" s="557"/>
      <c r="E140" s="557"/>
    </row>
    <row r="141" spans="1:5">
      <c r="A141" s="557" t="s">
        <v>2280</v>
      </c>
      <c r="B141" s="557" t="s">
        <v>2285</v>
      </c>
      <c r="C141" s="557" t="s">
        <v>2286</v>
      </c>
      <c r="D141" s="557"/>
      <c r="E141" s="557"/>
    </row>
    <row r="142" spans="1:5">
      <c r="A142" s="557" t="s">
        <v>2280</v>
      </c>
      <c r="B142" s="557" t="s">
        <v>2287</v>
      </c>
      <c r="C142" s="557" t="s">
        <v>2288</v>
      </c>
      <c r="D142" s="557"/>
      <c r="E142" s="557"/>
    </row>
    <row r="143" spans="1:5">
      <c r="A143" s="557" t="s">
        <v>2280</v>
      </c>
      <c r="B143" s="557" t="s">
        <v>2289</v>
      </c>
      <c r="C143" s="557" t="s">
        <v>2290</v>
      </c>
      <c r="D143" s="557"/>
      <c r="E143" s="557"/>
    </row>
    <row r="144" spans="1:5">
      <c r="A144" s="557" t="s">
        <v>2280</v>
      </c>
      <c r="B144" s="557" t="s">
        <v>2280</v>
      </c>
      <c r="C144" s="557" t="s">
        <v>2291</v>
      </c>
      <c r="D144" s="557"/>
      <c r="E144" s="557"/>
    </row>
    <row r="145" spans="1:5">
      <c r="A145" s="557" t="s">
        <v>2280</v>
      </c>
      <c r="B145" s="557" t="s">
        <v>2292</v>
      </c>
      <c r="C145" s="557" t="s">
        <v>2293</v>
      </c>
      <c r="D145" s="557"/>
      <c r="E145" s="557"/>
    </row>
    <row r="146" spans="1:5">
      <c r="A146" s="557" t="s">
        <v>2294</v>
      </c>
      <c r="B146" s="557" t="s">
        <v>2295</v>
      </c>
      <c r="C146" s="557" t="s">
        <v>2296</v>
      </c>
      <c r="D146" s="557"/>
      <c r="E146" s="557"/>
    </row>
    <row r="147" spans="1:5">
      <c r="A147" s="557" t="s">
        <v>2294</v>
      </c>
      <c r="B147" s="557" t="s">
        <v>2103</v>
      </c>
      <c r="C147" s="557" t="s">
        <v>2297</v>
      </c>
      <c r="D147" s="557"/>
      <c r="E147" s="557"/>
    </row>
    <row r="148" spans="1:5">
      <c r="A148" s="557" t="s">
        <v>2294</v>
      </c>
      <c r="B148" s="557" t="s">
        <v>2298</v>
      </c>
      <c r="C148" s="557" t="s">
        <v>2299</v>
      </c>
      <c r="D148" s="557"/>
      <c r="E148" s="557"/>
    </row>
    <row r="149" spans="1:5">
      <c r="A149" s="557" t="s">
        <v>2294</v>
      </c>
      <c r="B149" s="557" t="s">
        <v>2300</v>
      </c>
      <c r="C149" s="557" t="s">
        <v>2301</v>
      </c>
      <c r="D149" s="557"/>
      <c r="E149" s="557"/>
    </row>
    <row r="150" spans="1:5">
      <c r="A150" s="557" t="s">
        <v>2294</v>
      </c>
      <c r="B150" s="557" t="s">
        <v>2302</v>
      </c>
      <c r="C150" s="557" t="s">
        <v>2303</v>
      </c>
      <c r="D150" s="557"/>
      <c r="E150" s="557"/>
    </row>
    <row r="151" spans="1:5">
      <c r="A151" s="557" t="s">
        <v>2294</v>
      </c>
      <c r="B151" s="557" t="s">
        <v>2304</v>
      </c>
      <c r="C151" s="557" t="s">
        <v>2305</v>
      </c>
      <c r="D151" s="557"/>
      <c r="E151" s="557"/>
    </row>
    <row r="152" spans="1:5">
      <c r="A152" s="557" t="s">
        <v>2294</v>
      </c>
      <c r="B152" s="557" t="s">
        <v>2306</v>
      </c>
      <c r="C152" s="557" t="s">
        <v>2307</v>
      </c>
      <c r="D152" s="557"/>
      <c r="E152" s="557"/>
    </row>
    <row r="153" spans="1:5">
      <c r="A153" s="557" t="s">
        <v>2294</v>
      </c>
      <c r="B153" s="557" t="s">
        <v>2294</v>
      </c>
      <c r="C153" s="557" t="s">
        <v>2308</v>
      </c>
      <c r="D153" s="557"/>
      <c r="E153" s="557"/>
    </row>
    <row r="154" spans="1:5">
      <c r="A154" s="557" t="s">
        <v>2294</v>
      </c>
      <c r="B154" s="557" t="s">
        <v>2309</v>
      </c>
      <c r="C154" s="557" t="s">
        <v>2310</v>
      </c>
      <c r="D154" s="557"/>
      <c r="E154" s="557"/>
    </row>
    <row r="155" spans="1:5">
      <c r="A155" s="557" t="s">
        <v>2311</v>
      </c>
      <c r="B155" s="557" t="s">
        <v>2312</v>
      </c>
      <c r="C155" s="557" t="s">
        <v>2313</v>
      </c>
      <c r="D155" s="557"/>
      <c r="E155" s="557"/>
    </row>
    <row r="156" spans="1:5">
      <c r="A156" s="557" t="s">
        <v>2311</v>
      </c>
      <c r="B156" s="557" t="s">
        <v>2314</v>
      </c>
      <c r="C156" s="557" t="s">
        <v>2315</v>
      </c>
      <c r="D156" s="557"/>
      <c r="E156" s="557"/>
    </row>
    <row r="157" spans="1:5">
      <c r="A157" s="557" t="s">
        <v>2311</v>
      </c>
      <c r="B157" s="557" t="s">
        <v>2316</v>
      </c>
      <c r="C157" s="557" t="s">
        <v>2317</v>
      </c>
      <c r="D157" s="557"/>
      <c r="E157" s="557"/>
    </row>
    <row r="158" spans="1:5">
      <c r="A158" s="557" t="s">
        <v>2311</v>
      </c>
      <c r="B158" s="557" t="s">
        <v>2318</v>
      </c>
      <c r="C158" s="557" t="s">
        <v>2319</v>
      </c>
      <c r="D158" s="557"/>
      <c r="E158" s="557"/>
    </row>
    <row r="159" spans="1:5">
      <c r="A159" s="557" t="s">
        <v>2311</v>
      </c>
      <c r="B159" s="557" t="s">
        <v>2320</v>
      </c>
      <c r="C159" s="557" t="s">
        <v>2321</v>
      </c>
      <c r="D159" s="557"/>
      <c r="E159" s="557"/>
    </row>
    <row r="160" spans="1:5">
      <c r="A160" s="557" t="s">
        <v>2311</v>
      </c>
      <c r="B160" s="557" t="s">
        <v>2322</v>
      </c>
      <c r="C160" s="557" t="s">
        <v>2323</v>
      </c>
      <c r="D160" s="557"/>
      <c r="E160" s="557"/>
    </row>
    <row r="161" spans="1:5">
      <c r="A161" s="557" t="s">
        <v>2311</v>
      </c>
      <c r="B161" s="557" t="s">
        <v>2324</v>
      </c>
      <c r="C161" s="557" t="s">
        <v>2325</v>
      </c>
      <c r="D161" s="557"/>
      <c r="E161" s="557"/>
    </row>
    <row r="162" spans="1:5">
      <c r="A162" s="557" t="s">
        <v>2311</v>
      </c>
      <c r="B162" s="557" t="s">
        <v>2326</v>
      </c>
      <c r="C162" s="557" t="s">
        <v>2327</v>
      </c>
      <c r="D162" s="557"/>
      <c r="E162" s="557"/>
    </row>
    <row r="163" spans="1:5">
      <c r="A163" s="557" t="s">
        <v>2311</v>
      </c>
      <c r="B163" s="557" t="s">
        <v>2328</v>
      </c>
      <c r="C163" s="557" t="s">
        <v>2329</v>
      </c>
      <c r="D163" s="557"/>
      <c r="E163" s="557"/>
    </row>
    <row r="164" spans="1:5">
      <c r="A164" s="557" t="s">
        <v>2311</v>
      </c>
      <c r="B164" s="557" t="s">
        <v>2311</v>
      </c>
      <c r="C164" s="557" t="s">
        <v>2330</v>
      </c>
      <c r="D164" s="557"/>
      <c r="E164" s="557"/>
    </row>
    <row r="165" spans="1:5">
      <c r="A165" s="557" t="s">
        <v>2311</v>
      </c>
      <c r="B165" s="557" t="s">
        <v>2331</v>
      </c>
      <c r="C165" s="557" t="s">
        <v>2332</v>
      </c>
      <c r="D165" s="557"/>
      <c r="E165" s="557"/>
    </row>
    <row r="166" spans="1:5">
      <c r="A166" s="557" t="s">
        <v>2333</v>
      </c>
      <c r="B166" s="557" t="s">
        <v>2333</v>
      </c>
      <c r="C166" s="557" t="s">
        <v>2334</v>
      </c>
      <c r="D166" s="557"/>
      <c r="E166" s="557"/>
    </row>
    <row r="167" spans="1:5">
      <c r="A167" s="557" t="s">
        <v>2335</v>
      </c>
      <c r="B167" s="557" t="s">
        <v>2335</v>
      </c>
      <c r="C167" s="557" t="s">
        <v>2336</v>
      </c>
      <c r="D167" s="557"/>
      <c r="E167" s="557"/>
    </row>
    <row r="168" spans="1:5">
      <c r="A168" s="557" t="s">
        <v>2337</v>
      </c>
      <c r="B168" s="557" t="s">
        <v>2337</v>
      </c>
      <c r="C168" s="557" t="s">
        <v>2338</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6"/>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45075.377337962964</v>
      </c>
      <c r="B9" s="41" t="s">
        <v>1310</v>
      </c>
      <c r="C9" s="41" t="s">
        <v>1311</v>
      </c>
    </row>
    <row r="10" spans="1:4">
      <c r="A10" s="556">
        <v>45075.37736111111</v>
      </c>
      <c r="B10" s="41" t="s">
        <v>1312</v>
      </c>
      <c r="C10" s="41" t="s">
        <v>1311</v>
      </c>
    </row>
    <row r="11" spans="1:4">
      <c r="A11" s="556">
        <v>45075.48101851852</v>
      </c>
      <c r="B11" s="41" t="s">
        <v>1310</v>
      </c>
      <c r="C11" s="41" t="s">
        <v>1311</v>
      </c>
    </row>
    <row r="12" spans="1:4">
      <c r="A12" s="556">
        <v>45075.481041666666</v>
      </c>
      <c r="B12" s="41" t="s">
        <v>1312</v>
      </c>
      <c r="C12" s="41" t="s">
        <v>1311</v>
      </c>
    </row>
    <row r="13" spans="1:4">
      <c r="A13" s="556">
        <v>45090.448229166665</v>
      </c>
      <c r="B13" s="41" t="s">
        <v>1310</v>
      </c>
      <c r="C13" s="41" t="s">
        <v>1311</v>
      </c>
    </row>
    <row r="14" spans="1:4">
      <c r="A14" s="556">
        <v>45090.448252314818</v>
      </c>
      <c r="B14" s="41" t="s">
        <v>1312</v>
      </c>
      <c r="C14" s="41" t="s">
        <v>1311</v>
      </c>
    </row>
    <row r="15" spans="1:4">
      <c r="A15" s="556">
        <v>45201.485983796294</v>
      </c>
      <c r="B15" s="41" t="s">
        <v>1310</v>
      </c>
      <c r="C15" s="41" t="s">
        <v>1311</v>
      </c>
    </row>
    <row r="16" spans="1:4">
      <c r="A16" s="556">
        <v>45201.485995370371</v>
      </c>
      <c r="B16" s="41" t="s">
        <v>1312</v>
      </c>
      <c r="C16" s="41" t="s">
        <v>1311</v>
      </c>
    </row>
    <row r="17" spans="1:3">
      <c r="A17" s="556">
        <v>45201.500300925924</v>
      </c>
      <c r="B17" s="41" t="s">
        <v>1310</v>
      </c>
      <c r="C17" s="41" t="s">
        <v>1311</v>
      </c>
    </row>
    <row r="18" spans="1:3">
      <c r="A18" s="556">
        <v>45201.5003125</v>
      </c>
      <c r="B18" s="41" t="s">
        <v>1312</v>
      </c>
      <c r="C18" s="41" t="s">
        <v>1311</v>
      </c>
    </row>
    <row r="19" spans="1:3">
      <c r="A19" s="556">
        <v>45231.409305555557</v>
      </c>
      <c r="B19" s="41" t="s">
        <v>1310</v>
      </c>
      <c r="C19" s="41" t="s">
        <v>1311</v>
      </c>
    </row>
    <row r="20" spans="1:3">
      <c r="A20" s="556">
        <v>45231.409363425926</v>
      </c>
      <c r="B20" s="41" t="s">
        <v>1312</v>
      </c>
      <c r="C20" s="41" t="s">
        <v>1311</v>
      </c>
    </row>
    <row r="21" spans="1:3">
      <c r="A21" s="556">
        <v>45245.423414351855</v>
      </c>
      <c r="B21" s="41" t="s">
        <v>1310</v>
      </c>
      <c r="C21" s="41" t="s">
        <v>1311</v>
      </c>
    </row>
    <row r="22" spans="1:3">
      <c r="A22" s="556">
        <v>45245.423472222225</v>
      </c>
      <c r="B22" s="41" t="s">
        <v>1312</v>
      </c>
      <c r="C22" s="41" t="s">
        <v>1311</v>
      </c>
    </row>
    <row r="23" spans="1:3">
      <c r="A23" s="556">
        <v>45255.426759259259</v>
      </c>
      <c r="B23" s="41" t="s">
        <v>1310</v>
      </c>
      <c r="C23" s="41" t="s">
        <v>1311</v>
      </c>
    </row>
    <row r="24" spans="1:3">
      <c r="A24" s="556">
        <v>45255.426770833335</v>
      </c>
      <c r="B24" s="41" t="s">
        <v>1312</v>
      </c>
      <c r="C24" s="41" t="s">
        <v>1311</v>
      </c>
    </row>
    <row r="25" spans="1:3">
      <c r="A25" s="556">
        <v>45272.463402777779</v>
      </c>
      <c r="B25" s="41" t="s">
        <v>1310</v>
      </c>
      <c r="C25" s="41" t="s">
        <v>1311</v>
      </c>
    </row>
    <row r="26" spans="1:3">
      <c r="A26" s="556">
        <v>45272.463437500002</v>
      </c>
      <c r="B26" s="41" t="s">
        <v>1312</v>
      </c>
      <c r="C26"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7"/>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сведения'!$H$109="",1,0)</f>
        <v>0</v>
      </c>
    </row>
    <row r="28" spans="1:1">
      <c r="A28" s="528">
        <f>IF('Общие сведения'!$H$107="",1,0)</f>
        <v>0</v>
      </c>
    </row>
    <row r="29" spans="1:1">
      <c r="A29" s="528">
        <f>IF('Общие сведения'!$H$113="",1,0)</f>
        <v>0</v>
      </c>
    </row>
    <row r="30" spans="1:1">
      <c r="A30" s="528">
        <f>IF('Общие сведения'!$H$114="",1,0)</f>
        <v>0</v>
      </c>
    </row>
    <row r="31" spans="1:1">
      <c r="A31" s="528">
        <f>IF('Общие сведения'!$H$116="",1,0)</f>
        <v>0</v>
      </c>
    </row>
    <row r="32" spans="1:1">
      <c r="A32" s="528">
        <f>IF('Список территорий'!$M$16="",1,0)</f>
        <v>0</v>
      </c>
    </row>
    <row r="33" spans="1:1">
      <c r="A33" s="528">
        <f>IF('Список территорий'!$N$16="",1,0)</f>
        <v>0</v>
      </c>
    </row>
    <row r="34" spans="1:1">
      <c r="A34" s="528">
        <f>IF(ЭЭ!$M$23="",1,0)</f>
        <v>0</v>
      </c>
    </row>
    <row r="35" spans="1:1">
      <c r="A35" s="528">
        <f>IF('Список объектов'!$M$27="",1,0)</f>
        <v>0</v>
      </c>
    </row>
    <row r="36" spans="1:1">
      <c r="A36" s="528">
        <f>IF('Список объектов'!$N$27="",1,0)</f>
        <v>0</v>
      </c>
    </row>
    <row r="37" spans="1:1">
      <c r="A37" s="528">
        <f>IF('Список объектов'!$O$27="",1,0)</f>
        <v>0</v>
      </c>
    </row>
    <row r="38" spans="1:1">
      <c r="A38" s="528">
        <f>IF('Список объектов'!$M$28="",1,0)</f>
        <v>0</v>
      </c>
    </row>
    <row r="39" spans="1:1">
      <c r="A39" s="528">
        <f>IF('Список объектов'!$N$28="",1,0)</f>
        <v>0</v>
      </c>
    </row>
    <row r="40" spans="1:1">
      <c r="A40" s="528">
        <f>IF('Список объектов'!$O$28="",1,0)</f>
        <v>0</v>
      </c>
    </row>
    <row r="41" spans="1:1">
      <c r="A41" s="528">
        <f>IF('Список объектов'!$M$29="",1,0)</f>
        <v>0</v>
      </c>
    </row>
    <row r="42" spans="1:1">
      <c r="A42" s="528">
        <f>IF('Список объектов'!$N$29="",1,0)</f>
        <v>0</v>
      </c>
    </row>
    <row r="43" spans="1:1">
      <c r="A43" s="528">
        <f>IF('Список объектов'!$O$29="",1,0)</f>
        <v>0</v>
      </c>
    </row>
    <row r="44" spans="1:1">
      <c r="A44" s="528">
        <f>IF('Список объектов'!$M$30="",1,0)</f>
        <v>0</v>
      </c>
    </row>
    <row r="45" spans="1:1">
      <c r="A45" s="528">
        <f>IF('Список объектов'!$N$30="",1,0)</f>
        <v>0</v>
      </c>
    </row>
    <row r="46" spans="1:1">
      <c r="A46" s="528">
        <f>IF('Список объектов'!$O$30="",1,0)</f>
        <v>0</v>
      </c>
    </row>
    <row r="47" spans="1:1">
      <c r="A47"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37" sqref="M37"/>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10" zoomScale="80" zoomScaleNormal="100" zoomScaleSheetLayoutView="80" workbookViewId="0">
      <selection activeCell="F154" sqref="F154"/>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5" t="s">
        <v>104</v>
      </c>
      <c r="F7" s="586"/>
      <c r="G7" s="587"/>
      <c r="H7" s="618" t="s">
        <v>18</v>
      </c>
      <c r="I7" s="617" t="s">
        <v>634</v>
      </c>
      <c r="J7" s="617"/>
      <c r="K7" s="617"/>
      <c r="L7" s="617"/>
      <c r="M7" s="617"/>
      <c r="N7" s="617"/>
      <c r="O7" s="617"/>
      <c r="P7" s="617"/>
    </row>
    <row r="8" spans="1:16" ht="16.5" customHeight="1">
      <c r="A8" s="617"/>
      <c r="B8" s="617"/>
      <c r="C8" s="616"/>
      <c r="D8" s="617"/>
      <c r="E8" s="585" t="s">
        <v>105</v>
      </c>
      <c r="F8" s="586"/>
      <c r="G8" s="587"/>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31312981</v>
      </c>
      <c r="E14" s="624" t="s">
        <v>1595</v>
      </c>
      <c r="F14" s="624"/>
      <c r="G14" s="624"/>
      <c r="H14" s="624"/>
      <c r="I14" s="625"/>
      <c r="J14" s="622"/>
      <c r="K14" s="622"/>
      <c r="L14" s="622"/>
      <c r="M14" s="622"/>
      <c r="N14" s="622"/>
      <c r="O14" s="617" t="s">
        <v>2411</v>
      </c>
      <c r="P14" s="622"/>
    </row>
    <row r="15" spans="1:16" ht="15" customHeight="1">
      <c r="A15" s="617"/>
      <c r="B15" s="617"/>
      <c r="C15" s="616"/>
      <c r="D15" s="617"/>
      <c r="E15" s="626" t="s">
        <v>2412</v>
      </c>
      <c r="F15" s="626"/>
      <c r="G15" s="626"/>
      <c r="H15" s="626"/>
      <c r="I15" s="625"/>
      <c r="J15" s="622"/>
      <c r="K15" s="622"/>
      <c r="L15" s="622"/>
      <c r="M15" s="622"/>
      <c r="N15" s="622"/>
      <c r="O15" s="622"/>
      <c r="P15" s="622"/>
    </row>
    <row r="16" spans="1:16" ht="15" customHeight="1">
      <c r="A16" s="617"/>
      <c r="B16" s="617"/>
      <c r="C16" s="616"/>
      <c r="D16" s="617"/>
      <c r="E16" s="627" t="s">
        <v>2413</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2370</v>
      </c>
      <c r="I19" s="641"/>
      <c r="J19" s="620"/>
      <c r="K19" s="620"/>
      <c r="L19" s="620"/>
      <c r="M19" s="617"/>
      <c r="N19" s="617"/>
      <c r="O19" s="617"/>
      <c r="P19" s="617"/>
    </row>
    <row r="20" spans="1:16" ht="21" customHeight="1">
      <c r="A20" s="617"/>
      <c r="B20" s="617"/>
      <c r="C20" s="616"/>
      <c r="D20" s="617"/>
      <c r="E20" s="639" t="s">
        <v>193</v>
      </c>
      <c r="F20" s="639"/>
      <c r="G20" s="639"/>
      <c r="H20" s="640" t="s">
        <v>2371</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2372</v>
      </c>
      <c r="I22" s="641"/>
      <c r="J22" s="617"/>
      <c r="K22" s="617"/>
      <c r="L22" s="617"/>
      <c r="M22" s="617"/>
      <c r="N22" s="617"/>
      <c r="O22" s="617"/>
      <c r="P22" s="617"/>
    </row>
    <row r="23" spans="1:16" ht="15.95" customHeight="1">
      <c r="A23" s="617"/>
      <c r="B23" s="617"/>
      <c r="C23" s="616"/>
      <c r="D23" s="617"/>
      <c r="E23" s="639" t="s">
        <v>106</v>
      </c>
      <c r="F23" s="639"/>
      <c r="G23" s="639"/>
      <c r="H23" s="644" t="s">
        <v>1596</v>
      </c>
      <c r="I23" s="641"/>
      <c r="J23" s="617"/>
      <c r="K23" s="617"/>
      <c r="L23" s="617"/>
      <c r="M23" s="617"/>
      <c r="N23" s="617"/>
      <c r="O23" s="617"/>
      <c r="P23" s="617"/>
    </row>
    <row r="24" spans="1:16" ht="15.95" customHeight="1">
      <c r="A24" s="617"/>
      <c r="B24" s="617"/>
      <c r="C24" s="616"/>
      <c r="D24" s="617"/>
      <c r="E24" s="639" t="s">
        <v>107</v>
      </c>
      <c r="F24" s="639"/>
      <c r="G24" s="639"/>
      <c r="H24" s="644" t="s">
        <v>1445</v>
      </c>
      <c r="I24" s="641"/>
      <c r="J24" s="617"/>
      <c r="K24" s="617"/>
      <c r="L24" s="617"/>
      <c r="M24" s="617"/>
      <c r="N24" s="617"/>
      <c r="O24" s="617"/>
      <c r="P24" s="617"/>
    </row>
    <row r="25" spans="1:16" ht="15.95" customHeight="1">
      <c r="A25" s="617"/>
      <c r="B25" s="617"/>
      <c r="C25" s="616"/>
      <c r="D25" s="617"/>
      <c r="E25" s="639" t="s">
        <v>196</v>
      </c>
      <c r="F25" s="639"/>
      <c r="G25" s="639"/>
      <c r="H25" s="642"/>
      <c r="I25" s="641"/>
      <c r="J25" s="617"/>
      <c r="K25" s="617"/>
      <c r="L25" s="617"/>
      <c r="M25" s="617"/>
      <c r="N25" s="617"/>
      <c r="O25" s="617"/>
      <c r="P25" s="617"/>
    </row>
    <row r="26" spans="1:16" ht="15.95" customHeight="1">
      <c r="A26" s="617"/>
      <c r="B26" s="617"/>
      <c r="C26" s="616"/>
      <c r="D26" s="617"/>
      <c r="E26" s="639" t="s">
        <v>197</v>
      </c>
      <c r="F26" s="639"/>
      <c r="G26" s="639"/>
      <c r="H26" s="645" t="s">
        <v>730</v>
      </c>
      <c r="I26" s="641"/>
      <c r="J26" s="617"/>
      <c r="K26" s="617"/>
      <c r="L26" s="617"/>
      <c r="M26" s="617"/>
      <c r="N26" s="617"/>
      <c r="O26" s="617"/>
      <c r="P26" s="617"/>
    </row>
    <row r="27" spans="1:16" ht="15.95" customHeight="1">
      <c r="A27" s="617"/>
      <c r="B27" s="617"/>
      <c r="C27" s="616"/>
      <c r="D27" s="617"/>
      <c r="E27" s="639" t="s">
        <v>198</v>
      </c>
      <c r="F27" s="639"/>
      <c r="G27" s="639"/>
      <c r="H27" s="646" t="s">
        <v>2365</v>
      </c>
      <c r="I27" s="625"/>
      <c r="J27" s="617"/>
      <c r="K27" s="617"/>
      <c r="L27" s="617"/>
      <c r="M27" s="617"/>
      <c r="N27" s="617"/>
      <c r="O27" s="617"/>
      <c r="P27" s="617"/>
    </row>
    <row r="28" spans="1:16" ht="15.95" customHeight="1">
      <c r="A28" s="617"/>
      <c r="B28" s="617"/>
      <c r="C28" s="616"/>
      <c r="D28" s="617"/>
      <c r="E28" s="639" t="s">
        <v>199</v>
      </c>
      <c r="F28" s="639"/>
      <c r="G28" s="639"/>
      <c r="H28" s="646" t="s">
        <v>2365</v>
      </c>
      <c r="I28" s="625"/>
      <c r="J28" s="617"/>
      <c r="K28" s="617"/>
      <c r="L28" s="617"/>
      <c r="M28" s="617"/>
      <c r="N28" s="617"/>
      <c r="O28" s="617"/>
      <c r="P28" s="617"/>
    </row>
    <row r="29" spans="1:16" ht="15.95" customHeight="1">
      <c r="A29" s="617"/>
      <c r="B29" s="617"/>
      <c r="C29" s="616"/>
      <c r="D29" s="617"/>
      <c r="E29" s="639" t="s">
        <v>200</v>
      </c>
      <c r="F29" s="639"/>
      <c r="G29" s="639"/>
      <c r="H29" s="646" t="s">
        <v>2366</v>
      </c>
      <c r="I29" s="625"/>
      <c r="J29" s="617"/>
      <c r="K29" s="617"/>
      <c r="L29" s="617"/>
      <c r="M29" s="617"/>
      <c r="N29" s="617"/>
      <c r="O29" s="617"/>
      <c r="P29" s="617"/>
    </row>
    <row r="30" spans="1:16" ht="15.95" customHeight="1">
      <c r="A30" s="617"/>
      <c r="B30" s="617"/>
      <c r="C30" s="616"/>
      <c r="D30" s="617"/>
      <c r="E30" s="639" t="s">
        <v>153</v>
      </c>
      <c r="F30" s="639"/>
      <c r="G30" s="639"/>
      <c r="H30" s="646" t="s">
        <v>2367</v>
      </c>
      <c r="I30" s="625"/>
      <c r="J30" s="617"/>
      <c r="K30" s="617"/>
      <c r="L30" s="617"/>
      <c r="M30" s="617"/>
      <c r="N30" s="617"/>
      <c r="O30" s="617"/>
      <c r="P30" s="617"/>
    </row>
    <row r="31" spans="1:16" ht="15.95" customHeight="1">
      <c r="A31" s="617"/>
      <c r="B31" s="617"/>
      <c r="C31" s="616"/>
      <c r="D31" s="617"/>
      <c r="E31" s="639" t="s">
        <v>201</v>
      </c>
      <c r="F31" s="639"/>
      <c r="G31" s="639"/>
      <c r="H31" s="646" t="s">
        <v>2368</v>
      </c>
      <c r="I31" s="625"/>
      <c r="J31" s="617"/>
      <c r="K31" s="617"/>
      <c r="L31" s="617"/>
      <c r="M31" s="617"/>
      <c r="N31" s="617"/>
      <c r="O31" s="617"/>
      <c r="P31" s="617"/>
    </row>
    <row r="32" spans="1:16" ht="15.95" customHeight="1">
      <c r="A32" s="617"/>
      <c r="B32" s="617"/>
      <c r="C32" s="616"/>
      <c r="D32" s="617"/>
      <c r="E32" s="639" t="s">
        <v>202</v>
      </c>
      <c r="F32" s="639"/>
      <c r="G32" s="639"/>
      <c r="H32" s="646" t="s">
        <v>2364</v>
      </c>
      <c r="I32" s="625"/>
      <c r="J32" s="617"/>
      <c r="K32" s="617"/>
      <c r="L32" s="617"/>
      <c r="M32" s="617"/>
      <c r="N32" s="617"/>
      <c r="O32" s="617"/>
      <c r="P32" s="617"/>
    </row>
    <row r="33" spans="1:16" ht="15.95" customHeight="1">
      <c r="A33" s="617"/>
      <c r="B33" s="617"/>
      <c r="C33" s="616"/>
      <c r="D33" s="617"/>
      <c r="E33" s="639" t="s">
        <v>203</v>
      </c>
      <c r="F33" s="639"/>
      <c r="G33" s="639"/>
      <c r="H33" s="646" t="s">
        <v>2369</v>
      </c>
      <c r="I33" s="625"/>
      <c r="J33" s="617"/>
      <c r="K33" s="617"/>
      <c r="L33" s="617"/>
      <c r="M33" s="617"/>
      <c r="N33" s="617"/>
      <c r="O33" s="617"/>
      <c r="P33" s="617"/>
    </row>
    <row r="34" spans="1:16" ht="15.95" customHeight="1">
      <c r="A34" s="617"/>
      <c r="B34" s="617"/>
      <c r="C34" s="616"/>
      <c r="D34" s="617"/>
      <c r="E34" s="639" t="s">
        <v>204</v>
      </c>
      <c r="F34" s="639"/>
      <c r="G34" s="647" t="s">
        <v>205</v>
      </c>
      <c r="H34" s="648" t="s">
        <v>20</v>
      </c>
      <c r="I34" s="625"/>
      <c r="J34" s="617"/>
      <c r="K34" s="617"/>
      <c r="L34" s="617"/>
      <c r="M34" s="617"/>
      <c r="N34" s="617"/>
      <c r="O34" s="617"/>
      <c r="P34" s="617"/>
    </row>
    <row r="35" spans="1:16" ht="15.95" customHeight="1">
      <c r="A35" s="617"/>
      <c r="B35" s="617"/>
      <c r="C35" s="616"/>
      <c r="D35" s="617"/>
      <c r="E35" s="639"/>
      <c r="F35" s="639"/>
      <c r="G35" s="647" t="s">
        <v>206</v>
      </c>
      <c r="H35" s="649" t="s">
        <v>2373</v>
      </c>
      <c r="I35" s="625"/>
      <c r="J35" s="617"/>
      <c r="K35" s="617"/>
      <c r="L35" s="617"/>
      <c r="M35" s="617"/>
      <c r="N35" s="617"/>
      <c r="O35" s="617"/>
      <c r="P35" s="617"/>
    </row>
    <row r="36" spans="1:16" ht="15.95" customHeight="1">
      <c r="A36" s="617"/>
      <c r="B36" s="617"/>
      <c r="C36" s="616"/>
      <c r="D36" s="617"/>
      <c r="E36" s="639"/>
      <c r="F36" s="639"/>
      <c r="G36" s="647" t="s">
        <v>207</v>
      </c>
      <c r="H36" s="649" t="s">
        <v>554</v>
      </c>
      <c r="I36" s="625"/>
      <c r="J36" s="617"/>
      <c r="K36" s="617"/>
      <c r="L36" s="617"/>
      <c r="M36" s="617"/>
      <c r="N36" s="617"/>
      <c r="O36" s="617"/>
      <c r="P36" s="617"/>
    </row>
    <row r="37" spans="1:16" ht="20.25" customHeight="1">
      <c r="A37" s="617"/>
      <c r="B37" s="617"/>
      <c r="C37" s="616"/>
      <c r="D37" s="617"/>
      <c r="E37" s="639" t="s">
        <v>208</v>
      </c>
      <c r="F37" s="639"/>
      <c r="G37" s="639"/>
      <c r="H37" s="648" t="s">
        <v>19</v>
      </c>
      <c r="I37" s="625"/>
      <c r="J37" s="617"/>
      <c r="K37" s="617"/>
      <c r="L37" s="617"/>
      <c r="M37" s="617"/>
      <c r="N37" s="617"/>
      <c r="O37" s="617"/>
      <c r="P37" s="617"/>
    </row>
    <row r="38" spans="1:16" ht="15.95" customHeight="1">
      <c r="A38" s="617"/>
      <c r="B38" s="617"/>
      <c r="C38" s="616"/>
      <c r="D38" s="617"/>
      <c r="E38" s="639" t="s">
        <v>209</v>
      </c>
      <c r="F38" s="639"/>
      <c r="G38" s="639"/>
      <c r="H38" s="648" t="s">
        <v>20</v>
      </c>
      <c r="I38" s="625"/>
      <c r="J38" s="617"/>
      <c r="K38" s="617"/>
      <c r="L38" s="617"/>
      <c r="M38" s="617"/>
      <c r="N38" s="617"/>
      <c r="O38" s="617"/>
      <c r="P38" s="617"/>
    </row>
    <row r="39" spans="1:16" ht="21.75" customHeight="1">
      <c r="A39" s="617"/>
      <c r="B39" s="617"/>
      <c r="C39" s="616"/>
      <c r="D39" s="617"/>
      <c r="E39" s="639" t="s">
        <v>210</v>
      </c>
      <c r="F39" s="639"/>
      <c r="G39" s="639"/>
      <c r="H39" s="648" t="s">
        <v>19</v>
      </c>
      <c r="I39" s="625"/>
      <c r="J39" s="617"/>
      <c r="K39" s="617"/>
      <c r="L39" s="617"/>
      <c r="M39" s="617"/>
      <c r="N39" s="617"/>
      <c r="O39" s="617"/>
      <c r="P39" s="617"/>
    </row>
    <row r="40" spans="1:16" ht="15.95" customHeight="1">
      <c r="A40" s="617" t="s">
        <v>1257</v>
      </c>
      <c r="B40" s="617"/>
      <c r="C40" s="616"/>
      <c r="D40" s="617"/>
      <c r="E40" s="639" t="s">
        <v>211</v>
      </c>
      <c r="F40" s="639"/>
      <c r="G40" s="639"/>
      <c r="H40" s="648" t="s">
        <v>20</v>
      </c>
      <c r="I40" s="625"/>
      <c r="J40" s="617"/>
      <c r="K40" s="617"/>
      <c r="L40" s="617"/>
      <c r="M40" s="617"/>
      <c r="N40" s="617"/>
      <c r="O40" s="617"/>
      <c r="P40" s="617"/>
    </row>
    <row r="41" spans="1:16" ht="15.95" hidden="1" customHeight="1">
      <c r="A41" s="617"/>
      <c r="B41" s="617"/>
      <c r="C41" s="616"/>
      <c r="D41" s="617"/>
      <c r="E41" s="590" t="s">
        <v>212</v>
      </c>
      <c r="F41" s="590"/>
      <c r="G41" s="590"/>
      <c r="H41" s="650" t="s">
        <v>945</v>
      </c>
      <c r="I41" s="625"/>
      <c r="J41" s="651"/>
      <c r="K41" s="617"/>
      <c r="L41" s="617"/>
      <c r="M41" s="617"/>
      <c r="N41" s="617"/>
      <c r="O41" s="617"/>
      <c r="P41" s="617"/>
    </row>
    <row r="42" spans="1:16" ht="15.95" customHeight="1">
      <c r="A42" s="617"/>
      <c r="B42" s="617"/>
      <c r="C42" s="616"/>
      <c r="D42" s="617"/>
      <c r="E42" s="639" t="s">
        <v>213</v>
      </c>
      <c r="F42" s="639"/>
      <c r="G42" s="639"/>
      <c r="H42" s="648" t="s">
        <v>20</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2" t="s">
        <v>215</v>
      </c>
      <c r="F44" s="639" t="s">
        <v>216</v>
      </c>
      <c r="G44" s="639"/>
      <c r="H44" s="653" t="s">
        <v>945</v>
      </c>
      <c r="I44" s="625"/>
      <c r="J44" s="617"/>
      <c r="K44" s="617"/>
      <c r="L44" s="617"/>
      <c r="M44" s="617"/>
      <c r="N44" s="617"/>
      <c r="O44" s="617"/>
      <c r="P44" s="617"/>
    </row>
    <row r="45" spans="1:16" ht="15.95" hidden="1" customHeight="1">
      <c r="A45" s="617"/>
      <c r="B45" s="617"/>
      <c r="C45" s="616"/>
      <c r="D45" s="617"/>
      <c r="E45" s="652"/>
      <c r="F45" s="639" t="s">
        <v>217</v>
      </c>
      <c r="G45" s="639"/>
      <c r="H45" s="654" t="s">
        <v>945</v>
      </c>
      <c r="I45" s="625"/>
      <c r="J45" s="617"/>
      <c r="K45" s="617"/>
      <c r="L45" s="617"/>
      <c r="M45" s="617"/>
      <c r="N45" s="617"/>
      <c r="O45" s="617"/>
      <c r="P45" s="617"/>
    </row>
    <row r="46" spans="1:16" ht="15.95" hidden="1" customHeight="1">
      <c r="A46" s="617"/>
      <c r="B46" s="617"/>
      <c r="C46" s="616"/>
      <c r="D46" s="617"/>
      <c r="E46" s="652"/>
      <c r="F46" s="639" t="s">
        <v>218</v>
      </c>
      <c r="G46" s="639"/>
      <c r="H46" s="653" t="s">
        <v>945</v>
      </c>
      <c r="I46" s="625"/>
      <c r="J46" s="617"/>
      <c r="K46" s="617"/>
      <c r="L46" s="617"/>
      <c r="M46" s="617"/>
      <c r="N46" s="617"/>
      <c r="O46" s="617"/>
      <c r="P46" s="617"/>
    </row>
    <row r="47" spans="1:16" ht="15.95" hidden="1" customHeight="1">
      <c r="A47" s="617"/>
      <c r="B47" s="617"/>
      <c r="C47" s="616"/>
      <c r="D47" s="617"/>
      <c r="E47" s="652"/>
      <c r="F47" s="639" t="s">
        <v>219</v>
      </c>
      <c r="G47" s="639"/>
      <c r="H47" s="655"/>
      <c r="I47" s="625"/>
      <c r="J47" s="617"/>
      <c r="K47" s="617"/>
      <c r="L47" s="617"/>
      <c r="M47" s="617"/>
      <c r="N47" s="617"/>
      <c r="O47" s="617"/>
      <c r="P47" s="617"/>
    </row>
    <row r="48" spans="1:16" ht="15.95" hidden="1" customHeight="1">
      <c r="A48" s="617"/>
      <c r="B48" s="617"/>
      <c r="C48" s="616"/>
      <c r="D48" s="617"/>
      <c r="E48" s="652"/>
      <c r="F48" s="590" t="s">
        <v>220</v>
      </c>
      <c r="G48" s="590"/>
      <c r="H48" s="650" t="s">
        <v>945</v>
      </c>
      <c r="I48" s="625"/>
      <c r="J48" s="651"/>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2" t="s">
        <v>215</v>
      </c>
      <c r="F50" s="639" t="s">
        <v>216</v>
      </c>
      <c r="G50" s="639"/>
      <c r="H50" s="653" t="s">
        <v>945</v>
      </c>
      <c r="I50" s="625"/>
      <c r="J50" s="617"/>
      <c r="K50" s="617"/>
      <c r="L50" s="617"/>
      <c r="M50" s="617"/>
      <c r="N50" s="617"/>
      <c r="O50" s="617"/>
      <c r="P50" s="617"/>
    </row>
    <row r="51" spans="1:16" ht="15.95" hidden="1" customHeight="1">
      <c r="A51" s="617"/>
      <c r="B51" s="617"/>
      <c r="C51" s="616"/>
      <c r="D51" s="617"/>
      <c r="E51" s="652"/>
      <c r="F51" s="639" t="s">
        <v>217</v>
      </c>
      <c r="G51" s="639"/>
      <c r="H51" s="654" t="s">
        <v>945</v>
      </c>
      <c r="I51" s="625"/>
      <c r="J51" s="617"/>
      <c r="K51" s="617"/>
      <c r="L51" s="617"/>
      <c r="M51" s="617"/>
      <c r="N51" s="617"/>
      <c r="O51" s="617"/>
      <c r="P51" s="617"/>
    </row>
    <row r="52" spans="1:16" ht="15.95" hidden="1" customHeight="1">
      <c r="A52" s="617"/>
      <c r="B52" s="617"/>
      <c r="C52" s="616"/>
      <c r="D52" s="617"/>
      <c r="E52" s="652"/>
      <c r="F52" s="639" t="s">
        <v>218</v>
      </c>
      <c r="G52" s="639"/>
      <c r="H52" s="653" t="s">
        <v>945</v>
      </c>
      <c r="I52" s="625"/>
      <c r="J52" s="617"/>
      <c r="K52" s="617"/>
      <c r="L52" s="617"/>
      <c r="M52" s="617"/>
      <c r="N52" s="617"/>
      <c r="O52" s="617"/>
      <c r="P52" s="617"/>
    </row>
    <row r="53" spans="1:16" ht="15.95" hidden="1" customHeight="1">
      <c r="A53" s="617"/>
      <c r="B53" s="617"/>
      <c r="C53" s="616"/>
      <c r="D53" s="617"/>
      <c r="E53" s="652"/>
      <c r="F53" s="639" t="s">
        <v>219</v>
      </c>
      <c r="G53" s="639"/>
      <c r="H53" s="655"/>
      <c r="I53" s="625"/>
      <c r="J53" s="617"/>
      <c r="K53" s="617"/>
      <c r="L53" s="617"/>
      <c r="M53" s="617"/>
      <c r="N53" s="617"/>
      <c r="O53" s="617"/>
      <c r="P53" s="617"/>
    </row>
    <row r="54" spans="1:16" ht="15.95" hidden="1" customHeight="1">
      <c r="A54" s="617"/>
      <c r="B54" s="617"/>
      <c r="C54" s="616"/>
      <c r="D54" s="617"/>
      <c r="E54" s="652"/>
      <c r="F54" s="590" t="s">
        <v>220</v>
      </c>
      <c r="G54" s="590"/>
      <c r="H54" s="650" t="s">
        <v>945</v>
      </c>
      <c r="I54" s="625"/>
      <c r="J54" s="651"/>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2" t="s">
        <v>215</v>
      </c>
      <c r="F56" s="639" t="s">
        <v>216</v>
      </c>
      <c r="G56" s="639"/>
      <c r="H56" s="653" t="s">
        <v>945</v>
      </c>
      <c r="I56" s="625"/>
      <c r="J56" s="617"/>
      <c r="K56" s="617"/>
      <c r="L56" s="617"/>
      <c r="M56" s="617"/>
      <c r="N56" s="617"/>
      <c r="O56" s="617"/>
      <c r="P56" s="617"/>
    </row>
    <row r="57" spans="1:16" ht="15.95" hidden="1" customHeight="1">
      <c r="A57" s="617"/>
      <c r="B57" s="617"/>
      <c r="C57" s="616"/>
      <c r="D57" s="617"/>
      <c r="E57" s="652"/>
      <c r="F57" s="639" t="s">
        <v>217</v>
      </c>
      <c r="G57" s="639"/>
      <c r="H57" s="654" t="s">
        <v>945</v>
      </c>
      <c r="I57" s="625"/>
      <c r="J57" s="617"/>
      <c r="K57" s="617"/>
      <c r="L57" s="617"/>
      <c r="M57" s="617"/>
      <c r="N57" s="617"/>
      <c r="O57" s="617"/>
      <c r="P57" s="617"/>
    </row>
    <row r="58" spans="1:16" ht="15.95" hidden="1" customHeight="1">
      <c r="A58" s="617"/>
      <c r="B58" s="617"/>
      <c r="C58" s="616"/>
      <c r="D58" s="617"/>
      <c r="E58" s="652"/>
      <c r="F58" s="639" t="s">
        <v>218</v>
      </c>
      <c r="G58" s="639"/>
      <c r="H58" s="653" t="s">
        <v>945</v>
      </c>
      <c r="I58" s="625"/>
      <c r="J58" s="617"/>
      <c r="K58" s="617"/>
      <c r="L58" s="617"/>
      <c r="M58" s="617"/>
      <c r="N58" s="617"/>
      <c r="O58" s="617"/>
      <c r="P58" s="617"/>
    </row>
    <row r="59" spans="1:16" ht="15.95" hidden="1" customHeight="1">
      <c r="A59" s="617"/>
      <c r="B59" s="617"/>
      <c r="C59" s="616"/>
      <c r="D59" s="617"/>
      <c r="E59" s="652"/>
      <c r="F59" s="639" t="s">
        <v>219</v>
      </c>
      <c r="G59" s="639"/>
      <c r="H59" s="655"/>
      <c r="I59" s="625"/>
      <c r="J59" s="617"/>
      <c r="K59" s="617"/>
      <c r="L59" s="617"/>
      <c r="M59" s="617"/>
      <c r="N59" s="617"/>
      <c r="O59" s="617"/>
      <c r="P59" s="617"/>
    </row>
    <row r="60" spans="1:16" ht="15.95" hidden="1" customHeight="1">
      <c r="A60" s="617"/>
      <c r="B60" s="617"/>
      <c r="C60" s="616"/>
      <c r="D60" s="617"/>
      <c r="E60" s="652"/>
      <c r="F60" s="590" t="s">
        <v>220</v>
      </c>
      <c r="G60" s="590"/>
      <c r="H60" s="650" t="s">
        <v>945</v>
      </c>
      <c r="I60" s="625"/>
      <c r="J60" s="651"/>
      <c r="K60" s="617"/>
      <c r="L60" s="617"/>
      <c r="M60" s="617"/>
      <c r="N60" s="617"/>
      <c r="O60" s="617"/>
      <c r="P60" s="617"/>
    </row>
    <row r="61" spans="1:16" ht="21.95" customHeight="1">
      <c r="A61" s="617" t="s">
        <v>1261</v>
      </c>
      <c r="B61" s="617"/>
      <c r="C61" s="616"/>
      <c r="D61" s="617"/>
      <c r="E61" s="639" t="s">
        <v>2414</v>
      </c>
      <c r="F61" s="639"/>
      <c r="G61" s="639"/>
      <c r="H61" s="648" t="s">
        <v>20</v>
      </c>
      <c r="I61" s="625"/>
      <c r="J61" s="651"/>
      <c r="K61" s="617"/>
      <c r="L61" s="617"/>
      <c r="M61" s="617"/>
      <c r="N61" s="617"/>
      <c r="O61" s="617"/>
      <c r="P61" s="617"/>
    </row>
    <row r="62" spans="1:16" ht="15.95" hidden="1" customHeight="1">
      <c r="A62" s="617"/>
      <c r="B62" s="617"/>
      <c r="C62" s="616"/>
      <c r="D62" s="617"/>
      <c r="E62" s="652" t="s">
        <v>215</v>
      </c>
      <c r="F62" s="639" t="s">
        <v>216</v>
      </c>
      <c r="G62" s="639"/>
      <c r="H62" s="653" t="s">
        <v>945</v>
      </c>
      <c r="I62" s="625"/>
      <c r="J62" s="617"/>
      <c r="K62" s="617"/>
      <c r="L62" s="617"/>
      <c r="M62" s="617"/>
      <c r="N62" s="617"/>
      <c r="O62" s="617"/>
      <c r="P62" s="617"/>
    </row>
    <row r="63" spans="1:16" ht="15.95" hidden="1" customHeight="1">
      <c r="A63" s="617"/>
      <c r="B63" s="617"/>
      <c r="C63" s="616"/>
      <c r="D63" s="617"/>
      <c r="E63" s="652"/>
      <c r="F63" s="639" t="s">
        <v>217</v>
      </c>
      <c r="G63" s="639"/>
      <c r="H63" s="654" t="s">
        <v>945</v>
      </c>
      <c r="I63" s="625"/>
      <c r="J63" s="617"/>
      <c r="K63" s="617"/>
      <c r="L63" s="617"/>
      <c r="M63" s="617"/>
      <c r="N63" s="617"/>
      <c r="O63" s="617"/>
      <c r="P63" s="617"/>
    </row>
    <row r="64" spans="1:16" ht="15.95" hidden="1" customHeight="1">
      <c r="A64" s="617"/>
      <c r="B64" s="617"/>
      <c r="C64" s="616"/>
      <c r="D64" s="617"/>
      <c r="E64" s="652"/>
      <c r="F64" s="639" t="s">
        <v>218</v>
      </c>
      <c r="G64" s="639"/>
      <c r="H64" s="653" t="s">
        <v>945</v>
      </c>
      <c r="I64" s="625"/>
      <c r="J64" s="617"/>
      <c r="K64" s="617"/>
      <c r="L64" s="617"/>
      <c r="M64" s="617"/>
      <c r="N64" s="617"/>
      <c r="O64" s="617"/>
      <c r="P64" s="617"/>
    </row>
    <row r="65" spans="1:16" ht="15.95" hidden="1" customHeight="1">
      <c r="A65" s="617"/>
      <c r="B65" s="617"/>
      <c r="C65" s="616"/>
      <c r="D65" s="617"/>
      <c r="E65" s="652"/>
      <c r="F65" s="639" t="s">
        <v>219</v>
      </c>
      <c r="G65" s="639"/>
      <c r="H65" s="655"/>
      <c r="I65" s="625"/>
      <c r="J65" s="617"/>
      <c r="K65" s="617"/>
      <c r="L65" s="617"/>
      <c r="M65" s="617"/>
      <c r="N65" s="617"/>
      <c r="O65" s="617"/>
      <c r="P65" s="617"/>
    </row>
    <row r="66" spans="1:16" ht="15.95" hidden="1" customHeight="1">
      <c r="A66" s="617"/>
      <c r="B66" s="617"/>
      <c r="C66" s="616"/>
      <c r="D66" s="617"/>
      <c r="E66" s="652"/>
      <c r="F66" s="639" t="s">
        <v>223</v>
      </c>
      <c r="G66" s="639"/>
      <c r="H66" s="655"/>
      <c r="I66" s="625"/>
      <c r="J66" s="617"/>
      <c r="K66" s="617"/>
      <c r="L66" s="617"/>
      <c r="M66" s="617"/>
      <c r="N66" s="617"/>
      <c r="O66" s="617"/>
      <c r="P66" s="617"/>
    </row>
    <row r="67" spans="1:16" ht="15.95" hidden="1" customHeight="1">
      <c r="A67" s="617"/>
      <c r="B67" s="617"/>
      <c r="C67" s="616"/>
      <c r="D67" s="617"/>
      <c r="E67" s="652"/>
      <c r="F67" s="639" t="s">
        <v>224</v>
      </c>
      <c r="G67" s="639"/>
      <c r="H67" s="655"/>
      <c r="I67" s="625"/>
      <c r="J67" s="617"/>
      <c r="K67" s="617"/>
      <c r="L67" s="617"/>
      <c r="M67" s="617"/>
      <c r="N67" s="617"/>
      <c r="O67" s="617"/>
      <c r="P67" s="617"/>
    </row>
    <row r="68" spans="1:16" ht="21.95" customHeight="1">
      <c r="A68" s="617" t="s">
        <v>1262</v>
      </c>
      <c r="B68" s="617"/>
      <c r="C68" s="616"/>
      <c r="D68" s="617"/>
      <c r="E68" s="639" t="s">
        <v>2415</v>
      </c>
      <c r="F68" s="639"/>
      <c r="G68" s="639"/>
      <c r="H68" s="648" t="s">
        <v>20</v>
      </c>
      <c r="I68" s="625"/>
      <c r="J68" s="617"/>
      <c r="K68" s="617"/>
      <c r="L68" s="617"/>
      <c r="M68" s="617"/>
      <c r="N68" s="617"/>
      <c r="O68" s="617"/>
      <c r="P68" s="617"/>
    </row>
    <row r="69" spans="1:16" ht="15.95" hidden="1" customHeight="1">
      <c r="A69" s="617"/>
      <c r="B69" s="617"/>
      <c r="C69" s="616"/>
      <c r="D69" s="617"/>
      <c r="E69" s="652" t="s">
        <v>215</v>
      </c>
      <c r="F69" s="639" t="s">
        <v>216</v>
      </c>
      <c r="G69" s="639"/>
      <c r="H69" s="653" t="s">
        <v>945</v>
      </c>
      <c r="I69" s="625"/>
      <c r="J69" s="617"/>
      <c r="K69" s="617"/>
      <c r="L69" s="617"/>
      <c r="M69" s="617"/>
      <c r="N69" s="617"/>
      <c r="O69" s="617"/>
      <c r="P69" s="617"/>
    </row>
    <row r="70" spans="1:16" ht="15.95" hidden="1" customHeight="1">
      <c r="A70" s="617"/>
      <c r="B70" s="617"/>
      <c r="C70" s="616"/>
      <c r="D70" s="617"/>
      <c r="E70" s="652"/>
      <c r="F70" s="639" t="s">
        <v>217</v>
      </c>
      <c r="G70" s="639"/>
      <c r="H70" s="654" t="s">
        <v>945</v>
      </c>
      <c r="I70" s="625"/>
      <c r="J70" s="617"/>
      <c r="K70" s="617"/>
      <c r="L70" s="617"/>
      <c r="M70" s="617"/>
      <c r="N70" s="617"/>
      <c r="O70" s="617"/>
      <c r="P70" s="617"/>
    </row>
    <row r="71" spans="1:16" ht="15.95" hidden="1" customHeight="1">
      <c r="A71" s="617"/>
      <c r="B71" s="617"/>
      <c r="C71" s="616"/>
      <c r="D71" s="617"/>
      <c r="E71" s="652"/>
      <c r="F71" s="639" t="s">
        <v>218</v>
      </c>
      <c r="G71" s="639"/>
      <c r="H71" s="653" t="s">
        <v>945</v>
      </c>
      <c r="I71" s="625"/>
      <c r="J71" s="617"/>
      <c r="K71" s="617"/>
      <c r="L71" s="617"/>
      <c r="M71" s="617"/>
      <c r="N71" s="617"/>
      <c r="O71" s="617"/>
      <c r="P71" s="617"/>
    </row>
    <row r="72" spans="1:16" ht="15.95" hidden="1" customHeight="1">
      <c r="A72" s="617"/>
      <c r="B72" s="617"/>
      <c r="C72" s="616"/>
      <c r="D72" s="617"/>
      <c r="E72" s="652"/>
      <c r="F72" s="639" t="s">
        <v>219</v>
      </c>
      <c r="G72" s="639"/>
      <c r="H72" s="655"/>
      <c r="I72" s="625"/>
      <c r="J72" s="617"/>
      <c r="K72" s="617"/>
      <c r="L72" s="617"/>
      <c r="M72" s="617"/>
      <c r="N72" s="617"/>
      <c r="O72" s="617"/>
      <c r="P72" s="617"/>
    </row>
    <row r="73" spans="1:16" ht="15.95" hidden="1" customHeight="1">
      <c r="A73" s="617"/>
      <c r="B73" s="617"/>
      <c r="C73" s="616"/>
      <c r="D73" s="617"/>
      <c r="E73" s="652"/>
      <c r="F73" s="639" t="s">
        <v>223</v>
      </c>
      <c r="G73" s="639"/>
      <c r="H73" s="655"/>
      <c r="I73" s="625"/>
      <c r="J73" s="617"/>
      <c r="K73" s="617"/>
      <c r="L73" s="617"/>
      <c r="M73" s="617"/>
      <c r="N73" s="617"/>
      <c r="O73" s="617"/>
      <c r="P73" s="617"/>
    </row>
    <row r="74" spans="1:16" ht="15.95" hidden="1" customHeight="1">
      <c r="A74" s="617"/>
      <c r="B74" s="617"/>
      <c r="C74" s="616"/>
      <c r="D74" s="617"/>
      <c r="E74" s="652"/>
      <c r="F74" s="639" t="s">
        <v>224</v>
      </c>
      <c r="G74" s="639"/>
      <c r="H74" s="655"/>
      <c r="I74" s="625"/>
      <c r="J74" s="617"/>
      <c r="K74" s="617"/>
      <c r="L74" s="617"/>
      <c r="M74" s="617"/>
      <c r="N74" s="617"/>
      <c r="O74" s="617"/>
      <c r="P74" s="617"/>
    </row>
    <row r="75" spans="1:16" ht="21.95" customHeight="1">
      <c r="A75" s="617" t="s">
        <v>1263</v>
      </c>
      <c r="B75" s="617"/>
      <c r="C75" s="616"/>
      <c r="D75" s="617"/>
      <c r="E75" s="639" t="s">
        <v>2416</v>
      </c>
      <c r="F75" s="639"/>
      <c r="G75" s="639"/>
      <c r="H75" s="648" t="s">
        <v>20</v>
      </c>
      <c r="I75" s="625"/>
      <c r="J75" s="617"/>
      <c r="K75" s="617"/>
      <c r="L75" s="617"/>
      <c r="M75" s="617"/>
      <c r="N75" s="617"/>
      <c r="O75" s="617"/>
      <c r="P75" s="617"/>
    </row>
    <row r="76" spans="1:16" ht="15.95" hidden="1" customHeight="1">
      <c r="A76" s="617"/>
      <c r="B76" s="617"/>
      <c r="C76" s="616"/>
      <c r="D76" s="617"/>
      <c r="E76" s="652" t="s">
        <v>215</v>
      </c>
      <c r="F76" s="639" t="s">
        <v>216</v>
      </c>
      <c r="G76" s="639"/>
      <c r="H76" s="653" t="s">
        <v>945</v>
      </c>
      <c r="I76" s="625"/>
      <c r="J76" s="617"/>
      <c r="K76" s="617"/>
      <c r="L76" s="617"/>
      <c r="M76" s="617"/>
      <c r="N76" s="617"/>
      <c r="O76" s="617"/>
      <c r="P76" s="617"/>
    </row>
    <row r="77" spans="1:16" ht="15.95" hidden="1" customHeight="1">
      <c r="A77" s="617"/>
      <c r="B77" s="617"/>
      <c r="C77" s="616"/>
      <c r="D77" s="617"/>
      <c r="E77" s="652"/>
      <c r="F77" s="639" t="s">
        <v>217</v>
      </c>
      <c r="G77" s="639"/>
      <c r="H77" s="654" t="s">
        <v>945</v>
      </c>
      <c r="I77" s="625"/>
      <c r="J77" s="617"/>
      <c r="K77" s="617"/>
      <c r="L77" s="617"/>
      <c r="M77" s="617"/>
      <c r="N77" s="617"/>
      <c r="O77" s="617"/>
      <c r="P77" s="617"/>
    </row>
    <row r="78" spans="1:16" ht="15.95" hidden="1" customHeight="1">
      <c r="A78" s="617"/>
      <c r="B78" s="617"/>
      <c r="C78" s="616"/>
      <c r="D78" s="617"/>
      <c r="E78" s="652"/>
      <c r="F78" s="639" t="s">
        <v>218</v>
      </c>
      <c r="G78" s="639"/>
      <c r="H78" s="653" t="s">
        <v>945</v>
      </c>
      <c r="I78" s="625"/>
      <c r="J78" s="617"/>
      <c r="K78" s="617"/>
      <c r="L78" s="617"/>
      <c r="M78" s="617"/>
      <c r="N78" s="617"/>
      <c r="O78" s="617"/>
      <c r="P78" s="617"/>
    </row>
    <row r="79" spans="1:16" ht="15.95" hidden="1" customHeight="1">
      <c r="A79" s="617"/>
      <c r="B79" s="617"/>
      <c r="C79" s="616"/>
      <c r="D79" s="617"/>
      <c r="E79" s="652"/>
      <c r="F79" s="639" t="s">
        <v>219</v>
      </c>
      <c r="G79" s="639"/>
      <c r="H79" s="655"/>
      <c r="I79" s="625"/>
      <c r="J79" s="617"/>
      <c r="K79" s="617"/>
      <c r="L79" s="617"/>
      <c r="M79" s="617"/>
      <c r="N79" s="617"/>
      <c r="O79" s="617"/>
      <c r="P79" s="617"/>
    </row>
    <row r="80" spans="1:16" ht="15.95" hidden="1" customHeight="1">
      <c r="A80" s="617"/>
      <c r="B80" s="617"/>
      <c r="C80" s="616"/>
      <c r="D80" s="617"/>
      <c r="E80" s="652"/>
      <c r="F80" s="639" t="s">
        <v>225</v>
      </c>
      <c r="G80" s="639"/>
      <c r="H80" s="655"/>
      <c r="I80" s="625"/>
      <c r="J80" s="617"/>
      <c r="K80" s="617"/>
      <c r="L80" s="617"/>
      <c r="M80" s="617"/>
      <c r="N80" s="617"/>
      <c r="O80" s="617"/>
      <c r="P80" s="617"/>
    </row>
    <row r="81" spans="1:16" ht="15.95" hidden="1" customHeight="1">
      <c r="A81" s="617"/>
      <c r="B81" s="617"/>
      <c r="C81" s="616"/>
      <c r="D81" s="617"/>
      <c r="E81" s="652"/>
      <c r="F81" s="639" t="s">
        <v>938</v>
      </c>
      <c r="G81" s="639"/>
      <c r="H81" s="655"/>
      <c r="I81" s="625"/>
      <c r="J81" s="617"/>
      <c r="K81" s="617"/>
      <c r="L81" s="617"/>
      <c r="M81" s="617"/>
      <c r="N81" s="617"/>
      <c r="O81" s="617"/>
      <c r="P81" s="617"/>
    </row>
    <row r="82" spans="1:16" ht="15.95" customHeight="1">
      <c r="A82" s="617"/>
      <c r="B82" s="617"/>
      <c r="C82" s="616"/>
      <c r="D82" s="617"/>
      <c r="E82" s="639" t="s">
        <v>226</v>
      </c>
      <c r="F82" s="639"/>
      <c r="G82" s="639"/>
      <c r="H82" s="656"/>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42" t="s">
        <v>2374</v>
      </c>
      <c r="I84" s="625"/>
      <c r="J84" s="617"/>
      <c r="K84" s="617"/>
      <c r="L84" s="617"/>
      <c r="M84" s="617"/>
      <c r="N84" s="617"/>
      <c r="O84" s="617"/>
      <c r="P84" s="617"/>
    </row>
    <row r="85" spans="1:16" ht="15.95" customHeight="1">
      <c r="A85" s="617"/>
      <c r="B85" s="617"/>
      <c r="C85" s="616"/>
      <c r="D85" s="617"/>
      <c r="E85" s="639"/>
      <c r="F85" s="639"/>
      <c r="G85" s="647" t="s">
        <v>229</v>
      </c>
      <c r="H85" s="642" t="s">
        <v>2375</v>
      </c>
      <c r="I85" s="625"/>
      <c r="J85" s="617"/>
      <c r="K85" s="617"/>
      <c r="L85" s="617"/>
      <c r="M85" s="617"/>
      <c r="N85" s="617"/>
      <c r="O85" s="617"/>
      <c r="P85" s="617"/>
    </row>
    <row r="86" spans="1:16" ht="15.95" customHeight="1">
      <c r="A86" s="617"/>
      <c r="B86" s="617"/>
      <c r="C86" s="616"/>
      <c r="D86" s="617"/>
      <c r="E86" s="639"/>
      <c r="F86" s="639"/>
      <c r="G86" s="647" t="s">
        <v>230</v>
      </c>
      <c r="H86" s="642" t="s">
        <v>2376</v>
      </c>
      <c r="I86" s="625"/>
      <c r="J86" s="617"/>
      <c r="K86" s="617"/>
      <c r="L86" s="617"/>
      <c r="M86" s="617"/>
      <c r="N86" s="617"/>
      <c r="O86" s="617"/>
      <c r="P86" s="617"/>
    </row>
    <row r="87" spans="1:16" ht="15.95" customHeight="1">
      <c r="A87" s="617"/>
      <c r="B87" s="617"/>
      <c r="C87" s="616"/>
      <c r="D87" s="617"/>
      <c r="E87" s="639"/>
      <c r="F87" s="639"/>
      <c r="G87" s="647" t="s">
        <v>231</v>
      </c>
      <c r="H87" s="642" t="s">
        <v>2367</v>
      </c>
      <c r="I87" s="625"/>
      <c r="J87" s="617"/>
      <c r="K87" s="617"/>
      <c r="L87" s="617"/>
      <c r="M87" s="617"/>
      <c r="N87" s="617"/>
      <c r="O87" s="617"/>
      <c r="P87" s="617"/>
    </row>
    <row r="88" spans="1:16" ht="11.25" customHeight="1">
      <c r="A88" s="617"/>
      <c r="B88" s="617"/>
      <c r="C88" s="616"/>
      <c r="D88" s="617"/>
      <c r="E88" s="638"/>
      <c r="F88" s="638"/>
      <c r="G88" s="638"/>
      <c r="H88" s="657"/>
      <c r="I88" s="625"/>
      <c r="J88" s="617"/>
      <c r="K88" s="617"/>
      <c r="L88" s="617"/>
      <c r="M88" s="617"/>
      <c r="N88" s="617"/>
      <c r="O88" s="617"/>
      <c r="P88" s="617"/>
    </row>
    <row r="89" spans="1:16" ht="11.25" customHeight="1">
      <c r="A89" s="617"/>
      <c r="B89" s="617"/>
      <c r="C89" s="616"/>
      <c r="D89" s="617"/>
      <c r="E89" s="658" t="s">
        <v>232</v>
      </c>
      <c r="F89" s="658"/>
      <c r="G89" s="658"/>
      <c r="H89" s="658"/>
      <c r="I89" s="625"/>
      <c r="J89" s="617"/>
      <c r="K89" s="617"/>
      <c r="L89" s="617"/>
      <c r="M89" s="617"/>
      <c r="N89" s="617"/>
      <c r="O89" s="617"/>
      <c r="P89" s="617"/>
    </row>
    <row r="90" spans="1:16" ht="11.25" customHeight="1">
      <c r="A90" s="617"/>
      <c r="B90" s="617"/>
      <c r="C90" s="616"/>
      <c r="D90" s="617"/>
      <c r="E90" s="659" t="s">
        <v>233</v>
      </c>
      <c r="F90" s="659"/>
      <c r="G90" s="659"/>
      <c r="H90" s="659"/>
      <c r="I90" s="625"/>
      <c r="J90" s="617"/>
      <c r="K90" s="617"/>
      <c r="L90" s="617"/>
      <c r="M90" s="617"/>
      <c r="N90" s="617"/>
      <c r="O90" s="617"/>
      <c r="P90" s="617"/>
    </row>
    <row r="91" spans="1:16" ht="11.25" customHeight="1">
      <c r="A91" s="617"/>
      <c r="B91" s="617"/>
      <c r="C91" s="616"/>
      <c r="D91" s="617"/>
      <c r="E91" s="659" t="s">
        <v>234</v>
      </c>
      <c r="F91" s="659"/>
      <c r="G91" s="659"/>
      <c r="H91" s="659"/>
      <c r="I91" s="625"/>
      <c r="J91" s="617"/>
      <c r="K91" s="617"/>
      <c r="L91" s="617"/>
      <c r="M91" s="617"/>
      <c r="N91" s="617"/>
      <c r="O91" s="617"/>
      <c r="P91" s="617"/>
    </row>
    <row r="92" spans="1:16" ht="11.25" customHeight="1">
      <c r="A92" s="617"/>
      <c r="B92" s="617"/>
      <c r="C92" s="616"/>
      <c r="D92" s="617"/>
      <c r="E92" s="659" t="s">
        <v>235</v>
      </c>
      <c r="F92" s="659"/>
      <c r="G92" s="659"/>
      <c r="H92" s="659"/>
      <c r="I92" s="625"/>
      <c r="J92" s="617"/>
      <c r="K92" s="617"/>
      <c r="L92" s="617"/>
      <c r="M92" s="617"/>
      <c r="N92" s="617"/>
      <c r="O92" s="617"/>
      <c r="P92" s="617"/>
    </row>
    <row r="93" spans="1:16" ht="11.25" customHeight="1">
      <c r="A93" s="617"/>
      <c r="B93" s="617"/>
      <c r="C93" s="616"/>
      <c r="D93" s="617"/>
      <c r="E93" s="659" t="s">
        <v>236</v>
      </c>
      <c r="F93" s="659"/>
      <c r="G93" s="659"/>
      <c r="H93" s="659"/>
      <c r="I93" s="625"/>
      <c r="J93" s="617"/>
      <c r="K93" s="617"/>
      <c r="L93" s="617"/>
      <c r="M93" s="617"/>
      <c r="N93" s="617"/>
      <c r="O93" s="617"/>
      <c r="P93" s="617"/>
    </row>
    <row r="94" spans="1:16" ht="11.25" customHeight="1">
      <c r="A94" s="617"/>
      <c r="B94" s="617"/>
      <c r="C94" s="616"/>
      <c r="D94" s="617"/>
      <c r="E94" s="659" t="s">
        <v>237</v>
      </c>
      <c r="F94" s="659"/>
      <c r="G94" s="659"/>
      <c r="H94" s="659"/>
      <c r="I94" s="625"/>
      <c r="J94" s="617"/>
      <c r="K94" s="617"/>
      <c r="L94" s="617"/>
      <c r="M94" s="617"/>
      <c r="N94" s="617"/>
      <c r="O94" s="617"/>
      <c r="P94" s="617"/>
    </row>
    <row r="95" spans="1:16" ht="22.9" customHeight="1">
      <c r="A95" s="617"/>
      <c r="B95" s="617"/>
      <c r="C95" s="616"/>
      <c r="D95" s="617"/>
      <c r="E95" s="659" t="s">
        <v>238</v>
      </c>
      <c r="F95" s="659"/>
      <c r="G95" s="659"/>
      <c r="H95" s="659"/>
      <c r="I95" s="625"/>
      <c r="J95" s="617"/>
      <c r="K95" s="617"/>
      <c r="L95" s="617"/>
      <c r="M95" s="617"/>
      <c r="N95" s="617"/>
      <c r="O95" s="617"/>
      <c r="P95" s="617"/>
    </row>
    <row r="96" spans="1:16" ht="11.25" customHeight="1">
      <c r="A96" s="617"/>
      <c r="B96" s="617"/>
      <c r="C96" s="616"/>
      <c r="D96" s="617"/>
      <c r="E96" s="659" t="s">
        <v>239</v>
      </c>
      <c r="F96" s="659"/>
      <c r="G96" s="659"/>
      <c r="H96" s="659"/>
      <c r="I96" s="625"/>
      <c r="J96" s="617"/>
      <c r="K96" s="617"/>
      <c r="L96" s="617"/>
      <c r="M96" s="617"/>
      <c r="N96" s="617"/>
      <c r="O96" s="617"/>
      <c r="P96" s="617"/>
    </row>
    <row r="97" spans="1:16" ht="19.899999999999999" customHeight="1">
      <c r="A97" s="617"/>
      <c r="B97" s="617"/>
      <c r="C97" s="616"/>
      <c r="D97" s="617"/>
      <c r="E97" s="659" t="s">
        <v>240</v>
      </c>
      <c r="F97" s="659"/>
      <c r="G97" s="659"/>
      <c r="H97" s="659"/>
      <c r="I97" s="625"/>
      <c r="J97" s="617"/>
      <c r="K97" s="617"/>
      <c r="L97" s="617"/>
      <c r="M97" s="617"/>
      <c r="N97" s="617"/>
      <c r="O97" s="617"/>
      <c r="P97" s="617"/>
    </row>
    <row r="98" spans="1:16" ht="15" customHeight="1">
      <c r="A98" s="617"/>
      <c r="B98" s="617"/>
      <c r="C98" s="616"/>
      <c r="D98" s="617"/>
      <c r="E98" s="659" t="s">
        <v>241</v>
      </c>
      <c r="F98" s="659"/>
      <c r="G98" s="659"/>
      <c r="H98" s="659"/>
      <c r="I98" s="625"/>
      <c r="J98" s="617"/>
      <c r="K98" s="617"/>
      <c r="L98" s="617"/>
      <c r="M98" s="617"/>
      <c r="N98" s="617"/>
      <c r="O98" s="617"/>
      <c r="P98" s="617"/>
    </row>
    <row r="99" spans="1:16" ht="13.15" customHeight="1">
      <c r="A99" s="617"/>
      <c r="B99" s="617"/>
      <c r="C99" s="616"/>
      <c r="D99" s="617"/>
      <c r="E99" s="659" t="s">
        <v>242</v>
      </c>
      <c r="F99" s="659"/>
      <c r="G99" s="659"/>
      <c r="H99" s="659"/>
      <c r="I99" s="625"/>
      <c r="J99" s="617"/>
      <c r="K99" s="617"/>
      <c r="L99" s="617"/>
      <c r="M99" s="617"/>
      <c r="N99" s="617"/>
      <c r="O99" s="617"/>
      <c r="P99" s="617"/>
    </row>
    <row r="100" spans="1:16" ht="27" customHeight="1">
      <c r="A100" s="617"/>
      <c r="B100" s="617"/>
      <c r="C100" s="616"/>
      <c r="D100" s="617"/>
      <c r="E100" s="659" t="s">
        <v>243</v>
      </c>
      <c r="F100" s="659"/>
      <c r="G100" s="659"/>
      <c r="H100" s="659"/>
      <c r="I100" s="625"/>
      <c r="J100" s="617"/>
      <c r="K100" s="617"/>
      <c r="L100" s="617"/>
      <c r="M100" s="617"/>
      <c r="N100" s="617"/>
      <c r="O100" s="617"/>
      <c r="P100" s="617"/>
    </row>
    <row r="101" spans="1:16" ht="38.25" customHeight="1">
      <c r="A101" s="617"/>
      <c r="B101" s="617"/>
      <c r="C101" s="616"/>
      <c r="D101" s="617"/>
      <c r="E101" s="659" t="s">
        <v>244</v>
      </c>
      <c r="F101" s="659"/>
      <c r="G101" s="659"/>
      <c r="H101" s="659"/>
      <c r="I101" s="625"/>
      <c r="J101" s="617"/>
      <c r="K101" s="617"/>
      <c r="L101" s="617"/>
      <c r="M101" s="617"/>
      <c r="N101" s="617"/>
      <c r="O101" s="617"/>
      <c r="P101" s="617"/>
    </row>
    <row r="102" spans="1:16" ht="12.6" customHeight="1">
      <c r="A102" s="617"/>
      <c r="B102" s="617"/>
      <c r="C102" s="616"/>
      <c r="D102" s="617"/>
      <c r="E102" s="659" t="s">
        <v>245</v>
      </c>
      <c r="F102" s="659"/>
      <c r="G102" s="659"/>
      <c r="H102" s="659"/>
      <c r="I102" s="625"/>
      <c r="J102" s="617"/>
      <c r="K102" s="617"/>
      <c r="L102" s="617"/>
      <c r="M102" s="617"/>
      <c r="N102" s="617"/>
      <c r="O102" s="617"/>
      <c r="P102" s="617"/>
    </row>
    <row r="103" spans="1:16" ht="15" customHeight="1">
      <c r="A103" s="617"/>
      <c r="B103" s="617"/>
      <c r="C103" s="616"/>
      <c r="D103" s="617"/>
      <c r="E103" s="659" t="s">
        <v>246</v>
      </c>
      <c r="F103" s="659"/>
      <c r="G103" s="659"/>
      <c r="H103" s="659"/>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60" t="s">
        <v>1016</v>
      </c>
      <c r="F105" s="660"/>
      <c r="G105" s="661"/>
      <c r="H105" s="661"/>
      <c r="I105" s="637"/>
      <c r="J105" s="638"/>
      <c r="K105" s="638"/>
      <c r="L105" s="638"/>
      <c r="M105" s="638"/>
      <c r="N105" s="638"/>
      <c r="O105" s="620"/>
      <c r="P105" s="620"/>
    </row>
    <row r="106" spans="1:16" ht="21.75" customHeight="1">
      <c r="A106" s="617"/>
      <c r="B106" s="617"/>
      <c r="C106" s="616"/>
      <c r="D106" s="617"/>
      <c r="E106" s="662" t="s">
        <v>247</v>
      </c>
      <c r="F106" s="663"/>
      <c r="G106" s="664" t="s">
        <v>1075</v>
      </c>
      <c r="H106" s="665" t="s">
        <v>20</v>
      </c>
      <c r="I106" s="625"/>
      <c r="J106" s="638"/>
      <c r="K106" s="638"/>
      <c r="L106" s="638"/>
      <c r="M106" s="638"/>
      <c r="N106" s="638"/>
      <c r="O106" s="620"/>
      <c r="P106" s="620"/>
    </row>
    <row r="107" spans="1:16" ht="15.95" customHeight="1">
      <c r="A107" s="617"/>
      <c r="B107" s="617"/>
      <c r="C107" s="616"/>
      <c r="D107" s="617"/>
      <c r="E107" s="662"/>
      <c r="F107" s="663"/>
      <c r="G107" s="664" t="s">
        <v>217</v>
      </c>
      <c r="H107" s="666" t="s">
        <v>598</v>
      </c>
      <c r="I107" s="625"/>
      <c r="J107" s="617"/>
      <c r="K107" s="617"/>
      <c r="L107" s="617"/>
      <c r="M107" s="617"/>
      <c r="N107" s="617"/>
      <c r="O107" s="617"/>
      <c r="P107" s="617"/>
    </row>
    <row r="108" spans="1:16" ht="15.95" customHeight="1">
      <c r="A108" s="617"/>
      <c r="B108" s="617"/>
      <c r="C108" s="616"/>
      <c r="D108" s="617"/>
      <c r="E108" s="663"/>
      <c r="F108" s="663"/>
      <c r="G108" s="664" t="s">
        <v>218</v>
      </c>
      <c r="H108" s="667" t="s">
        <v>2377</v>
      </c>
      <c r="I108" s="625"/>
      <c r="J108" s="617"/>
      <c r="K108" s="617"/>
      <c r="L108" s="617"/>
      <c r="M108" s="617"/>
      <c r="N108" s="617"/>
      <c r="O108" s="617"/>
      <c r="P108" s="617"/>
    </row>
    <row r="109" spans="1:16" ht="15.95" customHeight="1">
      <c r="A109" s="617"/>
      <c r="B109" s="617"/>
      <c r="C109" s="616"/>
      <c r="D109" s="617"/>
      <c r="E109" s="663"/>
      <c r="F109" s="663"/>
      <c r="G109" s="664" t="s">
        <v>219</v>
      </c>
      <c r="H109" s="668">
        <v>44890</v>
      </c>
      <c r="I109" s="625"/>
      <c r="J109" s="617"/>
      <c r="K109" s="617"/>
      <c r="L109" s="617"/>
      <c r="M109" s="617"/>
      <c r="N109" s="617"/>
      <c r="O109" s="617"/>
      <c r="P109" s="617"/>
    </row>
    <row r="110" spans="1:16" ht="14.25" customHeight="1">
      <c r="A110" s="617"/>
      <c r="B110" s="617"/>
      <c r="C110" s="616"/>
      <c r="D110" s="669" t="s">
        <v>852</v>
      </c>
      <c r="E110" s="670" t="s">
        <v>2378</v>
      </c>
      <c r="F110" s="671"/>
      <c r="G110" s="672"/>
      <c r="H110" s="673"/>
      <c r="I110" s="617"/>
      <c r="J110" s="617"/>
      <c r="K110" s="617"/>
      <c r="L110" s="674"/>
      <c r="M110" s="617"/>
      <c r="N110" s="617"/>
      <c r="O110" s="617"/>
      <c r="P110" s="617"/>
    </row>
    <row r="111" spans="1:16" ht="14.25">
      <c r="A111" s="617"/>
      <c r="B111" s="617"/>
      <c r="C111" s="616"/>
      <c r="D111" s="675" t="s">
        <v>17</v>
      </c>
      <c r="E111" s="670"/>
      <c r="F111" s="671"/>
      <c r="G111" s="676" t="s">
        <v>2417</v>
      </c>
      <c r="H111" s="677" t="s">
        <v>821</v>
      </c>
      <c r="I111" s="678"/>
      <c r="J111" s="617" t="s">
        <v>2418</v>
      </c>
      <c r="K111" s="617" t="s">
        <v>826</v>
      </c>
      <c r="L111" s="674" t="s">
        <v>921</v>
      </c>
      <c r="M111" s="617" t="s">
        <v>20</v>
      </c>
      <c r="N111" s="617" t="s">
        <v>824</v>
      </c>
      <c r="O111" s="617"/>
      <c r="P111" s="617"/>
    </row>
    <row r="112" spans="1:16">
      <c r="A112" s="617"/>
      <c r="B112" s="617"/>
      <c r="C112" s="616"/>
      <c r="D112" s="679"/>
      <c r="E112" s="670"/>
      <c r="F112" s="671"/>
      <c r="G112" s="680" t="s">
        <v>1012</v>
      </c>
      <c r="H112" s="649" t="s">
        <v>2395</v>
      </c>
      <c r="I112" s="290"/>
      <c r="J112" s="617"/>
      <c r="K112" s="617"/>
      <c r="L112" s="617"/>
      <c r="M112" s="617"/>
      <c r="N112" s="617"/>
      <c r="O112" s="617"/>
      <c r="P112" s="617"/>
    </row>
    <row r="113" spans="1:16">
      <c r="A113" s="617"/>
      <c r="B113" s="617"/>
      <c r="C113" s="616"/>
      <c r="D113" s="679"/>
      <c r="E113" s="670"/>
      <c r="F113" s="671"/>
      <c r="G113" s="680" t="s">
        <v>248</v>
      </c>
      <c r="H113" s="665" t="s">
        <v>921</v>
      </c>
      <c r="I113" s="290"/>
      <c r="J113" s="617"/>
      <c r="K113" s="617"/>
      <c r="L113" s="617"/>
      <c r="M113" s="617"/>
      <c r="N113" s="617"/>
      <c r="O113" s="617"/>
      <c r="P113" s="617"/>
    </row>
    <row r="114" spans="1:16">
      <c r="A114" s="617"/>
      <c r="B114" s="617"/>
      <c r="C114" s="616"/>
      <c r="D114" s="679"/>
      <c r="E114" s="670"/>
      <c r="F114" s="671"/>
      <c r="G114" s="680" t="s">
        <v>249</v>
      </c>
      <c r="H114" s="665" t="s">
        <v>824</v>
      </c>
      <c r="I114" s="290"/>
      <c r="J114" s="617"/>
      <c r="K114" s="617"/>
      <c r="L114" s="617"/>
      <c r="M114" s="617"/>
      <c r="N114" s="617"/>
      <c r="O114" s="617"/>
      <c r="P114" s="617"/>
    </row>
    <row r="115" spans="1:16">
      <c r="A115" s="617"/>
      <c r="B115" s="617"/>
      <c r="C115" s="616"/>
      <c r="D115" s="679"/>
      <c r="E115" s="670"/>
      <c r="F115" s="671"/>
      <c r="G115" s="680" t="s">
        <v>250</v>
      </c>
      <c r="H115" s="649" t="s">
        <v>2380</v>
      </c>
      <c r="I115" s="616"/>
      <c r="J115" s="617"/>
      <c r="K115" s="617"/>
      <c r="L115" s="617"/>
      <c r="M115" s="617"/>
      <c r="N115" s="617"/>
      <c r="O115" s="617"/>
      <c r="P115" s="617"/>
    </row>
    <row r="116" spans="1:16">
      <c r="A116" s="617"/>
      <c r="B116" s="617"/>
      <c r="C116" s="616"/>
      <c r="D116" s="679"/>
      <c r="E116" s="670"/>
      <c r="F116" s="671"/>
      <c r="G116" s="681" t="s">
        <v>313</v>
      </c>
      <c r="H116" s="682" t="s">
        <v>826</v>
      </c>
      <c r="I116" s="290"/>
      <c r="J116" s="617"/>
      <c r="K116" s="617"/>
      <c r="L116" s="617"/>
      <c r="M116" s="617"/>
      <c r="N116" s="617"/>
      <c r="O116" s="617"/>
      <c r="P116" s="617"/>
    </row>
    <row r="117" spans="1:16">
      <c r="A117" s="617"/>
      <c r="B117" s="617"/>
      <c r="C117" s="616"/>
      <c r="D117" s="679"/>
      <c r="E117" s="670"/>
      <c r="F117" s="671"/>
      <c r="G117" s="681" t="s">
        <v>829</v>
      </c>
      <c r="H117" s="665" t="s">
        <v>20</v>
      </c>
      <c r="I117" s="290"/>
      <c r="J117" s="617"/>
      <c r="K117" s="617"/>
      <c r="L117" s="617"/>
      <c r="M117" s="617"/>
      <c r="N117" s="617"/>
      <c r="O117" s="617"/>
      <c r="P117" s="617"/>
    </row>
    <row r="118" spans="1:16" ht="11.25">
      <c r="A118" s="617"/>
      <c r="B118" s="617" t="b">
        <v>1</v>
      </c>
      <c r="C118" s="616"/>
      <c r="D118" s="679"/>
      <c r="E118" s="670"/>
      <c r="F118" s="671"/>
      <c r="G118" s="680" t="s">
        <v>251</v>
      </c>
      <c r="H118" s="683" t="s">
        <v>2409</v>
      </c>
      <c r="I118" s="290"/>
      <c r="J118" s="617"/>
      <c r="K118" s="617"/>
      <c r="L118" s="617"/>
      <c r="M118" s="617"/>
      <c r="N118" s="617"/>
      <c r="O118" s="617"/>
      <c r="P118" s="617"/>
    </row>
    <row r="119" spans="1:16">
      <c r="A119" s="617"/>
      <c r="B119" s="617" t="b">
        <v>1</v>
      </c>
      <c r="C119" s="616"/>
      <c r="D119" s="679"/>
      <c r="E119" s="670"/>
      <c r="F119" s="671"/>
      <c r="G119" s="680" t="s">
        <v>252</v>
      </c>
      <c r="H119" s="668">
        <v>45041</v>
      </c>
      <c r="I119" s="290"/>
      <c r="J119" s="617"/>
      <c r="K119" s="617"/>
      <c r="L119" s="617"/>
      <c r="M119" s="617"/>
      <c r="N119" s="617"/>
      <c r="O119" s="617"/>
      <c r="P119" s="617"/>
    </row>
    <row r="120" spans="1:16" ht="11.25">
      <c r="A120" s="617"/>
      <c r="B120" s="617" t="b">
        <v>1</v>
      </c>
      <c r="C120" s="616"/>
      <c r="D120" s="679"/>
      <c r="E120" s="670"/>
      <c r="F120" s="671"/>
      <c r="G120" s="680" t="s">
        <v>967</v>
      </c>
      <c r="H120" s="684"/>
      <c r="I120" s="290"/>
      <c r="J120" s="617"/>
      <c r="K120" s="617"/>
      <c r="L120" s="617"/>
      <c r="M120" s="617"/>
      <c r="N120" s="617"/>
      <c r="O120" s="617"/>
      <c r="P120" s="617"/>
    </row>
    <row r="121" spans="1:16">
      <c r="A121" s="617"/>
      <c r="B121" s="617" t="b">
        <v>1</v>
      </c>
      <c r="C121" s="616"/>
      <c r="D121" s="679"/>
      <c r="E121" s="670"/>
      <c r="F121" s="671"/>
      <c r="G121" s="680" t="s">
        <v>253</v>
      </c>
      <c r="H121" s="648" t="s">
        <v>581</v>
      </c>
      <c r="I121" s="290"/>
      <c r="J121" s="617"/>
      <c r="K121" s="617"/>
      <c r="L121" s="617"/>
      <c r="M121" s="617"/>
      <c r="N121" s="617"/>
      <c r="O121" s="617"/>
      <c r="P121" s="617"/>
    </row>
    <row r="122" spans="1:16">
      <c r="A122" s="617"/>
      <c r="B122" s="617" t="b">
        <v>1</v>
      </c>
      <c r="C122" s="616"/>
      <c r="D122" s="679"/>
      <c r="E122" s="670"/>
      <c r="F122" s="671"/>
      <c r="G122" s="681" t="s">
        <v>105</v>
      </c>
      <c r="H122" s="665">
        <v>2024</v>
      </c>
      <c r="I122" s="290"/>
      <c r="J122" s="617"/>
      <c r="K122" s="617"/>
      <c r="L122" s="617"/>
      <c r="M122" s="617"/>
      <c r="N122" s="617"/>
      <c r="O122" s="617"/>
      <c r="P122" s="617"/>
    </row>
    <row r="123" spans="1:16" ht="11.25" hidden="1">
      <c r="A123" s="617"/>
      <c r="B123" s="617" t="b">
        <v>1</v>
      </c>
      <c r="C123" s="616"/>
      <c r="D123" s="679"/>
      <c r="E123" s="670"/>
      <c r="F123" s="671"/>
      <c r="G123" s="680" t="s">
        <v>255</v>
      </c>
      <c r="H123" s="685"/>
      <c r="I123" s="290"/>
      <c r="J123" s="617"/>
      <c r="K123" s="617"/>
      <c r="L123" s="617"/>
      <c r="M123" s="617"/>
      <c r="N123" s="617"/>
      <c r="O123" s="617"/>
      <c r="P123" s="617"/>
    </row>
    <row r="124" spans="1:16" ht="15.95" customHeight="1">
      <c r="A124" s="617"/>
      <c r="B124" s="617"/>
      <c r="C124" s="616"/>
      <c r="D124" s="617"/>
      <c r="E124" s="686" t="s">
        <v>256</v>
      </c>
      <c r="F124" s="687"/>
      <c r="G124" s="680" t="s">
        <v>257</v>
      </c>
      <c r="H124" s="667" t="s">
        <v>2381</v>
      </c>
      <c r="I124" s="625"/>
      <c r="J124" s="617"/>
      <c r="K124" s="617"/>
      <c r="L124" s="617"/>
      <c r="M124" s="617"/>
      <c r="N124" s="617"/>
      <c r="O124" s="617"/>
      <c r="P124" s="617"/>
    </row>
    <row r="125" spans="1:16" ht="15.95" customHeight="1">
      <c r="A125" s="617"/>
      <c r="B125" s="617"/>
      <c r="C125" s="616"/>
      <c r="D125" s="617"/>
      <c r="E125" s="686"/>
      <c r="F125" s="687"/>
      <c r="G125" s="680" t="s">
        <v>258</v>
      </c>
      <c r="H125" s="667" t="s">
        <v>2392</v>
      </c>
      <c r="I125" s="625"/>
      <c r="J125" s="617"/>
      <c r="K125" s="617"/>
      <c r="L125" s="617"/>
      <c r="M125" s="617"/>
      <c r="N125" s="617"/>
      <c r="O125" s="617"/>
      <c r="P125" s="617"/>
    </row>
    <row r="126" spans="1:16" ht="15.95" customHeight="1">
      <c r="A126" s="617"/>
      <c r="B126" s="617"/>
      <c r="C126" s="616"/>
      <c r="D126" s="617"/>
      <c r="E126" s="686"/>
      <c r="F126" s="687"/>
      <c r="G126" s="680" t="s">
        <v>259</v>
      </c>
      <c r="H126" s="667" t="s">
        <v>2394</v>
      </c>
      <c r="I126" s="625"/>
      <c r="J126" s="617"/>
      <c r="K126" s="617"/>
      <c r="L126" s="617"/>
      <c r="M126" s="617"/>
      <c r="N126" s="617"/>
      <c r="O126" s="617"/>
      <c r="P126" s="617"/>
    </row>
    <row r="127" spans="1:16" ht="15.95" customHeight="1">
      <c r="A127" s="617"/>
      <c r="B127" s="617"/>
      <c r="C127" s="616"/>
      <c r="D127" s="617"/>
      <c r="E127" s="686"/>
      <c r="F127" s="687"/>
      <c r="G127" s="680" t="s">
        <v>260</v>
      </c>
      <c r="H127" s="667" t="s">
        <v>2379</v>
      </c>
      <c r="I127" s="625"/>
      <c r="J127" s="617"/>
      <c r="K127" s="617"/>
      <c r="L127" s="617"/>
      <c r="M127" s="617"/>
      <c r="N127" s="617"/>
      <c r="O127" s="617"/>
      <c r="P127" s="617"/>
    </row>
    <row r="128" spans="1:16" ht="15.95" customHeight="1">
      <c r="A128" s="617"/>
      <c r="B128" s="617"/>
      <c r="C128" s="616"/>
      <c r="D128" s="617"/>
      <c r="E128" s="686"/>
      <c r="F128" s="687"/>
      <c r="G128" s="680" t="s">
        <v>261</v>
      </c>
      <c r="H128" s="667" t="s">
        <v>2393</v>
      </c>
      <c r="I128" s="625"/>
      <c r="J128" s="617"/>
      <c r="K128" s="617"/>
      <c r="L128" s="617"/>
      <c r="M128" s="617"/>
      <c r="N128" s="617"/>
      <c r="O128" s="617"/>
      <c r="P128" s="617"/>
    </row>
    <row r="129" spans="1:16" ht="15.95" customHeight="1">
      <c r="A129" s="617"/>
      <c r="B129" s="617"/>
      <c r="C129" s="616"/>
      <c r="D129" s="617"/>
      <c r="E129" s="686"/>
      <c r="F129" s="687"/>
      <c r="G129" s="680" t="s">
        <v>262</v>
      </c>
      <c r="H129" s="688" t="s">
        <v>581</v>
      </c>
      <c r="I129" s="625"/>
      <c r="J129" s="617"/>
      <c r="K129" s="617"/>
      <c r="L129" s="617"/>
      <c r="M129" s="617"/>
      <c r="N129" s="617"/>
      <c r="O129" s="617"/>
      <c r="P129" s="617"/>
    </row>
    <row r="130" spans="1:16" ht="15.95" customHeight="1">
      <c r="A130" s="617"/>
      <c r="B130" s="617"/>
      <c r="C130" s="616"/>
      <c r="D130" s="617"/>
      <c r="E130" s="686"/>
      <c r="F130" s="687"/>
      <c r="G130" s="680" t="s">
        <v>105</v>
      </c>
      <c r="H130" s="689">
        <v>2024</v>
      </c>
      <c r="I130" s="625"/>
      <c r="J130" s="617"/>
      <c r="K130" s="617"/>
      <c r="L130" s="617"/>
      <c r="M130" s="617"/>
      <c r="N130" s="617"/>
      <c r="O130" s="617"/>
      <c r="P130" s="617"/>
    </row>
    <row r="131" spans="1:16" ht="33" customHeight="1">
      <c r="A131" s="617"/>
      <c r="B131" s="617"/>
      <c r="C131" s="616"/>
      <c r="D131" s="617"/>
      <c r="E131" s="690" t="s">
        <v>263</v>
      </c>
      <c r="F131" s="691"/>
      <c r="G131" s="692"/>
      <c r="H131" s="648" t="s">
        <v>19</v>
      </c>
      <c r="I131" s="625"/>
      <c r="J131" s="617"/>
      <c r="K131" s="617"/>
      <c r="L131" s="617"/>
      <c r="M131" s="617"/>
      <c r="N131" s="617"/>
      <c r="O131" s="617"/>
      <c r="P131" s="617"/>
    </row>
    <row r="133" spans="1:16">
      <c r="E133" s="1096" t="str">
        <f>$H$126</f>
        <v>консультант отдела регулирования ЖКК</v>
      </c>
      <c r="F133" s="1092"/>
      <c r="G133" s="1095" t="str">
        <f>$H$125</f>
        <v>Аймятова Рамиля Камилевна</v>
      </c>
      <c r="H133" s="1094"/>
    </row>
    <row r="134" spans="1:16">
      <c r="E134" s="1093" t="s">
        <v>2434</v>
      </c>
      <c r="G134" s="559" t="s">
        <v>2435</v>
      </c>
      <c r="H134" s="559" t="s">
        <v>2436</v>
      </c>
    </row>
  </sheetData>
  <sheetProtection formatColumns="0" formatRows="0" autoFilter="0"/>
  <mergeCells count="101">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COLDVSNA_VTARIFF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K11" zoomScale="60" zoomScaleNormal="100" workbookViewId="0">
      <selection activeCell="N16" sqref="N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3"/>
      <c r="B1" s="694"/>
      <c r="C1" s="694"/>
      <c r="D1" s="695"/>
      <c r="E1" s="694"/>
      <c r="F1" s="694"/>
      <c r="G1" s="694"/>
      <c r="H1" s="694"/>
      <c r="I1" s="694"/>
      <c r="J1" s="694"/>
      <c r="K1" s="694"/>
      <c r="L1" s="694"/>
      <c r="M1" s="694" t="s">
        <v>835</v>
      </c>
      <c r="N1" s="694" t="s">
        <v>836</v>
      </c>
      <c r="O1" s="694" t="s">
        <v>837</v>
      </c>
      <c r="P1" s="694"/>
    </row>
    <row r="2" spans="1:16" ht="12" hidden="1" customHeight="1">
      <c r="A2" s="693"/>
      <c r="B2" s="694"/>
      <c r="C2" s="694"/>
      <c r="D2" s="695"/>
      <c r="E2" s="694"/>
      <c r="F2" s="694"/>
      <c r="G2" s="694"/>
      <c r="H2" s="694"/>
      <c r="I2" s="694"/>
      <c r="J2" s="694"/>
      <c r="K2" s="694"/>
      <c r="L2" s="694"/>
      <c r="M2" s="694"/>
      <c r="N2" s="694"/>
      <c r="O2" s="694"/>
      <c r="P2" s="694"/>
    </row>
    <row r="3" spans="1:16" ht="12" hidden="1" customHeight="1">
      <c r="A3" s="693"/>
      <c r="B3" s="694"/>
      <c r="C3" s="694"/>
      <c r="D3" s="695"/>
      <c r="E3" s="694"/>
      <c r="F3" s="694"/>
      <c r="G3" s="694"/>
      <c r="H3" s="694"/>
      <c r="I3" s="694"/>
      <c r="J3" s="694"/>
      <c r="K3" s="694"/>
      <c r="L3" s="694"/>
      <c r="M3" s="694"/>
      <c r="N3" s="694"/>
      <c r="O3" s="694"/>
      <c r="P3" s="694"/>
    </row>
    <row r="4" spans="1:16" ht="12" hidden="1" customHeight="1">
      <c r="A4" s="693"/>
      <c r="B4" s="694"/>
      <c r="C4" s="694"/>
      <c r="D4" s="695"/>
      <c r="E4" s="694"/>
      <c r="F4" s="694"/>
      <c r="G4" s="694"/>
      <c r="H4" s="694"/>
      <c r="I4" s="694"/>
      <c r="J4" s="694"/>
      <c r="K4" s="694"/>
      <c r="L4" s="694"/>
      <c r="M4" s="694"/>
      <c r="N4" s="694"/>
      <c r="O4" s="694"/>
      <c r="P4" s="694"/>
    </row>
    <row r="5" spans="1:16" ht="12" hidden="1" customHeight="1">
      <c r="A5" s="693"/>
      <c r="B5" s="694"/>
      <c r="C5" s="694"/>
      <c r="D5" s="695"/>
      <c r="E5" s="694"/>
      <c r="F5" s="694"/>
      <c r="G5" s="694"/>
      <c r="H5" s="694"/>
      <c r="I5" s="694"/>
      <c r="J5" s="694"/>
      <c r="K5" s="694"/>
      <c r="L5" s="694"/>
      <c r="M5" s="694"/>
      <c r="N5" s="694"/>
      <c r="O5" s="694"/>
      <c r="P5" s="694"/>
    </row>
    <row r="6" spans="1:16" ht="12" hidden="1" customHeight="1">
      <c r="A6" s="693"/>
      <c r="B6" s="694"/>
      <c r="C6" s="694"/>
      <c r="D6" s="695"/>
      <c r="E6" s="694"/>
      <c r="F6" s="694"/>
      <c r="G6" s="694"/>
      <c r="H6" s="694"/>
      <c r="I6" s="694"/>
      <c r="J6" s="694"/>
      <c r="K6" s="694"/>
      <c r="L6" s="694"/>
      <c r="M6" s="694"/>
      <c r="N6" s="694"/>
      <c r="O6" s="694"/>
      <c r="P6" s="694"/>
    </row>
    <row r="7" spans="1:16" ht="12" hidden="1" customHeight="1">
      <c r="A7" s="693"/>
      <c r="B7" s="694"/>
      <c r="C7" s="694"/>
      <c r="D7" s="695"/>
      <c r="E7" s="694"/>
      <c r="F7" s="694"/>
      <c r="G7" s="694"/>
      <c r="H7" s="694"/>
      <c r="I7" s="694"/>
      <c r="J7" s="694"/>
      <c r="K7" s="694"/>
      <c r="L7" s="694"/>
      <c r="M7" s="694"/>
      <c r="N7" s="694"/>
      <c r="O7" s="694"/>
      <c r="P7" s="694"/>
    </row>
    <row r="8" spans="1:16" ht="12" hidden="1" customHeight="1">
      <c r="A8" s="693"/>
      <c r="B8" s="694"/>
      <c r="C8" s="694"/>
      <c r="D8" s="695"/>
      <c r="E8" s="694"/>
      <c r="F8" s="694"/>
      <c r="G8" s="694"/>
      <c r="H8" s="694"/>
      <c r="I8" s="694"/>
      <c r="J8" s="694"/>
      <c r="K8" s="694"/>
      <c r="L8" s="694"/>
      <c r="M8" s="694"/>
      <c r="N8" s="694"/>
      <c r="O8" s="694"/>
      <c r="P8" s="694"/>
    </row>
    <row r="9" spans="1:16" ht="12" hidden="1" customHeight="1">
      <c r="A9" s="693"/>
      <c r="B9" s="694"/>
      <c r="C9" s="694"/>
      <c r="D9" s="695"/>
      <c r="E9" s="694"/>
      <c r="F9" s="694"/>
      <c r="G9" s="694"/>
      <c r="H9" s="694"/>
      <c r="I9" s="694"/>
      <c r="J9" s="694"/>
      <c r="K9" s="694"/>
      <c r="L9" s="694"/>
      <c r="M9" s="694"/>
      <c r="N9" s="694"/>
      <c r="O9" s="694"/>
      <c r="P9" s="694"/>
    </row>
    <row r="10" spans="1:16" ht="12" hidden="1" customHeight="1">
      <c r="A10" s="693"/>
      <c r="B10" s="694"/>
      <c r="C10" s="694"/>
      <c r="D10" s="695"/>
      <c r="E10" s="694"/>
      <c r="F10" s="694"/>
      <c r="G10" s="694"/>
      <c r="H10" s="694"/>
      <c r="I10" s="694"/>
      <c r="J10" s="694"/>
      <c r="K10" s="694"/>
      <c r="L10" s="694"/>
      <c r="M10" s="694"/>
      <c r="N10" s="694"/>
      <c r="O10" s="694"/>
      <c r="P10" s="694"/>
    </row>
    <row r="11" spans="1:16" ht="15" hidden="1" customHeight="1">
      <c r="A11" s="693"/>
      <c r="B11" s="694"/>
      <c r="C11" s="694"/>
      <c r="D11" s="695"/>
      <c r="E11" s="695"/>
      <c r="F11" s="695"/>
      <c r="G11" s="695"/>
      <c r="H11" s="695"/>
      <c r="I11" s="695"/>
      <c r="J11" s="695"/>
      <c r="K11" s="695"/>
      <c r="L11" s="696"/>
      <c r="M11" s="697"/>
      <c r="N11" s="696"/>
      <c r="O11" s="696"/>
      <c r="P11" s="694"/>
    </row>
    <row r="12" spans="1:16" ht="30" customHeight="1">
      <c r="A12" s="693"/>
      <c r="B12" s="694"/>
      <c r="C12" s="695"/>
      <c r="D12" s="695"/>
      <c r="E12" s="695"/>
      <c r="F12" s="695"/>
      <c r="G12" s="695"/>
      <c r="H12" s="695"/>
      <c r="I12" s="695"/>
      <c r="J12" s="695"/>
      <c r="K12" s="695"/>
      <c r="L12" s="591" t="s">
        <v>1032</v>
      </c>
      <c r="M12" s="592"/>
      <c r="N12" s="592"/>
      <c r="O12" s="592"/>
      <c r="P12" s="592"/>
    </row>
    <row r="13" spans="1:16">
      <c r="A13" s="693"/>
      <c r="B13" s="694"/>
      <c r="C13" s="694"/>
      <c r="D13" s="695"/>
      <c r="E13" s="698"/>
      <c r="F13" s="698"/>
      <c r="G13" s="698"/>
      <c r="H13" s="698"/>
      <c r="I13" s="698"/>
      <c r="J13" s="698"/>
      <c r="K13" s="698"/>
      <c r="L13" s="698"/>
      <c r="M13" s="698"/>
      <c r="N13" s="698"/>
      <c r="O13" s="699"/>
      <c r="P13" s="699"/>
    </row>
    <row r="14" spans="1:16" ht="28.5" customHeight="1">
      <c r="A14" s="700"/>
      <c r="B14" s="694"/>
      <c r="C14" s="694"/>
      <c r="D14" s="695"/>
      <c r="E14" s="698"/>
      <c r="F14" s="698"/>
      <c r="G14" s="698"/>
      <c r="H14" s="698"/>
      <c r="I14" s="698"/>
      <c r="J14" s="698"/>
      <c r="K14" s="698"/>
      <c r="L14" s="701" t="s">
        <v>15</v>
      </c>
      <c r="M14" s="702" t="s">
        <v>264</v>
      </c>
      <c r="N14" s="702" t="s">
        <v>265</v>
      </c>
      <c r="O14" s="702" t="s">
        <v>266</v>
      </c>
      <c r="P14" s="703" t="s">
        <v>831</v>
      </c>
    </row>
    <row r="15" spans="1:16">
      <c r="A15" s="704" t="s">
        <v>17</v>
      </c>
      <c r="B15" s="694"/>
      <c r="C15" s="694"/>
      <c r="D15" s="695"/>
      <c r="E15" s="705"/>
      <c r="F15" s="705"/>
      <c r="G15" s="705"/>
      <c r="H15" s="705"/>
      <c r="I15" s="705"/>
      <c r="J15" s="705"/>
      <c r="K15" s="705"/>
      <c r="L15" s="706" t="s">
        <v>2418</v>
      </c>
      <c r="M15" s="707"/>
      <c r="N15" s="707"/>
      <c r="O15" s="707"/>
      <c r="P15" s="707"/>
    </row>
    <row r="16" spans="1:16" ht="12.75">
      <c r="A16" s="708">
        <v>1</v>
      </c>
      <c r="B16" s="694"/>
      <c r="C16" s="694"/>
      <c r="D16" s="709"/>
      <c r="E16" s="710"/>
      <c r="F16" s="710"/>
      <c r="G16" s="710"/>
      <c r="H16" s="710"/>
      <c r="I16" s="710"/>
      <c r="J16" s="710"/>
      <c r="K16" s="710"/>
      <c r="L16" s="711" t="s">
        <v>17</v>
      </c>
      <c r="M16" s="712" t="s">
        <v>2250</v>
      </c>
      <c r="N16" s="712" t="s">
        <v>2251</v>
      </c>
      <c r="O16" s="713" t="s">
        <v>2252</v>
      </c>
      <c r="P16" s="71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MO_LIST_17</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30"/>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P40" sqref="P40"/>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20" ht="12" hidden="1" customHeight="1">
      <c r="A1" s="694"/>
      <c r="B1" s="694"/>
      <c r="C1" s="695"/>
      <c r="D1" s="695"/>
      <c r="E1" s="695"/>
      <c r="F1" s="695"/>
      <c r="G1" s="695"/>
      <c r="H1" s="695"/>
      <c r="I1" s="695"/>
      <c r="J1" s="695"/>
      <c r="K1" s="694"/>
      <c r="L1" s="694"/>
      <c r="M1" s="694"/>
      <c r="N1" s="694"/>
      <c r="O1" s="694"/>
      <c r="P1" s="694"/>
      <c r="Q1" s="694"/>
      <c r="R1" s="694"/>
      <c r="S1" s="694"/>
      <c r="T1" s="694"/>
    </row>
    <row r="2" spans="1:20" ht="12" hidden="1" customHeight="1">
      <c r="A2" s="694"/>
      <c r="B2" s="694"/>
      <c r="C2" s="695"/>
      <c r="D2" s="695"/>
      <c r="E2" s="695"/>
      <c r="F2" s="695"/>
      <c r="G2" s="695"/>
      <c r="H2" s="695"/>
      <c r="I2" s="695"/>
      <c r="J2" s="695"/>
      <c r="K2" s="695"/>
      <c r="L2" s="695"/>
      <c r="M2" s="715"/>
      <c r="N2" s="715"/>
      <c r="O2" s="715"/>
      <c r="P2" s="715"/>
      <c r="Q2" s="694"/>
      <c r="R2" s="694"/>
      <c r="S2" s="715"/>
      <c r="T2" s="694"/>
    </row>
    <row r="3" spans="1:20" ht="12" hidden="1" customHeight="1">
      <c r="A3" s="694"/>
      <c r="B3" s="694"/>
      <c r="C3" s="695"/>
      <c r="D3" s="695"/>
      <c r="E3" s="695"/>
      <c r="F3" s="695"/>
      <c r="G3" s="695"/>
      <c r="H3" s="695"/>
      <c r="I3" s="695"/>
      <c r="J3" s="695"/>
      <c r="K3" s="695"/>
      <c r="L3" s="695"/>
      <c r="M3" s="715"/>
      <c r="N3" s="715"/>
      <c r="O3" s="715"/>
      <c r="P3" s="715"/>
      <c r="Q3" s="694"/>
      <c r="R3" s="694"/>
      <c r="S3" s="715"/>
      <c r="T3" s="694"/>
    </row>
    <row r="4" spans="1:20" ht="12" hidden="1" customHeight="1">
      <c r="A4" s="694"/>
      <c r="B4" s="694"/>
      <c r="C4" s="695"/>
      <c r="D4" s="695"/>
      <c r="E4" s="695"/>
      <c r="F4" s="695"/>
      <c r="G4" s="695"/>
      <c r="H4" s="695"/>
      <c r="I4" s="695"/>
      <c r="J4" s="695"/>
      <c r="K4" s="695"/>
      <c r="L4" s="695"/>
      <c r="M4" s="715"/>
      <c r="N4" s="715"/>
      <c r="O4" s="715"/>
      <c r="P4" s="715"/>
      <c r="Q4" s="694"/>
      <c r="R4" s="694"/>
      <c r="S4" s="715"/>
      <c r="T4" s="694"/>
    </row>
    <row r="5" spans="1:20" ht="12" hidden="1" customHeight="1">
      <c r="A5" s="694"/>
      <c r="B5" s="694"/>
      <c r="C5" s="695"/>
      <c r="D5" s="695"/>
      <c r="E5" s="695"/>
      <c r="F5" s="695"/>
      <c r="G5" s="695"/>
      <c r="H5" s="695"/>
      <c r="I5" s="695"/>
      <c r="J5" s="695"/>
      <c r="K5" s="695"/>
      <c r="L5" s="695"/>
      <c r="M5" s="715"/>
      <c r="N5" s="715"/>
      <c r="O5" s="715"/>
      <c r="P5" s="715"/>
      <c r="Q5" s="694"/>
      <c r="R5" s="694"/>
      <c r="S5" s="715"/>
      <c r="T5" s="694"/>
    </row>
    <row r="6" spans="1:20" ht="12" hidden="1" customHeight="1">
      <c r="A6" s="694"/>
      <c r="B6" s="694"/>
      <c r="C6" s="695"/>
      <c r="D6" s="695"/>
      <c r="E6" s="695"/>
      <c r="F6" s="695"/>
      <c r="G6" s="695"/>
      <c r="H6" s="695"/>
      <c r="I6" s="695"/>
      <c r="J6" s="695"/>
      <c r="K6" s="695"/>
      <c r="L6" s="695"/>
      <c r="M6" s="715"/>
      <c r="N6" s="715"/>
      <c r="O6" s="715"/>
      <c r="P6" s="715"/>
      <c r="Q6" s="694"/>
      <c r="R6" s="694"/>
      <c r="S6" s="715"/>
      <c r="T6" s="694"/>
    </row>
    <row r="7" spans="1:20" ht="12" hidden="1" customHeight="1">
      <c r="A7" s="694"/>
      <c r="B7" s="694"/>
      <c r="C7" s="695"/>
      <c r="D7" s="695"/>
      <c r="E7" s="695"/>
      <c r="F7" s="695"/>
      <c r="G7" s="695"/>
      <c r="H7" s="695"/>
      <c r="I7" s="695"/>
      <c r="J7" s="695"/>
      <c r="K7" s="695"/>
      <c r="L7" s="695"/>
      <c r="M7" s="715"/>
      <c r="N7" s="715"/>
      <c r="O7" s="716" t="b">
        <v>1</v>
      </c>
      <c r="P7" s="716" t="b">
        <v>1</v>
      </c>
      <c r="Q7" s="694"/>
      <c r="R7" s="694"/>
      <c r="S7" s="715"/>
      <c r="T7" s="694"/>
    </row>
    <row r="8" spans="1:20" ht="12" hidden="1" customHeight="1">
      <c r="A8" s="694"/>
      <c r="B8" s="694"/>
      <c r="C8" s="695"/>
      <c r="D8" s="695"/>
      <c r="E8" s="695"/>
      <c r="F8" s="695"/>
      <c r="G8" s="695"/>
      <c r="H8" s="695"/>
      <c r="I8" s="695"/>
      <c r="J8" s="695"/>
      <c r="K8" s="695"/>
      <c r="L8" s="695"/>
      <c r="M8" s="715"/>
      <c r="N8" s="715"/>
      <c r="O8" s="715"/>
      <c r="P8" s="715"/>
      <c r="Q8" s="694"/>
      <c r="R8" s="694"/>
      <c r="S8" s="715"/>
      <c r="T8" s="694"/>
    </row>
    <row r="9" spans="1:20" ht="12" hidden="1" customHeight="1">
      <c r="A9" s="694"/>
      <c r="B9" s="694"/>
      <c r="C9" s="695"/>
      <c r="D9" s="695"/>
      <c r="E9" s="695"/>
      <c r="F9" s="695"/>
      <c r="G9" s="695"/>
      <c r="H9" s="695"/>
      <c r="I9" s="695"/>
      <c r="J9" s="695"/>
      <c r="K9" s="695"/>
      <c r="L9" s="695"/>
      <c r="M9" s="715"/>
      <c r="N9" s="715"/>
      <c r="O9" s="715"/>
      <c r="P9" s="715"/>
      <c r="Q9" s="694"/>
      <c r="R9" s="694"/>
      <c r="S9" s="715"/>
      <c r="T9" s="694"/>
    </row>
    <row r="10" spans="1:20" ht="12" hidden="1" customHeight="1">
      <c r="A10" s="694"/>
      <c r="B10" s="694"/>
      <c r="C10" s="695"/>
      <c r="D10" s="695"/>
      <c r="E10" s="695"/>
      <c r="F10" s="695"/>
      <c r="G10" s="695"/>
      <c r="H10" s="695"/>
      <c r="I10" s="695"/>
      <c r="J10" s="695"/>
      <c r="K10" s="695"/>
      <c r="L10" s="695"/>
      <c r="M10" s="715"/>
      <c r="N10" s="715"/>
      <c r="O10" s="715"/>
      <c r="P10" s="715"/>
      <c r="Q10" s="694"/>
      <c r="R10" s="694"/>
      <c r="S10" s="715"/>
      <c r="T10" s="694"/>
    </row>
    <row r="11" spans="1:20" ht="15" hidden="1" customHeight="1">
      <c r="A11" s="694"/>
      <c r="B11" s="694"/>
      <c r="C11" s="695"/>
      <c r="D11" s="695"/>
      <c r="E11" s="695"/>
      <c r="F11" s="695"/>
      <c r="G11" s="695"/>
      <c r="H11" s="695"/>
      <c r="I11" s="695"/>
      <c r="J11" s="695"/>
      <c r="K11" s="717"/>
      <c r="L11" s="717"/>
      <c r="M11" s="697"/>
      <c r="N11" s="717"/>
      <c r="O11" s="717"/>
      <c r="P11" s="717"/>
      <c r="Q11" s="694"/>
      <c r="R11" s="694"/>
      <c r="S11" s="717"/>
      <c r="T11" s="694"/>
    </row>
    <row r="12" spans="1:20" ht="21" customHeight="1">
      <c r="A12" s="694"/>
      <c r="B12" s="695"/>
      <c r="C12" s="695"/>
      <c r="D12" s="695"/>
      <c r="E12" s="695"/>
      <c r="F12" s="695"/>
      <c r="G12" s="695"/>
      <c r="H12" s="695"/>
      <c r="I12" s="695"/>
      <c r="J12" s="695"/>
      <c r="K12" s="695"/>
      <c r="L12" s="594" t="s">
        <v>1033</v>
      </c>
      <c r="M12" s="595"/>
      <c r="N12" s="595"/>
      <c r="O12" s="595"/>
      <c r="P12" s="595"/>
      <c r="Q12" s="595"/>
      <c r="R12" s="595"/>
      <c r="S12" s="595"/>
      <c r="T12" s="694"/>
    </row>
    <row r="13" spans="1:20" ht="9" customHeight="1">
      <c r="A13" s="694"/>
      <c r="B13" s="694"/>
      <c r="C13" s="695"/>
      <c r="D13" s="695"/>
      <c r="E13" s="695"/>
      <c r="F13" s="695"/>
      <c r="G13" s="695"/>
      <c r="H13" s="695"/>
      <c r="I13" s="695"/>
      <c r="J13" s="695"/>
      <c r="K13" s="698"/>
      <c r="L13" s="698"/>
      <c r="M13" s="698"/>
      <c r="N13" s="698"/>
      <c r="O13" s="698"/>
      <c r="P13" s="718"/>
      <c r="Q13" s="718"/>
      <c r="R13" s="719"/>
      <c r="S13" s="719"/>
      <c r="T13" s="694"/>
    </row>
    <row r="14" spans="1:20" ht="21" customHeight="1">
      <c r="A14" s="694"/>
      <c r="B14" s="694"/>
      <c r="C14" s="695"/>
      <c r="D14" s="695"/>
      <c r="E14" s="695"/>
      <c r="F14" s="695"/>
      <c r="G14" s="695"/>
      <c r="H14" s="695"/>
      <c r="I14" s="695"/>
      <c r="J14" s="695"/>
      <c r="K14" s="698"/>
      <c r="L14" s="720" t="s">
        <v>15</v>
      </c>
      <c r="M14" s="720" t="s">
        <v>120</v>
      </c>
      <c r="N14" s="720" t="s">
        <v>141</v>
      </c>
      <c r="O14" s="721" t="s">
        <v>2419</v>
      </c>
      <c r="P14" s="722" t="s">
        <v>2420</v>
      </c>
      <c r="Q14" s="722" t="s">
        <v>2421</v>
      </c>
      <c r="R14" s="722" t="s">
        <v>2421</v>
      </c>
      <c r="S14" s="722" t="s">
        <v>2421</v>
      </c>
      <c r="T14" s="694"/>
    </row>
    <row r="15" spans="1:20" s="67" customFormat="1" ht="36" customHeight="1">
      <c r="A15" s="723" t="s">
        <v>944</v>
      </c>
      <c r="B15" s="723"/>
      <c r="C15" s="723"/>
      <c r="D15" s="723"/>
      <c r="E15" s="723"/>
      <c r="F15" s="723"/>
      <c r="G15" s="723"/>
      <c r="H15" s="723"/>
      <c r="I15" s="723"/>
      <c r="J15" s="723"/>
      <c r="K15" s="723"/>
      <c r="L15" s="720"/>
      <c r="M15" s="720"/>
      <c r="N15" s="720"/>
      <c r="O15" s="722" t="s">
        <v>271</v>
      </c>
      <c r="P15" s="722" t="s">
        <v>271</v>
      </c>
      <c r="Q15" s="722" t="s">
        <v>272</v>
      </c>
      <c r="R15" s="722" t="s">
        <v>271</v>
      </c>
      <c r="S15" s="147" t="s">
        <v>108</v>
      </c>
      <c r="T15" s="723"/>
    </row>
    <row r="16" spans="1:20" s="67" customFormat="1">
      <c r="A16" s="724" t="s">
        <v>17</v>
      </c>
      <c r="B16" s="723"/>
      <c r="C16" s="723"/>
      <c r="D16" s="723"/>
      <c r="E16" s="723"/>
      <c r="F16" s="723"/>
      <c r="G16" s="723"/>
      <c r="H16" s="723"/>
      <c r="I16" s="723"/>
      <c r="J16" s="723"/>
      <c r="K16" s="723"/>
      <c r="L16" s="725" t="s">
        <v>2418</v>
      </c>
      <c r="M16" s="706"/>
      <c r="N16" s="707"/>
      <c r="O16" s="707"/>
      <c r="P16" s="707"/>
      <c r="Q16" s="707"/>
      <c r="R16" s="707"/>
      <c r="S16" s="707"/>
      <c r="T16" s="723"/>
    </row>
    <row r="17" spans="1:20" s="67" customFormat="1">
      <c r="A17" s="724" t="s">
        <v>17</v>
      </c>
      <c r="B17" s="723"/>
      <c r="C17" s="723"/>
      <c r="D17" s="723"/>
      <c r="E17" s="723"/>
      <c r="F17" s="723"/>
      <c r="G17" s="723"/>
      <c r="H17" s="723"/>
      <c r="I17" s="723"/>
      <c r="J17" s="723"/>
      <c r="K17" s="723"/>
      <c r="L17" s="726">
        <v>1</v>
      </c>
      <c r="M17" s="727" t="s">
        <v>273</v>
      </c>
      <c r="N17" s="728" t="s">
        <v>274</v>
      </c>
      <c r="O17" s="729">
        <v>3</v>
      </c>
      <c r="P17" s="729">
        <v>3</v>
      </c>
      <c r="Q17" s="729">
        <v>3</v>
      </c>
      <c r="R17" s="729">
        <v>3</v>
      </c>
      <c r="S17" s="730"/>
      <c r="T17" s="723"/>
    </row>
    <row r="18" spans="1:20" s="67" customFormat="1">
      <c r="A18" s="724" t="s">
        <v>17</v>
      </c>
      <c r="B18" s="723"/>
      <c r="C18" s="723"/>
      <c r="D18" s="723"/>
      <c r="E18" s="723"/>
      <c r="F18" s="723"/>
      <c r="G18" s="723"/>
      <c r="H18" s="723"/>
      <c r="I18" s="723"/>
      <c r="J18" s="723"/>
      <c r="K18" s="723"/>
      <c r="L18" s="726">
        <v>2</v>
      </c>
      <c r="M18" s="727" t="s">
        <v>275</v>
      </c>
      <c r="N18" s="728" t="s">
        <v>274</v>
      </c>
      <c r="O18" s="729">
        <v>0</v>
      </c>
      <c r="P18" s="729">
        <v>0</v>
      </c>
      <c r="Q18" s="729">
        <v>0</v>
      </c>
      <c r="R18" s="729">
        <v>0</v>
      </c>
      <c r="S18" s="730"/>
      <c r="T18" s="723"/>
    </row>
    <row r="19" spans="1:20" s="67" customFormat="1">
      <c r="A19" s="724" t="s">
        <v>17</v>
      </c>
      <c r="B19" s="723"/>
      <c r="C19" s="723"/>
      <c r="D19" s="723"/>
      <c r="E19" s="723"/>
      <c r="F19" s="723"/>
      <c r="G19" s="723"/>
      <c r="H19" s="723"/>
      <c r="I19" s="723"/>
      <c r="J19" s="723"/>
      <c r="K19" s="723"/>
      <c r="L19" s="726">
        <v>3</v>
      </c>
      <c r="M19" s="727" t="s">
        <v>276</v>
      </c>
      <c r="N19" s="728" t="s">
        <v>274</v>
      </c>
      <c r="O19" s="729">
        <v>3</v>
      </c>
      <c r="P19" s="729">
        <v>3</v>
      </c>
      <c r="Q19" s="729">
        <v>3</v>
      </c>
      <c r="R19" s="729">
        <v>3</v>
      </c>
      <c r="S19" s="730"/>
      <c r="T19" s="723"/>
    </row>
    <row r="20" spans="1:20" s="67" customFormat="1">
      <c r="A20" s="724" t="s">
        <v>17</v>
      </c>
      <c r="B20" s="723"/>
      <c r="C20" s="723"/>
      <c r="D20" s="723"/>
      <c r="E20" s="723"/>
      <c r="F20" s="723"/>
      <c r="G20" s="723"/>
      <c r="H20" s="723"/>
      <c r="I20" s="723"/>
      <c r="J20" s="723"/>
      <c r="K20" s="723"/>
      <c r="L20" s="726">
        <v>4</v>
      </c>
      <c r="M20" s="727" t="s">
        <v>277</v>
      </c>
      <c r="N20" s="728" t="s">
        <v>274</v>
      </c>
      <c r="O20" s="729">
        <v>1</v>
      </c>
      <c r="P20" s="729">
        <v>1</v>
      </c>
      <c r="Q20" s="729">
        <v>1</v>
      </c>
      <c r="R20" s="729">
        <v>1</v>
      </c>
      <c r="S20" s="730"/>
      <c r="T20" s="723"/>
    </row>
    <row r="21" spans="1:20" s="67" customFormat="1">
      <c r="A21" s="724" t="s">
        <v>17</v>
      </c>
      <c r="B21" s="723"/>
      <c r="C21" s="723"/>
      <c r="D21" s="723"/>
      <c r="E21" s="723"/>
      <c r="F21" s="723"/>
      <c r="G21" s="723"/>
      <c r="H21" s="723"/>
      <c r="I21" s="723"/>
      <c r="J21" s="723"/>
      <c r="K21" s="723"/>
      <c r="L21" s="726">
        <v>5</v>
      </c>
      <c r="M21" s="727" t="s">
        <v>278</v>
      </c>
      <c r="N21" s="728" t="s">
        <v>279</v>
      </c>
      <c r="O21" s="731">
        <v>35</v>
      </c>
      <c r="P21" s="731">
        <v>35</v>
      </c>
      <c r="Q21" s="731">
        <v>35</v>
      </c>
      <c r="R21" s="731">
        <v>35</v>
      </c>
      <c r="S21" s="730"/>
      <c r="T21" s="723"/>
    </row>
    <row r="22" spans="1:20" s="67" customFormat="1">
      <c r="A22" s="724" t="s">
        <v>17</v>
      </c>
      <c r="B22" s="723"/>
      <c r="C22" s="723"/>
      <c r="D22" s="723"/>
      <c r="E22" s="723"/>
      <c r="F22" s="723"/>
      <c r="G22" s="723"/>
      <c r="H22" s="723"/>
      <c r="I22" s="723"/>
      <c r="J22" s="723"/>
      <c r="K22" s="723"/>
      <c r="L22" s="726"/>
      <c r="M22" s="727" t="s">
        <v>1002</v>
      </c>
      <c r="N22" s="728"/>
      <c r="O22" s="732"/>
      <c r="P22" s="733"/>
      <c r="Q22" s="733"/>
      <c r="R22" s="733"/>
      <c r="S22" s="734"/>
      <c r="T22" s="723"/>
    </row>
    <row r="23" spans="1:20" s="67" customFormat="1">
      <c r="A23" s="723"/>
      <c r="B23" s="723"/>
      <c r="C23" s="723"/>
      <c r="D23" s="723"/>
      <c r="E23" s="723"/>
      <c r="F23" s="723"/>
      <c r="G23" s="723"/>
      <c r="H23" s="723"/>
      <c r="I23" s="723"/>
      <c r="J23" s="723"/>
      <c r="K23" s="723"/>
      <c r="L23" s="723"/>
      <c r="M23" s="723"/>
      <c r="N23" s="723"/>
      <c r="O23" s="723"/>
      <c r="P23" s="723"/>
      <c r="Q23" s="723"/>
      <c r="R23" s="723"/>
      <c r="S23" s="723"/>
      <c r="T23" s="723"/>
    </row>
    <row r="24" spans="1:20" s="67" customFormat="1" ht="24" customHeight="1">
      <c r="A24" s="723"/>
      <c r="B24" s="723"/>
      <c r="C24" s="723"/>
      <c r="D24" s="723"/>
      <c r="E24" s="723"/>
      <c r="F24" s="723"/>
      <c r="G24" s="723"/>
      <c r="H24" s="723"/>
      <c r="I24" s="723"/>
      <c r="J24" s="723"/>
      <c r="K24" s="723"/>
      <c r="L24" s="735" t="s">
        <v>1034</v>
      </c>
      <c r="M24" s="736"/>
      <c r="N24" s="736"/>
      <c r="O24" s="736"/>
      <c r="P24" s="736"/>
      <c r="Q24" s="736"/>
      <c r="R24" s="736"/>
      <c r="S24" s="736"/>
      <c r="T24" s="723"/>
    </row>
    <row r="25" spans="1:20" s="67" customFormat="1">
      <c r="A25" s="723"/>
      <c r="B25" s="723"/>
      <c r="C25" s="723"/>
      <c r="D25" s="723"/>
      <c r="E25" s="723"/>
      <c r="F25" s="723"/>
      <c r="G25" s="723"/>
      <c r="H25" s="723"/>
      <c r="I25" s="723"/>
      <c r="J25" s="723"/>
      <c r="K25" s="723"/>
      <c r="L25" s="737"/>
      <c r="M25" s="738"/>
      <c r="N25" s="738"/>
      <c r="O25" s="738"/>
      <c r="P25" s="738"/>
      <c r="Q25" s="738"/>
      <c r="R25" s="738"/>
      <c r="S25" s="738"/>
      <c r="T25" s="723"/>
    </row>
    <row r="26" spans="1:20" s="67" customFormat="1" ht="45.75" customHeight="1">
      <c r="A26" s="723" t="s">
        <v>944</v>
      </c>
      <c r="B26" s="723"/>
      <c r="C26" s="723"/>
      <c r="D26" s="723"/>
      <c r="E26" s="723"/>
      <c r="F26" s="723"/>
      <c r="G26" s="723"/>
      <c r="H26" s="723"/>
      <c r="I26" s="723"/>
      <c r="J26" s="723"/>
      <c r="K26" s="723"/>
      <c r="L26" s="739" t="s">
        <v>15</v>
      </c>
      <c r="M26" s="740" t="s">
        <v>283</v>
      </c>
      <c r="N26" s="740" t="s">
        <v>284</v>
      </c>
      <c r="O26" s="741" t="s">
        <v>981</v>
      </c>
      <c r="P26" s="741"/>
      <c r="Q26" s="741"/>
      <c r="R26" s="740" t="s">
        <v>982</v>
      </c>
      <c r="S26" s="740" t="s">
        <v>285</v>
      </c>
      <c r="T26" s="723"/>
    </row>
    <row r="27" spans="1:20" s="70" customFormat="1" ht="22.5">
      <c r="A27" s="742"/>
      <c r="B27" s="743"/>
      <c r="C27" s="743"/>
      <c r="D27" s="743"/>
      <c r="E27" s="743"/>
      <c r="F27" s="743"/>
      <c r="G27" s="743"/>
      <c r="H27" s="743"/>
      <c r="I27" s="743"/>
      <c r="J27" s="743"/>
      <c r="K27" s="678"/>
      <c r="L27" s="744">
        <v>1</v>
      </c>
      <c r="M27" s="745" t="s">
        <v>2382</v>
      </c>
      <c r="N27" s="746" t="s">
        <v>1276</v>
      </c>
      <c r="O27" s="747" t="s">
        <v>1289</v>
      </c>
      <c r="P27" s="747"/>
      <c r="Q27" s="747"/>
      <c r="R27" s="745" t="s">
        <v>2388</v>
      </c>
      <c r="S27" s="745" t="s">
        <v>2386</v>
      </c>
      <c r="T27" s="748"/>
    </row>
    <row r="28" spans="1:20" s="70" customFormat="1" ht="22.5">
      <c r="A28" s="742"/>
      <c r="B28" s="743"/>
      <c r="C28" s="743"/>
      <c r="D28" s="743"/>
      <c r="E28" s="743"/>
      <c r="F28" s="743"/>
      <c r="G28" s="743"/>
      <c r="H28" s="743"/>
      <c r="I28" s="743"/>
      <c r="J28" s="743"/>
      <c r="K28" s="678"/>
      <c r="L28" s="744">
        <v>2</v>
      </c>
      <c r="M28" s="745" t="s">
        <v>2383</v>
      </c>
      <c r="N28" s="746" t="s">
        <v>1276</v>
      </c>
      <c r="O28" s="747" t="s">
        <v>1289</v>
      </c>
      <c r="P28" s="747"/>
      <c r="Q28" s="747"/>
      <c r="R28" s="745" t="s">
        <v>2389</v>
      </c>
      <c r="S28" s="745" t="s">
        <v>2386</v>
      </c>
      <c r="T28" s="748"/>
    </row>
    <row r="29" spans="1:20" s="70" customFormat="1" ht="22.5">
      <c r="A29" s="742"/>
      <c r="B29" s="743"/>
      <c r="C29" s="743"/>
      <c r="D29" s="743"/>
      <c r="E29" s="743"/>
      <c r="F29" s="743"/>
      <c r="G29" s="743"/>
      <c r="H29" s="743"/>
      <c r="I29" s="743"/>
      <c r="J29" s="743"/>
      <c r="K29" s="678"/>
      <c r="L29" s="744">
        <v>3</v>
      </c>
      <c r="M29" s="745" t="s">
        <v>2384</v>
      </c>
      <c r="N29" s="746" t="s">
        <v>1276</v>
      </c>
      <c r="O29" s="747" t="s">
        <v>1289</v>
      </c>
      <c r="P29" s="747"/>
      <c r="Q29" s="747"/>
      <c r="R29" s="745" t="s">
        <v>2390</v>
      </c>
      <c r="S29" s="745" t="s">
        <v>2386</v>
      </c>
      <c r="T29" s="748"/>
    </row>
    <row r="30" spans="1:20" s="70" customFormat="1" ht="22.5">
      <c r="A30" s="742"/>
      <c r="B30" s="743"/>
      <c r="C30" s="743"/>
      <c r="D30" s="743"/>
      <c r="E30" s="743"/>
      <c r="F30" s="743"/>
      <c r="G30" s="743"/>
      <c r="H30" s="743"/>
      <c r="I30" s="743"/>
      <c r="J30" s="743"/>
      <c r="K30" s="678"/>
      <c r="L30" s="744">
        <v>4</v>
      </c>
      <c r="M30" s="745" t="s">
        <v>2385</v>
      </c>
      <c r="N30" s="746" t="s">
        <v>1276</v>
      </c>
      <c r="O30" s="747" t="s">
        <v>1289</v>
      </c>
      <c r="P30" s="747"/>
      <c r="Q30" s="747"/>
      <c r="R30" s="745" t="s">
        <v>2391</v>
      </c>
      <c r="S30" s="745" t="s">
        <v>2387</v>
      </c>
      <c r="T30" s="748"/>
    </row>
  </sheetData>
  <sheetProtection formatColumns="0" formatRows="0" autoFilter="0"/>
  <mergeCells count="12">
    <mergeCell ref="O27:Q27"/>
    <mergeCell ref="O28:Q28"/>
    <mergeCell ref="O29:Q29"/>
    <mergeCell ref="O30:Q30"/>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30">
      <formula1>support_docs_list</formula1>
    </dataValidation>
    <dataValidation type="list" allowBlank="1" showInputMessage="1" showErrorMessage="1" errorTitle="Ошибка" error="Выберите значение из списка" prompt="Выберите значение из списка" sqref="N27:N30">
      <formula1>osn_expl_list</formula1>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topLeftCell="M11" zoomScale="60" zoomScaleNormal="100" workbookViewId="0">
      <selection activeCell="S28" sqref="S2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9"/>
      <c r="B1" s="749"/>
      <c r="C1" s="749"/>
      <c r="D1" s="749"/>
      <c r="E1" s="749"/>
      <c r="F1" s="749"/>
      <c r="G1" s="749"/>
      <c r="H1" s="749"/>
      <c r="I1" s="749"/>
      <c r="J1" s="749"/>
      <c r="K1" s="749"/>
      <c r="L1" s="750"/>
      <c r="M1" s="751"/>
      <c r="N1" s="749"/>
      <c r="O1" s="749">
        <v>2022</v>
      </c>
      <c r="P1" s="749">
        <v>2022</v>
      </c>
      <c r="Q1" s="749">
        <v>2022</v>
      </c>
      <c r="R1" s="749">
        <v>2022</v>
      </c>
      <c r="S1" s="749">
        <v>2023</v>
      </c>
      <c r="T1" s="749">
        <v>2024</v>
      </c>
      <c r="U1" s="749">
        <v>2024</v>
      </c>
      <c r="V1" s="749">
        <v>2024</v>
      </c>
      <c r="W1" s="749">
        <v>2024</v>
      </c>
      <c r="X1" s="749">
        <v>2024</v>
      </c>
    </row>
    <row r="2" spans="1:24" hidden="1">
      <c r="A2" s="749"/>
      <c r="B2" s="749"/>
      <c r="C2" s="749"/>
      <c r="D2" s="749"/>
      <c r="E2" s="749"/>
      <c r="F2" s="749"/>
      <c r="G2" s="749"/>
      <c r="H2" s="749"/>
      <c r="I2" s="749"/>
      <c r="J2" s="749"/>
      <c r="K2" s="749"/>
      <c r="L2" s="750"/>
      <c r="M2" s="751"/>
      <c r="N2" s="749"/>
      <c r="O2" s="749" t="s">
        <v>271</v>
      </c>
      <c r="P2" s="749" t="s">
        <v>309</v>
      </c>
      <c r="Q2" s="749" t="s">
        <v>289</v>
      </c>
      <c r="R2" s="749" t="s">
        <v>108</v>
      </c>
      <c r="S2" s="749" t="s">
        <v>271</v>
      </c>
      <c r="T2" s="749" t="s">
        <v>272</v>
      </c>
      <c r="U2" s="749" t="s">
        <v>271</v>
      </c>
      <c r="V2" s="749" t="s">
        <v>290</v>
      </c>
      <c r="W2" s="749" t="s">
        <v>291</v>
      </c>
      <c r="X2" s="749" t="s">
        <v>108</v>
      </c>
    </row>
    <row r="3" spans="1:24" hidden="1">
      <c r="A3" s="749"/>
      <c r="B3" s="749"/>
      <c r="C3" s="749"/>
      <c r="D3" s="749"/>
      <c r="E3" s="749"/>
      <c r="F3" s="749"/>
      <c r="G3" s="749"/>
      <c r="H3" s="749"/>
      <c r="I3" s="749"/>
      <c r="J3" s="749"/>
      <c r="K3" s="749"/>
      <c r="L3" s="750"/>
      <c r="M3" s="751"/>
      <c r="N3" s="749"/>
      <c r="O3" s="749" t="s">
        <v>2422</v>
      </c>
      <c r="P3" s="749" t="s">
        <v>2423</v>
      </c>
      <c r="Q3" s="749" t="s">
        <v>2424</v>
      </c>
      <c r="R3" s="749" t="s">
        <v>2425</v>
      </c>
      <c r="S3" s="749" t="s">
        <v>2426</v>
      </c>
      <c r="T3" s="749" t="s">
        <v>2427</v>
      </c>
      <c r="U3" s="749" t="s">
        <v>2428</v>
      </c>
      <c r="V3" s="749" t="s">
        <v>2429</v>
      </c>
      <c r="W3" s="749" t="s">
        <v>2430</v>
      </c>
      <c r="X3" s="749" t="s">
        <v>2431</v>
      </c>
    </row>
    <row r="4" spans="1:24" hidden="1">
      <c r="A4" s="749"/>
      <c r="B4" s="749"/>
      <c r="C4" s="749"/>
      <c r="D4" s="749"/>
      <c r="E4" s="749"/>
      <c r="F4" s="749"/>
      <c r="G4" s="749"/>
      <c r="H4" s="749"/>
      <c r="I4" s="749"/>
      <c r="J4" s="749"/>
      <c r="K4" s="749"/>
      <c r="L4" s="750"/>
      <c r="M4" s="751"/>
      <c r="N4" s="749"/>
      <c r="O4" s="749"/>
      <c r="P4" s="749"/>
      <c r="Q4" s="749"/>
      <c r="R4" s="749"/>
      <c r="S4" s="749"/>
      <c r="T4" s="749"/>
      <c r="U4" s="749"/>
      <c r="V4" s="749"/>
      <c r="W4" s="749"/>
      <c r="X4" s="749"/>
    </row>
    <row r="5" spans="1:24" hidden="1">
      <c r="A5" s="749"/>
      <c r="B5" s="749"/>
      <c r="C5" s="749"/>
      <c r="D5" s="749"/>
      <c r="E5" s="749"/>
      <c r="F5" s="749"/>
      <c r="G5" s="749"/>
      <c r="H5" s="749"/>
      <c r="I5" s="749"/>
      <c r="J5" s="749"/>
      <c r="K5" s="749"/>
      <c r="L5" s="750"/>
      <c r="M5" s="751"/>
      <c r="N5" s="749"/>
      <c r="O5" s="749"/>
      <c r="P5" s="749"/>
      <c r="Q5" s="749"/>
      <c r="R5" s="749"/>
      <c r="S5" s="749"/>
      <c r="T5" s="749"/>
      <c r="U5" s="749"/>
      <c r="V5" s="749"/>
      <c r="W5" s="749"/>
      <c r="X5" s="749"/>
    </row>
    <row r="6" spans="1:24" hidden="1">
      <c r="A6" s="749"/>
      <c r="B6" s="749"/>
      <c r="C6" s="749"/>
      <c r="D6" s="749"/>
      <c r="E6" s="749"/>
      <c r="F6" s="749"/>
      <c r="G6" s="749"/>
      <c r="H6" s="749"/>
      <c r="I6" s="749"/>
      <c r="J6" s="749"/>
      <c r="K6" s="749"/>
      <c r="L6" s="750"/>
      <c r="M6" s="751"/>
      <c r="N6" s="749"/>
      <c r="O6" s="749"/>
      <c r="P6" s="749"/>
      <c r="Q6" s="749"/>
      <c r="R6" s="749"/>
      <c r="S6" s="749"/>
      <c r="T6" s="749"/>
      <c r="U6" s="749"/>
      <c r="V6" s="749"/>
      <c r="W6" s="749"/>
      <c r="X6" s="749"/>
    </row>
    <row r="7" spans="1:24" hidden="1">
      <c r="A7" s="749"/>
      <c r="B7" s="749"/>
      <c r="C7" s="749"/>
      <c r="D7" s="749"/>
      <c r="E7" s="749"/>
      <c r="F7" s="749"/>
      <c r="G7" s="749"/>
      <c r="H7" s="749"/>
      <c r="I7" s="749"/>
      <c r="J7" s="749"/>
      <c r="K7" s="749"/>
      <c r="L7" s="750"/>
      <c r="M7" s="751"/>
      <c r="N7" s="749"/>
      <c r="O7" s="716" t="b">
        <v>1</v>
      </c>
      <c r="P7" s="716" t="b">
        <v>1</v>
      </c>
      <c r="Q7" s="716" t="b">
        <v>1</v>
      </c>
      <c r="R7" s="716" t="b">
        <v>1</v>
      </c>
      <c r="S7" s="716" t="b">
        <v>1</v>
      </c>
      <c r="T7" s="749"/>
      <c r="U7" s="749"/>
      <c r="V7" s="749"/>
      <c r="W7" s="749"/>
      <c r="X7" s="749"/>
    </row>
    <row r="8" spans="1:24" hidden="1">
      <c r="A8" s="749"/>
      <c r="B8" s="749"/>
      <c r="C8" s="749"/>
      <c r="D8" s="749"/>
      <c r="E8" s="749"/>
      <c r="F8" s="749"/>
      <c r="G8" s="749"/>
      <c r="H8" s="749"/>
      <c r="I8" s="749"/>
      <c r="J8" s="749"/>
      <c r="K8" s="749"/>
      <c r="L8" s="750"/>
      <c r="M8" s="751"/>
      <c r="N8" s="749"/>
      <c r="O8" s="749"/>
      <c r="P8" s="749"/>
      <c r="Q8" s="749"/>
      <c r="R8" s="749"/>
      <c r="S8" s="749"/>
      <c r="T8" s="749"/>
      <c r="U8" s="749"/>
      <c r="V8" s="749"/>
      <c r="W8" s="749"/>
      <c r="X8" s="749"/>
    </row>
    <row r="9" spans="1:24" hidden="1">
      <c r="A9" s="749"/>
      <c r="B9" s="749"/>
      <c r="C9" s="749"/>
      <c r="D9" s="749"/>
      <c r="E9" s="749"/>
      <c r="F9" s="749"/>
      <c r="G9" s="749"/>
      <c r="H9" s="749"/>
      <c r="I9" s="749"/>
      <c r="J9" s="749"/>
      <c r="K9" s="749"/>
      <c r="L9" s="750"/>
      <c r="M9" s="751"/>
      <c r="N9" s="749"/>
      <c r="O9" s="749"/>
      <c r="P9" s="749"/>
      <c r="Q9" s="749"/>
      <c r="R9" s="749"/>
      <c r="S9" s="749"/>
      <c r="T9" s="749"/>
      <c r="U9" s="749"/>
      <c r="V9" s="749"/>
      <c r="W9" s="749"/>
      <c r="X9" s="749"/>
    </row>
    <row r="10" spans="1:24" hidden="1">
      <c r="A10" s="749"/>
      <c r="B10" s="749"/>
      <c r="C10" s="749"/>
      <c r="D10" s="749"/>
      <c r="E10" s="749"/>
      <c r="F10" s="749"/>
      <c r="G10" s="749"/>
      <c r="H10" s="749"/>
      <c r="I10" s="749"/>
      <c r="J10" s="749"/>
      <c r="K10" s="749"/>
      <c r="L10" s="750"/>
      <c r="M10" s="751"/>
      <c r="N10" s="749"/>
      <c r="O10" s="749"/>
      <c r="P10" s="749"/>
      <c r="Q10" s="749"/>
      <c r="R10" s="749"/>
      <c r="S10" s="749"/>
      <c r="T10" s="749"/>
      <c r="U10" s="749"/>
      <c r="V10" s="749"/>
      <c r="W10" s="749"/>
      <c r="X10" s="749"/>
    </row>
    <row r="11" spans="1:24" s="71" customFormat="1" ht="15" hidden="1" customHeight="1">
      <c r="A11" s="752"/>
      <c r="B11" s="752"/>
      <c r="C11" s="752"/>
      <c r="D11" s="752"/>
      <c r="E11" s="752"/>
      <c r="F11" s="752"/>
      <c r="G11" s="752"/>
      <c r="H11" s="752"/>
      <c r="I11" s="752"/>
      <c r="J11" s="752"/>
      <c r="K11" s="753"/>
      <c r="L11" s="754"/>
      <c r="M11" s="697"/>
      <c r="N11" s="755"/>
      <c r="O11" s="756"/>
      <c r="P11" s="752"/>
      <c r="Q11" s="752"/>
      <c r="R11" s="752"/>
      <c r="S11" s="752"/>
      <c r="T11" s="752"/>
      <c r="U11" s="752"/>
      <c r="V11" s="752"/>
      <c r="W11" s="752"/>
      <c r="X11" s="752"/>
    </row>
    <row r="12" spans="1:24" ht="22.5" customHeight="1">
      <c r="A12" s="749"/>
      <c r="B12" s="749"/>
      <c r="C12" s="749"/>
      <c r="D12" s="749"/>
      <c r="E12" s="749"/>
      <c r="F12" s="749"/>
      <c r="G12" s="749"/>
      <c r="H12" s="749"/>
      <c r="I12" s="749"/>
      <c r="J12" s="749"/>
      <c r="K12" s="749"/>
      <c r="L12" s="369" t="s">
        <v>1035</v>
      </c>
      <c r="M12" s="170"/>
      <c r="N12" s="170"/>
      <c r="O12" s="170"/>
      <c r="P12" s="170"/>
      <c r="Q12" s="170"/>
      <c r="R12" s="170"/>
      <c r="S12" s="171"/>
      <c r="T12" s="171"/>
      <c r="U12" s="171"/>
      <c r="V12" s="171"/>
      <c r="W12" s="171"/>
      <c r="X12" s="171"/>
    </row>
    <row r="13" spans="1:24" s="73" customFormat="1">
      <c r="A13" s="757"/>
      <c r="B13" s="757"/>
      <c r="C13" s="757"/>
      <c r="D13" s="757"/>
      <c r="E13" s="757"/>
      <c r="F13" s="757"/>
      <c r="G13" s="757"/>
      <c r="H13" s="757"/>
      <c r="I13" s="757"/>
      <c r="J13" s="757"/>
      <c r="K13" s="758"/>
      <c r="L13" s="759"/>
      <c r="M13" s="760"/>
      <c r="N13" s="761"/>
      <c r="O13" s="762"/>
      <c r="P13" s="757"/>
      <c r="Q13" s="757"/>
      <c r="R13" s="757"/>
      <c r="S13" s="757"/>
      <c r="T13" s="757"/>
      <c r="U13" s="757"/>
      <c r="V13" s="757"/>
      <c r="W13" s="757"/>
      <c r="X13" s="757"/>
    </row>
    <row r="14" spans="1:24" ht="15" customHeight="1">
      <c r="A14" s="749"/>
      <c r="B14" s="749"/>
      <c r="C14" s="749"/>
      <c r="D14" s="749"/>
      <c r="E14" s="749"/>
      <c r="F14" s="749"/>
      <c r="G14" s="749"/>
      <c r="H14" s="749"/>
      <c r="I14" s="749"/>
      <c r="J14" s="749"/>
      <c r="K14" s="749"/>
      <c r="L14" s="763" t="s">
        <v>15</v>
      </c>
      <c r="M14" s="763" t="s">
        <v>288</v>
      </c>
      <c r="N14" s="763" t="s">
        <v>141</v>
      </c>
      <c r="O14" s="764" t="s">
        <v>2419</v>
      </c>
      <c r="P14" s="764" t="s">
        <v>2419</v>
      </c>
      <c r="Q14" s="764" t="s">
        <v>2419</v>
      </c>
      <c r="R14" s="764" t="s">
        <v>2419</v>
      </c>
      <c r="S14" s="764" t="s">
        <v>2420</v>
      </c>
      <c r="T14" s="764" t="s">
        <v>2421</v>
      </c>
      <c r="U14" s="764" t="s">
        <v>2421</v>
      </c>
      <c r="V14" s="764" t="s">
        <v>2421</v>
      </c>
      <c r="W14" s="764" t="s">
        <v>2421</v>
      </c>
      <c r="X14" s="764" t="s">
        <v>2421</v>
      </c>
    </row>
    <row r="15" spans="1:24" ht="69" customHeight="1">
      <c r="A15" s="749" t="s">
        <v>944</v>
      </c>
      <c r="B15" s="749"/>
      <c r="C15" s="749"/>
      <c r="D15" s="749"/>
      <c r="E15" s="749"/>
      <c r="F15" s="749"/>
      <c r="G15" s="749"/>
      <c r="H15" s="749"/>
      <c r="I15" s="749"/>
      <c r="J15" s="749"/>
      <c r="K15" s="749"/>
      <c r="L15" s="763"/>
      <c r="M15" s="763"/>
      <c r="N15" s="763"/>
      <c r="O15" s="161" t="s">
        <v>271</v>
      </c>
      <c r="P15" s="765" t="s">
        <v>309</v>
      </c>
      <c r="Q15" s="162" t="s">
        <v>289</v>
      </c>
      <c r="R15" s="162" t="s">
        <v>108</v>
      </c>
      <c r="S15" s="163" t="s">
        <v>271</v>
      </c>
      <c r="T15" s="161" t="s">
        <v>272</v>
      </c>
      <c r="U15" s="162" t="s">
        <v>271</v>
      </c>
      <c r="V15" s="164" t="s">
        <v>290</v>
      </c>
      <c r="W15" s="164" t="s">
        <v>291</v>
      </c>
      <c r="X15" s="162" t="s">
        <v>108</v>
      </c>
    </row>
    <row r="16" spans="1:24" s="90" customFormat="1">
      <c r="A16" s="724" t="s">
        <v>17</v>
      </c>
      <c r="B16" s="766"/>
      <c r="C16" s="766"/>
      <c r="D16" s="766"/>
      <c r="E16" s="766"/>
      <c r="F16" s="766"/>
      <c r="G16" s="766"/>
      <c r="H16" s="766"/>
      <c r="I16" s="766"/>
      <c r="J16" s="766"/>
      <c r="K16" s="766"/>
      <c r="L16" s="725" t="s">
        <v>2418</v>
      </c>
      <c r="M16" s="706"/>
      <c r="N16" s="707"/>
      <c r="O16" s="707"/>
      <c r="P16" s="707"/>
      <c r="Q16" s="707"/>
      <c r="R16" s="707"/>
      <c r="S16" s="707"/>
      <c r="T16" s="707"/>
      <c r="U16" s="707"/>
      <c r="V16" s="707"/>
      <c r="W16" s="707"/>
      <c r="X16" s="707"/>
    </row>
    <row r="17" spans="1:24">
      <c r="A17" s="767" t="s">
        <v>17</v>
      </c>
      <c r="B17" s="749" t="s">
        <v>1001</v>
      </c>
      <c r="C17" s="749"/>
      <c r="D17" s="749"/>
      <c r="E17" s="749"/>
      <c r="F17" s="749"/>
      <c r="G17" s="749"/>
      <c r="H17" s="749"/>
      <c r="I17" s="749"/>
      <c r="J17" s="749"/>
      <c r="K17" s="749"/>
      <c r="L17" s="768"/>
      <c r="M17" s="769" t="s">
        <v>150</v>
      </c>
      <c r="N17" s="770"/>
      <c r="O17" s="770"/>
      <c r="P17" s="770"/>
      <c r="Q17" s="770"/>
      <c r="R17" s="770"/>
      <c r="S17" s="771">
        <v>1</v>
      </c>
      <c r="T17" s="771">
        <v>1</v>
      </c>
      <c r="U17" s="771">
        <v>1</v>
      </c>
      <c r="V17" s="770"/>
      <c r="W17" s="770"/>
      <c r="X17" s="770"/>
    </row>
    <row r="18" spans="1:24" ht="0.2" customHeight="1">
      <c r="A18" s="767" t="s">
        <v>17</v>
      </c>
      <c r="B18" s="749" t="s">
        <v>998</v>
      </c>
      <c r="C18" s="749"/>
      <c r="D18" s="749"/>
      <c r="E18" s="749"/>
      <c r="F18" s="749"/>
      <c r="G18" s="749" t="b">
        <v>0</v>
      </c>
      <c r="H18" s="749"/>
      <c r="I18" s="749"/>
      <c r="J18" s="749"/>
      <c r="K18" s="749"/>
      <c r="L18" s="772">
        <v>1</v>
      </c>
      <c r="M18" s="773" t="s">
        <v>292</v>
      </c>
      <c r="N18" s="774" t="s">
        <v>142</v>
      </c>
      <c r="O18" s="775"/>
      <c r="P18" s="775"/>
      <c r="Q18" s="775"/>
      <c r="R18" s="776"/>
      <c r="S18" s="775"/>
      <c r="T18" s="775"/>
      <c r="U18" s="775"/>
      <c r="V18" s="329">
        <v>0</v>
      </c>
      <c r="W18" s="324">
        <v>0</v>
      </c>
      <c r="X18" s="776"/>
    </row>
    <row r="19" spans="1:24">
      <c r="A19" s="767" t="s">
        <v>17</v>
      </c>
      <c r="B19" s="749" t="s">
        <v>999</v>
      </c>
      <c r="C19" s="749"/>
      <c r="D19" s="749"/>
      <c r="E19" s="749"/>
      <c r="F19" s="749"/>
      <c r="G19" s="749"/>
      <c r="H19" s="749"/>
      <c r="I19" s="749"/>
      <c r="J19" s="749"/>
      <c r="K19" s="749"/>
      <c r="L19" s="772">
        <v>2</v>
      </c>
      <c r="M19" s="777" t="s">
        <v>151</v>
      </c>
      <c r="N19" s="774" t="s">
        <v>142</v>
      </c>
      <c r="O19" s="775"/>
      <c r="P19" s="775"/>
      <c r="Q19" s="775"/>
      <c r="R19" s="776"/>
      <c r="S19" s="775"/>
      <c r="T19" s="775"/>
      <c r="U19" s="775"/>
      <c r="V19" s="329">
        <v>0</v>
      </c>
      <c r="W19" s="324">
        <v>0</v>
      </c>
      <c r="X19" s="776"/>
    </row>
    <row r="20" spans="1:24">
      <c r="A20" s="767" t="s">
        <v>17</v>
      </c>
      <c r="B20" s="749"/>
      <c r="C20" s="749"/>
      <c r="D20" s="749"/>
      <c r="E20" s="749"/>
      <c r="F20" s="749"/>
      <c r="G20" s="749"/>
      <c r="H20" s="749"/>
      <c r="I20" s="749"/>
      <c r="J20" s="749"/>
      <c r="K20" s="749"/>
      <c r="L20" s="772">
        <v>3</v>
      </c>
      <c r="M20" s="773" t="s">
        <v>293</v>
      </c>
      <c r="N20" s="774" t="s">
        <v>142</v>
      </c>
      <c r="O20" s="775"/>
      <c r="P20" s="775"/>
      <c r="Q20" s="775"/>
      <c r="R20" s="776"/>
      <c r="S20" s="775"/>
      <c r="T20" s="775"/>
      <c r="U20" s="775"/>
      <c r="V20" s="329">
        <v>0</v>
      </c>
      <c r="W20" s="324">
        <v>0</v>
      </c>
      <c r="X20" s="776"/>
    </row>
    <row r="21" spans="1:24" ht="0.2" customHeight="1">
      <c r="A21" s="767" t="s">
        <v>17</v>
      </c>
      <c r="B21" s="749" t="s">
        <v>1000</v>
      </c>
      <c r="C21" s="749"/>
      <c r="D21" s="749"/>
      <c r="E21" s="749"/>
      <c r="F21" s="749"/>
      <c r="G21" s="749" t="b">
        <v>0</v>
      </c>
      <c r="H21" s="749"/>
      <c r="I21" s="749"/>
      <c r="J21" s="749"/>
      <c r="K21" s="749"/>
      <c r="L21" s="772">
        <v>4</v>
      </c>
      <c r="M21" s="777" t="s">
        <v>294</v>
      </c>
      <c r="N21" s="774" t="s">
        <v>142</v>
      </c>
      <c r="O21" s="778"/>
      <c r="P21" s="779"/>
      <c r="Q21" s="780"/>
      <c r="R21" s="781"/>
      <c r="S21" s="778"/>
      <c r="T21" s="779"/>
      <c r="U21" s="779"/>
      <c r="V21" s="329">
        <v>0</v>
      </c>
      <c r="W21" s="324">
        <v>0</v>
      </c>
      <c r="X21" s="781"/>
    </row>
    <row r="22" spans="1:24">
      <c r="A22" s="767" t="s">
        <v>17</v>
      </c>
      <c r="B22" s="749"/>
      <c r="C22" s="749"/>
      <c r="D22" s="749"/>
      <c r="E22" s="749"/>
      <c r="F22" s="749"/>
      <c r="G22" s="749"/>
      <c r="H22" s="749"/>
      <c r="I22" s="749"/>
      <c r="J22" s="749"/>
      <c r="K22" s="749"/>
      <c r="L22" s="768"/>
      <c r="M22" s="769" t="s">
        <v>295</v>
      </c>
      <c r="N22" s="770"/>
      <c r="O22" s="782"/>
      <c r="P22" s="782"/>
      <c r="Q22" s="782"/>
      <c r="R22" s="783"/>
      <c r="S22" s="782"/>
      <c r="T22" s="782"/>
      <c r="U22" s="782"/>
      <c r="V22" s="784"/>
      <c r="W22" s="782"/>
      <c r="X22" s="783"/>
    </row>
    <row r="23" spans="1:24">
      <c r="A23" s="767" t="s">
        <v>17</v>
      </c>
      <c r="B23" s="749" t="s">
        <v>1003</v>
      </c>
      <c r="C23" s="749"/>
      <c r="D23" s="749"/>
      <c r="E23" s="749"/>
      <c r="F23" s="749"/>
      <c r="G23" s="749"/>
      <c r="H23" s="749"/>
      <c r="I23" s="749"/>
      <c r="J23" s="749"/>
      <c r="K23" s="749"/>
      <c r="L23" s="772">
        <v>1</v>
      </c>
      <c r="M23" s="777" t="s">
        <v>296</v>
      </c>
      <c r="N23" s="774" t="s">
        <v>142</v>
      </c>
      <c r="O23" s="785">
        <v>30</v>
      </c>
      <c r="P23" s="785">
        <v>30</v>
      </c>
      <c r="Q23" s="785">
        <v>30</v>
      </c>
      <c r="R23" s="785"/>
      <c r="S23" s="785">
        <v>30</v>
      </c>
      <c r="T23" s="785">
        <v>30</v>
      </c>
      <c r="U23" s="785">
        <v>30</v>
      </c>
      <c r="V23" s="329">
        <v>1</v>
      </c>
      <c r="W23" s="324">
        <v>0</v>
      </c>
      <c r="X23" s="776"/>
    </row>
    <row r="24" spans="1:24">
      <c r="A24" s="767" t="s">
        <v>17</v>
      </c>
      <c r="B24" s="749"/>
      <c r="C24" s="749"/>
      <c r="D24" s="749"/>
      <c r="E24" s="749"/>
      <c r="F24" s="749"/>
      <c r="G24" s="749"/>
      <c r="H24" s="749"/>
      <c r="I24" s="749"/>
      <c r="J24" s="749"/>
      <c r="K24" s="749"/>
      <c r="L24" s="772">
        <v>2</v>
      </c>
      <c r="M24" s="777" t="s">
        <v>297</v>
      </c>
      <c r="N24" s="774" t="s">
        <v>142</v>
      </c>
      <c r="O24" s="785"/>
      <c r="P24" s="775"/>
      <c r="Q24" s="785"/>
      <c r="R24" s="776"/>
      <c r="S24" s="785"/>
      <c r="T24" s="785"/>
      <c r="U24" s="785"/>
      <c r="V24" s="329">
        <v>0</v>
      </c>
      <c r="W24" s="324">
        <v>0</v>
      </c>
      <c r="X24" s="776"/>
    </row>
    <row r="25" spans="1:24">
      <c r="A25" s="767" t="s">
        <v>17</v>
      </c>
      <c r="B25" s="749"/>
      <c r="C25" s="749"/>
      <c r="D25" s="749"/>
      <c r="E25" s="749"/>
      <c r="F25" s="749"/>
      <c r="G25" s="749"/>
      <c r="H25" s="749"/>
      <c r="I25" s="749"/>
      <c r="J25" s="749"/>
      <c r="K25" s="749"/>
      <c r="L25" s="166">
        <v>3</v>
      </c>
      <c r="M25" s="167" t="s">
        <v>298</v>
      </c>
      <c r="N25" s="786"/>
      <c r="O25" s="321"/>
      <c r="P25" s="324"/>
      <c r="Q25" s="326"/>
      <c r="R25" s="311"/>
      <c r="S25" s="321"/>
      <c r="T25" s="324"/>
      <c r="U25" s="324"/>
      <c r="V25" s="329"/>
      <c r="W25" s="324"/>
      <c r="X25" s="311"/>
    </row>
    <row r="26" spans="1:24" ht="22.5">
      <c r="A26" s="767" t="s">
        <v>17</v>
      </c>
      <c r="B26" s="749"/>
      <c r="C26" s="749"/>
      <c r="D26" s="749"/>
      <c r="E26" s="749"/>
      <c r="F26" s="749"/>
      <c r="G26" s="749"/>
      <c r="H26" s="749"/>
      <c r="I26" s="749"/>
      <c r="J26" s="749"/>
      <c r="K26" s="749"/>
      <c r="L26" s="787" t="s">
        <v>843</v>
      </c>
      <c r="M26" s="788" t="s">
        <v>299</v>
      </c>
      <c r="N26" s="786" t="s">
        <v>300</v>
      </c>
      <c r="O26" s="775"/>
      <c r="P26" s="785"/>
      <c r="Q26" s="789"/>
      <c r="R26" s="776"/>
      <c r="S26" s="775"/>
      <c r="T26" s="785"/>
      <c r="U26" s="785">
        <v>246</v>
      </c>
      <c r="V26" s="329">
        <v>0</v>
      </c>
      <c r="W26" s="324">
        <v>246</v>
      </c>
      <c r="X26" s="776"/>
    </row>
    <row r="27" spans="1:24" ht="22.5">
      <c r="A27" s="767" t="s">
        <v>17</v>
      </c>
      <c r="B27" s="749"/>
      <c r="C27" s="749"/>
      <c r="D27" s="749"/>
      <c r="E27" s="749"/>
      <c r="F27" s="749"/>
      <c r="G27" s="749"/>
      <c r="H27" s="749"/>
      <c r="I27" s="749"/>
      <c r="J27" s="749"/>
      <c r="K27" s="749"/>
      <c r="L27" s="787" t="s">
        <v>844</v>
      </c>
      <c r="M27" s="788" t="s">
        <v>301</v>
      </c>
      <c r="N27" s="786" t="s">
        <v>300</v>
      </c>
      <c r="O27" s="775"/>
      <c r="P27" s="785"/>
      <c r="Q27" s="789"/>
      <c r="R27" s="776"/>
      <c r="S27" s="775"/>
      <c r="T27" s="785"/>
      <c r="U27" s="785">
        <v>246</v>
      </c>
      <c r="V27" s="329">
        <v>0</v>
      </c>
      <c r="W27" s="324">
        <v>246</v>
      </c>
      <c r="X27" s="776"/>
    </row>
    <row r="28" spans="1:24" ht="22.5">
      <c r="A28" s="767" t="s">
        <v>17</v>
      </c>
      <c r="B28" s="749"/>
      <c r="C28" s="749"/>
      <c r="D28" s="749"/>
      <c r="E28" s="749"/>
      <c r="F28" s="749"/>
      <c r="G28" s="749"/>
      <c r="H28" s="749"/>
      <c r="I28" s="749"/>
      <c r="J28" s="749"/>
      <c r="K28" s="749"/>
      <c r="L28" s="787" t="s">
        <v>845</v>
      </c>
      <c r="M28" s="788" t="s">
        <v>302</v>
      </c>
      <c r="N28" s="786" t="s">
        <v>300</v>
      </c>
      <c r="O28" s="775"/>
      <c r="P28" s="785"/>
      <c r="Q28" s="789"/>
      <c r="R28" s="776"/>
      <c r="S28" s="775"/>
      <c r="T28" s="785"/>
      <c r="U28" s="785"/>
      <c r="V28" s="329">
        <v>0</v>
      </c>
      <c r="W28" s="324">
        <v>0</v>
      </c>
      <c r="X28" s="776"/>
    </row>
    <row r="29" spans="1:24" ht="22.5">
      <c r="A29" s="767" t="s">
        <v>17</v>
      </c>
      <c r="B29" s="749"/>
      <c r="C29" s="749"/>
      <c r="D29" s="749"/>
      <c r="E29" s="749"/>
      <c r="F29" s="749"/>
      <c r="G29" s="749"/>
      <c r="H29" s="749"/>
      <c r="I29" s="749"/>
      <c r="J29" s="749"/>
      <c r="K29" s="749"/>
      <c r="L29" s="787" t="s">
        <v>846</v>
      </c>
      <c r="M29" s="788" t="s">
        <v>303</v>
      </c>
      <c r="N29" s="786" t="s">
        <v>300</v>
      </c>
      <c r="O29" s="775"/>
      <c r="P29" s="785"/>
      <c r="Q29" s="789"/>
      <c r="R29" s="776"/>
      <c r="S29" s="775"/>
      <c r="T29" s="785"/>
      <c r="U29" s="785"/>
      <c r="V29" s="329">
        <v>0</v>
      </c>
      <c r="W29" s="324">
        <v>0</v>
      </c>
      <c r="X29" s="776"/>
    </row>
    <row r="30" spans="1:24">
      <c r="A30" s="767" t="s">
        <v>17</v>
      </c>
      <c r="B30" s="749"/>
      <c r="C30" s="749"/>
      <c r="D30" s="749"/>
      <c r="E30" s="749"/>
      <c r="F30" s="749"/>
      <c r="G30" s="749"/>
      <c r="H30" s="749"/>
      <c r="I30" s="749"/>
      <c r="J30" s="749"/>
      <c r="K30" s="749"/>
      <c r="L30" s="772">
        <v>4</v>
      </c>
      <c r="M30" s="790" t="s">
        <v>304</v>
      </c>
      <c r="N30" s="774" t="s">
        <v>142</v>
      </c>
      <c r="O30" s="775"/>
      <c r="P30" s="785"/>
      <c r="Q30" s="789"/>
      <c r="R30" s="776"/>
      <c r="S30" s="775"/>
      <c r="T30" s="785"/>
      <c r="U30" s="785"/>
      <c r="V30" s="329">
        <v>0</v>
      </c>
      <c r="W30" s="324">
        <v>0</v>
      </c>
      <c r="X30" s="776"/>
    </row>
    <row r="31" spans="1:24">
      <c r="A31" s="767" t="s">
        <v>17</v>
      </c>
      <c r="B31" s="749"/>
      <c r="C31" s="749"/>
      <c r="D31" s="749"/>
      <c r="E31" s="749"/>
      <c r="F31" s="749"/>
      <c r="G31" s="749"/>
      <c r="H31" s="749"/>
      <c r="I31" s="749"/>
      <c r="J31" s="749"/>
      <c r="K31" s="749"/>
      <c r="L31" s="772">
        <v>5</v>
      </c>
      <c r="M31" s="790" t="s">
        <v>305</v>
      </c>
      <c r="N31" s="774" t="s">
        <v>142</v>
      </c>
      <c r="O31" s="775"/>
      <c r="P31" s="785"/>
      <c r="Q31" s="789"/>
      <c r="R31" s="776"/>
      <c r="S31" s="775"/>
      <c r="T31" s="785"/>
      <c r="U31" s="785"/>
      <c r="V31" s="329">
        <v>0</v>
      </c>
      <c r="W31" s="324">
        <v>0</v>
      </c>
      <c r="X31" s="776"/>
    </row>
    <row r="32" spans="1:24" s="82" customFormat="1">
      <c r="A32" s="767" t="s">
        <v>17</v>
      </c>
      <c r="B32" s="791"/>
      <c r="C32" s="791"/>
      <c r="D32" s="791"/>
      <c r="E32" s="791"/>
      <c r="F32" s="791"/>
      <c r="G32" s="791"/>
      <c r="H32" s="791"/>
      <c r="I32" s="791"/>
      <c r="J32" s="791"/>
      <c r="K32" s="791"/>
      <c r="L32" s="792" t="s">
        <v>123</v>
      </c>
      <c r="M32" s="793" t="s">
        <v>306</v>
      </c>
      <c r="N32" s="774"/>
      <c r="O32" s="794"/>
      <c r="P32" s="794"/>
      <c r="Q32" s="794"/>
      <c r="R32" s="795"/>
      <c r="S32" s="794"/>
      <c r="T32" s="794"/>
      <c r="U32" s="794"/>
      <c r="V32" s="329">
        <v>0</v>
      </c>
      <c r="W32" s="324">
        <v>0</v>
      </c>
      <c r="X32" s="795"/>
    </row>
    <row r="33" spans="1:24" s="82" customFormat="1">
      <c r="A33" s="767" t="s">
        <v>17</v>
      </c>
      <c r="B33" s="791"/>
      <c r="C33" s="791"/>
      <c r="D33" s="791"/>
      <c r="E33" s="791"/>
      <c r="F33" s="791"/>
      <c r="G33" s="791"/>
      <c r="H33" s="791"/>
      <c r="I33" s="791"/>
      <c r="J33" s="791"/>
      <c r="K33" s="791"/>
      <c r="L33" s="792" t="s">
        <v>124</v>
      </c>
      <c r="M33" s="773" t="s">
        <v>307</v>
      </c>
      <c r="N33" s="774"/>
      <c r="O33" s="794"/>
      <c r="P33" s="794"/>
      <c r="Q33" s="794"/>
      <c r="R33" s="795"/>
      <c r="S33" s="794"/>
      <c r="T33" s="794"/>
      <c r="U33" s="794"/>
      <c r="V33" s="329">
        <v>0</v>
      </c>
      <c r="W33" s="324">
        <v>0</v>
      </c>
      <c r="X33" s="795"/>
    </row>
    <row r="34" spans="1:24" hidden="1">
      <c r="A34" s="749" t="s">
        <v>944</v>
      </c>
      <c r="B34" s="749"/>
      <c r="C34" s="749"/>
      <c r="D34" s="749"/>
      <c r="E34" s="749"/>
      <c r="F34" s="749"/>
      <c r="G34" s="749"/>
      <c r="H34" s="749"/>
      <c r="I34" s="749"/>
      <c r="J34" s="749"/>
      <c r="K34" s="749"/>
      <c r="L34" s="796"/>
      <c r="M34" s="797"/>
      <c r="N34" s="797"/>
      <c r="O34" s="797"/>
      <c r="P34" s="797"/>
      <c r="Q34" s="797"/>
      <c r="R34" s="797"/>
      <c r="S34" s="797"/>
      <c r="T34" s="797"/>
      <c r="U34" s="797"/>
      <c r="V34" s="797"/>
      <c r="W34" s="797"/>
      <c r="X34" s="797"/>
    </row>
    <row r="35" spans="1:24">
      <c r="A35" s="749"/>
      <c r="B35" s="749"/>
      <c r="C35" s="749"/>
      <c r="D35" s="749"/>
      <c r="E35" s="749"/>
      <c r="F35" s="749"/>
      <c r="G35" s="749"/>
      <c r="H35" s="749"/>
      <c r="I35" s="749"/>
      <c r="J35" s="749"/>
      <c r="K35" s="749"/>
      <c r="L35" s="750"/>
      <c r="M35" s="749"/>
      <c r="N35" s="749"/>
      <c r="O35" s="749"/>
      <c r="P35" s="749"/>
      <c r="Q35" s="749"/>
      <c r="R35" s="749"/>
      <c r="S35" s="749"/>
      <c r="T35" s="749"/>
      <c r="U35" s="749"/>
      <c r="V35" s="749"/>
      <c r="W35" s="749"/>
      <c r="X35" s="749"/>
    </row>
    <row r="36" spans="1:24">
      <c r="A36" s="749"/>
      <c r="B36" s="749"/>
      <c r="C36" s="749"/>
      <c r="D36" s="749"/>
      <c r="E36" s="749"/>
      <c r="F36" s="749"/>
      <c r="G36" s="749"/>
      <c r="H36" s="749"/>
      <c r="I36" s="749"/>
      <c r="J36" s="749"/>
      <c r="K36" s="749"/>
      <c r="L36" s="750"/>
      <c r="M36" s="749"/>
      <c r="N36" s="749"/>
      <c r="O36" s="749"/>
      <c r="P36" s="749"/>
      <c r="Q36" s="749"/>
      <c r="R36" s="749"/>
      <c r="S36" s="749"/>
      <c r="T36" s="749"/>
      <c r="U36" s="749"/>
      <c r="V36" s="749"/>
      <c r="W36" s="749"/>
      <c r="X36" s="749"/>
    </row>
    <row r="37" spans="1:24">
      <c r="A37" s="749"/>
      <c r="B37" s="749"/>
      <c r="C37" s="749"/>
      <c r="D37" s="749"/>
      <c r="E37" s="749"/>
      <c r="F37" s="749"/>
      <c r="G37" s="749"/>
      <c r="H37" s="749"/>
      <c r="I37" s="749"/>
      <c r="J37" s="749"/>
      <c r="K37" s="749"/>
      <c r="L37" s="750"/>
      <c r="M37" s="749"/>
      <c r="N37" s="749"/>
      <c r="O37" s="749"/>
      <c r="P37" s="749"/>
      <c r="Q37" s="749"/>
      <c r="R37" s="749"/>
      <c r="S37" s="749"/>
      <c r="T37" s="749"/>
      <c r="U37" s="749"/>
      <c r="V37" s="749"/>
      <c r="W37" s="749"/>
      <c r="X37" s="749"/>
    </row>
    <row r="38" spans="1:24">
      <c r="A38" s="749"/>
      <c r="B38" s="749"/>
      <c r="C38" s="749"/>
      <c r="D38" s="749"/>
      <c r="E38" s="749"/>
      <c r="F38" s="749"/>
      <c r="G38" s="749"/>
      <c r="H38" s="749"/>
      <c r="I38" s="749"/>
      <c r="J38" s="749"/>
      <c r="K38" s="749"/>
      <c r="L38" s="750"/>
      <c r="M38" s="749"/>
      <c r="N38" s="749"/>
      <c r="O38" s="749"/>
      <c r="P38" s="749"/>
      <c r="Q38" s="749"/>
      <c r="R38" s="749"/>
      <c r="S38" s="749"/>
      <c r="T38" s="749"/>
      <c r="U38" s="749"/>
      <c r="V38" s="749"/>
      <c r="W38" s="749"/>
      <c r="X38" s="749"/>
    </row>
    <row r="39" spans="1:24">
      <c r="A39" s="749"/>
      <c r="B39" s="749"/>
      <c r="C39" s="749"/>
      <c r="D39" s="749"/>
      <c r="E39" s="749"/>
      <c r="F39" s="749"/>
      <c r="G39" s="749"/>
      <c r="H39" s="749"/>
      <c r="I39" s="749"/>
      <c r="J39" s="749"/>
      <c r="K39" s="749"/>
      <c r="L39" s="750"/>
      <c r="M39" s="749"/>
      <c r="N39" s="749"/>
      <c r="O39" s="749"/>
      <c r="P39" s="749"/>
      <c r="Q39" s="749"/>
      <c r="R39" s="749"/>
      <c r="S39" s="749"/>
      <c r="T39" s="749"/>
      <c r="U39" s="749"/>
      <c r="V39" s="749"/>
      <c r="W39" s="749"/>
      <c r="X39" s="749"/>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242</vt:i4>
      </vt:variant>
    </vt:vector>
  </HeadingPairs>
  <TitlesOfParts>
    <vt:vector size="299"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2023-12-12T07:23:38Z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